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4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12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9440" windowHeight="12210" tabRatio="820" firstSheet="1" activeTab="14"/>
  </bookViews>
  <sheets>
    <sheet name="Accueil" sheetId="1" r:id="rId1"/>
    <sheet name="Tableau de bord" sheetId="3" r:id="rId2"/>
    <sheet name="Janvier" sheetId="5" r:id="rId3"/>
    <sheet name="Février" sheetId="6" r:id="rId4"/>
    <sheet name="Mars" sheetId="7" r:id="rId5"/>
    <sheet name="Avril" sheetId="8" r:id="rId6"/>
    <sheet name="Mai" sheetId="9" r:id="rId7"/>
    <sheet name="Juin" sheetId="10" r:id="rId8"/>
    <sheet name="Juillet" sheetId="11" r:id="rId9"/>
    <sheet name="Août" sheetId="12" r:id="rId10"/>
    <sheet name="Septembre" sheetId="13" r:id="rId11"/>
    <sheet name="Octobre" sheetId="14" r:id="rId12"/>
    <sheet name="Novembre" sheetId="15" r:id="rId13"/>
    <sheet name="Décembre" sheetId="16" r:id="rId14"/>
    <sheet name="Récup données" sheetId="20" r:id="rId15"/>
    <sheet name="Données Graph" sheetId="31" r:id="rId16"/>
    <sheet name="Plateau Technique" sheetId="25" r:id="rId17"/>
    <sheet name="Direction" sheetId="21" r:id="rId18"/>
    <sheet name="Services" sheetId="23" r:id="rId19"/>
    <sheet name="Spé-Med-Pole 1" sheetId="22" r:id="rId20"/>
    <sheet name="Spé-Med-Pole 2" sheetId="24" r:id="rId21"/>
    <sheet name="Chir-Anesthésie" sheetId="26" r:id="rId22"/>
    <sheet name="PME-Pédo-Psychiatrie" sheetId="27" r:id="rId23"/>
    <sheet name="Unités transver &amp; ambu" sheetId="28" r:id="rId24"/>
    <sheet name="Médico_techn" sheetId="29" r:id="rId25"/>
    <sheet name="Psychatrie Génerale" sheetId="30" r:id="rId26"/>
  </sheets>
  <definedNames>
    <definedName name="Agraphe">Janvier!$K$3:$K$250</definedName>
    <definedName name="CouleurA3">Janvier!$H$3:$H$250</definedName>
    <definedName name="CouleurA4">Janvier!$G$3:$G$250</definedName>
    <definedName name="Imprimés">Janvier!$D$3:$D$250</definedName>
    <definedName name="Livret">Janvier!$N$3:$N$250</definedName>
    <definedName name="Nbpages">Janvier!$R$3:$R$250</definedName>
    <definedName name="NoirA3">Janvier!$F$3:$F$250</definedName>
    <definedName name="NoirA4">Janvier!$E$3:$E$250</definedName>
    <definedName name="PlasadA4">Janvier!$P$3:$P$250</definedName>
    <definedName name="PlasnorA3">Janvier!$Q$3:$Q$250</definedName>
    <definedName name="PlasnorA4">Janvier!$O$3:$O$250</definedName>
    <definedName name="Pulsions">Janvier!$S$3:$S$250</definedName>
    <definedName name="R_Simple">Janvier!$I$3:$I$250</definedName>
    <definedName name="R_Verso">Janvier!$J$3:$J$250</definedName>
    <definedName name="Spirale">Janvier!$L$3:$L$250</definedName>
    <definedName name="Thermo">Janvier!$M$3:$M$250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75" i="20" l="1"/>
  <c r="BV149" i="20"/>
  <c r="BG75" i="20"/>
  <c r="BG149" i="20"/>
  <c r="AR73" i="20"/>
  <c r="AR74" i="20"/>
  <c r="AR75" i="20"/>
  <c r="AR147" i="20"/>
  <c r="AR148" i="20"/>
  <c r="AR149" i="20"/>
  <c r="AR223" i="20"/>
  <c r="N73" i="20"/>
  <c r="N74" i="20"/>
  <c r="N75" i="20"/>
  <c r="N147" i="20"/>
  <c r="N148" i="20"/>
  <c r="N149" i="20"/>
  <c r="N223" i="20"/>
  <c r="AC73" i="20"/>
  <c r="AC74" i="20"/>
  <c r="AC75" i="20"/>
  <c r="AC147" i="20"/>
  <c r="AC148" i="20"/>
  <c r="AC149" i="20"/>
  <c r="AC223" i="20"/>
  <c r="B2" i="20" l="1"/>
  <c r="Q2" i="20"/>
  <c r="M76" i="20"/>
  <c r="BL82" i="20"/>
  <c r="Q70" i="20"/>
  <c r="B20" i="20" l="1"/>
  <c r="C20" i="20"/>
  <c r="D20" i="20"/>
  <c r="E20" i="20"/>
  <c r="F20" i="20"/>
  <c r="G20" i="20"/>
  <c r="H20" i="20"/>
  <c r="I20" i="20"/>
  <c r="J20" i="20"/>
  <c r="K20" i="20"/>
  <c r="L20" i="20"/>
  <c r="M20" i="20"/>
  <c r="N20" i="20" s="1"/>
  <c r="B23" i="31" l="1"/>
  <c r="W68" i="12"/>
  <c r="AQ225" i="20"/>
  <c r="AQ248" i="20"/>
  <c r="AP276" i="20"/>
  <c r="AO290" i="20"/>
  <c r="AN267" i="20"/>
  <c r="AM290" i="20"/>
  <c r="AL232" i="20"/>
  <c r="AK255" i="20"/>
  <c r="AQ245" i="20"/>
  <c r="AQ292" i="20"/>
  <c r="AP287" i="20"/>
  <c r="AO259" i="20"/>
  <c r="AN287" i="20"/>
  <c r="AM268" i="20"/>
  <c r="AL272" i="20"/>
  <c r="BT2" i="20"/>
  <c r="AQ235" i="20"/>
  <c r="AP231" i="20"/>
  <c r="AO250" i="20"/>
  <c r="AN227" i="20"/>
  <c r="AM250" i="20"/>
  <c r="AL294" i="20"/>
  <c r="AK230" i="20"/>
  <c r="AQ253" i="20"/>
  <c r="AN228" i="20"/>
  <c r="AK240" i="20"/>
  <c r="AJ236" i="20"/>
  <c r="AI263" i="20"/>
  <c r="AH294" i="20"/>
  <c r="AG292" i="20"/>
  <c r="AF251" i="20"/>
  <c r="AQ269" i="20"/>
  <c r="AQ241" i="20"/>
  <c r="AQ284" i="20"/>
  <c r="AP275" i="20"/>
  <c r="AO251" i="20"/>
  <c r="AN283" i="20"/>
  <c r="AM256" i="20"/>
  <c r="AL264" i="20"/>
  <c r="AK244" i="20"/>
  <c r="AQ261" i="20"/>
  <c r="AP237" i="20"/>
  <c r="AP268" i="20"/>
  <c r="AO291" i="20"/>
  <c r="AN236" i="20"/>
  <c r="AM231" i="20"/>
  <c r="AL230" i="20"/>
  <c r="BQ2" i="20"/>
  <c r="AQ271" i="20"/>
  <c r="AP279" i="20"/>
  <c r="AO266" i="20"/>
  <c r="AN243" i="20"/>
  <c r="AM266" i="20"/>
  <c r="AL255" i="20"/>
  <c r="AK254" i="20"/>
  <c r="AQ267" i="20"/>
  <c r="AN292" i="20"/>
  <c r="AJ237" i="20"/>
  <c r="AJ284" i="20"/>
  <c r="AI279" i="20"/>
  <c r="AH251" i="20"/>
  <c r="AG239" i="20"/>
  <c r="BO2" i="20"/>
  <c r="AQ251" i="20"/>
  <c r="AP255" i="20"/>
  <c r="AO258" i="20"/>
  <c r="AN235" i="20"/>
  <c r="AM258" i="20"/>
  <c r="AL239" i="20"/>
  <c r="AK242" i="20"/>
  <c r="BM2" i="20"/>
  <c r="AQ228" i="20"/>
  <c r="AP240" i="20"/>
  <c r="AO278" i="20"/>
  <c r="AN255" i="20"/>
  <c r="AM278" i="20"/>
  <c r="AL275" i="20"/>
  <c r="AK278" i="20"/>
  <c r="AQ270" i="20"/>
  <c r="AP271" i="20"/>
  <c r="AO280" i="20"/>
  <c r="AN266" i="20"/>
  <c r="AM276" i="20"/>
  <c r="AL289" i="20"/>
  <c r="AK265" i="20"/>
  <c r="AJ241" i="20"/>
  <c r="AN238" i="20"/>
  <c r="AK236" i="20"/>
  <c r="AJ247" i="20"/>
  <c r="AI231" i="20"/>
  <c r="AH262" i="20"/>
  <c r="AG286" i="20"/>
  <c r="AF286" i="20"/>
  <c r="AB281" i="20"/>
  <c r="AQ287" i="20"/>
  <c r="AM274" i="20"/>
  <c r="AQ256" i="20"/>
  <c r="AM294" i="20"/>
  <c r="AP260" i="20"/>
  <c r="AL262" i="20"/>
  <c r="AK239" i="20"/>
  <c r="AG244" i="20"/>
  <c r="AP291" i="20"/>
  <c r="AL238" i="20"/>
  <c r="AJ234" i="20"/>
  <c r="AI238" i="20"/>
  <c r="AH255" i="20"/>
  <c r="AG285" i="20"/>
  <c r="AF261" i="20"/>
  <c r="AJ224" i="20"/>
  <c r="AO235" i="20"/>
  <c r="AL260" i="20"/>
  <c r="AJ254" i="20"/>
  <c r="AI258" i="20"/>
  <c r="AH228" i="20"/>
  <c r="AK283" i="20"/>
  <c r="AG289" i="20"/>
  <c r="AH224" i="20"/>
  <c r="AB272" i="20"/>
  <c r="AA228" i="20"/>
  <c r="Z231" i="20"/>
  <c r="Y268" i="20"/>
  <c r="X282" i="20"/>
  <c r="AJ229" i="20"/>
  <c r="AG293" i="20"/>
  <c r="AL224" i="20"/>
  <c r="AO225" i="20"/>
  <c r="AQ289" i="20"/>
  <c r="AP265" i="20"/>
  <c r="AO241" i="20"/>
  <c r="AO284" i="20"/>
  <c r="AN264" i="20"/>
  <c r="AM259" i="20"/>
  <c r="AL274" i="20"/>
  <c r="AK294" i="20"/>
  <c r="AQ255" i="20"/>
  <c r="AP285" i="20"/>
  <c r="AO261" i="20"/>
  <c r="AN237" i="20"/>
  <c r="AN284" i="20"/>
  <c r="AM279" i="20"/>
  <c r="AL243" i="20"/>
  <c r="AQ249" i="20"/>
  <c r="AP225" i="20"/>
  <c r="AP232" i="20"/>
  <c r="AO267" i="20"/>
  <c r="AN291" i="20"/>
  <c r="AM280" i="20"/>
  <c r="AL280" i="20"/>
  <c r="AK268" i="20"/>
  <c r="AP229" i="20"/>
  <c r="AM288" i="20"/>
  <c r="AJ289" i="20"/>
  <c r="AI265" i="20"/>
  <c r="AH241" i="20"/>
  <c r="AH284" i="20"/>
  <c r="AG287" i="20"/>
  <c r="AF244" i="20"/>
  <c r="AP245" i="20"/>
  <c r="AQ247" i="20"/>
  <c r="AP281" i="20"/>
  <c r="AO257" i="20"/>
  <c r="AN233" i="20"/>
  <c r="AN280" i="20"/>
  <c r="AM275" i="20"/>
  <c r="AL235" i="20"/>
  <c r="AK291" i="20"/>
  <c r="AQ283" i="20"/>
  <c r="AP230" i="20"/>
  <c r="AO277" i="20"/>
  <c r="AN253" i="20"/>
  <c r="AM229" i="20"/>
  <c r="AM228" i="20"/>
  <c r="AL279" i="20"/>
  <c r="AQ265" i="20"/>
  <c r="AP241" i="20"/>
  <c r="AP280" i="20"/>
  <c r="AO232" i="20"/>
  <c r="AN240" i="20"/>
  <c r="AM235" i="20"/>
  <c r="AL234" i="20"/>
  <c r="AK238" i="20"/>
  <c r="AP293" i="20"/>
  <c r="AM287" i="20"/>
  <c r="AJ274" i="20"/>
  <c r="AI281" i="20"/>
  <c r="AH257" i="20"/>
  <c r="AG233" i="20"/>
  <c r="AG248" i="20"/>
  <c r="AQ257" i="20"/>
  <c r="AP233" i="20"/>
  <c r="AP256" i="20"/>
  <c r="AO283" i="20"/>
  <c r="AN232" i="20"/>
  <c r="AM227" i="20"/>
  <c r="AL226" i="20"/>
  <c r="AK288" i="20"/>
  <c r="AQ277" i="20"/>
  <c r="AP253" i="20"/>
  <c r="AO229" i="20"/>
  <c r="AO260" i="20"/>
  <c r="AN252" i="20"/>
  <c r="AM247" i="20"/>
  <c r="AL250" i="20"/>
  <c r="BN2" i="20"/>
  <c r="AQ236" i="20"/>
  <c r="AP252" i="20"/>
  <c r="AO282" i="20"/>
  <c r="AN259" i="20"/>
  <c r="AM282" i="20"/>
  <c r="AL283" i="20"/>
  <c r="AK286" i="20"/>
  <c r="AQ242" i="20"/>
  <c r="AM285" i="20"/>
  <c r="AJ257" i="20"/>
  <c r="AI233" i="20"/>
  <c r="AI252" i="20"/>
  <c r="AH283" i="20"/>
  <c r="AG255" i="20"/>
  <c r="AF283" i="20"/>
  <c r="AQ258" i="20"/>
  <c r="AP236" i="20"/>
  <c r="AL267" i="20"/>
  <c r="AP288" i="20"/>
  <c r="AL240" i="20"/>
  <c r="AO234" i="20"/>
  <c r="AK281" i="20"/>
  <c r="AJ263" i="20"/>
  <c r="AF235" i="20"/>
  <c r="AO240" i="20"/>
  <c r="AK276" i="20"/>
  <c r="AJ272" i="20"/>
  <c r="AI232" i="20"/>
  <c r="AH234" i="20"/>
  <c r="AG258" i="20"/>
  <c r="AF258" i="20"/>
  <c r="AB253" i="20"/>
  <c r="AN277" i="20"/>
  <c r="AK263" i="20"/>
  <c r="AJ239" i="20"/>
  <c r="AI292" i="20"/>
  <c r="AH254" i="20"/>
  <c r="AJ291" i="20"/>
  <c r="AG231" i="20"/>
  <c r="AB278" i="20"/>
  <c r="AA277" i="20"/>
  <c r="Z253" i="20"/>
  <c r="Y229" i="20"/>
  <c r="Y264" i="20"/>
  <c r="X247" i="20"/>
  <c r="AJ268" i="20"/>
  <c r="AG235" i="20"/>
  <c r="AB286" i="20"/>
  <c r="AO252" i="20"/>
  <c r="AQ276" i="20"/>
  <c r="AP258" i="20"/>
  <c r="AO239" i="20"/>
  <c r="AN281" i="20"/>
  <c r="AM257" i="20"/>
  <c r="AL233" i="20"/>
  <c r="AL268" i="20"/>
  <c r="AK251" i="20"/>
  <c r="AQ234" i="20"/>
  <c r="AP282" i="20"/>
  <c r="AO279" i="20"/>
  <c r="AN230" i="20"/>
  <c r="AM277" i="20"/>
  <c r="AL253" i="20"/>
  <c r="AK229" i="20"/>
  <c r="AQ259" i="20"/>
  <c r="AP289" i="20"/>
  <c r="AO265" i="20"/>
  <c r="AN241" i="20"/>
  <c r="AN288" i="20"/>
  <c r="AM283" i="20"/>
  <c r="AL251" i="20"/>
  <c r="AK248" i="20"/>
  <c r="AP244" i="20"/>
  <c r="AL288" i="20"/>
  <c r="AJ230" i="20"/>
  <c r="AI234" i="20"/>
  <c r="AH247" i="20"/>
  <c r="AG281" i="20"/>
  <c r="AF257" i="20"/>
  <c r="AO224" i="20"/>
  <c r="AP292" i="20"/>
  <c r="AQ230" i="20"/>
  <c r="AP278" i="20"/>
  <c r="AO271" i="20"/>
  <c r="AN226" i="20"/>
  <c r="AM273" i="20"/>
  <c r="AL249" i="20"/>
  <c r="AK225" i="20"/>
  <c r="AK228" i="20"/>
  <c r="AQ250" i="20"/>
  <c r="AP227" i="20"/>
  <c r="AO244" i="20"/>
  <c r="AN246" i="20"/>
  <c r="AM293" i="20"/>
  <c r="AL269" i="20"/>
  <c r="AK245" i="20"/>
  <c r="AQ291" i="20"/>
  <c r="AP234" i="20"/>
  <c r="AO281" i="20"/>
  <c r="AN257" i="20"/>
  <c r="AM233" i="20"/>
  <c r="AM248" i="20"/>
  <c r="AL287" i="20"/>
  <c r="AK227" i="20"/>
  <c r="AO269" i="20"/>
  <c r="AL259" i="20"/>
  <c r="AJ246" i="20"/>
  <c r="AI250" i="20"/>
  <c r="AH275" i="20"/>
  <c r="AG236" i="20"/>
  <c r="AF273" i="20"/>
  <c r="AQ275" i="20"/>
  <c r="AP226" i="20"/>
  <c r="AO273" i="20"/>
  <c r="AN249" i="20"/>
  <c r="AM225" i="20"/>
  <c r="AM291" i="20"/>
  <c r="AL271" i="20"/>
  <c r="AK280" i="20"/>
  <c r="AQ252" i="20"/>
  <c r="AP246" i="20"/>
  <c r="AO293" i="20"/>
  <c r="AN269" i="20"/>
  <c r="AM245" i="20"/>
  <c r="AM284" i="20"/>
  <c r="AL244" i="20"/>
  <c r="AQ281" i="20"/>
  <c r="AP257" i="20"/>
  <c r="AO233" i="20"/>
  <c r="AO268" i="20"/>
  <c r="AN256" i="20"/>
  <c r="AM251" i="20"/>
  <c r="AL258" i="20"/>
  <c r="AK274" i="20"/>
  <c r="AP290" i="20"/>
  <c r="AL261" i="20"/>
  <c r="AJ275" i="20"/>
  <c r="AI228" i="20"/>
  <c r="AH273" i="20"/>
  <c r="AG249" i="20"/>
  <c r="AF225" i="20"/>
  <c r="AF276" i="20"/>
  <c r="AP243" i="20"/>
  <c r="AO274" i="20"/>
  <c r="AK270" i="20"/>
  <c r="AO294" i="20"/>
  <c r="AK271" i="20"/>
  <c r="AN282" i="20"/>
  <c r="BK2" i="20"/>
  <c r="AI247" i="20"/>
  <c r="AF292" i="20"/>
  <c r="AN244" i="20"/>
  <c r="AK264" i="20"/>
  <c r="AJ244" i="20"/>
  <c r="AI267" i="20"/>
  <c r="AH227" i="20"/>
  <c r="AG227" i="20"/>
  <c r="AF255" i="20"/>
  <c r="AQ268" i="20"/>
  <c r="AM253" i="20"/>
  <c r="AJ249" i="20"/>
  <c r="AI225" i="20"/>
  <c r="AI287" i="20"/>
  <c r="AQ237" i="20"/>
  <c r="AI259" i="20"/>
  <c r="AF265" i="20"/>
  <c r="AB268" i="20"/>
  <c r="AA248" i="20"/>
  <c r="Z286" i="20"/>
  <c r="Y293" i="20"/>
  <c r="X265" i="20"/>
  <c r="AQ239" i="20"/>
  <c r="AI275" i="20"/>
  <c r="AF269" i="20"/>
  <c r="AQ273" i="20"/>
  <c r="AN248" i="20"/>
  <c r="AQ278" i="20"/>
  <c r="AP228" i="20"/>
  <c r="AO226" i="20"/>
  <c r="AN274" i="20"/>
  <c r="AM226" i="20"/>
  <c r="AL246" i="20"/>
  <c r="AK273" i="20"/>
  <c r="BJ2" i="20"/>
  <c r="AQ227" i="20"/>
  <c r="AP274" i="20"/>
  <c r="AO246" i="20"/>
  <c r="AN294" i="20"/>
  <c r="AM246" i="20"/>
  <c r="AL286" i="20"/>
  <c r="AK293" i="20"/>
  <c r="AQ238" i="20"/>
  <c r="AP286" i="20"/>
  <c r="AO287" i="20"/>
  <c r="AN234" i="20"/>
  <c r="AM281" i="20"/>
  <c r="AL257" i="20"/>
  <c r="AK233" i="20"/>
  <c r="AK252" i="20"/>
  <c r="AO275" i="20"/>
  <c r="AK256" i="20"/>
  <c r="AJ256" i="20"/>
  <c r="AI291" i="20"/>
  <c r="AH230" i="20"/>
  <c r="AG254" i="20"/>
  <c r="AF254" i="20"/>
  <c r="AB249" i="20"/>
  <c r="BU2" i="20"/>
  <c r="AQ294" i="20"/>
  <c r="AP284" i="20"/>
  <c r="AO242" i="20"/>
  <c r="AN290" i="20"/>
  <c r="AM242" i="20"/>
  <c r="AL278" i="20"/>
  <c r="AK289" i="20"/>
  <c r="BS2" i="20"/>
  <c r="AQ263" i="20"/>
  <c r="AP267" i="20"/>
  <c r="AO262" i="20"/>
  <c r="AN239" i="20"/>
  <c r="AM262" i="20"/>
  <c r="AL247" i="20"/>
  <c r="AK250" i="20"/>
  <c r="AQ254" i="20"/>
  <c r="AP235" i="20"/>
  <c r="AO248" i="20"/>
  <c r="AN250" i="20"/>
  <c r="AM236" i="20"/>
  <c r="AL273" i="20"/>
  <c r="AK249" i="20"/>
  <c r="AJ225" i="20"/>
  <c r="AN245" i="20"/>
  <c r="AK266" i="20"/>
  <c r="AJ231" i="20"/>
  <c r="AI268" i="20"/>
  <c r="AH246" i="20"/>
  <c r="AG270" i="20"/>
  <c r="AF270" i="20"/>
  <c r="AQ246" i="20"/>
  <c r="AP294" i="20"/>
  <c r="AO236" i="20"/>
  <c r="AN242" i="20"/>
  <c r="AM289" i="20"/>
  <c r="AL265" i="20"/>
  <c r="AK241" i="20"/>
  <c r="AK272" i="20"/>
  <c r="AQ266" i="20"/>
  <c r="AP259" i="20"/>
  <c r="AO272" i="20"/>
  <c r="AN262" i="20"/>
  <c r="AM264" i="20"/>
  <c r="AL285" i="20"/>
  <c r="AK261" i="20"/>
  <c r="AQ260" i="20"/>
  <c r="AP250" i="20"/>
  <c r="AO231" i="20"/>
  <c r="AN273" i="20"/>
  <c r="AM249" i="20"/>
  <c r="AL225" i="20"/>
  <c r="AL252" i="20"/>
  <c r="AK243" i="20"/>
  <c r="AO228" i="20"/>
  <c r="AK237" i="20"/>
  <c r="AJ270" i="20"/>
  <c r="AI266" i="20"/>
  <c r="AH244" i="20"/>
  <c r="AG288" i="20"/>
  <c r="AF294" i="20"/>
  <c r="AN224" i="20"/>
  <c r="BP2" i="20"/>
  <c r="AN251" i="20"/>
  <c r="AQ229" i="20"/>
  <c r="AN271" i="20"/>
  <c r="AQ286" i="20"/>
  <c r="AM234" i="20"/>
  <c r="AN231" i="20"/>
  <c r="AH278" i="20"/>
  <c r="BL2" i="20"/>
  <c r="AM239" i="20"/>
  <c r="AJ293" i="20"/>
  <c r="AI269" i="20"/>
  <c r="AH245" i="20"/>
  <c r="AH288" i="20"/>
  <c r="AG291" i="20"/>
  <c r="AF248" i="20"/>
  <c r="AP254" i="20"/>
  <c r="AL229" i="20"/>
  <c r="AJ286" i="20"/>
  <c r="AI289" i="20"/>
  <c r="AH265" i="20"/>
  <c r="AN279" i="20"/>
  <c r="AH290" i="20"/>
  <c r="AF259" i="20"/>
  <c r="AB282" i="20"/>
  <c r="AA266" i="20"/>
  <c r="Z254" i="20"/>
  <c r="Y286" i="20"/>
  <c r="X255" i="20"/>
  <c r="AN276" i="20"/>
  <c r="AH243" i="20"/>
  <c r="AF263" i="20"/>
  <c r="AP249" i="20"/>
  <c r="AM243" i="20"/>
  <c r="AL242" i="20"/>
  <c r="AO245" i="20"/>
  <c r="AL282" i="20"/>
  <c r="AO227" i="20"/>
  <c r="AK287" i="20"/>
  <c r="AI249" i="20"/>
  <c r="AF267" i="20"/>
  <c r="AN261" i="20"/>
  <c r="AK282" i="20"/>
  <c r="AJ235" i="20"/>
  <c r="AI280" i="20"/>
  <c r="AH250" i="20"/>
  <c r="AG274" i="20"/>
  <c r="AF274" i="20"/>
  <c r="AB269" i="20"/>
  <c r="AN270" i="20"/>
  <c r="AK292" i="20"/>
  <c r="AJ255" i="20"/>
  <c r="AI239" i="20"/>
  <c r="AH270" i="20"/>
  <c r="AI261" i="20"/>
  <c r="AG263" i="20"/>
  <c r="AB239" i="20"/>
  <c r="AA293" i="20"/>
  <c r="Z269" i="20"/>
  <c r="Y245" i="20"/>
  <c r="Y292" i="20"/>
  <c r="X283" i="20"/>
  <c r="AI277" i="20"/>
  <c r="AO289" i="20"/>
  <c r="AL236" i="20"/>
  <c r="AO247" i="20"/>
  <c r="AL276" i="20"/>
  <c r="AN225" i="20"/>
  <c r="AK275" i="20"/>
  <c r="AI272" i="20"/>
  <c r="AF228" i="20"/>
  <c r="AN254" i="20"/>
  <c r="AK260" i="20"/>
  <c r="AJ251" i="20"/>
  <c r="AI235" i="20"/>
  <c r="AH266" i="20"/>
  <c r="AG290" i="20"/>
  <c r="AF290" i="20"/>
  <c r="BR2" i="20"/>
  <c r="AN263" i="20"/>
  <c r="AK259" i="20"/>
  <c r="AJ279" i="20"/>
  <c r="AI255" i="20"/>
  <c r="AH286" i="20"/>
  <c r="AI230" i="20"/>
  <c r="AG228" i="20"/>
  <c r="AB271" i="20"/>
  <c r="AA251" i="20"/>
  <c r="Z285" i="20"/>
  <c r="Y261" i="20"/>
  <c r="X233" i="20"/>
  <c r="X260" i="20"/>
  <c r="AI246" i="20"/>
  <c r="AG240" i="20"/>
  <c r="AB279" i="20"/>
  <c r="AM230" i="20"/>
  <c r="AG238" i="20"/>
  <c r="AI284" i="20"/>
  <c r="AF293" i="20"/>
  <c r="AI242" i="20"/>
  <c r="AF284" i="20"/>
  <c r="Y236" i="20"/>
  <c r="AG267" i="20"/>
  <c r="AB283" i="20"/>
  <c r="AA239" i="20"/>
  <c r="Z236" i="20"/>
  <c r="Y283" i="20"/>
  <c r="AQ226" i="20"/>
  <c r="AI236" i="20"/>
  <c r="AF281" i="20"/>
  <c r="AB284" i="20"/>
  <c r="AA264" i="20"/>
  <c r="Z259" i="20"/>
  <c r="Y230" i="20"/>
  <c r="X273" i="20"/>
  <c r="AM238" i="20"/>
  <c r="AA278" i="20"/>
  <c r="X228" i="20"/>
  <c r="W267" i="20"/>
  <c r="V259" i="20"/>
  <c r="U274" i="20"/>
  <c r="T290" i="20"/>
  <c r="S235" i="20"/>
  <c r="R258" i="20"/>
  <c r="Q291" i="20"/>
  <c r="M257" i="20"/>
  <c r="AP248" i="20"/>
  <c r="AJ283" i="20"/>
  <c r="AJ228" i="20"/>
  <c r="AF242" i="20"/>
  <c r="AJ280" i="20"/>
  <c r="AG294" i="20"/>
  <c r="Z268" i="20"/>
  <c r="AG261" i="20"/>
  <c r="AB262" i="20"/>
  <c r="AA254" i="20"/>
  <c r="Z238" i="20"/>
  <c r="Y274" i="20"/>
  <c r="X270" i="20"/>
  <c r="AI293" i="20"/>
  <c r="AG279" i="20"/>
  <c r="AB255" i="20"/>
  <c r="AA235" i="20"/>
  <c r="Z277" i="20"/>
  <c r="Y253" i="20"/>
  <c r="X225" i="20"/>
  <c r="X240" i="20"/>
  <c r="AA225" i="20"/>
  <c r="X254" i="20"/>
  <c r="W284" i="20"/>
  <c r="V252" i="20"/>
  <c r="U287" i="20"/>
  <c r="T242" i="20"/>
  <c r="S258" i="20"/>
  <c r="R252" i="20"/>
  <c r="Q281" i="20"/>
  <c r="X224" i="20"/>
  <c r="M283" i="20"/>
  <c r="AK277" i="20"/>
  <c r="AF260" i="20"/>
  <c r="AI251" i="20"/>
  <c r="AQ285" i="20"/>
  <c r="AK258" i="20"/>
  <c r="AO292" i="20"/>
  <c r="AQ233" i="20"/>
  <c r="AN275" i="20"/>
  <c r="AQ243" i="20"/>
  <c r="AH225" i="20"/>
  <c r="AP224" i="20"/>
  <c r="AM237" i="20"/>
  <c r="AJ245" i="20"/>
  <c r="AJ292" i="20"/>
  <c r="AI283" i="20"/>
  <c r="AH263" i="20"/>
  <c r="AG243" i="20"/>
  <c r="AF271" i="20"/>
  <c r="AQ274" i="20"/>
  <c r="AM292" i="20"/>
  <c r="AJ265" i="20"/>
  <c r="AI241" i="20"/>
  <c r="AI276" i="20"/>
  <c r="AQ272" i="20"/>
  <c r="AH237" i="20"/>
  <c r="AF230" i="20"/>
  <c r="AB226" i="20"/>
  <c r="AA280" i="20"/>
  <c r="Z283" i="20"/>
  <c r="Y238" i="20"/>
  <c r="X281" i="20"/>
  <c r="AP277" i="20"/>
  <c r="AH253" i="20"/>
  <c r="AN265" i="20"/>
  <c r="AK235" i="20"/>
  <c r="AN285" i="20"/>
  <c r="AQ231" i="20"/>
  <c r="AN272" i="20"/>
  <c r="AP247" i="20"/>
  <c r="AH289" i="20"/>
  <c r="AB233" i="20"/>
  <c r="AM240" i="20"/>
  <c r="AJ261" i="20"/>
  <c r="AI237" i="20"/>
  <c r="AI264" i="20"/>
  <c r="AH291" i="20"/>
  <c r="AG259" i="20"/>
  <c r="AF287" i="20"/>
  <c r="AQ244" i="20"/>
  <c r="AM286" i="20"/>
  <c r="AJ281" i="20"/>
  <c r="AI257" i="20"/>
  <c r="AH233" i="20"/>
  <c r="AP263" i="20"/>
  <c r="AH239" i="20"/>
  <c r="AF262" i="20"/>
  <c r="AB242" i="20"/>
  <c r="AA234" i="20"/>
  <c r="Z272" i="20"/>
  <c r="Y254" i="20"/>
  <c r="X234" i="20"/>
  <c r="AO253" i="20"/>
  <c r="AH267" i="20"/>
  <c r="AF266" i="20"/>
  <c r="AQ262" i="20"/>
  <c r="AP266" i="20"/>
  <c r="AP238" i="20"/>
  <c r="AH293" i="20"/>
  <c r="AO237" i="20"/>
  <c r="AH259" i="20"/>
  <c r="AB240" i="20"/>
  <c r="X246" i="20"/>
  <c r="AF289" i="20"/>
  <c r="AA249" i="20"/>
  <c r="Z225" i="20"/>
  <c r="Z232" i="20"/>
  <c r="Y275" i="20"/>
  <c r="AM269" i="20"/>
  <c r="AH271" i="20"/>
  <c r="AF275" i="20"/>
  <c r="AB227" i="20"/>
  <c r="AA274" i="20"/>
  <c r="Z270" i="20"/>
  <c r="Y227" i="20"/>
  <c r="X275" i="20"/>
  <c r="AH279" i="20"/>
  <c r="Z278" i="20"/>
  <c r="W281" i="20"/>
  <c r="V257" i="20"/>
  <c r="U233" i="20"/>
  <c r="U264" i="20"/>
  <c r="T255" i="20"/>
  <c r="S232" i="20"/>
  <c r="R235" i="20"/>
  <c r="Q254" i="20"/>
  <c r="M250" i="20"/>
  <c r="AL254" i="20"/>
  <c r="AF238" i="20"/>
  <c r="AI286" i="20"/>
  <c r="AB237" i="20"/>
  <c r="AI244" i="20"/>
  <c r="AB285" i="20"/>
  <c r="Y228" i="20"/>
  <c r="AF237" i="20"/>
  <c r="AB248" i="20"/>
  <c r="AA271" i="20"/>
  <c r="Z276" i="20"/>
  <c r="Y248" i="20"/>
  <c r="AP270" i="20"/>
  <c r="AH269" i="20"/>
  <c r="AF246" i="20"/>
  <c r="AB234" i="20"/>
  <c r="AA226" i="20"/>
  <c r="Z248" i="20"/>
  <c r="Y246" i="20"/>
  <c r="X289" i="20"/>
  <c r="AJ269" i="20"/>
  <c r="AA252" i="20"/>
  <c r="W233" i="20"/>
  <c r="W244" i="20"/>
  <c r="V275" i="20"/>
  <c r="U235" i="20"/>
  <c r="T279" i="20"/>
  <c r="S251" i="20"/>
  <c r="R274" i="20"/>
  <c r="Q256" i="20"/>
  <c r="M273" i="20"/>
  <c r="AO264" i="20"/>
  <c r="AN289" i="20"/>
  <c r="AN247" i="20"/>
  <c r="AH282" i="20"/>
  <c r="AQ293" i="20"/>
  <c r="AN268" i="20"/>
  <c r="AQ264" i="20"/>
  <c r="AM232" i="20"/>
  <c r="AM254" i="20"/>
  <c r="AH248" i="20"/>
  <c r="AQ232" i="20"/>
  <c r="AM260" i="20"/>
  <c r="AJ282" i="20"/>
  <c r="AI285" i="20"/>
  <c r="AH261" i="20"/>
  <c r="AG237" i="20"/>
  <c r="AG260" i="20"/>
  <c r="AF264" i="20"/>
  <c r="AP283" i="20"/>
  <c r="AL293" i="20"/>
  <c r="AJ232" i="20"/>
  <c r="AI248" i="20"/>
  <c r="AH281" i="20"/>
  <c r="AM244" i="20"/>
  <c r="AH232" i="20"/>
  <c r="AF291" i="20"/>
  <c r="AB243" i="20"/>
  <c r="AA282" i="20"/>
  <c r="Z290" i="20"/>
  <c r="Y239" i="20"/>
  <c r="X232" i="20"/>
  <c r="AM271" i="20"/>
  <c r="AQ240" i="20"/>
  <c r="AM241" i="20"/>
  <c r="AQ280" i="20"/>
  <c r="AM261" i="20"/>
  <c r="AP273" i="20"/>
  <c r="AM267" i="20"/>
  <c r="AL227" i="20"/>
  <c r="AG265" i="20"/>
  <c r="AQ279" i="20"/>
  <c r="AL277" i="20"/>
  <c r="AJ287" i="20"/>
  <c r="AI240" i="20"/>
  <c r="AH277" i="20"/>
  <c r="AG253" i="20"/>
  <c r="AF229" i="20"/>
  <c r="AF280" i="20"/>
  <c r="AP264" i="20"/>
  <c r="AL291" i="20"/>
  <c r="AJ288" i="20"/>
  <c r="AI226" i="20"/>
  <c r="AH231" i="20"/>
  <c r="AL256" i="20"/>
  <c r="AG225" i="20"/>
  <c r="AF252" i="20"/>
  <c r="AB275" i="20"/>
  <c r="AA227" i="20"/>
  <c r="Z291" i="20"/>
  <c r="Y271" i="20"/>
  <c r="X288" i="20"/>
  <c r="AL231" i="20"/>
  <c r="AG229" i="20"/>
  <c r="AF256" i="20"/>
  <c r="AM252" i="20"/>
  <c r="AL241" i="20"/>
  <c r="AL263" i="20"/>
  <c r="AG269" i="20"/>
  <c r="AL266" i="20"/>
  <c r="AK232" i="20"/>
  <c r="AA263" i="20"/>
  <c r="AK246" i="20"/>
  <c r="AB247" i="20"/>
  <c r="AA259" i="20"/>
  <c r="Z289" i="20"/>
  <c r="Y265" i="20"/>
  <c r="X237" i="20"/>
  <c r="AJ253" i="20"/>
  <c r="AG264" i="20"/>
  <c r="AM224" i="20"/>
  <c r="AB288" i="20"/>
  <c r="AA244" i="20"/>
  <c r="Z239" i="20"/>
  <c r="Y288" i="20"/>
  <c r="X267" i="20"/>
  <c r="AF279" i="20"/>
  <c r="Y235" i="20"/>
  <c r="W288" i="20"/>
  <c r="V226" i="20"/>
  <c r="U226" i="20"/>
  <c r="T273" i="20"/>
  <c r="S249" i="20"/>
  <c r="R225" i="20"/>
  <c r="R236" i="20"/>
  <c r="Q271" i="20"/>
  <c r="AP251" i="20"/>
  <c r="AO255" i="20"/>
  <c r="AO270" i="20"/>
  <c r="AH280" i="20"/>
  <c r="AO276" i="20"/>
  <c r="AH238" i="20"/>
  <c r="AA261" i="20"/>
  <c r="X231" i="20"/>
  <c r="AF288" i="20"/>
  <c r="AA265" i="20"/>
  <c r="Z241" i="20"/>
  <c r="Z280" i="20"/>
  <c r="Y240" i="20"/>
  <c r="AL245" i="20"/>
  <c r="AH268" i="20"/>
  <c r="AF236" i="20"/>
  <c r="AB259" i="20"/>
  <c r="AA290" i="20"/>
  <c r="Z267" i="20"/>
  <c r="Y255" i="20"/>
  <c r="X264" i="20"/>
  <c r="AG276" i="20"/>
  <c r="Z243" i="20"/>
  <c r="W258" i="20"/>
  <c r="V273" i="20"/>
  <c r="U249" i="20"/>
  <c r="T225" i="20"/>
  <c r="T232" i="20"/>
  <c r="S248" i="20"/>
  <c r="R251" i="20"/>
  <c r="Q270" i="20"/>
  <c r="M266" i="20"/>
  <c r="AK257" i="20"/>
  <c r="AK267" i="20"/>
  <c r="AK247" i="20"/>
  <c r="AG256" i="20"/>
  <c r="AP269" i="20"/>
  <c r="AM263" i="20"/>
  <c r="AP239" i="20"/>
  <c r="AL248" i="20"/>
  <c r="AJ273" i="20"/>
  <c r="AG271" i="20"/>
  <c r="AO285" i="20"/>
  <c r="AL228" i="20"/>
  <c r="AJ250" i="20"/>
  <c r="AI254" i="20"/>
  <c r="AH287" i="20"/>
  <c r="AG252" i="20"/>
  <c r="AF277" i="20"/>
  <c r="AI224" i="20"/>
  <c r="AO288" i="20"/>
  <c r="AK269" i="20"/>
  <c r="AJ290" i="20"/>
  <c r="AI274" i="20"/>
  <c r="AH260" i="20"/>
  <c r="AJ285" i="20"/>
  <c r="AG230" i="20"/>
  <c r="AB225" i="20"/>
  <c r="AA229" i="20"/>
  <c r="AA260" i="20"/>
  <c r="Z247" i="20"/>
  <c r="Y231" i="20"/>
  <c r="X291" i="20"/>
  <c r="AJ266" i="20"/>
  <c r="AP242" i="20"/>
  <c r="AM272" i="20"/>
  <c r="AP262" i="20"/>
  <c r="AL237" i="20"/>
  <c r="AO249" i="20"/>
  <c r="AL290" i="20"/>
  <c r="AJ264" i="20"/>
  <c r="AF241" i="20"/>
  <c r="AO256" i="20"/>
  <c r="AK253" i="20"/>
  <c r="AJ278" i="20"/>
  <c r="AI270" i="20"/>
  <c r="AH252" i="20"/>
  <c r="AG226" i="20"/>
  <c r="AF226" i="20"/>
  <c r="AF224" i="20"/>
  <c r="AO286" i="20"/>
  <c r="AK290" i="20"/>
  <c r="AJ240" i="20"/>
  <c r="AI290" i="20"/>
  <c r="AH292" i="20"/>
  <c r="AJ226" i="20"/>
  <c r="AG262" i="20"/>
  <c r="AB257" i="20"/>
  <c r="AA245" i="20"/>
  <c r="AA292" i="20"/>
  <c r="Z287" i="20"/>
  <c r="Y267" i="20"/>
  <c r="X268" i="20"/>
  <c r="AJ242" i="20"/>
  <c r="AG266" i="20"/>
  <c r="AB261" i="20"/>
  <c r="AQ282" i="20"/>
  <c r="AK234" i="20"/>
  <c r="AJ276" i="20"/>
  <c r="AF245" i="20"/>
  <c r="AJ238" i="20"/>
  <c r="AG257" i="20"/>
  <c r="Z264" i="20"/>
  <c r="AH240" i="20"/>
  <c r="AB246" i="20"/>
  <c r="AA238" i="20"/>
  <c r="Z284" i="20"/>
  <c r="Y258" i="20"/>
  <c r="X242" i="20"/>
  <c r="AI229" i="20"/>
  <c r="AG247" i="20"/>
  <c r="AB294" i="20"/>
  <c r="AA285" i="20"/>
  <c r="Z261" i="20"/>
  <c r="Y237" i="20"/>
  <c r="Y276" i="20"/>
  <c r="X259" i="20"/>
  <c r="AB235" i="20"/>
  <c r="X287" i="20"/>
  <c r="W240" i="20"/>
  <c r="V290" i="20"/>
  <c r="U255" i="20"/>
  <c r="T226" i="20"/>
  <c r="S242" i="20"/>
  <c r="R289" i="20"/>
  <c r="Q265" i="20"/>
  <c r="S224" i="20"/>
  <c r="AL281" i="20"/>
  <c r="AL284" i="20"/>
  <c r="AK262" i="20"/>
  <c r="AG242" i="20"/>
  <c r="AK226" i="20"/>
  <c r="AJ248" i="20"/>
  <c r="Z237" i="20"/>
  <c r="AJ227" i="20"/>
  <c r="AB244" i="20"/>
  <c r="AA291" i="20"/>
  <c r="Z266" i="20"/>
  <c r="Y281" i="20"/>
  <c r="X253" i="20"/>
  <c r="AJ294" i="20"/>
  <c r="AG246" i="20"/>
  <c r="AB241" i="20"/>
  <c r="AA237" i="20"/>
  <c r="AA276" i="20"/>
  <c r="Z263" i="20"/>
  <c r="Y251" i="20"/>
  <c r="X244" i="20"/>
  <c r="AQ224" i="20"/>
  <c r="Y290" i="20"/>
  <c r="W238" i="20"/>
  <c r="V242" i="20"/>
  <c r="U246" i="20"/>
  <c r="T289" i="20"/>
  <c r="S265" i="20"/>
  <c r="R241" i="20"/>
  <c r="R280" i="20"/>
  <c r="Q236" i="20"/>
  <c r="M259" i="20"/>
  <c r="AO230" i="20"/>
  <c r="AI282" i="20"/>
  <c r="AJ271" i="20"/>
  <c r="AF239" i="20"/>
  <c r="AN260" i="20"/>
  <c r="AH235" i="20"/>
  <c r="AA283" i="20"/>
  <c r="W229" i="20"/>
  <c r="AB229" i="20"/>
  <c r="AA281" i="20"/>
  <c r="Z257" i="20"/>
  <c r="Y233" i="20"/>
  <c r="Y272" i="20"/>
  <c r="AL292" i="20"/>
  <c r="AG241" i="20"/>
  <c r="AF268" i="20"/>
  <c r="AB291" i="20"/>
  <c r="AA247" i="20"/>
  <c r="Z240" i="20"/>
  <c r="Y287" i="20"/>
  <c r="X230" i="20"/>
  <c r="AG251" i="20"/>
  <c r="Y241" i="20"/>
  <c r="W286" i="20"/>
  <c r="V289" i="20"/>
  <c r="U265" i="20"/>
  <c r="T241" i="20"/>
  <c r="T280" i="20"/>
  <c r="S264" i="20"/>
  <c r="R267" i="20"/>
  <c r="Q286" i="20"/>
  <c r="M282" i="20"/>
  <c r="AM265" i="20"/>
  <c r="AO243" i="20"/>
  <c r="AA231" i="20"/>
  <c r="AK279" i="20"/>
  <c r="AA279" i="20"/>
  <c r="AF285" i="20"/>
  <c r="U281" i="20"/>
  <c r="R283" i="20"/>
  <c r="L281" i="20"/>
  <c r="K257" i="20"/>
  <c r="J233" i="20"/>
  <c r="J260" i="20"/>
  <c r="I267" i="20"/>
  <c r="AH272" i="20"/>
  <c r="Z279" i="20"/>
  <c r="W285" i="20"/>
  <c r="V261" i="20"/>
  <c r="U237" i="20"/>
  <c r="U272" i="20"/>
  <c r="T263" i="20"/>
  <c r="S236" i="20"/>
  <c r="R239" i="20"/>
  <c r="Q258" i="20"/>
  <c r="M254" i="20"/>
  <c r="L242" i="20"/>
  <c r="K277" i="20"/>
  <c r="J253" i="20"/>
  <c r="AB277" i="20"/>
  <c r="Y291" i="20"/>
  <c r="W246" i="20"/>
  <c r="V250" i="20"/>
  <c r="U254" i="20"/>
  <c r="T251" i="20"/>
  <c r="S273" i="20"/>
  <c r="R249" i="20"/>
  <c r="Q225" i="20"/>
  <c r="Q252" i="20"/>
  <c r="M267" i="20"/>
  <c r="L262" i="20"/>
  <c r="K292" i="20"/>
  <c r="J242" i="20"/>
  <c r="I286" i="20"/>
  <c r="H289" i="20"/>
  <c r="W228" i="20"/>
  <c r="S238" i="20"/>
  <c r="M244" i="20"/>
  <c r="J248" i="20"/>
  <c r="H290" i="20"/>
  <c r="G231" i="20"/>
  <c r="F278" i="20"/>
  <c r="E230" i="20"/>
  <c r="D230" i="20"/>
  <c r="C277" i="20"/>
  <c r="B253" i="20"/>
  <c r="G224" i="20"/>
  <c r="BU157" i="20"/>
  <c r="BT214" i="20"/>
  <c r="BS220" i="20"/>
  <c r="BR196" i="20"/>
  <c r="W236" i="20"/>
  <c r="S247" i="20"/>
  <c r="L245" i="20"/>
  <c r="I245" i="20"/>
  <c r="H256" i="20"/>
  <c r="AJ277" i="20"/>
  <c r="Z234" i="20"/>
  <c r="Z228" i="20"/>
  <c r="AG268" i="20"/>
  <c r="Z288" i="20"/>
  <c r="X277" i="20"/>
  <c r="T252" i="20"/>
  <c r="AB224" i="20"/>
  <c r="L288" i="20"/>
  <c r="K240" i="20"/>
  <c r="J276" i="20"/>
  <c r="I289" i="20"/>
  <c r="H265" i="20"/>
  <c r="AB245" i="20"/>
  <c r="Y259" i="20"/>
  <c r="W242" i="20"/>
  <c r="V246" i="20"/>
  <c r="U250" i="20"/>
  <c r="T293" i="20"/>
  <c r="S269" i="20"/>
  <c r="R245" i="20"/>
  <c r="R292" i="20"/>
  <c r="Q240" i="20"/>
  <c r="M263" i="20"/>
  <c r="L254" i="20"/>
  <c r="K280" i="20"/>
  <c r="J238" i="20"/>
  <c r="AA275" i="20"/>
  <c r="X280" i="20"/>
  <c r="W243" i="20"/>
  <c r="V235" i="20"/>
  <c r="U268" i="20"/>
  <c r="T266" i="20"/>
  <c r="S282" i="20"/>
  <c r="R234" i="20"/>
  <c r="Q247" i="20"/>
  <c r="AK284" i="20"/>
  <c r="AI294" i="20"/>
  <c r="Z258" i="20"/>
  <c r="AI256" i="20"/>
  <c r="AB276" i="20"/>
  <c r="AA256" i="20"/>
  <c r="Z294" i="20"/>
  <c r="Y226" i="20"/>
  <c r="X269" i="20"/>
  <c r="AJ262" i="20"/>
  <c r="AG278" i="20"/>
  <c r="AB273" i="20"/>
  <c r="AA253" i="20"/>
  <c r="Z229" i="20"/>
  <c r="Z244" i="20"/>
  <c r="Y279" i="20"/>
  <c r="X292" i="20"/>
  <c r="AB231" i="20"/>
  <c r="Y284" i="20"/>
  <c r="W254" i="20"/>
  <c r="V258" i="20"/>
  <c r="U266" i="20"/>
  <c r="T271" i="20"/>
  <c r="S281" i="20"/>
  <c r="R257" i="20"/>
  <c r="Q233" i="20"/>
  <c r="Q264" i="20"/>
  <c r="M275" i="20"/>
  <c r="AM270" i="20"/>
  <c r="AA250" i="20"/>
  <c r="Z273" i="20"/>
  <c r="AG273" i="20"/>
  <c r="Z292" i="20"/>
  <c r="Y234" i="20"/>
  <c r="T257" i="20"/>
  <c r="Q235" i="20"/>
  <c r="L240" i="20"/>
  <c r="K279" i="20"/>
  <c r="J232" i="20"/>
  <c r="I273" i="20"/>
  <c r="H249" i="20"/>
  <c r="AF240" i="20"/>
  <c r="Y263" i="20"/>
  <c r="W226" i="20"/>
  <c r="V230" i="20"/>
  <c r="U230" i="20"/>
  <c r="T277" i="20"/>
  <c r="S253" i="20"/>
  <c r="R229" i="20"/>
  <c r="R248" i="20"/>
  <c r="Q275" i="20"/>
  <c r="M247" i="20"/>
  <c r="L226" i="20"/>
  <c r="K248" i="20"/>
  <c r="J292" i="20"/>
  <c r="AA257" i="20"/>
  <c r="X290" i="20"/>
  <c r="W227" i="20"/>
  <c r="V276" i="20"/>
  <c r="U236" i="20"/>
  <c r="T250" i="20"/>
  <c r="S266" i="20"/>
  <c r="R276" i="20"/>
  <c r="Q289" i="20"/>
  <c r="Y224" i="20"/>
  <c r="M256" i="20"/>
  <c r="L235" i="20"/>
  <c r="K286" i="20"/>
  <c r="J268" i="20"/>
  <c r="I254" i="20"/>
  <c r="H238" i="20"/>
  <c r="V286" i="20"/>
  <c r="R285" i="20"/>
  <c r="L248" i="20"/>
  <c r="I256" i="20"/>
  <c r="H255" i="20"/>
  <c r="G228" i="20"/>
  <c r="F271" i="20"/>
  <c r="E294" i="20"/>
  <c r="D294" i="20"/>
  <c r="C270" i="20"/>
  <c r="B292" i="20"/>
  <c r="BU171" i="20"/>
  <c r="BU218" i="20"/>
  <c r="BT201" i="20"/>
  <c r="BS189" i="20"/>
  <c r="AK231" i="20"/>
  <c r="V271" i="20"/>
  <c r="R270" i="20"/>
  <c r="L284" i="20"/>
  <c r="I250" i="20"/>
  <c r="H283" i="20"/>
  <c r="AG275" i="20"/>
  <c r="AH242" i="20"/>
  <c r="Y242" i="20"/>
  <c r="AB293" i="20"/>
  <c r="Y244" i="20"/>
  <c r="W290" i="20"/>
  <c r="S226" i="20"/>
  <c r="M243" i="20"/>
  <c r="L260" i="20"/>
  <c r="K262" i="20"/>
  <c r="J282" i="20"/>
  <c r="I230" i="20"/>
  <c r="H264" i="20"/>
  <c r="AA241" i="20"/>
  <c r="X274" i="20"/>
  <c r="W292" i="20"/>
  <c r="V264" i="20"/>
  <c r="U228" i="20"/>
  <c r="T246" i="20"/>
  <c r="S262" i="20"/>
  <c r="R264" i="20"/>
  <c r="Q285" i="20"/>
  <c r="U224" i="20"/>
  <c r="M248" i="20"/>
  <c r="L231" i="20"/>
  <c r="K282" i="20"/>
  <c r="AI278" i="20"/>
  <c r="Z250" i="20"/>
  <c r="W257" i="20"/>
  <c r="V233" i="20"/>
  <c r="V244" i="20"/>
  <c r="U283" i="20"/>
  <c r="T284" i="20"/>
  <c r="S275" i="20"/>
  <c r="R240" i="20"/>
  <c r="Q230" i="20"/>
  <c r="AJ260" i="20"/>
  <c r="AF233" i="20"/>
  <c r="Y277" i="20"/>
  <c r="AG234" i="20"/>
  <c r="AB290" i="20"/>
  <c r="AA270" i="20"/>
  <c r="Z262" i="20"/>
  <c r="Y294" i="20"/>
  <c r="X263" i="20"/>
  <c r="AI262" i="20"/>
  <c r="AG272" i="20"/>
  <c r="AB287" i="20"/>
  <c r="AA267" i="20"/>
  <c r="Z293" i="20"/>
  <c r="Y269" i="20"/>
  <c r="X241" i="20"/>
  <c r="X284" i="20"/>
  <c r="AA289" i="20"/>
  <c r="X236" i="20"/>
  <c r="W235" i="20"/>
  <c r="V227" i="20"/>
  <c r="U252" i="20"/>
  <c r="T258" i="20"/>
  <c r="S274" i="20"/>
  <c r="R226" i="20"/>
  <c r="Q231" i="20"/>
  <c r="M225" i="20"/>
  <c r="M280" i="20"/>
  <c r="AH256" i="20"/>
  <c r="AN229" i="20"/>
  <c r="Y249" i="20"/>
  <c r="AG224" i="20"/>
  <c r="Y252" i="20"/>
  <c r="W232" i="20"/>
  <c r="S233" i="20"/>
  <c r="M227" i="20"/>
  <c r="L279" i="20"/>
  <c r="K246" i="20"/>
  <c r="J266" i="20"/>
  <c r="I268" i="20"/>
  <c r="H291" i="20"/>
  <c r="AB267" i="20"/>
  <c r="X276" i="20"/>
  <c r="W248" i="20"/>
  <c r="V294" i="20"/>
  <c r="U263" i="20"/>
  <c r="T230" i="20"/>
  <c r="S246" i="20"/>
  <c r="R293" i="20"/>
  <c r="Q269" i="20"/>
  <c r="W224" i="20"/>
  <c r="M264" i="20"/>
  <c r="L272" i="20"/>
  <c r="K266" i="20"/>
  <c r="AJ267" i="20"/>
  <c r="Z233" i="20"/>
  <c r="W241" i="20"/>
  <c r="W268" i="20"/>
  <c r="V283" i="20"/>
  <c r="U251" i="20"/>
  <c r="T236" i="20"/>
  <c r="S259" i="20"/>
  <c r="R282" i="20"/>
  <c r="Q276" i="20"/>
  <c r="M281" i="20"/>
  <c r="L257" i="20"/>
  <c r="K233" i="20"/>
  <c r="K268" i="20"/>
  <c r="J283" i="20"/>
  <c r="I243" i="20"/>
  <c r="AB270" i="20"/>
  <c r="U247" i="20"/>
  <c r="Q261" i="20"/>
  <c r="K258" i="20"/>
  <c r="I263" i="20"/>
  <c r="G245" i="20"/>
  <c r="G288" i="20"/>
  <c r="F268" i="20"/>
  <c r="E263" i="20"/>
  <c r="D287" i="20"/>
  <c r="C263" i="20"/>
  <c r="B286" i="20"/>
  <c r="BU164" i="20"/>
  <c r="BT211" i="20"/>
  <c r="BS187" i="20"/>
  <c r="BR163" i="20"/>
  <c r="AA287" i="20"/>
  <c r="U231" i="20"/>
  <c r="Q248" i="20"/>
  <c r="K244" i="20"/>
  <c r="I288" i="20"/>
  <c r="AJ233" i="20"/>
  <c r="AJ258" i="20"/>
  <c r="AB230" i="20"/>
  <c r="X285" i="20"/>
  <c r="AA269" i="20"/>
  <c r="X239" i="20"/>
  <c r="V274" i="20"/>
  <c r="R273" i="20"/>
  <c r="L233" i="20"/>
  <c r="L244" i="20"/>
  <c r="K283" i="20"/>
  <c r="J259" i="20"/>
  <c r="I276" i="20"/>
  <c r="AJ252" i="20"/>
  <c r="AA284" i="20"/>
  <c r="W237" i="20"/>
  <c r="W256" i="20"/>
  <c r="V279" i="20"/>
  <c r="U243" i="20"/>
  <c r="T291" i="20"/>
  <c r="S255" i="20"/>
  <c r="R278" i="20"/>
  <c r="Q268" i="20"/>
  <c r="M277" i="20"/>
  <c r="L253" i="20"/>
  <c r="K229" i="20"/>
  <c r="K256" i="20"/>
  <c r="AG284" i="20"/>
  <c r="Y273" i="20"/>
  <c r="W275" i="20"/>
  <c r="V232" i="20"/>
  <c r="U273" i="20"/>
  <c r="T249" i="20"/>
  <c r="S225" i="20"/>
  <c r="S272" i="20"/>
  <c r="R275" i="20"/>
  <c r="AI271" i="20"/>
  <c r="AB236" i="20"/>
  <c r="X249" i="20"/>
  <c r="AF234" i="20"/>
  <c r="AB280" i="20"/>
  <c r="AA236" i="20"/>
  <c r="Z235" i="20"/>
  <c r="Y280" i="20"/>
  <c r="AO263" i="20"/>
  <c r="AH236" i="20"/>
  <c r="AF278" i="20"/>
  <c r="AB250" i="20"/>
  <c r="AA242" i="20"/>
  <c r="Z226" i="20"/>
  <c r="Y262" i="20"/>
  <c r="X250" i="20"/>
  <c r="AI245" i="20"/>
  <c r="Z265" i="20"/>
  <c r="W249" i="20"/>
  <c r="V225" i="20"/>
  <c r="V291" i="20"/>
  <c r="U267" i="20"/>
  <c r="T260" i="20"/>
  <c r="S267" i="20"/>
  <c r="R290" i="20"/>
  <c r="Q292" i="20"/>
  <c r="M289" i="20"/>
  <c r="AN258" i="20"/>
  <c r="AM255" i="20"/>
  <c r="AB289" i="20"/>
  <c r="X294" i="20"/>
  <c r="AB256" i="20"/>
  <c r="X266" i="20"/>
  <c r="V256" i="20"/>
  <c r="S280" i="20"/>
  <c r="M272" i="20"/>
  <c r="L263" i="20"/>
  <c r="K251" i="20"/>
  <c r="J243" i="20"/>
  <c r="I228" i="20"/>
  <c r="AL270" i="20"/>
  <c r="AA294" i="20"/>
  <c r="X252" i="20"/>
  <c r="W279" i="20"/>
  <c r="V263" i="20"/>
  <c r="U282" i="20"/>
  <c r="T294" i="20"/>
  <c r="S239" i="20"/>
  <c r="R262" i="20"/>
  <c r="Q232" i="20"/>
  <c r="M261" i="20"/>
  <c r="L237" i="20"/>
  <c r="L256" i="20"/>
  <c r="K291" i="20"/>
  <c r="AG282" i="20"/>
  <c r="Z256" i="20"/>
  <c r="W274" i="20"/>
  <c r="V281" i="20"/>
  <c r="U257" i="20"/>
  <c r="T233" i="20"/>
  <c r="T256" i="20"/>
  <c r="S256" i="20"/>
  <c r="R259" i="20"/>
  <c r="Q278" i="20"/>
  <c r="M274" i="20"/>
  <c r="L282" i="20"/>
  <c r="K231" i="20"/>
  <c r="J273" i="20"/>
  <c r="I249" i="20"/>
  <c r="H225" i="20"/>
  <c r="X286" i="20"/>
  <c r="T288" i="20"/>
  <c r="Z224" i="20"/>
  <c r="J262" i="20"/>
  <c r="H279" i="20"/>
  <c r="G238" i="20"/>
  <c r="F285" i="20"/>
  <c r="E261" i="20"/>
  <c r="D237" i="20"/>
  <c r="D284" i="20"/>
  <c r="C260" i="20"/>
  <c r="B255" i="20"/>
  <c r="BU189" i="20"/>
  <c r="BT208" i="20"/>
  <c r="BS156" i="20"/>
  <c r="BR174" i="20"/>
  <c r="W225" i="20"/>
  <c r="T267" i="20"/>
  <c r="M269" i="20"/>
  <c r="J256" i="20"/>
  <c r="H234" i="20"/>
  <c r="AO254" i="20"/>
  <c r="AH226" i="20"/>
  <c r="AA288" i="20"/>
  <c r="AJ243" i="20"/>
  <c r="Z245" i="20"/>
  <c r="AB292" i="20"/>
  <c r="U290" i="20"/>
  <c r="Q249" i="20"/>
  <c r="L234" i="20"/>
  <c r="K273" i="20"/>
  <c r="J249" i="20"/>
  <c r="I225" i="20"/>
  <c r="I291" i="20"/>
  <c r="AG250" i="20"/>
  <c r="Z275" i="20"/>
  <c r="W266" i="20"/>
  <c r="V277" i="20"/>
  <c r="U253" i="20"/>
  <c r="T229" i="20"/>
  <c r="T244" i="20"/>
  <c r="S252" i="20"/>
  <c r="R255" i="20"/>
  <c r="Q274" i="20"/>
  <c r="M270" i="20"/>
  <c r="L274" i="20"/>
  <c r="K293" i="20"/>
  <c r="J269" i="20"/>
  <c r="AB228" i="20"/>
  <c r="X245" i="20"/>
  <c r="W270" i="20"/>
  <c r="V266" i="20"/>
  <c r="U278" i="20"/>
  <c r="T228" i="20"/>
  <c r="S289" i="20"/>
  <c r="R265" i="20"/>
  <c r="Q241" i="20"/>
  <c r="Q294" i="20"/>
  <c r="M290" i="20"/>
  <c r="L283" i="20"/>
  <c r="K259" i="20"/>
  <c r="J289" i="20"/>
  <c r="I265" i="20"/>
  <c r="H241" i="20"/>
  <c r="X271" i="20"/>
  <c r="T286" i="20"/>
  <c r="M253" i="20"/>
  <c r="J294" i="20"/>
  <c r="H226" i="20"/>
  <c r="G254" i="20"/>
  <c r="F230" i="20"/>
  <c r="E277" i="20"/>
  <c r="D253" i="20"/>
  <c r="C229" i="20"/>
  <c r="C276" i="20"/>
  <c r="B271" i="20"/>
  <c r="BU154" i="20"/>
  <c r="BT153" i="20"/>
  <c r="BS172" i="20"/>
  <c r="BR218" i="20"/>
  <c r="W293" i="20"/>
  <c r="T287" i="20"/>
  <c r="AI253" i="20"/>
  <c r="Y270" i="20"/>
  <c r="Z255" i="20"/>
  <c r="AF249" i="20"/>
  <c r="Y285" i="20"/>
  <c r="X235" i="20"/>
  <c r="T274" i="20"/>
  <c r="M241" i="20"/>
  <c r="L246" i="20"/>
  <c r="K272" i="20"/>
  <c r="J234" i="20"/>
  <c r="I274" i="20"/>
  <c r="H281" i="20"/>
  <c r="AB263" i="20"/>
  <c r="X229" i="20"/>
  <c r="W262" i="20"/>
  <c r="V262" i="20"/>
  <c r="U270" i="20"/>
  <c r="T283" i="20"/>
  <c r="S285" i="20"/>
  <c r="R261" i="20"/>
  <c r="Q237" i="20"/>
  <c r="Q272" i="20"/>
  <c r="M279" i="20"/>
  <c r="L286" i="20"/>
  <c r="K234" i="20"/>
  <c r="AO238" i="20"/>
  <c r="AA246" i="20"/>
  <c r="X251" i="20"/>
  <c r="W259" i="20"/>
  <c r="V251" i="20"/>
  <c r="U238" i="20"/>
  <c r="T282" i="20"/>
  <c r="S227" i="20"/>
  <c r="R250" i="20"/>
  <c r="Q279" i="20"/>
  <c r="M249" i="20"/>
  <c r="L225" i="20"/>
  <c r="L287" i="20"/>
  <c r="K271" i="20"/>
  <c r="J251" i="20"/>
  <c r="I252" i="20"/>
  <c r="AH274" i="20"/>
  <c r="U229" i="20"/>
  <c r="R231" i="20"/>
  <c r="K269" i="20"/>
  <c r="I279" i="20"/>
  <c r="H260" i="20"/>
  <c r="G264" i="20"/>
  <c r="F236" i="20"/>
  <c r="E231" i="20"/>
  <c r="D255" i="20"/>
  <c r="C231" i="20"/>
  <c r="B254" i="20"/>
  <c r="BU203" i="20"/>
  <c r="BT179" i="20"/>
  <c r="BS155" i="20"/>
  <c r="BS154" i="20"/>
  <c r="AK224" i="20"/>
  <c r="U242" i="20"/>
  <c r="R268" i="20"/>
  <c r="K264" i="20"/>
  <c r="I239" i="20"/>
  <c r="G233" i="20"/>
  <c r="AN293" i="20"/>
  <c r="R272" i="20"/>
  <c r="J291" i="20"/>
  <c r="W269" i="20"/>
  <c r="T235" i="20"/>
  <c r="M238" i="20"/>
  <c r="AF272" i="20"/>
  <c r="U234" i="20"/>
  <c r="R256" i="20"/>
  <c r="K260" i="20"/>
  <c r="W276" i="20"/>
  <c r="H266" i="20"/>
  <c r="D285" i="20"/>
  <c r="BU214" i="20"/>
  <c r="W272" i="20"/>
  <c r="J261" i="20"/>
  <c r="G265" i="20"/>
  <c r="F241" i="20"/>
  <c r="F288" i="20"/>
  <c r="E283" i="20"/>
  <c r="D240" i="20"/>
  <c r="C283" i="20"/>
  <c r="B256" i="20"/>
  <c r="BU188" i="20"/>
  <c r="BT160" i="20"/>
  <c r="BS207" i="20"/>
  <c r="BR183" i="20"/>
  <c r="W250" i="20"/>
  <c r="M271" i="20"/>
  <c r="H274" i="20"/>
  <c r="F270" i="20"/>
  <c r="D293" i="20"/>
  <c r="B245" i="20"/>
  <c r="BU204" i="20"/>
  <c r="BS212" i="20"/>
  <c r="BQ163" i="20"/>
  <c r="BQ210" i="20"/>
  <c r="BP174" i="20"/>
  <c r="BO165" i="20"/>
  <c r="Q284" i="20"/>
  <c r="M287" i="20"/>
  <c r="L294" i="20"/>
  <c r="K238" i="20"/>
  <c r="J258" i="20"/>
  <c r="I244" i="20"/>
  <c r="H294" i="20"/>
  <c r="W263" i="20"/>
  <c r="S231" i="20"/>
  <c r="L229" i="20"/>
  <c r="I237" i="20"/>
  <c r="H244" i="20"/>
  <c r="G247" i="20"/>
  <c r="F294" i="20"/>
  <c r="E246" i="20"/>
  <c r="D246" i="20"/>
  <c r="C293" i="20"/>
  <c r="B269" i="20"/>
  <c r="D224" i="20"/>
  <c r="BU185" i="20"/>
  <c r="BT181" i="20"/>
  <c r="BS194" i="20"/>
  <c r="BR212" i="20"/>
  <c r="V269" i="20"/>
  <c r="S244" i="20"/>
  <c r="AF232" i="20"/>
  <c r="AG232" i="20"/>
  <c r="Y247" i="20"/>
  <c r="AB252" i="20"/>
  <c r="X257" i="20"/>
  <c r="W251" i="20"/>
  <c r="S290" i="20"/>
  <c r="M228" i="20"/>
  <c r="L227" i="20"/>
  <c r="K278" i="20"/>
  <c r="J236" i="20"/>
  <c r="I246" i="20"/>
  <c r="H230" i="20"/>
  <c r="AA243" i="20"/>
  <c r="X256" i="20"/>
  <c r="W239" i="20"/>
  <c r="V231" i="20"/>
  <c r="U260" i="20"/>
  <c r="T262" i="20"/>
  <c r="S278" i="20"/>
  <c r="R230" i="20"/>
  <c r="Q239" i="20"/>
  <c r="M229" i="20"/>
  <c r="M292" i="20"/>
  <c r="L247" i="20"/>
  <c r="K227" i="20"/>
  <c r="AH264" i="20"/>
  <c r="Z230" i="20"/>
  <c r="W273" i="20"/>
  <c r="V249" i="20"/>
  <c r="U225" i="20"/>
  <c r="U248" i="20"/>
  <c r="T239" i="20"/>
  <c r="S291" i="20"/>
  <c r="R227" i="20"/>
  <c r="Q246" i="20"/>
  <c r="M242" i="20"/>
  <c r="L289" i="20"/>
  <c r="K265" i="20"/>
  <c r="J241" i="20"/>
  <c r="J284" i="20"/>
  <c r="I275" i="20"/>
  <c r="Z246" i="20"/>
  <c r="U256" i="20"/>
  <c r="Q250" i="20"/>
  <c r="J245" i="20"/>
  <c r="H245" i="20"/>
  <c r="G277" i="20"/>
  <c r="F253" i="20"/>
  <c r="E229" i="20"/>
  <c r="E228" i="20"/>
  <c r="D252" i="20"/>
  <c r="C228" i="20"/>
  <c r="B288" i="20"/>
  <c r="BU200" i="20"/>
  <c r="BT172" i="20"/>
  <c r="BS219" i="20"/>
  <c r="BR195" i="20"/>
  <c r="Y260" i="20"/>
  <c r="T285" i="20"/>
  <c r="Q228" i="20"/>
  <c r="J230" i="20"/>
  <c r="H285" i="20"/>
  <c r="AQ288" i="20"/>
  <c r="AA258" i="20"/>
  <c r="L265" i="20"/>
  <c r="I251" i="20"/>
  <c r="V245" i="20"/>
  <c r="S287" i="20"/>
  <c r="L285" i="20"/>
  <c r="Y232" i="20"/>
  <c r="T281" i="20"/>
  <c r="Q283" i="20"/>
  <c r="J226" i="20"/>
  <c r="S245" i="20"/>
  <c r="G286" i="20"/>
  <c r="C261" i="20"/>
  <c r="BT166" i="20"/>
  <c r="S254" i="20"/>
  <c r="I277" i="20"/>
  <c r="G258" i="20"/>
  <c r="F234" i="20"/>
  <c r="E281" i="20"/>
  <c r="D257" i="20"/>
  <c r="C233" i="20"/>
  <c r="C280" i="20"/>
  <c r="B275" i="20"/>
  <c r="BU162" i="20"/>
  <c r="BT161" i="20"/>
  <c r="BS176" i="20"/>
  <c r="BR152" i="20"/>
  <c r="U258" i="20"/>
  <c r="K226" i="20"/>
  <c r="G237" i="20"/>
  <c r="F260" i="20"/>
  <c r="D279" i="20"/>
  <c r="B278" i="20"/>
  <c r="BT203" i="20"/>
  <c r="BR155" i="20"/>
  <c r="BQ156" i="20"/>
  <c r="BP203" i="20"/>
  <c r="BO179" i="20"/>
  <c r="BN155" i="20"/>
  <c r="M233" i="20"/>
  <c r="M236" i="20"/>
  <c r="L251" i="20"/>
  <c r="K235" i="20"/>
  <c r="J235" i="20"/>
  <c r="I290" i="20"/>
  <c r="AN286" i="20"/>
  <c r="V255" i="20"/>
  <c r="R254" i="20"/>
  <c r="L232" i="20"/>
  <c r="I242" i="20"/>
  <c r="H271" i="20"/>
  <c r="G244" i="20"/>
  <c r="F287" i="20"/>
  <c r="E268" i="20"/>
  <c r="D239" i="20"/>
  <c r="C286" i="20"/>
  <c r="B238" i="20"/>
  <c r="BU187" i="20"/>
  <c r="BT163" i="20"/>
  <c r="BT182" i="20"/>
  <c r="BS205" i="20"/>
  <c r="AG277" i="20"/>
  <c r="U245" i="20"/>
  <c r="AN278" i="20"/>
  <c r="AI273" i="20"/>
  <c r="AB251" i="20"/>
  <c r="X248" i="20"/>
  <c r="AA232" i="20"/>
  <c r="AQ290" i="20"/>
  <c r="V243" i="20"/>
  <c r="R242" i="20"/>
  <c r="L249" i="20"/>
  <c r="K225" i="20"/>
  <c r="K252" i="20"/>
  <c r="J275" i="20"/>
  <c r="I235" i="20"/>
  <c r="AI260" i="20"/>
  <c r="Z281" i="20"/>
  <c r="W253" i="20"/>
  <c r="V229" i="20"/>
  <c r="V228" i="20"/>
  <c r="U275" i="20"/>
  <c r="T272" i="20"/>
  <c r="S271" i="20"/>
  <c r="R294" i="20"/>
  <c r="Q226" i="20"/>
  <c r="M293" i="20"/>
  <c r="L269" i="20"/>
  <c r="K245" i="20"/>
  <c r="K288" i="20"/>
  <c r="AF282" i="20"/>
  <c r="Y266" i="20"/>
  <c r="W264" i="20"/>
  <c r="V280" i="20"/>
  <c r="U289" i="20"/>
  <c r="T265" i="20"/>
  <c r="S241" i="20"/>
  <c r="S288" i="20"/>
  <c r="R291" i="20"/>
  <c r="Q251" i="20"/>
  <c r="M235" i="20"/>
  <c r="L264" i="20"/>
  <c r="K228" i="20"/>
  <c r="J252" i="20"/>
  <c r="I281" i="20"/>
  <c r="H257" i="20"/>
  <c r="W277" i="20"/>
  <c r="T243" i="20"/>
  <c r="M246" i="20"/>
  <c r="J239" i="20"/>
  <c r="H250" i="20"/>
  <c r="G270" i="20"/>
  <c r="F246" i="20"/>
  <c r="E293" i="20"/>
  <c r="D269" i="20"/>
  <c r="C245" i="20"/>
  <c r="C292" i="20"/>
  <c r="B287" i="20"/>
  <c r="BU186" i="20"/>
  <c r="BT185" i="20"/>
  <c r="BS188" i="20"/>
  <c r="BR164" i="20"/>
  <c r="W234" i="20"/>
  <c r="S261" i="20"/>
  <c r="M255" i="20"/>
  <c r="J279" i="20"/>
  <c r="H270" i="20"/>
  <c r="AH249" i="20"/>
  <c r="AI288" i="20"/>
  <c r="K241" i="20"/>
  <c r="AH285" i="20"/>
  <c r="V284" i="20"/>
  <c r="R284" i="20"/>
  <c r="K261" i="20"/>
  <c r="W230" i="20"/>
  <c r="S257" i="20"/>
  <c r="M251" i="20"/>
  <c r="I258" i="20"/>
  <c r="M239" i="20"/>
  <c r="F262" i="20"/>
  <c r="B237" i="20"/>
  <c r="BS204" i="20"/>
  <c r="Q266" i="20"/>
  <c r="H253" i="20"/>
  <c r="G251" i="20"/>
  <c r="F227" i="20"/>
  <c r="E250" i="20"/>
  <c r="D250" i="20"/>
  <c r="C226" i="20"/>
  <c r="B273" i="20"/>
  <c r="H224" i="20"/>
  <c r="BU193" i="20"/>
  <c r="BT193" i="20"/>
  <c r="BS202" i="20"/>
  <c r="BR216" i="20"/>
  <c r="S277" i="20"/>
  <c r="J287" i="20"/>
  <c r="G294" i="20"/>
  <c r="E288" i="20"/>
  <c r="C269" i="20"/>
  <c r="B284" i="20"/>
  <c r="BT190" i="20"/>
  <c r="BR188" i="20"/>
  <c r="BQ220" i="20"/>
  <c r="BP196" i="20"/>
  <c r="BO166" i="20"/>
  <c r="BN219" i="20"/>
  <c r="M226" i="20"/>
  <c r="L273" i="20"/>
  <c r="K249" i="20"/>
  <c r="J225" i="20"/>
  <c r="J240" i="20"/>
  <c r="I259" i="20"/>
  <c r="AA262" i="20"/>
  <c r="U262" i="20"/>
  <c r="Q287" i="20"/>
  <c r="K275" i="20"/>
  <c r="I264" i="20"/>
  <c r="G261" i="20"/>
  <c r="F237" i="20"/>
  <c r="F284" i="20"/>
  <c r="E279" i="20"/>
  <c r="D236" i="20"/>
  <c r="C279" i="20"/>
  <c r="B244" i="20"/>
  <c r="BU184" i="20"/>
  <c r="BT156" i="20"/>
  <c r="BS203" i="20"/>
  <c r="BR179" i="20"/>
  <c r="Z227" i="20"/>
  <c r="U288" i="20"/>
  <c r="AH276" i="20"/>
  <c r="AF227" i="20"/>
  <c r="AA286" i="20"/>
  <c r="AI227" i="20"/>
  <c r="Z274" i="20"/>
  <c r="AA272" i="20"/>
  <c r="U284" i="20"/>
  <c r="Q259" i="20"/>
  <c r="L266" i="20"/>
  <c r="K289" i="20"/>
  <c r="J265" i="20"/>
  <c r="I241" i="20"/>
  <c r="I272" i="20"/>
  <c r="AG283" i="20"/>
  <c r="Y257" i="20"/>
  <c r="W294" i="20"/>
  <c r="V293" i="20"/>
  <c r="U269" i="20"/>
  <c r="T245" i="20"/>
  <c r="T292" i="20"/>
  <c r="S268" i="20"/>
  <c r="R271" i="20"/>
  <c r="Q290" i="20"/>
  <c r="M286" i="20"/>
  <c r="L271" i="20"/>
  <c r="K255" i="20"/>
  <c r="J285" i="20"/>
  <c r="AB254" i="20"/>
  <c r="X258" i="20"/>
  <c r="W283" i="20"/>
  <c r="V282" i="20"/>
  <c r="U239" i="20"/>
  <c r="T276" i="20"/>
  <c r="S234" i="20"/>
  <c r="R281" i="20"/>
  <c r="Q257" i="20"/>
  <c r="V224" i="20"/>
  <c r="M240" i="20"/>
  <c r="L236" i="20"/>
  <c r="K254" i="20"/>
  <c r="J274" i="20"/>
  <c r="I292" i="20"/>
  <c r="H240" i="20"/>
  <c r="V253" i="20"/>
  <c r="S228" i="20"/>
  <c r="L293" i="20"/>
  <c r="I269" i="20"/>
  <c r="H288" i="20"/>
  <c r="G263" i="20"/>
  <c r="F239" i="20"/>
  <c r="E262" i="20"/>
  <c r="D262" i="20"/>
  <c r="C238" i="20"/>
  <c r="B285" i="20"/>
  <c r="F224" i="20"/>
  <c r="BU217" i="20"/>
  <c r="BT162" i="20"/>
  <c r="BS157" i="20"/>
  <c r="BR170" i="20"/>
  <c r="V238" i="20"/>
  <c r="R237" i="20"/>
  <c r="L238" i="20"/>
  <c r="I282" i="20"/>
  <c r="H243" i="20"/>
  <c r="AA233" i="20"/>
  <c r="V272" i="20"/>
  <c r="K284" i="20"/>
  <c r="Z260" i="20"/>
  <c r="U240" i="20"/>
  <c r="Q242" i="20"/>
  <c r="J237" i="20"/>
  <c r="V234" i="20"/>
  <c r="R233" i="20"/>
  <c r="L230" i="20"/>
  <c r="H273" i="20"/>
  <c r="J271" i="20"/>
  <c r="E272" i="20"/>
  <c r="B260" i="20"/>
  <c r="BR180" i="20"/>
  <c r="L258" i="20"/>
  <c r="H227" i="20"/>
  <c r="G248" i="20"/>
  <c r="F291" i="20"/>
  <c r="E284" i="20"/>
  <c r="D243" i="20"/>
  <c r="C290" i="20"/>
  <c r="B242" i="20"/>
  <c r="BU191" i="20"/>
  <c r="BT167" i="20"/>
  <c r="BT194" i="20"/>
  <c r="BS209" i="20"/>
  <c r="AB274" i="20"/>
  <c r="Q229" i="20"/>
  <c r="I247" i="20"/>
  <c r="G272" i="20"/>
  <c r="E255" i="20"/>
  <c r="C255" i="20"/>
  <c r="BU156" i="20"/>
  <c r="BS179" i="20"/>
  <c r="BR189" i="20"/>
  <c r="BQ213" i="20"/>
  <c r="BP189" i="20"/>
  <c r="BO196" i="20"/>
  <c r="BN212" i="20"/>
  <c r="BM188" i="20"/>
  <c r="BL208" i="20"/>
  <c r="BK211" i="20"/>
  <c r="BJ187" i="20"/>
  <c r="BQ150" i="20"/>
  <c r="W261" i="20"/>
  <c r="M230" i="20"/>
  <c r="H246" i="20"/>
  <c r="F242" i="20"/>
  <c r="D265" i="20"/>
  <c r="C288" i="20"/>
  <c r="BU178" i="20"/>
  <c r="BS184" i="20"/>
  <c r="BQ151" i="20"/>
  <c r="BQ198" i="20"/>
  <c r="BP210" i="20"/>
  <c r="BO153" i="20"/>
  <c r="BN197" i="20"/>
  <c r="BM169" i="20"/>
  <c r="BL172" i="20"/>
  <c r="BK218" i="20"/>
  <c r="BJ178" i="20"/>
  <c r="BF167" i="20"/>
  <c r="V288" i="20"/>
  <c r="AA268" i="20"/>
  <c r="U232" i="20"/>
  <c r="J281" i="20"/>
  <c r="Y250" i="20"/>
  <c r="T261" i="20"/>
  <c r="Q243" i="20"/>
  <c r="J244" i="20"/>
  <c r="V236" i="20"/>
  <c r="R232" i="20"/>
  <c r="L280" i="20"/>
  <c r="H292" i="20"/>
  <c r="I266" i="20"/>
  <c r="E278" i="20"/>
  <c r="BU155" i="20"/>
  <c r="BR214" i="20"/>
  <c r="L292" i="20"/>
  <c r="H259" i="20"/>
  <c r="G268" i="20"/>
  <c r="F240" i="20"/>
  <c r="E235" i="20"/>
  <c r="D259" i="20"/>
  <c r="C235" i="20"/>
  <c r="B258" i="20"/>
  <c r="BU207" i="20"/>
  <c r="BT183" i="20"/>
  <c r="BS159" i="20"/>
  <c r="BS174" i="20"/>
  <c r="Z249" i="20"/>
  <c r="Q280" i="20"/>
  <c r="H229" i="20"/>
  <c r="F245" i="20"/>
  <c r="E287" i="20"/>
  <c r="C287" i="20"/>
  <c r="BU192" i="20"/>
  <c r="BS211" i="20"/>
  <c r="BR205" i="20"/>
  <c r="BQ162" i="20"/>
  <c r="BP209" i="20"/>
  <c r="BO216" i="20"/>
  <c r="BN157" i="20"/>
  <c r="BM204" i="20"/>
  <c r="BL190" i="20"/>
  <c r="BK220" i="20"/>
  <c r="BJ203" i="20"/>
  <c r="BT150" i="20"/>
  <c r="W278" i="20"/>
  <c r="M291" i="20"/>
  <c r="H282" i="20"/>
  <c r="F274" i="20"/>
  <c r="D226" i="20"/>
  <c r="B249" i="20"/>
  <c r="BU216" i="20"/>
  <c r="BS216" i="20"/>
  <c r="BQ167" i="20"/>
  <c r="BQ214" i="20"/>
  <c r="BP182" i="20"/>
  <c r="BO169" i="20"/>
  <c r="BN213" i="20"/>
  <c r="BM189" i="20"/>
  <c r="X262" i="20"/>
  <c r="W265" i="20"/>
  <c r="K230" i="20"/>
  <c r="AB238" i="20"/>
  <c r="U227" i="20"/>
  <c r="Q253" i="20"/>
  <c r="K250" i="20"/>
  <c r="W291" i="20"/>
  <c r="S243" i="20"/>
  <c r="L241" i="20"/>
  <c r="I227" i="20"/>
  <c r="K232" i="20"/>
  <c r="F252" i="20"/>
  <c r="B270" i="20"/>
  <c r="BS210" i="20"/>
  <c r="M262" i="20"/>
  <c r="H254" i="20"/>
  <c r="G283" i="20"/>
  <c r="F259" i="20"/>
  <c r="E282" i="20"/>
  <c r="D282" i="20"/>
  <c r="C258" i="20"/>
  <c r="B252" i="20"/>
  <c r="BU159" i="20"/>
  <c r="BU190" i="20"/>
  <c r="BT218" i="20"/>
  <c r="BS177" i="20"/>
  <c r="BR153" i="20"/>
  <c r="R253" i="20"/>
  <c r="I294" i="20"/>
  <c r="G287" i="20"/>
  <c r="E286" i="20"/>
  <c r="C262" i="20"/>
  <c r="BU163" i="20"/>
  <c r="BT165" i="20"/>
  <c r="BR157" i="20"/>
  <c r="BQ181" i="20"/>
  <c r="BP157" i="20"/>
  <c r="BO164" i="20"/>
  <c r="BN180" i="20"/>
  <c r="BM156" i="20"/>
  <c r="BL199" i="20"/>
  <c r="BK179" i="20"/>
  <c r="BJ155" i="20"/>
  <c r="BJ174" i="20"/>
  <c r="Z282" i="20"/>
  <c r="Q234" i="20"/>
  <c r="H237" i="20"/>
  <c r="F249" i="20"/>
  <c r="E291" i="20"/>
  <c r="C291" i="20"/>
  <c r="BU196" i="20"/>
  <c r="BS215" i="20"/>
  <c r="BR209" i="20"/>
  <c r="BQ166" i="20"/>
  <c r="BP213" i="20"/>
  <c r="BO201" i="20"/>
  <c r="BN161" i="20"/>
  <c r="BM208" i="20"/>
  <c r="BL198" i="20"/>
  <c r="BK177" i="20"/>
  <c r="BJ207" i="20"/>
  <c r="BM150" i="20"/>
  <c r="W231" i="20"/>
  <c r="L243" i="20"/>
  <c r="L275" i="20"/>
  <c r="I233" i="20"/>
  <c r="BS190" i="20"/>
  <c r="F282" i="20"/>
  <c r="B257" i="20"/>
  <c r="BS158" i="20"/>
  <c r="G262" i="20"/>
  <c r="BT169" i="20"/>
  <c r="BO220" i="20"/>
  <c r="BL186" i="20"/>
  <c r="R269" i="20"/>
  <c r="C266" i="20"/>
  <c r="BQ185" i="20"/>
  <c r="BM160" i="20"/>
  <c r="BK196" i="20"/>
  <c r="BF215" i="20"/>
  <c r="Q224" i="20"/>
  <c r="H252" i="20"/>
  <c r="F293" i="20"/>
  <c r="D245" i="20"/>
  <c r="C268" i="20"/>
  <c r="BU205" i="20"/>
  <c r="BS164" i="20"/>
  <c r="BR182" i="20"/>
  <c r="BQ186" i="20"/>
  <c r="BP178" i="20"/>
  <c r="BO194" i="20"/>
  <c r="BN181" i="20"/>
  <c r="BM157" i="20"/>
  <c r="BL160" i="20"/>
  <c r="BK178" i="20"/>
  <c r="R279" i="20"/>
  <c r="C243" i="20"/>
  <c r="BQ209" i="20"/>
  <c r="BM184" i="20"/>
  <c r="BJ192" i="20"/>
  <c r="BF213" i="20"/>
  <c r="BE165" i="20"/>
  <c r="BD162" i="20"/>
  <c r="BC177" i="20"/>
  <c r="BB156" i="20"/>
  <c r="BA180" i="20"/>
  <c r="AZ176" i="20"/>
  <c r="AY157" i="20"/>
  <c r="AX199" i="20"/>
  <c r="AW175" i="20"/>
  <c r="AV151" i="20"/>
  <c r="AV174" i="20"/>
  <c r="AU161" i="20"/>
  <c r="AQ168" i="20"/>
  <c r="AP192" i="20"/>
  <c r="AO198" i="20"/>
  <c r="AN205" i="20"/>
  <c r="AM215" i="20"/>
  <c r="AL192" i="20"/>
  <c r="AK167" i="20"/>
  <c r="AK198" i="20"/>
  <c r="AJ201" i="20"/>
  <c r="AI189" i="20"/>
  <c r="AH206" i="20"/>
  <c r="AG194" i="20"/>
  <c r="AF208" i="20"/>
  <c r="K294" i="20"/>
  <c r="K263" i="20"/>
  <c r="I248" i="20"/>
  <c r="BR211" i="20"/>
  <c r="F275" i="20"/>
  <c r="B226" i="20"/>
  <c r="BS193" i="20"/>
  <c r="G252" i="20"/>
  <c r="BT206" i="20"/>
  <c r="BO180" i="20"/>
  <c r="BK195" i="20"/>
  <c r="Q288" i="20"/>
  <c r="C256" i="20"/>
  <c r="BQ182" i="20"/>
  <c r="BM153" i="20"/>
  <c r="BK213" i="20"/>
  <c r="BF205" i="20"/>
  <c r="M278" i="20"/>
  <c r="H258" i="20"/>
  <c r="F254" i="20"/>
  <c r="D277" i="20"/>
  <c r="B229" i="20"/>
  <c r="BU202" i="20"/>
  <c r="BS196" i="20"/>
  <c r="BQ155" i="20"/>
  <c r="BQ202" i="20"/>
  <c r="BP201" i="20"/>
  <c r="BO157" i="20"/>
  <c r="BN201" i="20"/>
  <c r="BM173" i="20"/>
  <c r="BL176" i="20"/>
  <c r="BK152" i="20"/>
  <c r="M294" i="20"/>
  <c r="B233" i="20"/>
  <c r="BQ206" i="20"/>
  <c r="BM177" i="20"/>
  <c r="BJ157" i="20"/>
  <c r="BF178" i="20"/>
  <c r="BE193" i="20"/>
  <c r="BD178" i="20"/>
  <c r="BC193" i="20"/>
  <c r="BB172" i="20"/>
  <c r="BA196" i="20"/>
  <c r="AZ192" i="20"/>
  <c r="BN209" i="20"/>
  <c r="BM185" i="20"/>
  <c r="BL184" i="20"/>
  <c r="BK160" i="20"/>
  <c r="BJ214" i="20"/>
  <c r="BF179" i="20"/>
  <c r="V260" i="20"/>
  <c r="K253" i="20"/>
  <c r="H248" i="20"/>
  <c r="F232" i="20"/>
  <c r="D251" i="20"/>
  <c r="B250" i="20"/>
  <c r="BT175" i="20"/>
  <c r="BS217" i="20"/>
  <c r="BQ215" i="20"/>
  <c r="BP191" i="20"/>
  <c r="BO167" i="20"/>
  <c r="BO198" i="20"/>
  <c r="BN162" i="20"/>
  <c r="BM210" i="20"/>
  <c r="BL189" i="20"/>
  <c r="BK216" i="20"/>
  <c r="BJ200" i="20"/>
  <c r="BF173" i="20"/>
  <c r="T254" i="20"/>
  <c r="AH258" i="20"/>
  <c r="Q238" i="20"/>
  <c r="I257" i="20"/>
  <c r="W252" i="20"/>
  <c r="S237" i="20"/>
  <c r="M231" i="20"/>
  <c r="AB232" i="20"/>
  <c r="U271" i="20"/>
  <c r="Q273" i="20"/>
  <c r="K270" i="20"/>
  <c r="V292" i="20"/>
  <c r="H239" i="20"/>
  <c r="D278" i="20"/>
  <c r="BU182" i="20"/>
  <c r="V248" i="20"/>
  <c r="J270" i="20"/>
  <c r="G281" i="20"/>
  <c r="F257" i="20"/>
  <c r="E233" i="20"/>
  <c r="E240" i="20"/>
  <c r="D256" i="20"/>
  <c r="C232" i="20"/>
  <c r="B227" i="20"/>
  <c r="BU208" i="20"/>
  <c r="BT176" i="20"/>
  <c r="BS162" i="20"/>
  <c r="BR199" i="20"/>
  <c r="W280" i="20"/>
  <c r="L261" i="20"/>
  <c r="H268" i="20"/>
  <c r="F231" i="20"/>
  <c r="D254" i="20"/>
  <c r="B277" i="20"/>
  <c r="BU201" i="20"/>
  <c r="BS214" i="20"/>
  <c r="BQ179" i="20"/>
  <c r="BP155" i="20"/>
  <c r="BP214" i="20"/>
  <c r="BO181" i="20"/>
  <c r="BN166" i="20"/>
  <c r="BM205" i="20"/>
  <c r="BL153" i="20"/>
  <c r="BK176" i="20"/>
  <c r="BJ164" i="20"/>
  <c r="BF195" i="20"/>
  <c r="U286" i="20"/>
  <c r="K242" i="20"/>
  <c r="G241" i="20"/>
  <c r="F264" i="20"/>
  <c r="D283" i="20"/>
  <c r="B282" i="20"/>
  <c r="BT207" i="20"/>
  <c r="BR159" i="20"/>
  <c r="BQ160" i="20"/>
  <c r="BP207" i="20"/>
  <c r="BO183" i="20"/>
  <c r="BN159" i="20"/>
  <c r="BN194" i="20"/>
  <c r="BM213" i="20"/>
  <c r="Z251" i="20"/>
  <c r="T231" i="20"/>
  <c r="J250" i="20"/>
  <c r="X293" i="20"/>
  <c r="T268" i="20"/>
  <c r="R224" i="20"/>
  <c r="AK285" i="20"/>
  <c r="V267" i="20"/>
  <c r="R266" i="20"/>
  <c r="L268" i="20"/>
  <c r="AF247" i="20"/>
  <c r="I231" i="20"/>
  <c r="E247" i="20"/>
  <c r="BU219" i="20"/>
  <c r="AB264" i="20"/>
  <c r="K285" i="20"/>
  <c r="H272" i="20"/>
  <c r="G260" i="20"/>
  <c r="F256" i="20"/>
  <c r="E251" i="20"/>
  <c r="D275" i="20"/>
  <c r="C251" i="20"/>
  <c r="B274" i="20"/>
  <c r="BU152" i="20"/>
  <c r="BT199" i="20"/>
  <c r="BS175" i="20"/>
  <c r="BR151" i="20"/>
  <c r="Y256" i="20"/>
  <c r="Q260" i="20"/>
  <c r="H293" i="20"/>
  <c r="F277" i="20"/>
  <c r="D229" i="20"/>
  <c r="C252" i="20"/>
  <c r="BU169" i="20"/>
  <c r="BS218" i="20"/>
  <c r="BR154" i="20"/>
  <c r="BQ178" i="20"/>
  <c r="BP162" i="20"/>
  <c r="BO170" i="20"/>
  <c r="BN173" i="20"/>
  <c r="BM220" i="20"/>
  <c r="BL152" i="20"/>
  <c r="BK217" i="20"/>
  <c r="BJ219" i="20"/>
  <c r="BJ150" i="20"/>
  <c r="V237" i="20"/>
  <c r="L277" i="20"/>
  <c r="H276" i="20"/>
  <c r="F235" i="20"/>
  <c r="D258" i="20"/>
  <c r="B281" i="20"/>
  <c r="BU209" i="20"/>
  <c r="BS153" i="20"/>
  <c r="BQ183" i="20"/>
  <c r="BP159" i="20"/>
  <c r="BP166" i="20"/>
  <c r="BO185" i="20"/>
  <c r="BN174" i="20"/>
  <c r="BM209" i="20"/>
  <c r="BL157" i="20"/>
  <c r="BK180" i="20"/>
  <c r="BJ168" i="20"/>
  <c r="BF199" i="20"/>
  <c r="U244" i="20"/>
  <c r="AP272" i="20"/>
  <c r="W289" i="20"/>
  <c r="Q263" i="20"/>
  <c r="Q277" i="20"/>
  <c r="E234" i="20"/>
  <c r="K224" i="20"/>
  <c r="BR200" i="20"/>
  <c r="E285" i="20"/>
  <c r="BR156" i="20"/>
  <c r="BN203" i="20"/>
  <c r="BK169" i="20"/>
  <c r="I232" i="20"/>
  <c r="BU167" i="20"/>
  <c r="BP161" i="20"/>
  <c r="BL203" i="20"/>
  <c r="BJ159" i="20"/>
  <c r="Y225" i="20"/>
  <c r="L239" i="20"/>
  <c r="H263" i="20"/>
  <c r="F279" i="20"/>
  <c r="D231" i="20"/>
  <c r="B230" i="20"/>
  <c r="BT155" i="20"/>
  <c r="BS197" i="20"/>
  <c r="BQ203" i="20"/>
  <c r="BP179" i="20"/>
  <c r="BO155" i="20"/>
  <c r="BO162" i="20"/>
  <c r="BN214" i="20"/>
  <c r="BM182" i="20"/>
  <c r="BL177" i="20"/>
  <c r="BK200" i="20"/>
  <c r="I284" i="20"/>
  <c r="BU215" i="20"/>
  <c r="BP185" i="20"/>
  <c r="BL204" i="20"/>
  <c r="BJ210" i="20"/>
  <c r="BE175" i="20"/>
  <c r="BD151" i="20"/>
  <c r="BD165" i="20"/>
  <c r="BC174" i="20"/>
  <c r="BB220" i="20"/>
  <c r="BA218" i="20"/>
  <c r="AZ169" i="20"/>
  <c r="AY218" i="20"/>
  <c r="AX164" i="20"/>
  <c r="AW189" i="20"/>
  <c r="AV215" i="20"/>
  <c r="AU191" i="20"/>
  <c r="AW150" i="20"/>
  <c r="AQ173" i="20"/>
  <c r="AP161" i="20"/>
  <c r="AO217" i="20"/>
  <c r="AN208" i="20"/>
  <c r="AM208" i="20"/>
  <c r="AL197" i="20"/>
  <c r="AK178" i="20"/>
  <c r="AJ203" i="20"/>
  <c r="AI183" i="20"/>
  <c r="AH159" i="20"/>
  <c r="AH178" i="20"/>
  <c r="AG205" i="20"/>
  <c r="AF181" i="20"/>
  <c r="AA230" i="20"/>
  <c r="V265" i="20"/>
  <c r="J264" i="20"/>
  <c r="M288" i="20"/>
  <c r="E236" i="20"/>
  <c r="BU175" i="20"/>
  <c r="AJ259" i="20"/>
  <c r="E292" i="20"/>
  <c r="BR173" i="20"/>
  <c r="BN196" i="20"/>
  <c r="BJ171" i="20"/>
  <c r="H286" i="20"/>
  <c r="BU177" i="20"/>
  <c r="BP170" i="20"/>
  <c r="BL212" i="20"/>
  <c r="BJ191" i="20"/>
  <c r="W282" i="20"/>
  <c r="K239" i="20"/>
  <c r="H284" i="20"/>
  <c r="F244" i="20"/>
  <c r="D263" i="20"/>
  <c r="B262" i="20"/>
  <c r="BT187" i="20"/>
  <c r="BS186" i="20"/>
  <c r="BQ219" i="20"/>
  <c r="BP195" i="20"/>
  <c r="BO171" i="20"/>
  <c r="BO210" i="20"/>
  <c r="BN170" i="20"/>
  <c r="BM218" i="20"/>
  <c r="BL193" i="20"/>
  <c r="BK181" i="20"/>
  <c r="H262" i="20"/>
  <c r="BU206" i="20"/>
  <c r="BP158" i="20"/>
  <c r="BL180" i="20"/>
  <c r="BP150" i="20"/>
  <c r="BE191" i="20"/>
  <c r="BD167" i="20"/>
  <c r="BD209" i="20"/>
  <c r="BC190" i="20"/>
  <c r="BB177" i="20"/>
  <c r="BA165" i="20"/>
  <c r="AZ185" i="20"/>
  <c r="BN186" i="20"/>
  <c r="BM201" i="20"/>
  <c r="BL201" i="20"/>
  <c r="BK201" i="20"/>
  <c r="BJ212" i="20"/>
  <c r="BF193" i="20"/>
  <c r="T227" i="20"/>
  <c r="J231" i="20"/>
  <c r="G266" i="20"/>
  <c r="E289" i="20"/>
  <c r="C241" i="20"/>
  <c r="B283" i="20"/>
  <c r="BT177" i="20"/>
  <c r="BR160" i="20"/>
  <c r="BQ208" i="20"/>
  <c r="BP184" i="20"/>
  <c r="BO205" i="20"/>
  <c r="BN207" i="20"/>
  <c r="BM183" i="20"/>
  <c r="BL155" i="20"/>
  <c r="BL194" i="20"/>
  <c r="BK173" i="20"/>
  <c r="BJ194" i="20"/>
  <c r="BF156" i="20"/>
  <c r="AB265" i="20"/>
  <c r="Z242" i="20"/>
  <c r="L259" i="20"/>
  <c r="H233" i="20"/>
  <c r="V268" i="20"/>
  <c r="S284" i="20"/>
  <c r="L252" i="20"/>
  <c r="X226" i="20"/>
  <c r="T234" i="20"/>
  <c r="AA224" i="20"/>
  <c r="J290" i="20"/>
  <c r="S292" i="20"/>
  <c r="G279" i="20"/>
  <c r="C254" i="20"/>
  <c r="BT210" i="20"/>
  <c r="R244" i="20"/>
  <c r="I280" i="20"/>
  <c r="G274" i="20"/>
  <c r="F250" i="20"/>
  <c r="E232" i="20"/>
  <c r="D273" i="20"/>
  <c r="C249" i="20"/>
  <c r="B225" i="20"/>
  <c r="B291" i="20"/>
  <c r="BU194" i="20"/>
  <c r="BT197" i="20"/>
  <c r="BS192" i="20"/>
  <c r="BR168" i="20"/>
  <c r="U259" i="20"/>
  <c r="K276" i="20"/>
  <c r="G269" i="20"/>
  <c r="F292" i="20"/>
  <c r="D244" i="20"/>
  <c r="B264" i="20"/>
  <c r="BT164" i="20"/>
  <c r="BR187" i="20"/>
  <c r="BQ172" i="20"/>
  <c r="BP219" i="20"/>
  <c r="BO195" i="20"/>
  <c r="BN171" i="20"/>
  <c r="BN218" i="20"/>
  <c r="BM170" i="20"/>
  <c r="BL217" i="20"/>
  <c r="BK182" i="20"/>
  <c r="BJ165" i="20"/>
  <c r="BF162" i="20"/>
  <c r="S293" i="20"/>
  <c r="J228" i="20"/>
  <c r="G227" i="20"/>
  <c r="E226" i="20"/>
  <c r="C273" i="20"/>
  <c r="C224" i="20"/>
  <c r="BT202" i="20"/>
  <c r="BR192" i="20"/>
  <c r="BQ153" i="20"/>
  <c r="BP200" i="20"/>
  <c r="BO182" i="20"/>
  <c r="BN152" i="20"/>
  <c r="BM199" i="20"/>
  <c r="BL171" i="20"/>
  <c r="AF243" i="20"/>
  <c r="M234" i="20"/>
  <c r="I287" i="20"/>
  <c r="W271" i="20"/>
  <c r="S230" i="20"/>
  <c r="M232" i="20"/>
  <c r="AA255" i="20"/>
  <c r="U294" i="20"/>
  <c r="Q244" i="20"/>
  <c r="K236" i="20"/>
  <c r="U293" i="20"/>
  <c r="G229" i="20"/>
  <c r="D271" i="20"/>
  <c r="BT195" i="20"/>
  <c r="U279" i="20"/>
  <c r="J247" i="20"/>
  <c r="G226" i="20"/>
  <c r="F273" i="20"/>
  <c r="E249" i="20"/>
  <c r="D225" i="20"/>
  <c r="D272" i="20"/>
  <c r="C248" i="20"/>
  <c r="B243" i="20"/>
  <c r="BU161" i="20"/>
  <c r="BT192" i="20"/>
  <c r="BS206" i="20"/>
  <c r="BR215" i="20"/>
  <c r="V254" i="20"/>
  <c r="L270" i="20"/>
  <c r="H247" i="20"/>
  <c r="F263" i="20"/>
  <c r="D286" i="20"/>
  <c r="B268" i="20"/>
  <c r="BU198" i="20"/>
  <c r="BS181" i="20"/>
  <c r="BQ195" i="20"/>
  <c r="BP171" i="20"/>
  <c r="BP218" i="20"/>
  <c r="BO197" i="20"/>
  <c r="BN198" i="20"/>
  <c r="BM166" i="20"/>
  <c r="BL169" i="20"/>
  <c r="BK192" i="20"/>
  <c r="BJ180" i="20"/>
  <c r="BF211" i="20"/>
  <c r="U291" i="20"/>
  <c r="J229" i="20"/>
  <c r="G273" i="20"/>
  <c r="E225" i="20"/>
  <c r="D248" i="20"/>
  <c r="B276" i="20"/>
  <c r="BT168" i="20"/>
  <c r="BR191" i="20"/>
  <c r="BQ176" i="20"/>
  <c r="BP152" i="20"/>
  <c r="BO199" i="20"/>
  <c r="BN175" i="20"/>
  <c r="BM151" i="20"/>
  <c r="BM178" i="20"/>
  <c r="BL154" i="20"/>
  <c r="BK190" i="20"/>
  <c r="BJ173" i="20"/>
  <c r="BF170" i="20"/>
  <c r="AP261" i="20"/>
  <c r="V247" i="20"/>
  <c r="T275" i="20"/>
  <c r="F269" i="20"/>
  <c r="I271" i="20"/>
  <c r="D234" i="20"/>
  <c r="BU165" i="20"/>
  <c r="T248" i="20"/>
  <c r="C237" i="20"/>
  <c r="BQ204" i="20"/>
  <c r="BM179" i="20"/>
  <c r="BJ182" i="20"/>
  <c r="G291" i="20"/>
  <c r="BT189" i="20"/>
  <c r="BO168" i="20"/>
  <c r="BL173" i="20"/>
  <c r="BJ184" i="20"/>
  <c r="T237" i="20"/>
  <c r="J278" i="20"/>
  <c r="G246" i="20"/>
  <c r="E269" i="20"/>
  <c r="D292" i="20"/>
  <c r="B263" i="20"/>
  <c r="BT216" i="20"/>
  <c r="BR194" i="20"/>
  <c r="BQ196" i="20"/>
  <c r="BP172" i="20"/>
  <c r="BO219" i="20"/>
  <c r="BN195" i="20"/>
  <c r="BM171" i="20"/>
  <c r="BM214" i="20"/>
  <c r="BL174" i="20"/>
  <c r="BK161" i="20"/>
  <c r="G284" i="20"/>
  <c r="BS167" i="20"/>
  <c r="BO192" i="20"/>
  <c r="BK207" i="20"/>
  <c r="BF157" i="20"/>
  <c r="BE189" i="20"/>
  <c r="BD215" i="20"/>
  <c r="BC191" i="20"/>
  <c r="BB167" i="20"/>
  <c r="BB206" i="20"/>
  <c r="BA213" i="20"/>
  <c r="AZ166" i="20"/>
  <c r="AY212" i="20"/>
  <c r="AX178" i="20"/>
  <c r="AW164" i="20"/>
  <c r="AV218" i="20"/>
  <c r="AU194" i="20"/>
  <c r="AQ183" i="20"/>
  <c r="AP159" i="20"/>
  <c r="AP166" i="20"/>
  <c r="AO189" i="20"/>
  <c r="AN178" i="20"/>
  <c r="AM201" i="20"/>
  <c r="AL194" i="20"/>
  <c r="AK200" i="20"/>
  <c r="AJ206" i="20"/>
  <c r="AI152" i="20"/>
  <c r="AH168" i="20"/>
  <c r="AG199" i="20"/>
  <c r="AF175" i="20"/>
  <c r="AF231" i="20"/>
  <c r="U292" i="20"/>
  <c r="S240" i="20"/>
  <c r="E245" i="20"/>
  <c r="H275" i="20"/>
  <c r="D227" i="20"/>
  <c r="BT151" i="20"/>
  <c r="R286" i="20"/>
  <c r="C294" i="20"/>
  <c r="BQ197" i="20"/>
  <c r="BM172" i="20"/>
  <c r="BJ218" i="20"/>
  <c r="F281" i="20"/>
  <c r="BS152" i="20"/>
  <c r="BO178" i="20"/>
  <c r="BL205" i="20"/>
  <c r="BJ216" i="20"/>
  <c r="T264" i="20"/>
  <c r="J255" i="20"/>
  <c r="G278" i="20"/>
  <c r="E248" i="20"/>
  <c r="C253" i="20"/>
  <c r="B228" i="20"/>
  <c r="BT209" i="20"/>
  <c r="BR172" i="20"/>
  <c r="BQ212" i="20"/>
  <c r="BP188" i="20"/>
  <c r="BO217" i="20"/>
  <c r="BN211" i="20"/>
  <c r="BM187" i="20"/>
  <c r="BL159" i="20"/>
  <c r="BL202" i="20"/>
  <c r="BK185" i="20"/>
  <c r="F258" i="20"/>
  <c r="BS200" i="20"/>
  <c r="BO161" i="20"/>
  <c r="BK156" i="20"/>
  <c r="BF154" i="20"/>
  <c r="BE217" i="20"/>
  <c r="BD185" i="20"/>
  <c r="BC207" i="20"/>
  <c r="BB183" i="20"/>
  <c r="BA159" i="20"/>
  <c r="BA174" i="20"/>
  <c r="AZ182" i="20"/>
  <c r="BM195" i="20"/>
  <c r="BL167" i="20"/>
  <c r="BL218" i="20"/>
  <c r="BK209" i="20"/>
  <c r="BJ161" i="20"/>
  <c r="AI243" i="20"/>
  <c r="R260" i="20"/>
  <c r="I278" i="20"/>
  <c r="G256" i="20"/>
  <c r="E227" i="20"/>
  <c r="C227" i="20"/>
  <c r="BU199" i="20"/>
  <c r="BS151" i="20"/>
  <c r="BR177" i="20"/>
  <c r="BQ201" i="20"/>
  <c r="BP177" i="20"/>
  <c r="BO184" i="20"/>
  <c r="BN200" i="20"/>
  <c r="BM176" i="20"/>
  <c r="BL219" i="20"/>
  <c r="BK199" i="20"/>
  <c r="BJ175" i="20"/>
  <c r="BK150" i="20"/>
  <c r="X279" i="20"/>
  <c r="AB258" i="20"/>
  <c r="Z271" i="20"/>
  <c r="K247" i="20"/>
  <c r="AF250" i="20"/>
  <c r="U285" i="20"/>
  <c r="R287" i="20"/>
  <c r="K287" i="20"/>
  <c r="W260" i="20"/>
  <c r="S250" i="20"/>
  <c r="M276" i="20"/>
  <c r="I238" i="20"/>
  <c r="L276" i="20"/>
  <c r="F255" i="20"/>
  <c r="B240" i="20"/>
  <c r="BS173" i="20"/>
  <c r="T224" i="20"/>
  <c r="H232" i="20"/>
  <c r="G267" i="20"/>
  <c r="F243" i="20"/>
  <c r="E266" i="20"/>
  <c r="D266" i="20"/>
  <c r="C242" i="20"/>
  <c r="B289" i="20"/>
  <c r="J224" i="20"/>
  <c r="BU158" i="20"/>
  <c r="BT170" i="20"/>
  <c r="BS161" i="20"/>
  <c r="BR178" i="20"/>
  <c r="S263" i="20"/>
  <c r="I253" i="20"/>
  <c r="G255" i="20"/>
  <c r="E254" i="20"/>
  <c r="C230" i="20"/>
  <c r="L224" i="20"/>
  <c r="BT205" i="20"/>
  <c r="BR220" i="20"/>
  <c r="BQ165" i="20"/>
  <c r="BP212" i="20"/>
  <c r="BO214" i="20"/>
  <c r="BN164" i="20"/>
  <c r="BM211" i="20"/>
  <c r="BL183" i="20"/>
  <c r="BK163" i="20"/>
  <c r="BK186" i="20"/>
  <c r="BJ193" i="20"/>
  <c r="AB260" i="20"/>
  <c r="Q245" i="20"/>
  <c r="I255" i="20"/>
  <c r="G280" i="20"/>
  <c r="E259" i="20"/>
  <c r="C259" i="20"/>
  <c r="BU160" i="20"/>
  <c r="BS183" i="20"/>
  <c r="BR193" i="20"/>
  <c r="BQ217" i="20"/>
  <c r="BP193" i="20"/>
  <c r="BO200" i="20"/>
  <c r="BN216" i="20"/>
  <c r="BM192" i="20"/>
  <c r="AH229" i="20"/>
  <c r="Y278" i="20"/>
  <c r="L278" i="20"/>
  <c r="H278" i="20"/>
  <c r="V278" i="20"/>
  <c r="R277" i="20"/>
  <c r="L291" i="20"/>
  <c r="X272" i="20"/>
  <c r="T247" i="20"/>
  <c r="M265" i="20"/>
  <c r="J267" i="20"/>
  <c r="R228" i="20"/>
  <c r="G292" i="20"/>
  <c r="C247" i="20"/>
  <c r="BS171" i="20"/>
  <c r="R247" i="20"/>
  <c r="I240" i="20"/>
  <c r="G290" i="20"/>
  <c r="F266" i="20"/>
  <c r="E280" i="20"/>
  <c r="D289" i="20"/>
  <c r="C265" i="20"/>
  <c r="B241" i="20"/>
  <c r="B272" i="20"/>
  <c r="BU180" i="20"/>
  <c r="BT178" i="20"/>
  <c r="BS208" i="20"/>
  <c r="BR184" i="20"/>
  <c r="T259" i="20"/>
  <c r="J246" i="20"/>
  <c r="G230" i="20"/>
  <c r="E253" i="20"/>
  <c r="D276" i="20"/>
  <c r="B247" i="20"/>
  <c r="BT196" i="20"/>
  <c r="BR219" i="20"/>
  <c r="BQ188" i="20"/>
  <c r="BP164" i="20"/>
  <c r="BO211" i="20"/>
  <c r="BN187" i="20"/>
  <c r="BM163" i="20"/>
  <c r="BM198" i="20"/>
  <c r="BL166" i="20"/>
  <c r="BK153" i="20"/>
  <c r="BJ197" i="20"/>
  <c r="BF190" i="20"/>
  <c r="S279" i="20"/>
  <c r="I261" i="20"/>
  <c r="G259" i="20"/>
  <c r="E258" i="20"/>
  <c r="C234" i="20"/>
  <c r="E224" i="20"/>
  <c r="BT217" i="20"/>
  <c r="BR162" i="20"/>
  <c r="BQ169" i="20"/>
  <c r="BP216" i="20"/>
  <c r="BO152" i="20"/>
  <c r="BN168" i="20"/>
  <c r="BM215" i="20"/>
  <c r="BL187" i="20"/>
  <c r="BK167" i="20"/>
  <c r="BK198" i="20"/>
  <c r="BJ205" i="20"/>
  <c r="AA273" i="20"/>
  <c r="X278" i="20"/>
  <c r="R246" i="20"/>
  <c r="M258" i="20"/>
  <c r="C244" i="20"/>
  <c r="G235" i="20"/>
  <c r="C281" i="20"/>
  <c r="BT204" i="20"/>
  <c r="J280" i="20"/>
  <c r="B279" i="20"/>
  <c r="BP180" i="20"/>
  <c r="BL151" i="20"/>
  <c r="BF152" i="20"/>
  <c r="E290" i="20"/>
  <c r="BR161" i="20"/>
  <c r="BN184" i="20"/>
  <c r="BK183" i="20"/>
  <c r="BJ186" i="20"/>
  <c r="R288" i="20"/>
  <c r="I226" i="20"/>
  <c r="G236" i="20"/>
  <c r="E244" i="20"/>
  <c r="C278" i="20"/>
  <c r="BU179" i="20"/>
  <c r="BT158" i="20"/>
  <c r="BR165" i="20"/>
  <c r="BQ189" i="20"/>
  <c r="BP165" i="20"/>
  <c r="BO172" i="20"/>
  <c r="BN188" i="20"/>
  <c r="BM164" i="20"/>
  <c r="BL207" i="20"/>
  <c r="BK187" i="20"/>
  <c r="AF253" i="20"/>
  <c r="E243" i="20"/>
  <c r="BR185" i="20"/>
  <c r="BN208" i="20"/>
  <c r="BJ167" i="20"/>
  <c r="BF188" i="20"/>
  <c r="BE164" i="20"/>
  <c r="BD196" i="20"/>
  <c r="BC184" i="20"/>
  <c r="BB169" i="20"/>
  <c r="BA207" i="20"/>
  <c r="AZ183" i="20"/>
  <c r="AY159" i="20"/>
  <c r="AY194" i="20"/>
  <c r="AX205" i="20"/>
  <c r="AW165" i="20"/>
  <c r="AV212" i="20"/>
  <c r="AU204" i="20"/>
  <c r="AQ201" i="20"/>
  <c r="AP162" i="20"/>
  <c r="AO199" i="20"/>
  <c r="AN175" i="20"/>
  <c r="AM151" i="20"/>
  <c r="AM202" i="20"/>
  <c r="AL187" i="20"/>
  <c r="AK169" i="20"/>
  <c r="AJ154" i="20"/>
  <c r="AI216" i="20"/>
  <c r="AH156" i="20"/>
  <c r="AG172" i="20"/>
  <c r="AF210" i="20"/>
  <c r="V241" i="20"/>
  <c r="Q267" i="20"/>
  <c r="L250" i="20"/>
  <c r="B239" i="20"/>
  <c r="G232" i="20"/>
  <c r="C274" i="20"/>
  <c r="BT213" i="20"/>
  <c r="I262" i="20"/>
  <c r="BU195" i="20"/>
  <c r="BP173" i="20"/>
  <c r="BL215" i="20"/>
  <c r="X261" i="20"/>
  <c r="D233" i="20"/>
  <c r="BR166" i="20"/>
  <c r="BN177" i="20"/>
  <c r="BK215" i="20"/>
  <c r="BU150" i="20"/>
  <c r="R263" i="20"/>
  <c r="I260" i="20"/>
  <c r="G276" i="20"/>
  <c r="E239" i="20"/>
  <c r="C239" i="20"/>
  <c r="BU211" i="20"/>
  <c r="BS163" i="20"/>
  <c r="BR181" i="20"/>
  <c r="BQ205" i="20"/>
  <c r="BP181" i="20"/>
  <c r="BO188" i="20"/>
  <c r="BN204" i="20"/>
  <c r="BM180" i="20"/>
  <c r="BL200" i="20"/>
  <c r="BK203" i="20"/>
  <c r="W287" i="20"/>
  <c r="D281" i="20"/>
  <c r="BQ159" i="20"/>
  <c r="BE180" i="20"/>
  <c r="BA162" i="20"/>
  <c r="AY164" i="20"/>
  <c r="AX180" i="20"/>
  <c r="AW217" i="20"/>
  <c r="AV193" i="20"/>
  <c r="AU207" i="20"/>
  <c r="BB150" i="20"/>
  <c r="AQ209" i="20"/>
  <c r="AP177" i="20"/>
  <c r="AO194" i="20"/>
  <c r="AN157" i="20"/>
  <c r="AM153" i="20"/>
  <c r="AL213" i="20"/>
  <c r="AK152" i="20"/>
  <c r="AJ219" i="20"/>
  <c r="AI199" i="20"/>
  <c r="AH175" i="20"/>
  <c r="AG151" i="20"/>
  <c r="AG154" i="20"/>
  <c r="AF197" i="20"/>
  <c r="Y243" i="20"/>
  <c r="T278" i="20"/>
  <c r="R243" i="20"/>
  <c r="E276" i="20"/>
  <c r="G249" i="20"/>
  <c r="D291" i="20"/>
  <c r="BT215" i="20"/>
  <c r="M285" i="20"/>
  <c r="C284" i="20"/>
  <c r="BQ194" i="20"/>
  <c r="BM165" i="20"/>
  <c r="BF163" i="20"/>
  <c r="F267" i="20"/>
  <c r="BS185" i="20"/>
  <c r="BO209" i="20"/>
  <c r="BL170" i="20"/>
  <c r="BJ209" i="20"/>
  <c r="S270" i="20"/>
  <c r="J288" i="20"/>
  <c r="G239" i="20"/>
  <c r="E238" i="20"/>
  <c r="C285" i="20"/>
  <c r="I224" i="20"/>
  <c r="BT157" i="20"/>
  <c r="BR204" i="20"/>
  <c r="BQ157" i="20"/>
  <c r="BP204" i="20"/>
  <c r="BO190" i="20"/>
  <c r="BN156" i="20"/>
  <c r="BM203" i="20"/>
  <c r="BL175" i="20"/>
  <c r="BK155" i="20"/>
  <c r="BK166" i="20"/>
  <c r="F248" i="20"/>
  <c r="BS198" i="20"/>
  <c r="BN151" i="20"/>
  <c r="BK189" i="20"/>
  <c r="BF214" i="20"/>
  <c r="BE186" i="20"/>
  <c r="BD164" i="20"/>
  <c r="BC152" i="20"/>
  <c r="BB199" i="20"/>
  <c r="BA175" i="20"/>
  <c r="AZ151" i="20"/>
  <c r="AZ198" i="20"/>
  <c r="AY193" i="20"/>
  <c r="AX173" i="20"/>
  <c r="AW196" i="20"/>
  <c r="AV180" i="20"/>
  <c r="AU172" i="20"/>
  <c r="AQ215" i="20"/>
  <c r="AP191" i="20"/>
  <c r="AO167" i="20"/>
  <c r="AO202" i="20"/>
  <c r="AN210" i="20"/>
  <c r="AM174" i="20"/>
  <c r="AL155" i="20"/>
  <c r="AK182" i="20"/>
  <c r="AJ176" i="20"/>
  <c r="AI184" i="20"/>
  <c r="AH201" i="20"/>
  <c r="AG182" i="20"/>
  <c r="AF207" i="20"/>
  <c r="AQ150" i="20"/>
  <c r="S294" i="20"/>
  <c r="D288" i="20"/>
  <c r="BP187" i="20"/>
  <c r="BR158" i="20"/>
  <c r="S260" i="20"/>
  <c r="C246" i="20"/>
  <c r="BQ173" i="20"/>
  <c r="BM219" i="20"/>
  <c r="E260" i="20"/>
  <c r="BF172" i="20"/>
  <c r="BB215" i="20"/>
  <c r="AY162" i="20"/>
  <c r="AU188" i="20"/>
  <c r="AN159" i="20"/>
  <c r="AK153" i="20"/>
  <c r="AG156" i="20"/>
  <c r="AB185" i="20"/>
  <c r="G243" i="20"/>
  <c r="BT173" i="20"/>
  <c r="BO202" i="20"/>
  <c r="BK159" i="20"/>
  <c r="BF203" i="20"/>
  <c r="BE161" i="20"/>
  <c r="BD203" i="20"/>
  <c r="BC179" i="20"/>
  <c r="BB155" i="20"/>
  <c r="BB182" i="20"/>
  <c r="BA201" i="20"/>
  <c r="AZ154" i="20"/>
  <c r="AY200" i="20"/>
  <c r="AX216" i="20"/>
  <c r="AW152" i="20"/>
  <c r="AV198" i="20"/>
  <c r="AU162" i="20"/>
  <c r="AQ171" i="20"/>
  <c r="AQ218" i="20"/>
  <c r="AP213" i="20"/>
  <c r="AO177" i="20"/>
  <c r="AN166" i="20"/>
  <c r="AM189" i="20"/>
  <c r="AL182" i="20"/>
  <c r="AK188" i="20"/>
  <c r="AJ162" i="20"/>
  <c r="AI194" i="20"/>
  <c r="AH211" i="20"/>
  <c r="AG187" i="20"/>
  <c r="AF163" i="20"/>
  <c r="AF186" i="20"/>
  <c r="AB205" i="20"/>
  <c r="F265" i="20"/>
  <c r="BS178" i="20"/>
  <c r="BO154" i="20"/>
  <c r="BK205" i="20"/>
  <c r="BF189" i="20"/>
  <c r="BE205" i="20"/>
  <c r="BD161" i="20"/>
  <c r="BC199" i="20"/>
  <c r="BB175" i="20"/>
  <c r="BA151" i="20"/>
  <c r="BA154" i="20"/>
  <c r="AZ174" i="20"/>
  <c r="AY220" i="20"/>
  <c r="AX210" i="20"/>
  <c r="AW172" i="20"/>
  <c r="AV156" i="20"/>
  <c r="AU218" i="20"/>
  <c r="AQ191" i="20"/>
  <c r="AP167" i="20"/>
  <c r="AP198" i="20"/>
  <c r="AO201" i="20"/>
  <c r="AN186" i="20"/>
  <c r="AM209" i="20"/>
  <c r="AL202" i="20"/>
  <c r="C272" i="20"/>
  <c r="BF166" i="20"/>
  <c r="BB168" i="20"/>
  <c r="AX211" i="20"/>
  <c r="AU189" i="20"/>
  <c r="AN156" i="20"/>
  <c r="AK170" i="20"/>
  <c r="AI180" i="20"/>
  <c r="AG170" i="20"/>
  <c r="AM150" i="20"/>
  <c r="AA214" i="20"/>
  <c r="Z219" i="20"/>
  <c r="Y195" i="20"/>
  <c r="X171" i="20"/>
  <c r="X214" i="20"/>
  <c r="W217" i="20"/>
  <c r="V170" i="20"/>
  <c r="U216" i="20"/>
  <c r="T216" i="20"/>
  <c r="S212" i="20"/>
  <c r="R164" i="20"/>
  <c r="Q160" i="20"/>
  <c r="M187" i="20"/>
  <c r="L163" i="20"/>
  <c r="L190" i="20"/>
  <c r="K170" i="20"/>
  <c r="J174" i="20"/>
  <c r="I205" i="20"/>
  <c r="H188" i="20"/>
  <c r="G160" i="20"/>
  <c r="F184" i="20"/>
  <c r="E160" i="20"/>
  <c r="B234" i="20"/>
  <c r="BF202" i="20"/>
  <c r="BB184" i="20"/>
  <c r="AX166" i="20"/>
  <c r="AU166" i="20"/>
  <c r="AN172" i="20"/>
  <c r="AK206" i="20"/>
  <c r="AI192" i="20"/>
  <c r="AG210" i="20"/>
  <c r="AN150" i="20"/>
  <c r="AA152" i="20"/>
  <c r="Z162" i="20"/>
  <c r="Y199" i="20"/>
  <c r="X175" i="20"/>
  <c r="W151" i="20"/>
  <c r="W154" i="20"/>
  <c r="V174" i="20"/>
  <c r="U220" i="20"/>
  <c r="T165" i="20"/>
  <c r="S216" i="20"/>
  <c r="R168" i="20"/>
  <c r="Q164" i="20"/>
  <c r="M191" i="20"/>
  <c r="J257" i="20"/>
  <c r="BS160" i="20"/>
  <c r="BL185" i="20"/>
  <c r="BM167" i="20"/>
  <c r="H261" i="20"/>
  <c r="BU212" i="20"/>
  <c r="BP217" i="20"/>
  <c r="BL206" i="20"/>
  <c r="BQ216" i="20"/>
  <c r="BE212" i="20"/>
  <c r="BA164" i="20"/>
  <c r="AW159" i="20"/>
  <c r="AQ152" i="20"/>
  <c r="AM199" i="20"/>
  <c r="AJ177" i="20"/>
  <c r="AF192" i="20"/>
  <c r="AA240" i="20"/>
  <c r="E275" i="20"/>
  <c r="BR201" i="20"/>
  <c r="BN153" i="20"/>
  <c r="BJ179" i="20"/>
  <c r="BF192" i="20"/>
  <c r="BE168" i="20"/>
  <c r="BD200" i="20"/>
  <c r="BC188" i="20"/>
  <c r="BB181" i="20"/>
  <c r="BA211" i="20"/>
  <c r="AZ187" i="20"/>
  <c r="AY163" i="20"/>
  <c r="AY198" i="20"/>
  <c r="AX209" i="20"/>
  <c r="AW169" i="20"/>
  <c r="AV216" i="20"/>
  <c r="AU208" i="20"/>
  <c r="AQ205" i="20"/>
  <c r="AP174" i="20"/>
  <c r="AO203" i="20"/>
  <c r="AN179" i="20"/>
  <c r="AM155" i="20"/>
  <c r="AM214" i="20"/>
  <c r="AL191" i="20"/>
  <c r="AK173" i="20"/>
  <c r="BN205" i="20"/>
  <c r="BD212" i="20"/>
  <c r="AZ199" i="20"/>
  <c r="AY165" i="20"/>
  <c r="AX157" i="20"/>
  <c r="AW180" i="20"/>
  <c r="AV164" i="20"/>
  <c r="AU156" i="20"/>
  <c r="AQ199" i="20"/>
  <c r="AP175" i="20"/>
  <c r="AO151" i="20"/>
  <c r="AO154" i="20"/>
  <c r="AN194" i="20"/>
  <c r="AM217" i="20"/>
  <c r="AL210" i="20"/>
  <c r="AK216" i="20"/>
  <c r="AJ160" i="20"/>
  <c r="AI168" i="20"/>
  <c r="AH200" i="20"/>
  <c r="AG215" i="20"/>
  <c r="AF191" i="20"/>
  <c r="AL150" i="20"/>
  <c r="S283" i="20"/>
  <c r="M245" i="20"/>
  <c r="K281" i="20"/>
  <c r="BU153" i="20"/>
  <c r="F225" i="20"/>
  <c r="C267" i="20"/>
  <c r="BS191" i="20"/>
  <c r="H242" i="20"/>
  <c r="BU170" i="20"/>
  <c r="BP198" i="20"/>
  <c r="BL168" i="20"/>
  <c r="V270" i="20"/>
  <c r="D290" i="20"/>
  <c r="BQ199" i="20"/>
  <c r="BN206" i="20"/>
  <c r="BK162" i="20"/>
  <c r="BF151" i="20"/>
  <c r="Q293" i="20"/>
  <c r="I283" i="20"/>
  <c r="F229" i="20"/>
  <c r="E271" i="20"/>
  <c r="C271" i="20"/>
  <c r="BU172" i="20"/>
  <c r="BS195" i="20"/>
  <c r="BR197" i="20"/>
  <c r="BQ154" i="20"/>
  <c r="BP197" i="20"/>
  <c r="BO204" i="20"/>
  <c r="BN220" i="20"/>
  <c r="BM196" i="20"/>
  <c r="BL216" i="20"/>
  <c r="BK219" i="20"/>
  <c r="U277" i="20"/>
  <c r="D267" i="20"/>
  <c r="BQ152" i="20"/>
  <c r="BN178" i="20"/>
  <c r="BJ158" i="20"/>
  <c r="BF220" i="20"/>
  <c r="BE196" i="20"/>
  <c r="BD169" i="20"/>
  <c r="BC216" i="20"/>
  <c r="BB170" i="20"/>
  <c r="BA214" i="20"/>
  <c r="AZ215" i="20"/>
  <c r="AY191" i="20"/>
  <c r="AX167" i="20"/>
  <c r="AX202" i="20"/>
  <c r="AW162" i="20"/>
  <c r="AV177" i="20"/>
  <c r="AU213" i="20"/>
  <c r="AQ194" i="20"/>
  <c r="AP160" i="20"/>
  <c r="AO200" i="20"/>
  <c r="AN207" i="20"/>
  <c r="AM183" i="20"/>
  <c r="AL160" i="20"/>
  <c r="AL219" i="20"/>
  <c r="AK201" i="20"/>
  <c r="AJ161" i="20"/>
  <c r="AI157" i="20"/>
  <c r="AH212" i="20"/>
  <c r="AG204" i="20"/>
  <c r="AF176" i="20"/>
  <c r="AB195" i="20"/>
  <c r="Q262" i="20"/>
  <c r="BT212" i="20"/>
  <c r="BM202" i="20"/>
  <c r="BN191" i="20"/>
  <c r="I285" i="20"/>
  <c r="B224" i="20"/>
  <c r="BP220" i="20"/>
  <c r="BL191" i="20"/>
  <c r="BR176" i="20"/>
  <c r="BE218" i="20"/>
  <c r="BA191" i="20"/>
  <c r="AX189" i="20"/>
  <c r="AQ169" i="20"/>
  <c r="AN173" i="20"/>
  <c r="AJ204" i="20"/>
  <c r="AF158" i="20"/>
  <c r="AB182" i="20"/>
  <c r="E242" i="20"/>
  <c r="BR208" i="20"/>
  <c r="BN160" i="20"/>
  <c r="BK174" i="20"/>
  <c r="BF176" i="20"/>
  <c r="BE152" i="20"/>
  <c r="BD184" i="20"/>
  <c r="BC172" i="20"/>
  <c r="BB219" i="20"/>
  <c r="BA195" i="20"/>
  <c r="AZ171" i="20"/>
  <c r="AZ218" i="20"/>
  <c r="AY170" i="20"/>
  <c r="AX193" i="20"/>
  <c r="AW216" i="20"/>
  <c r="AV200" i="20"/>
  <c r="AU192" i="20"/>
  <c r="AQ177" i="20"/>
  <c r="AP211" i="20"/>
  <c r="AO187" i="20"/>
  <c r="AN163" i="20"/>
  <c r="AN185" i="20"/>
  <c r="AM210" i="20"/>
  <c r="AL175" i="20"/>
  <c r="AK157" i="20"/>
  <c r="AJ212" i="20"/>
  <c r="AI204" i="20"/>
  <c r="AH202" i="20"/>
  <c r="AG160" i="20"/>
  <c r="AF170" i="20"/>
  <c r="AB151" i="20"/>
  <c r="Y289" i="20"/>
  <c r="E264" i="20"/>
  <c r="BR217" i="20"/>
  <c r="BN169" i="20"/>
  <c r="BJ183" i="20"/>
  <c r="BF196" i="20"/>
  <c r="BE172" i="20"/>
  <c r="BD204" i="20"/>
  <c r="BC192" i="20"/>
  <c r="BB189" i="20"/>
  <c r="BA215" i="20"/>
  <c r="AZ191" i="20"/>
  <c r="AY167" i="20"/>
  <c r="AY206" i="20"/>
  <c r="AX213" i="20"/>
  <c r="AW177" i="20"/>
  <c r="AV220" i="20"/>
  <c r="AU212" i="20"/>
  <c r="AQ213" i="20"/>
  <c r="AP182" i="20"/>
  <c r="AO207" i="20"/>
  <c r="AN183" i="20"/>
  <c r="AM159" i="20"/>
  <c r="AM162" i="20"/>
  <c r="AL195" i="20"/>
  <c r="BQ190" i="20"/>
  <c r="BE185" i="20"/>
  <c r="BA192" i="20"/>
  <c r="AW187" i="20"/>
  <c r="AQ180" i="20"/>
  <c r="AM156" i="20"/>
  <c r="AJ167" i="20"/>
  <c r="AI217" i="20"/>
  <c r="AG169" i="20"/>
  <c r="AB184" i="20"/>
  <c r="AA212" i="20"/>
  <c r="Z192" i="20"/>
  <c r="Y162" i="20"/>
  <c r="X177" i="20"/>
  <c r="W211" i="20"/>
  <c r="V187" i="20"/>
  <c r="U163" i="20"/>
  <c r="U198" i="20"/>
  <c r="T189" i="20"/>
  <c r="S185" i="20"/>
  <c r="R206" i="20"/>
  <c r="Q201" i="20"/>
  <c r="M213" i="20"/>
  <c r="L156" i="20"/>
  <c r="K203" i="20"/>
  <c r="J179" i="20"/>
  <c r="I155" i="20"/>
  <c r="I202" i="20"/>
  <c r="H213" i="20"/>
  <c r="G153" i="20"/>
  <c r="F153" i="20"/>
  <c r="E166" i="20"/>
  <c r="BP183" i="20"/>
  <c r="BE154" i="20"/>
  <c r="BA208" i="20"/>
  <c r="AW203" i="20"/>
  <c r="AQ196" i="20"/>
  <c r="AM172" i="20"/>
  <c r="AJ179" i="20"/>
  <c r="AI174" i="20"/>
  <c r="AG181" i="20"/>
  <c r="AB196" i="20"/>
  <c r="AA216" i="20"/>
  <c r="Z196" i="20"/>
  <c r="Y170" i="20"/>
  <c r="X189" i="20"/>
  <c r="W215" i="20"/>
  <c r="V191" i="20"/>
  <c r="U167" i="20"/>
  <c r="U206" i="20"/>
  <c r="T201" i="20"/>
  <c r="S189" i="20"/>
  <c r="R214" i="20"/>
  <c r="Q213" i="20"/>
  <c r="M154" i="20"/>
  <c r="BT188" i="20"/>
  <c r="H236" i="20"/>
  <c r="T240" i="20"/>
  <c r="BK164" i="20"/>
  <c r="F261" i="20"/>
  <c r="BS166" i="20"/>
  <c r="BO213" i="20"/>
  <c r="BK193" i="20"/>
  <c r="BM191" i="20"/>
  <c r="BD205" i="20"/>
  <c r="AZ160" i="20"/>
  <c r="AW194" i="20"/>
  <c r="AP176" i="20"/>
  <c r="AL176" i="20"/>
  <c r="AI173" i="20"/>
  <c r="AB220" i="20"/>
  <c r="Q255" i="20"/>
  <c r="C275" i="20"/>
  <c r="BQ158" i="20"/>
  <c r="BM200" i="20"/>
  <c r="BJ204" i="20"/>
  <c r="BF217" i="20"/>
  <c r="BE173" i="20"/>
  <c r="BD166" i="20"/>
  <c r="BC181" i="20"/>
  <c r="BB160" i="20"/>
  <c r="BA184" i="20"/>
  <c r="AZ180" i="20"/>
  <c r="AY161" i="20"/>
  <c r="AX203" i="20"/>
  <c r="AW179" i="20"/>
  <c r="AV155" i="20"/>
  <c r="AV182" i="20"/>
  <c r="AU165" i="20"/>
  <c r="AQ172" i="20"/>
  <c r="AP196" i="20"/>
  <c r="AO210" i="20"/>
  <c r="AN213" i="20"/>
  <c r="AM219" i="20"/>
  <c r="AL196" i="20"/>
  <c r="AK171" i="20"/>
  <c r="BJ199" i="20"/>
  <c r="BC200" i="20"/>
  <c r="AY175" i="20"/>
  <c r="AX151" i="20"/>
  <c r="AX158" i="20"/>
  <c r="AW193" i="20"/>
  <c r="AV161" i="20"/>
  <c r="AU220" i="20"/>
  <c r="AQ162" i="20"/>
  <c r="AP206" i="20"/>
  <c r="AO215" i="20"/>
  <c r="AN191" i="20"/>
  <c r="AM167" i="20"/>
  <c r="AM206" i="20"/>
  <c r="AL203" i="20"/>
  <c r="AK185" i="20"/>
  <c r="AJ202" i="20"/>
  <c r="AI190" i="20"/>
  <c r="AH180" i="20"/>
  <c r="AG188" i="20"/>
  <c r="AF160" i="20"/>
  <c r="AB179" i="20"/>
  <c r="J227" i="20"/>
  <c r="AG245" i="20"/>
  <c r="Y282" i="20"/>
  <c r="X238" i="20"/>
  <c r="F272" i="20"/>
  <c r="B290" i="20"/>
  <c r="BR167" i="20"/>
  <c r="F238" i="20"/>
  <c r="BS180" i="20"/>
  <c r="BO218" i="20"/>
  <c r="BK206" i="20"/>
  <c r="L267" i="20"/>
  <c r="B280" i="20"/>
  <c r="BP175" i="20"/>
  <c r="BM174" i="20"/>
  <c r="BK157" i="20"/>
  <c r="BF198" i="20"/>
  <c r="M268" i="20"/>
  <c r="H287" i="20"/>
  <c r="F286" i="20"/>
  <c r="D238" i="20"/>
  <c r="B261" i="20"/>
  <c r="BU173" i="20"/>
  <c r="BS170" i="20"/>
  <c r="BQ171" i="20"/>
  <c r="BQ218" i="20"/>
  <c r="BP190" i="20"/>
  <c r="BO173" i="20"/>
  <c r="BN154" i="20"/>
  <c r="BM193" i="20"/>
  <c r="BL192" i="20"/>
  <c r="BK168" i="20"/>
  <c r="K267" i="20"/>
  <c r="B266" i="20"/>
  <c r="BP199" i="20"/>
  <c r="BM181" i="20"/>
  <c r="BJ170" i="20"/>
  <c r="BF206" i="20"/>
  <c r="BE162" i="20"/>
  <c r="BD194" i="20"/>
  <c r="BC209" i="20"/>
  <c r="BB188" i="20"/>
  <c r="BA212" i="20"/>
  <c r="AZ208" i="20"/>
  <c r="AY217" i="20"/>
  <c r="AX174" i="20"/>
  <c r="AW207" i="20"/>
  <c r="AV183" i="20"/>
  <c r="AU159" i="20"/>
  <c r="AU178" i="20"/>
  <c r="AQ200" i="20"/>
  <c r="AP158" i="20"/>
  <c r="AO176" i="20"/>
  <c r="AN176" i="20"/>
  <c r="AM176" i="20"/>
  <c r="AL165" i="20"/>
  <c r="AK199" i="20"/>
  <c r="AJ171" i="20"/>
  <c r="AI151" i="20"/>
  <c r="AI154" i="20"/>
  <c r="AH177" i="20"/>
  <c r="AG173" i="20"/>
  <c r="AF214" i="20"/>
  <c r="AB188" i="20"/>
  <c r="D268" i="20"/>
  <c r="K237" i="20"/>
  <c r="BF161" i="20"/>
  <c r="BK151" i="20"/>
  <c r="G271" i="20"/>
  <c r="BT186" i="20"/>
  <c r="BO156" i="20"/>
  <c r="BK171" i="20"/>
  <c r="BN215" i="20"/>
  <c r="BD180" i="20"/>
  <c r="AZ167" i="20"/>
  <c r="AW212" i="20"/>
  <c r="AP207" i="20"/>
  <c r="AM198" i="20"/>
  <c r="AI200" i="20"/>
  <c r="AG150" i="20"/>
  <c r="S286" i="20"/>
  <c r="C289" i="20"/>
  <c r="BQ161" i="20"/>
  <c r="BM207" i="20"/>
  <c r="BJ172" i="20"/>
  <c r="BF185" i="20"/>
  <c r="BE216" i="20"/>
  <c r="BD217" i="20"/>
  <c r="BC165" i="20"/>
  <c r="BB210" i="20"/>
  <c r="BA168" i="20"/>
  <c r="AZ164" i="20"/>
  <c r="AY211" i="20"/>
  <c r="AX187" i="20"/>
  <c r="AW163" i="20"/>
  <c r="AW198" i="20"/>
  <c r="AV217" i="20"/>
  <c r="AU210" i="20"/>
  <c r="AQ156" i="20"/>
  <c r="AP180" i="20"/>
  <c r="AO158" i="20"/>
  <c r="AN165" i="20"/>
  <c r="AM203" i="20"/>
  <c r="AL180" i="20"/>
  <c r="AK155" i="20"/>
  <c r="AK154" i="20"/>
  <c r="AJ181" i="20"/>
  <c r="AI177" i="20"/>
  <c r="AH170" i="20"/>
  <c r="AG158" i="20"/>
  <c r="AF196" i="20"/>
  <c r="AB215" i="20"/>
  <c r="Q227" i="20"/>
  <c r="C240" i="20"/>
  <c r="BQ174" i="20"/>
  <c r="BM216" i="20"/>
  <c r="BJ208" i="20"/>
  <c r="BF158" i="20"/>
  <c r="BE177" i="20"/>
  <c r="BD170" i="20"/>
  <c r="BC185" i="20"/>
  <c r="BB164" i="20"/>
  <c r="BA188" i="20"/>
  <c r="AZ184" i="20"/>
  <c r="AY173" i="20"/>
  <c r="AX207" i="20"/>
  <c r="AW183" i="20"/>
  <c r="AV159" i="20"/>
  <c r="AV190" i="20"/>
  <c r="AU177" i="20"/>
  <c r="AQ176" i="20"/>
  <c r="AP200" i="20"/>
  <c r="AO152" i="20"/>
  <c r="AN152" i="20"/>
  <c r="AM152" i="20"/>
  <c r="AL200" i="20"/>
  <c r="AK175" i="20"/>
  <c r="BM161" i="20"/>
  <c r="BD174" i="20"/>
  <c r="AZ188" i="20"/>
  <c r="AV163" i="20"/>
  <c r="AP204" i="20"/>
  <c r="AL204" i="20"/>
  <c r="AJ172" i="20"/>
  <c r="AH220" i="20"/>
  <c r="AF203" i="20"/>
  <c r="AB178" i="20"/>
  <c r="AA181" i="20"/>
  <c r="Z165" i="20"/>
  <c r="Y184" i="20"/>
  <c r="X160" i="20"/>
  <c r="W184" i="20"/>
  <c r="V180" i="20"/>
  <c r="U161" i="20"/>
  <c r="T203" i="20"/>
  <c r="S179" i="20"/>
  <c r="R155" i="20"/>
  <c r="R166" i="20"/>
  <c r="Q185" i="20"/>
  <c r="M180" i="20"/>
  <c r="L153" i="20"/>
  <c r="K182" i="20"/>
  <c r="J172" i="20"/>
  <c r="I219" i="20"/>
  <c r="H195" i="20"/>
  <c r="G171" i="20"/>
  <c r="G214" i="20"/>
  <c r="F217" i="20"/>
  <c r="E197" i="20"/>
  <c r="BM194" i="20"/>
  <c r="BD190" i="20"/>
  <c r="AZ204" i="20"/>
  <c r="AV179" i="20"/>
  <c r="AP220" i="20"/>
  <c r="AL161" i="20"/>
  <c r="AJ188" i="20"/>
  <c r="AH158" i="20"/>
  <c r="AF215" i="20"/>
  <c r="AB190" i="20"/>
  <c r="AA185" i="20"/>
  <c r="Z169" i="20"/>
  <c r="Y188" i="20"/>
  <c r="X164" i="20"/>
  <c r="W188" i="20"/>
  <c r="V184" i="20"/>
  <c r="U169" i="20"/>
  <c r="T207" i="20"/>
  <c r="S183" i="20"/>
  <c r="R159" i="20"/>
  <c r="R174" i="20"/>
  <c r="Q189" i="20"/>
  <c r="M252" i="20"/>
  <c r="F289" i="20"/>
  <c r="BT171" i="20"/>
  <c r="D280" i="20"/>
  <c r="BF183" i="20"/>
  <c r="E252" i="20"/>
  <c r="BR213" i="20"/>
  <c r="BN165" i="20"/>
  <c r="S229" i="20"/>
  <c r="BJ160" i="20"/>
  <c r="BC161" i="20"/>
  <c r="AY207" i="20"/>
  <c r="AV205" i="20"/>
  <c r="AO213" i="20"/>
  <c r="AK151" i="20"/>
  <c r="AH162" i="20"/>
  <c r="AB204" i="20"/>
  <c r="I236" i="20"/>
  <c r="BU176" i="20"/>
  <c r="BF204" i="20"/>
  <c r="AW191" i="20"/>
  <c r="AQ184" i="20"/>
  <c r="AM160" i="20"/>
  <c r="AJ174" i="20"/>
  <c r="AF162" i="20"/>
  <c r="H277" i="20"/>
  <c r="W245" i="20"/>
  <c r="BJ166" i="20"/>
  <c r="BL156" i="20"/>
  <c r="G253" i="20"/>
  <c r="BT219" i="20"/>
  <c r="BO187" i="20"/>
  <c r="BL209" i="20"/>
  <c r="BO175" i="20"/>
  <c r="BD183" i="20"/>
  <c r="BA181" i="20"/>
  <c r="AW182" i="20"/>
  <c r="AQ174" i="20"/>
  <c r="AM169" i="20"/>
  <c r="AI215" i="20"/>
  <c r="AF213" i="20"/>
  <c r="E257" i="20"/>
  <c r="BN172" i="20"/>
  <c r="AZ214" i="20"/>
  <c r="AH186" i="20"/>
  <c r="BP208" i="20"/>
  <c r="BE198" i="20"/>
  <c r="BA182" i="20"/>
  <c r="AW161" i="20"/>
  <c r="AQ220" i="20"/>
  <c r="AM196" i="20"/>
  <c r="AI171" i="20"/>
  <c r="AF169" i="20"/>
  <c r="BP154" i="20"/>
  <c r="BD159" i="20"/>
  <c r="BA157" i="20"/>
  <c r="AW205" i="20"/>
  <c r="AQ189" i="20"/>
  <c r="AM216" i="20"/>
  <c r="BC189" i="20"/>
  <c r="AK179" i="20"/>
  <c r="AA179" i="20"/>
  <c r="X153" i="20"/>
  <c r="T206" i="20"/>
  <c r="AA150" i="20"/>
  <c r="J177" i="20"/>
  <c r="F211" i="20"/>
  <c r="BC205" i="20"/>
  <c r="AK195" i="20"/>
  <c r="AA183" i="20"/>
  <c r="X165" i="20"/>
  <c r="T218" i="20"/>
  <c r="U150" i="20"/>
  <c r="BQ192" i="20"/>
  <c r="BM212" i="20"/>
  <c r="AX183" i="20"/>
  <c r="AG220" i="20"/>
  <c r="BP205" i="20"/>
  <c r="BO150" i="20"/>
  <c r="BD155" i="20"/>
  <c r="BC178" i="20"/>
  <c r="BA153" i="20"/>
  <c r="AY152" i="20"/>
  <c r="AW197" i="20"/>
  <c r="AU195" i="20"/>
  <c r="AQ181" i="20"/>
  <c r="AO162" i="20"/>
  <c r="AM212" i="20"/>
  <c r="AK194" i="20"/>
  <c r="AJ218" i="20"/>
  <c r="AI156" i="20"/>
  <c r="AH176" i="20"/>
  <c r="AG203" i="20"/>
  <c r="AF179" i="20"/>
  <c r="AK150" i="20"/>
  <c r="AB154" i="20"/>
  <c r="F251" i="20"/>
  <c r="BS169" i="20"/>
  <c r="BO193" i="20"/>
  <c r="BK188" i="20"/>
  <c r="BF186" i="20"/>
  <c r="BE166" i="20"/>
  <c r="BD156" i="20"/>
  <c r="BC215" i="20"/>
  <c r="BB191" i="20"/>
  <c r="BA167" i="20"/>
  <c r="BA198" i="20"/>
  <c r="AZ190" i="20"/>
  <c r="AY177" i="20"/>
  <c r="AX165" i="20"/>
  <c r="AW188" i="20"/>
  <c r="AV172" i="20"/>
  <c r="AU164" i="20"/>
  <c r="AQ207" i="20"/>
  <c r="AP183" i="20"/>
  <c r="AO159" i="20"/>
  <c r="AO178" i="20"/>
  <c r="AN202" i="20"/>
  <c r="AM166" i="20"/>
  <c r="AL218" i="20"/>
  <c r="BU213" i="20"/>
  <c r="BE187" i="20"/>
  <c r="BB173" i="20"/>
  <c r="AX176" i="20"/>
  <c r="BF150" i="20"/>
  <c r="AN220" i="20"/>
  <c r="AK165" i="20"/>
  <c r="AI212" i="20"/>
  <c r="AG168" i="20"/>
  <c r="AB159" i="20"/>
  <c r="AA164" i="20"/>
  <c r="Z198" i="20"/>
  <c r="Y211" i="20"/>
  <c r="X187" i="20"/>
  <c r="W163" i="20"/>
  <c r="W190" i="20"/>
  <c r="V186" i="20"/>
  <c r="U173" i="20"/>
  <c r="T197" i="20"/>
  <c r="S178" i="20"/>
  <c r="R180" i="20"/>
  <c r="Q176" i="20"/>
  <c r="M203" i="20"/>
  <c r="L179" i="20"/>
  <c r="K155" i="20"/>
  <c r="K210" i="20"/>
  <c r="J190" i="20"/>
  <c r="I154" i="20"/>
  <c r="H204" i="20"/>
  <c r="G176" i="20"/>
  <c r="F200" i="20"/>
  <c r="E176" i="20"/>
  <c r="BT159" i="20"/>
  <c r="BE203" i="20"/>
  <c r="BB205" i="20"/>
  <c r="AX192" i="20"/>
  <c r="AU150" i="20"/>
  <c r="AN189" i="20"/>
  <c r="AK177" i="20"/>
  <c r="AI162" i="20"/>
  <c r="AG180" i="20"/>
  <c r="AB171" i="20"/>
  <c r="AA168" i="20"/>
  <c r="Z214" i="20"/>
  <c r="Y215" i="20"/>
  <c r="X191" i="20"/>
  <c r="T238" i="20"/>
  <c r="F228" i="20"/>
  <c r="J254" i="20"/>
  <c r="BK154" i="20"/>
  <c r="F247" i="20"/>
  <c r="BS165" i="20"/>
  <c r="BO189" i="20"/>
  <c r="BK184" i="20"/>
  <c r="BL163" i="20"/>
  <c r="BD210" i="20"/>
  <c r="AZ153" i="20"/>
  <c r="AV199" i="20"/>
  <c r="AP202" i="20"/>
  <c r="AL181" i="20"/>
  <c r="AI198" i="20"/>
  <c r="AB163" i="20"/>
  <c r="M260" i="20"/>
  <c r="B265" i="20"/>
  <c r="BP151" i="20"/>
  <c r="BM197" i="20"/>
  <c r="BJ181" i="20"/>
  <c r="BF182" i="20"/>
  <c r="BE201" i="20"/>
  <c r="BD182" i="20"/>
  <c r="BC197" i="20"/>
  <c r="BB176" i="20"/>
  <c r="BA200" i="20"/>
  <c r="AZ196" i="20"/>
  <c r="AY197" i="20"/>
  <c r="AX219" i="20"/>
  <c r="AW195" i="20"/>
  <c r="AV171" i="20"/>
  <c r="AV214" i="20"/>
  <c r="AU209" i="20"/>
  <c r="AQ188" i="20"/>
  <c r="AP212" i="20"/>
  <c r="AO164" i="20"/>
  <c r="AN164" i="20"/>
  <c r="AM164" i="20"/>
  <c r="AL153" i="20"/>
  <c r="AK187" i="20"/>
  <c r="AJ159" i="20"/>
  <c r="AJ186" i="20"/>
  <c r="AI209" i="20"/>
  <c r="AH165" i="20"/>
  <c r="AG161" i="20"/>
  <c r="AF178" i="20"/>
  <c r="AB176" i="20"/>
  <c r="J293" i="20"/>
  <c r="B235" i="20"/>
  <c r="BP160" i="20"/>
  <c r="BM190" i="20"/>
  <c r="BJ153" i="20"/>
  <c r="BE151" i="20"/>
  <c r="BE178" i="20"/>
  <c r="BD202" i="20"/>
  <c r="BC217" i="20"/>
  <c r="BB196" i="20"/>
  <c r="BA220" i="20"/>
  <c r="AZ216" i="20"/>
  <c r="AY166" i="20"/>
  <c r="AX198" i="20"/>
  <c r="AW215" i="20"/>
  <c r="AV191" i="20"/>
  <c r="AU167" i="20"/>
  <c r="AU202" i="20"/>
  <c r="AQ208" i="20"/>
  <c r="AP178" i="20"/>
  <c r="AO188" i="20"/>
  <c r="AN184" i="20"/>
  <c r="AM184" i="20"/>
  <c r="AL173" i="20"/>
  <c r="AK207" i="20"/>
  <c r="BK194" i="20"/>
  <c r="BC203" i="20"/>
  <c r="AZ178" i="20"/>
  <c r="AV160" i="20"/>
  <c r="AP210" i="20"/>
  <c r="AL206" i="20"/>
  <c r="AJ157" i="20"/>
  <c r="AH204" i="20"/>
  <c r="AF172" i="20"/>
  <c r="AB218" i="20"/>
  <c r="AA213" i="20"/>
  <c r="Z197" i="20"/>
  <c r="Y216" i="20"/>
  <c r="X192" i="20"/>
  <c r="W216" i="20"/>
  <c r="V212" i="20"/>
  <c r="U162" i="20"/>
  <c r="T161" i="20"/>
  <c r="S211" i="20"/>
  <c r="R187" i="20"/>
  <c r="Q163" i="20"/>
  <c r="Q190" i="20"/>
  <c r="M212" i="20"/>
  <c r="L205" i="20"/>
  <c r="K168" i="20"/>
  <c r="J204" i="20"/>
  <c r="I180" i="20"/>
  <c r="H161" i="20"/>
  <c r="G203" i="20"/>
  <c r="F179" i="20"/>
  <c r="E155" i="20"/>
  <c r="E162" i="20"/>
  <c r="BK204" i="20"/>
  <c r="BC219" i="20"/>
  <c r="AZ194" i="20"/>
  <c r="AV176" i="20"/>
  <c r="AO163" i="20"/>
  <c r="AL151" i="20"/>
  <c r="AJ169" i="20"/>
  <c r="AH205" i="20"/>
  <c r="AF184" i="20"/>
  <c r="AA151" i="20"/>
  <c r="AA217" i="20"/>
  <c r="Z201" i="20"/>
  <c r="Y220" i="20"/>
  <c r="X196" i="20"/>
  <c r="BB201" i="20"/>
  <c r="AV167" i="20"/>
  <c r="AP208" i="20"/>
  <c r="AL212" i="20"/>
  <c r="AI205" i="20"/>
  <c r="AB172" i="20"/>
  <c r="K274" i="20"/>
  <c r="D261" i="20"/>
  <c r="H251" i="20"/>
  <c r="BJ201" i="20"/>
  <c r="F276" i="20"/>
  <c r="BR171" i="20"/>
  <c r="BN163" i="20"/>
  <c r="BK158" i="20"/>
  <c r="BL197" i="20"/>
  <c r="BC159" i="20"/>
  <c r="AZ201" i="20"/>
  <c r="AV158" i="20"/>
  <c r="AP193" i="20"/>
  <c r="AL162" i="20"/>
  <c r="AH191" i="20"/>
  <c r="AB266" i="20"/>
  <c r="BJ169" i="20"/>
  <c r="BK214" i="20"/>
  <c r="AV196" i="20"/>
  <c r="AB156" i="20"/>
  <c r="BL179" i="20"/>
  <c r="BD214" i="20"/>
  <c r="AZ157" i="20"/>
  <c r="AV203" i="20"/>
  <c r="AP214" i="20"/>
  <c r="AL185" i="20"/>
  <c r="AI210" i="20"/>
  <c r="AB208" i="20"/>
  <c r="BL214" i="20"/>
  <c r="BD189" i="20"/>
  <c r="AZ177" i="20"/>
  <c r="AV157" i="20"/>
  <c r="AP169" i="20"/>
  <c r="AL205" i="20"/>
  <c r="AY181" i="20"/>
  <c r="AJ214" i="20"/>
  <c r="Z155" i="20"/>
  <c r="W153" i="20"/>
  <c r="S218" i="20"/>
  <c r="M193" i="20"/>
  <c r="I212" i="20"/>
  <c r="E187" i="20"/>
  <c r="AY209" i="20"/>
  <c r="AI159" i="20"/>
  <c r="Z159" i="20"/>
  <c r="W157" i="20"/>
  <c r="S152" i="20"/>
  <c r="M284" i="20"/>
  <c r="Q282" i="20"/>
  <c r="C257" i="20"/>
  <c r="AU198" i="20"/>
  <c r="AB201" i="20"/>
  <c r="BO208" i="20"/>
  <c r="BF177" i="20"/>
  <c r="BD219" i="20"/>
  <c r="BB171" i="20"/>
  <c r="BA217" i="20"/>
  <c r="AY216" i="20"/>
  <c r="AW168" i="20"/>
  <c r="AU206" i="20"/>
  <c r="AP163" i="20"/>
  <c r="AO193" i="20"/>
  <c r="AM205" i="20"/>
  <c r="AK204" i="20"/>
  <c r="AJ170" i="20"/>
  <c r="AI220" i="20"/>
  <c r="AH160" i="20"/>
  <c r="AG176" i="20"/>
  <c r="AF218" i="20"/>
  <c r="AB167" i="20"/>
  <c r="V240" i="20"/>
  <c r="D274" i="20"/>
  <c r="BQ191" i="20"/>
  <c r="BN190" i="20"/>
  <c r="BJ215" i="20"/>
  <c r="BF212" i="20"/>
  <c r="BE188" i="20"/>
  <c r="BD220" i="20"/>
  <c r="BC208" i="20"/>
  <c r="BB154" i="20"/>
  <c r="BA190" i="20"/>
  <c r="AZ207" i="20"/>
  <c r="AY183" i="20"/>
  <c r="AX159" i="20"/>
  <c r="AX182" i="20"/>
  <c r="AW209" i="20"/>
  <c r="AV169" i="20"/>
  <c r="AU185" i="20"/>
  <c r="AQ178" i="20"/>
  <c r="AP152" i="20"/>
  <c r="AO184" i="20"/>
  <c r="AN199" i="20"/>
  <c r="AM175" i="20"/>
  <c r="AL152" i="20"/>
  <c r="AL211" i="20"/>
  <c r="BP186" i="20"/>
  <c r="BD163" i="20"/>
  <c r="BA161" i="20"/>
  <c r="AW213" i="20"/>
  <c r="AQ197" i="20"/>
  <c r="AM220" i="20"/>
  <c r="AJ199" i="20"/>
  <c r="AH155" i="20"/>
  <c r="AG201" i="20"/>
  <c r="AB216" i="20"/>
  <c r="AA170" i="20"/>
  <c r="Z208" i="20"/>
  <c r="Y190" i="20"/>
  <c r="X209" i="20"/>
  <c r="W174" i="20"/>
  <c r="V203" i="20"/>
  <c r="U179" i="20"/>
  <c r="T155" i="20"/>
  <c r="T170" i="20"/>
  <c r="S201" i="20"/>
  <c r="R161" i="20"/>
  <c r="Q174" i="20"/>
  <c r="M178" i="20"/>
  <c r="L172" i="20"/>
  <c r="K219" i="20"/>
  <c r="J195" i="20"/>
  <c r="I171" i="20"/>
  <c r="I218" i="20"/>
  <c r="H182" i="20"/>
  <c r="G185" i="20"/>
  <c r="F169" i="20"/>
  <c r="E214" i="20"/>
  <c r="BO159" i="20"/>
  <c r="BD179" i="20"/>
  <c r="BA177" i="20"/>
  <c r="AW178" i="20"/>
  <c r="AQ166" i="20"/>
  <c r="AM165" i="20"/>
  <c r="AJ211" i="20"/>
  <c r="AH167" i="20"/>
  <c r="AG213" i="20"/>
  <c r="AB161" i="20"/>
  <c r="AA186" i="20"/>
  <c r="Z212" i="20"/>
  <c r="Y202" i="20"/>
  <c r="I270" i="20"/>
  <c r="E265" i="20"/>
  <c r="BS213" i="20"/>
  <c r="B251" i="20"/>
  <c r="AG280" i="20"/>
  <c r="D270" i="20"/>
  <c r="BQ187" i="20"/>
  <c r="BN182" i="20"/>
  <c r="J263" i="20"/>
  <c r="BJ185" i="20"/>
  <c r="BC158" i="20"/>
  <c r="AY182" i="20"/>
  <c r="AU175" i="20"/>
  <c r="AO204" i="20"/>
  <c r="AK215" i="20"/>
  <c r="AH197" i="20"/>
  <c r="AB153" i="20"/>
  <c r="H228" i="20"/>
  <c r="BU181" i="20"/>
  <c r="BP202" i="20"/>
  <c r="BL196" i="20"/>
  <c r="BN150" i="20"/>
  <c r="BE195" i="20"/>
  <c r="BD171" i="20"/>
  <c r="BD213" i="20"/>
  <c r="BC194" i="20"/>
  <c r="BB185" i="20"/>
  <c r="BA169" i="20"/>
  <c r="AZ189" i="20"/>
  <c r="AY168" i="20"/>
  <c r="AX184" i="20"/>
  <c r="AW158" i="20"/>
  <c r="AV201" i="20"/>
  <c r="AU211" i="20"/>
  <c r="AY150" i="20"/>
  <c r="AQ217" i="20"/>
  <c r="AP181" i="20"/>
  <c r="AO206" i="20"/>
  <c r="AN169" i="20"/>
  <c r="AM157" i="20"/>
  <c r="AL217" i="20"/>
  <c r="AK156" i="20"/>
  <c r="AJ184" i="20"/>
  <c r="AI203" i="20"/>
  <c r="AH179" i="20"/>
  <c r="AG155" i="20"/>
  <c r="AG174" i="20"/>
  <c r="AF201" i="20"/>
  <c r="AB173" i="20"/>
  <c r="G289" i="20"/>
  <c r="BT184" i="20"/>
  <c r="BO207" i="20"/>
  <c r="BL162" i="20"/>
  <c r="BF175" i="20"/>
  <c r="BE215" i="20"/>
  <c r="BD191" i="20"/>
  <c r="BC167" i="20"/>
  <c r="BC214" i="20"/>
  <c r="BB158" i="20"/>
  <c r="BA189" i="20"/>
  <c r="AZ209" i="20"/>
  <c r="AY188" i="20"/>
  <c r="AX204" i="20"/>
  <c r="AW202" i="20"/>
  <c r="AV170" i="20"/>
  <c r="AU193" i="20"/>
  <c r="AQ159" i="20"/>
  <c r="AQ190" i="20"/>
  <c r="AP201" i="20"/>
  <c r="AO165" i="20"/>
  <c r="AN154" i="20"/>
  <c r="AM177" i="20"/>
  <c r="AL170" i="20"/>
  <c r="F226" i="20"/>
  <c r="BF209" i="20"/>
  <c r="BB179" i="20"/>
  <c r="AY153" i="20"/>
  <c r="AU152" i="20"/>
  <c r="AO209" i="20"/>
  <c r="AK164" i="20"/>
  <c r="AI211" i="20"/>
  <c r="AG163" i="20"/>
  <c r="AF209" i="20"/>
  <c r="AA211" i="20"/>
  <c r="Z187" i="20"/>
  <c r="Y163" i="20"/>
  <c r="Y198" i="20"/>
  <c r="X154" i="20"/>
  <c r="W185" i="20"/>
  <c r="V205" i="20"/>
  <c r="U184" i="20"/>
  <c r="T176" i="20"/>
  <c r="S180" i="20"/>
  <c r="R162" i="20"/>
  <c r="Q217" i="20"/>
  <c r="M155" i="20"/>
  <c r="M190" i="20"/>
  <c r="L194" i="20"/>
  <c r="K169" i="20"/>
  <c r="J209" i="20"/>
  <c r="I173" i="20"/>
  <c r="H156" i="20"/>
  <c r="G174" i="20"/>
  <c r="F152" i="20"/>
  <c r="E219" i="20"/>
  <c r="F283" i="20"/>
  <c r="BF210" i="20"/>
  <c r="BB195" i="20"/>
  <c r="AY185" i="20"/>
  <c r="AU168" i="20"/>
  <c r="AO190" i="20"/>
  <c r="AK176" i="20"/>
  <c r="AI158" i="20"/>
  <c r="AG175" i="20"/>
  <c r="AF154" i="20"/>
  <c r="AA215" i="20"/>
  <c r="Z191" i="20"/>
  <c r="Y167" i="20"/>
  <c r="Y206" i="20"/>
  <c r="X162" i="20"/>
  <c r="AY189" i="20"/>
  <c r="AV202" i="20"/>
  <c r="AO160" i="20"/>
  <c r="AK183" i="20"/>
  <c r="AH161" i="20"/>
  <c r="X243" i="20"/>
  <c r="E267" i="20"/>
  <c r="BR210" i="20"/>
  <c r="BU210" i="20"/>
  <c r="V285" i="20"/>
  <c r="D228" i="20"/>
  <c r="BQ164" i="20"/>
  <c r="BN202" i="20"/>
  <c r="G225" i="20"/>
  <c r="BF159" i="20"/>
  <c r="BC206" i="20"/>
  <c r="AY180" i="20"/>
  <c r="AU169" i="20"/>
  <c r="AO157" i="20"/>
  <c r="AK168" i="20"/>
  <c r="AG167" i="20"/>
  <c r="G242" i="20"/>
  <c r="E270" i="20"/>
  <c r="BK197" i="20"/>
  <c r="AO183" i="20"/>
  <c r="I229" i="20"/>
  <c r="BJ217" i="20"/>
  <c r="BC162" i="20"/>
  <c r="AY190" i="20"/>
  <c r="AU179" i="20"/>
  <c r="AO212" i="20"/>
  <c r="AK219" i="20"/>
  <c r="AH209" i="20"/>
  <c r="H269" i="20"/>
  <c r="BS150" i="20"/>
  <c r="BC182" i="20"/>
  <c r="AY156" i="20"/>
  <c r="AU199" i="20"/>
  <c r="AO170" i="20"/>
  <c r="M237" i="20"/>
  <c r="AV194" i="20"/>
  <c r="AH173" i="20"/>
  <c r="Z170" i="20"/>
  <c r="V173" i="20"/>
  <c r="R219" i="20"/>
  <c r="L173" i="20"/>
  <c r="H162" i="20"/>
  <c r="L255" i="20"/>
  <c r="AU155" i="20"/>
  <c r="AH185" i="20"/>
  <c r="Z182" i="20"/>
  <c r="V177" i="20"/>
  <c r="R188" i="20"/>
  <c r="C264" i="20"/>
  <c r="C236" i="20"/>
  <c r="BF181" i="20"/>
  <c r="AN161" i="20"/>
  <c r="F233" i="20"/>
  <c r="BL182" i="20"/>
  <c r="BE179" i="20"/>
  <c r="BD181" i="20"/>
  <c r="BB153" i="20"/>
  <c r="AZ173" i="20"/>
  <c r="AX168" i="20"/>
  <c r="AV219" i="20"/>
  <c r="BA150" i="20"/>
  <c r="AP165" i="20"/>
  <c r="AN212" i="20"/>
  <c r="AL201" i="20"/>
  <c r="AK210" i="20"/>
  <c r="AJ213" i="20"/>
  <c r="AI193" i="20"/>
  <c r="AH218" i="20"/>
  <c r="AG206" i="20"/>
  <c r="AF212" i="20"/>
  <c r="AB160" i="20"/>
  <c r="L228" i="20"/>
  <c r="B236" i="20"/>
  <c r="BP167" i="20"/>
  <c r="BM158" i="20"/>
  <c r="BJ189" i="20"/>
  <c r="BF194" i="20"/>
  <c r="BE209" i="20"/>
  <c r="BD186" i="20"/>
  <c r="BC201" i="20"/>
  <c r="BB180" i="20"/>
  <c r="BA204" i="20"/>
  <c r="AZ200" i="20"/>
  <c r="AY201" i="20"/>
  <c r="AX154" i="20"/>
  <c r="AW199" i="20"/>
  <c r="AV175" i="20"/>
  <c r="AU151" i="20"/>
  <c r="AU154" i="20"/>
  <c r="AQ192" i="20"/>
  <c r="AP216" i="20"/>
  <c r="AO168" i="20"/>
  <c r="AN168" i="20"/>
  <c r="AM168" i="20"/>
  <c r="AL157" i="20"/>
  <c r="AK191" i="20"/>
  <c r="BL164" i="20"/>
  <c r="BD201" i="20"/>
  <c r="AZ181" i="20"/>
  <c r="AV181" i="20"/>
  <c r="AP173" i="20"/>
  <c r="AL209" i="20"/>
  <c r="AJ209" i="20"/>
  <c r="AH152" i="20"/>
  <c r="AF194" i="20"/>
  <c r="AB202" i="20"/>
  <c r="AA197" i="20"/>
  <c r="Z181" i="20"/>
  <c r="Y200" i="20"/>
  <c r="X176" i="20"/>
  <c r="W200" i="20"/>
  <c r="V196" i="20"/>
  <c r="U193" i="20"/>
  <c r="T219" i="20"/>
  <c r="S195" i="20"/>
  <c r="R171" i="20"/>
  <c r="R210" i="20"/>
  <c r="Q209" i="20"/>
  <c r="M196" i="20"/>
  <c r="L169" i="20"/>
  <c r="K152" i="20"/>
  <c r="J188" i="20"/>
  <c r="I164" i="20"/>
  <c r="H211" i="20"/>
  <c r="G187" i="20"/>
  <c r="F163" i="20"/>
  <c r="F186" i="20"/>
  <c r="E213" i="20"/>
  <c r="BL181" i="20"/>
  <c r="BC155" i="20"/>
  <c r="AZ197" i="20"/>
  <c r="AV213" i="20"/>
  <c r="AP189" i="20"/>
  <c r="AL158" i="20"/>
  <c r="AJ178" i="20"/>
  <c r="AH164" i="20"/>
  <c r="AF152" i="20"/>
  <c r="AB206" i="20"/>
  <c r="AA201" i="20"/>
  <c r="Z185" i="20"/>
  <c r="Y204" i="20"/>
  <c r="Z252" i="20"/>
  <c r="B259" i="20"/>
  <c r="BO186" i="20"/>
  <c r="BP168" i="20"/>
  <c r="L290" i="20"/>
  <c r="B293" i="20"/>
  <c r="BP163" i="20"/>
  <c r="BM217" i="20"/>
  <c r="B248" i="20"/>
  <c r="BE159" i="20"/>
  <c r="BB204" i="20"/>
  <c r="AX218" i="20"/>
  <c r="AV150" i="20"/>
  <c r="AN192" i="20"/>
  <c r="AJ187" i="20"/>
  <c r="AG189" i="20"/>
  <c r="AB217" i="20"/>
  <c r="F290" i="20"/>
  <c r="BS182" i="20"/>
  <c r="BO177" i="20"/>
  <c r="BK172" i="20"/>
  <c r="BF174" i="20"/>
  <c r="BE158" i="20"/>
  <c r="BD152" i="20"/>
  <c r="BC211" i="20"/>
  <c r="BB187" i="20"/>
  <c r="BA163" i="20"/>
  <c r="BA186" i="20"/>
  <c r="AZ186" i="20"/>
  <c r="AY169" i="20"/>
  <c r="AX161" i="20"/>
  <c r="AW184" i="20"/>
  <c r="AV168" i="20"/>
  <c r="AU160" i="20"/>
  <c r="AQ203" i="20"/>
  <c r="AP179" i="20"/>
  <c r="AO155" i="20"/>
  <c r="AO166" i="20"/>
  <c r="AN198" i="20"/>
  <c r="AM154" i="20"/>
  <c r="AL214" i="20"/>
  <c r="AK220" i="20"/>
  <c r="AJ164" i="20"/>
  <c r="AI172" i="20"/>
  <c r="AH208" i="20"/>
  <c r="AG219" i="20"/>
  <c r="AF195" i="20"/>
  <c r="AP150" i="20"/>
  <c r="AB170" i="20"/>
  <c r="E241" i="20"/>
  <c r="BR207" i="20"/>
  <c r="BN183" i="20"/>
  <c r="BK210" i="20"/>
  <c r="BF164" i="20"/>
  <c r="BE202" i="20"/>
  <c r="BD172" i="20"/>
  <c r="BC160" i="20"/>
  <c r="BB207" i="20"/>
  <c r="BA183" i="20"/>
  <c r="AZ159" i="20"/>
  <c r="AZ206" i="20"/>
  <c r="AY213" i="20"/>
  <c r="AX181" i="20"/>
  <c r="AW204" i="20"/>
  <c r="AV188" i="20"/>
  <c r="AU180" i="20"/>
  <c r="AQ157" i="20"/>
  <c r="AP199" i="20"/>
  <c r="AO175" i="20"/>
  <c r="AN151" i="20"/>
  <c r="AN218" i="20"/>
  <c r="AM182" i="20"/>
  <c r="AL163" i="20"/>
  <c r="BS168" i="20"/>
  <c r="BE213" i="20"/>
  <c r="BA155" i="20"/>
  <c r="AX153" i="20"/>
  <c r="AQ195" i="20"/>
  <c r="AN190" i="20"/>
  <c r="AK197" i="20"/>
  <c r="AI153" i="20"/>
  <c r="AG200" i="20"/>
  <c r="AB191" i="20"/>
  <c r="AA180" i="20"/>
  <c r="Z160" i="20"/>
  <c r="Y161" i="20"/>
  <c r="X203" i="20"/>
  <c r="W179" i="20"/>
  <c r="V155" i="20"/>
  <c r="V202" i="20"/>
  <c r="U205" i="20"/>
  <c r="T178" i="20"/>
  <c r="S153" i="20"/>
  <c r="R208" i="20"/>
  <c r="Q192" i="20"/>
  <c r="M219" i="20"/>
  <c r="L195" i="20"/>
  <c r="K171" i="20"/>
  <c r="K186" i="20"/>
  <c r="J206" i="20"/>
  <c r="I170" i="20"/>
  <c r="H220" i="20"/>
  <c r="G192" i="20"/>
  <c r="F216" i="20"/>
  <c r="E192" i="20"/>
  <c r="BS201" i="20"/>
  <c r="BE174" i="20"/>
  <c r="BA171" i="20"/>
  <c r="AX169" i="20"/>
  <c r="AX215" i="20"/>
  <c r="AU201" i="20"/>
  <c r="AN160" i="20"/>
  <c r="BU168" i="20"/>
  <c r="B294" i="20"/>
  <c r="BE207" i="20"/>
  <c r="AN201" i="20"/>
  <c r="BR190" i="20"/>
  <c r="BE163" i="20"/>
  <c r="AN196" i="20"/>
  <c r="BE183" i="20"/>
  <c r="AN216" i="20"/>
  <c r="Y201" i="20"/>
  <c r="G181" i="20"/>
  <c r="Y209" i="20"/>
  <c r="BQ170" i="20"/>
  <c r="BK212" i="20"/>
  <c r="AZ170" i="20"/>
  <c r="AP186" i="20"/>
  <c r="AI187" i="20"/>
  <c r="AF185" i="20"/>
  <c r="BP206" i="20"/>
  <c r="BD175" i="20"/>
  <c r="BA173" i="20"/>
  <c r="AW166" i="20"/>
  <c r="AQ158" i="20"/>
  <c r="AM161" i="20"/>
  <c r="BC186" i="20"/>
  <c r="AK166" i="20"/>
  <c r="AA195" i="20"/>
  <c r="X185" i="20"/>
  <c r="T160" i="20"/>
  <c r="AB150" i="20"/>
  <c r="J193" i="20"/>
  <c r="F182" i="20"/>
  <c r="BC202" i="20"/>
  <c r="AK202" i="20"/>
  <c r="AA199" i="20"/>
  <c r="T269" i="20"/>
  <c r="H231" i="20"/>
  <c r="BP192" i="20"/>
  <c r="AQ216" i="20"/>
  <c r="W247" i="20"/>
  <c r="BJ211" i="20"/>
  <c r="BC204" i="20"/>
  <c r="AY179" i="20"/>
  <c r="AV165" i="20"/>
  <c r="AO219" i="20"/>
  <c r="AL207" i="20"/>
  <c r="AH188" i="20"/>
  <c r="T253" i="20"/>
  <c r="BJ202" i="20"/>
  <c r="BC153" i="20"/>
  <c r="AY199" i="20"/>
  <c r="AV189" i="20"/>
  <c r="AO216" i="20"/>
  <c r="AL216" i="20"/>
  <c r="AW176" i="20"/>
  <c r="AH187" i="20"/>
  <c r="Z166" i="20"/>
  <c r="V219" i="20"/>
  <c r="S217" i="20"/>
  <c r="L188" i="20"/>
  <c r="H163" i="20"/>
  <c r="E165" i="20"/>
  <c r="AW192" i="20"/>
  <c r="AM170" i="20"/>
  <c r="AH199" i="20"/>
  <c r="AB193" i="20"/>
  <c r="Z178" i="20"/>
  <c r="X186" i="20"/>
  <c r="W189" i="20"/>
  <c r="V209" i="20"/>
  <c r="U188" i="20"/>
  <c r="T180" i="20"/>
  <c r="S184" i="20"/>
  <c r="R178" i="20"/>
  <c r="Q162" i="20"/>
  <c r="M159" i="20"/>
  <c r="D241" i="20"/>
  <c r="D260" i="20"/>
  <c r="BF191" i="20"/>
  <c r="AO173" i="20"/>
  <c r="G257" i="20"/>
  <c r="BF171" i="20"/>
  <c r="BC210" i="20"/>
  <c r="AY184" i="20"/>
  <c r="AU181" i="20"/>
  <c r="AO161" i="20"/>
  <c r="AK172" i="20"/>
  <c r="AG171" i="20"/>
  <c r="G275" i="20"/>
  <c r="BF207" i="20"/>
  <c r="BB159" i="20"/>
  <c r="AY204" i="20"/>
  <c r="AU170" i="20"/>
  <c r="AO181" i="20"/>
  <c r="D249" i="20"/>
  <c r="AU216" i="20"/>
  <c r="AG195" i="20"/>
  <c r="Y179" i="20"/>
  <c r="V154" i="20"/>
  <c r="R218" i="20"/>
  <c r="L209" i="20"/>
  <c r="H172" i="20"/>
  <c r="D235" i="20"/>
  <c r="AU197" i="20"/>
  <c r="AG207" i="20"/>
  <c r="Y183" i="20"/>
  <c r="W204" i="20"/>
  <c r="U201" i="20"/>
  <c r="S199" i="20"/>
  <c r="Q151" i="20"/>
  <c r="M184" i="20"/>
  <c r="L157" i="20"/>
  <c r="K194" i="20"/>
  <c r="J176" i="20"/>
  <c r="I152" i="20"/>
  <c r="H199" i="20"/>
  <c r="G175" i="20"/>
  <c r="F151" i="20"/>
  <c r="F154" i="20"/>
  <c r="E201" i="20"/>
  <c r="BL178" i="20"/>
  <c r="BC171" i="20"/>
  <c r="AZ213" i="20"/>
  <c r="AV178" i="20"/>
  <c r="AP205" i="20"/>
  <c r="AL174" i="20"/>
  <c r="AJ190" i="20"/>
  <c r="AH172" i="20"/>
  <c r="AF156" i="20"/>
  <c r="AB210" i="20"/>
  <c r="AA205" i="20"/>
  <c r="Z189" i="20"/>
  <c r="Y208" i="20"/>
  <c r="X184" i="20"/>
  <c r="BO215" i="20"/>
  <c r="BM186" i="20"/>
  <c r="AX212" i="20"/>
  <c r="AF159" i="20"/>
  <c r="BN167" i="20"/>
  <c r="BD168" i="20"/>
  <c r="AZ155" i="20"/>
  <c r="AW200" i="20"/>
  <c r="AP195" i="20"/>
  <c r="AM178" i="20"/>
  <c r="AI188" i="20"/>
  <c r="AJ150" i="20"/>
  <c r="BN176" i="20"/>
  <c r="BD188" i="20"/>
  <c r="AZ175" i="20"/>
  <c r="AW220" i="20"/>
  <c r="AP215" i="20"/>
  <c r="AM158" i="20"/>
  <c r="BA219" i="20"/>
  <c r="AK186" i="20"/>
  <c r="AA196" i="20"/>
  <c r="W195" i="20"/>
  <c r="T153" i="20"/>
  <c r="M181" i="20"/>
  <c r="J208" i="20"/>
  <c r="F178" i="20"/>
  <c r="BA202" i="20"/>
  <c r="AJ220" i="20"/>
  <c r="AA200" i="20"/>
  <c r="X212" i="20"/>
  <c r="V161" i="20"/>
  <c r="T162" i="20"/>
  <c r="R207" i="20"/>
  <c r="Z150" i="20"/>
  <c r="L183" i="20"/>
  <c r="K159" i="20"/>
  <c r="K201" i="20"/>
  <c r="J194" i="20"/>
  <c r="I158" i="20"/>
  <c r="H208" i="20"/>
  <c r="G180" i="20"/>
  <c r="F204" i="20"/>
  <c r="E180" i="20"/>
  <c r="BR202" i="20"/>
  <c r="BE210" i="20"/>
  <c r="BA187" i="20"/>
  <c r="AX185" i="20"/>
  <c r="AQ161" i="20"/>
  <c r="AN153" i="20"/>
  <c r="AK213" i="20"/>
  <c r="BJ196" i="20"/>
  <c r="BO203" i="20"/>
  <c r="BA197" i="20"/>
  <c r="AI182" i="20"/>
  <c r="BQ168" i="20"/>
  <c r="BE200" i="20"/>
  <c r="BA152" i="20"/>
  <c r="AX214" i="20"/>
  <c r="AQ198" i="20"/>
  <c r="AM187" i="20"/>
  <c r="AJ165" i="20"/>
  <c r="AF180" i="20"/>
  <c r="BQ177" i="20"/>
  <c r="BE220" i="20"/>
  <c r="BA172" i="20"/>
  <c r="AW167" i="20"/>
  <c r="AQ160" i="20"/>
  <c r="AM207" i="20"/>
  <c r="BD208" i="20"/>
  <c r="AM186" i="20"/>
  <c r="AB213" i="20"/>
  <c r="X210" i="20"/>
  <c r="T187" i="20"/>
  <c r="Q169" i="20"/>
  <c r="J156" i="20"/>
  <c r="G182" i="20"/>
  <c r="BD153" i="20"/>
  <c r="AL156" i="20"/>
  <c r="AB158" i="20"/>
  <c r="X217" i="20"/>
  <c r="V207" i="20"/>
  <c r="T159" i="20"/>
  <c r="S205" i="20"/>
  <c r="Q186" i="20"/>
  <c r="M198" i="20"/>
  <c r="L202" i="20"/>
  <c r="K177" i="20"/>
  <c r="J213" i="20"/>
  <c r="I177" i="20"/>
  <c r="H160" i="20"/>
  <c r="G186" i="20"/>
  <c r="F156" i="20"/>
  <c r="E170" i="20"/>
  <c r="C225" i="20"/>
  <c r="BF169" i="20"/>
  <c r="BB194" i="20"/>
  <c r="AX179" i="20"/>
  <c r="AU186" i="20"/>
  <c r="AN219" i="20"/>
  <c r="AK212" i="20"/>
  <c r="AI164" i="20"/>
  <c r="AG211" i="20"/>
  <c r="D247" i="20"/>
  <c r="BR203" i="20"/>
  <c r="BC175" i="20"/>
  <c r="AL178" i="20"/>
  <c r="B232" i="20"/>
  <c r="BF218" i="20"/>
  <c r="BB192" i="20"/>
  <c r="AX186" i="20"/>
  <c r="AU190" i="20"/>
  <c r="AN180" i="20"/>
  <c r="AJ175" i="20"/>
  <c r="AG177" i="20"/>
  <c r="BU151" i="20"/>
  <c r="BE167" i="20"/>
  <c r="BB212" i="20"/>
  <c r="AX156" i="20"/>
  <c r="BD150" i="20"/>
  <c r="AN200" i="20"/>
  <c r="BJ195" i="20"/>
  <c r="AO211" i="20"/>
  <c r="AJ155" i="20"/>
  <c r="BN189" i="20"/>
  <c r="BP211" i="20"/>
  <c r="BB213" i="20"/>
  <c r="AJ208" i="20"/>
  <c r="BC168" i="20"/>
  <c r="BB208" i="20"/>
  <c r="AJ191" i="20"/>
  <c r="BB165" i="20"/>
  <c r="BJ220" i="20"/>
  <c r="U152" i="20"/>
  <c r="BJ154" i="20"/>
  <c r="U156" i="20"/>
  <c r="BB198" i="20"/>
  <c r="BE197" i="20"/>
  <c r="AX194" i="20"/>
  <c r="AN182" i="20"/>
  <c r="AH163" i="20"/>
  <c r="AB157" i="20"/>
  <c r="BL165" i="20"/>
  <c r="BC151" i="20"/>
  <c r="AZ193" i="20"/>
  <c r="AV209" i="20"/>
  <c r="AP185" i="20"/>
  <c r="AL154" i="20"/>
  <c r="AY160" i="20"/>
  <c r="AI179" i="20"/>
  <c r="Z171" i="20"/>
  <c r="W169" i="20"/>
  <c r="S164" i="20"/>
  <c r="M158" i="20"/>
  <c r="I157" i="20"/>
  <c r="E203" i="20"/>
  <c r="AY176" i="20"/>
  <c r="AI191" i="20"/>
  <c r="Z175" i="20"/>
  <c r="BR186" i="20"/>
  <c r="BU166" i="20"/>
  <c r="BE194" i="20"/>
  <c r="AM192" i="20"/>
  <c r="D242" i="20"/>
  <c r="BF208" i="20"/>
  <c r="BB209" i="20"/>
  <c r="AX155" i="20"/>
  <c r="AU173" i="20"/>
  <c r="AN195" i="20"/>
  <c r="AK189" i="20"/>
  <c r="AG192" i="20"/>
  <c r="D264" i="20"/>
  <c r="BF165" i="20"/>
  <c r="BB186" i="20"/>
  <c r="AX175" i="20"/>
  <c r="AU174" i="20"/>
  <c r="AN215" i="20"/>
  <c r="BO206" i="20"/>
  <c r="AP171" i="20"/>
  <c r="AG198" i="20"/>
  <c r="Y152" i="20"/>
  <c r="U195" i="20"/>
  <c r="R177" i="20"/>
  <c r="K181" i="20"/>
  <c r="H209" i="20"/>
  <c r="BO174" i="20"/>
  <c r="AQ211" i="20"/>
  <c r="AK209" i="20"/>
  <c r="AG212" i="20"/>
  <c r="AA184" i="20"/>
  <c r="Y169" i="20"/>
  <c r="W183" i="20"/>
  <c r="V159" i="20"/>
  <c r="V206" i="20"/>
  <c r="U213" i="20"/>
  <c r="T190" i="20"/>
  <c r="S157" i="20"/>
  <c r="R216" i="20"/>
  <c r="Q196" i="20"/>
  <c r="M157" i="20"/>
  <c r="BQ211" i="20"/>
  <c r="BQ180" i="20"/>
  <c r="BB151" i="20"/>
  <c r="AK184" i="20"/>
  <c r="BT152" i="20"/>
  <c r="BE211" i="20"/>
  <c r="BB217" i="20"/>
  <c r="AX200" i="20"/>
  <c r="AQ155" i="20"/>
  <c r="AN217" i="20"/>
  <c r="AJ216" i="20"/>
  <c r="AG214" i="20"/>
  <c r="BT198" i="20"/>
  <c r="BE169" i="20"/>
  <c r="BB190" i="20"/>
  <c r="AX220" i="20"/>
  <c r="AQ175" i="20"/>
  <c r="AN170" i="20"/>
  <c r="BF200" i="20"/>
  <c r="AN187" i="20"/>
  <c r="AF206" i="20"/>
  <c r="X155" i="20"/>
  <c r="U200" i="20"/>
  <c r="Q206" i="20"/>
  <c r="K205" i="20"/>
  <c r="G210" i="20"/>
  <c r="BF216" i="20"/>
  <c r="AN203" i="20"/>
  <c r="AO150" i="20"/>
  <c r="X159" i="20"/>
  <c r="W202" i="20"/>
  <c r="U181" i="20"/>
  <c r="S190" i="20"/>
  <c r="Q180" i="20"/>
  <c r="M201" i="20"/>
  <c r="L185" i="20"/>
  <c r="K204" i="20"/>
  <c r="J181" i="20"/>
  <c r="I216" i="20"/>
  <c r="H170" i="20"/>
  <c r="G189" i="20"/>
  <c r="F215" i="20"/>
  <c r="E191" i="20"/>
  <c r="G250" i="20"/>
  <c r="BF187" i="20"/>
  <c r="BC218" i="20"/>
  <c r="AY192" i="20"/>
  <c r="AU205" i="20"/>
  <c r="AO169" i="20"/>
  <c r="AK218" i="20"/>
  <c r="AI195" i="20"/>
  <c r="AH210" i="20"/>
  <c r="AF193" i="20"/>
  <c r="AA203" i="20"/>
  <c r="Z179" i="20"/>
  <c r="Y155" i="20"/>
  <c r="Y182" i="20"/>
  <c r="U280" i="20"/>
  <c r="J277" i="20"/>
  <c r="BT154" i="20"/>
  <c r="AQ167" i="20"/>
  <c r="AB166" i="20"/>
  <c r="BK170" i="20"/>
  <c r="BC156" i="20"/>
  <c r="AZ202" i="20"/>
  <c r="AV184" i="20"/>
  <c r="AO171" i="20"/>
  <c r="AL159" i="20"/>
  <c r="AH213" i="20"/>
  <c r="AB186" i="20"/>
  <c r="BJ151" i="20"/>
  <c r="BC176" i="20"/>
  <c r="AY151" i="20"/>
  <c r="AV204" i="20"/>
  <c r="AO191" i="20"/>
  <c r="AL179" i="20"/>
  <c r="AX217" i="20"/>
  <c r="AI185" i="20"/>
  <c r="Z176" i="20"/>
  <c r="V171" i="20"/>
  <c r="S169" i="20"/>
  <c r="L211" i="20"/>
  <c r="I186" i="20"/>
  <c r="E208" i="20"/>
  <c r="AX190" i="20"/>
  <c r="AI197" i="20"/>
  <c r="Z180" i="20"/>
  <c r="W199" i="20"/>
  <c r="U151" i="20"/>
  <c r="T157" i="20"/>
  <c r="R170" i="20"/>
  <c r="M189" i="20"/>
  <c r="L176" i="20"/>
  <c r="K157" i="20"/>
  <c r="J199" i="20"/>
  <c r="I175" i="20"/>
  <c r="H151" i="20"/>
  <c r="H186" i="20"/>
  <c r="G197" i="20"/>
  <c r="F173" i="20"/>
  <c r="E153" i="20"/>
  <c r="BN199" i="20"/>
  <c r="BD176" i="20"/>
  <c r="AZ163" i="20"/>
  <c r="AW208" i="20"/>
  <c r="AP203" i="20"/>
  <c r="AM194" i="20"/>
  <c r="AJ205" i="20"/>
  <c r="BL188" i="20"/>
  <c r="BL158" i="20"/>
  <c r="AW218" i="20"/>
  <c r="AF174" i="20"/>
  <c r="BN210" i="20"/>
  <c r="BD177" i="20"/>
  <c r="AZ219" i="20"/>
  <c r="AW170" i="20"/>
  <c r="AP164" i="20"/>
  <c r="AL164" i="20"/>
  <c r="AI161" i="20"/>
  <c r="AB199" i="20"/>
  <c r="BM152" i="20"/>
  <c r="BD154" i="20"/>
  <c r="AZ168" i="20"/>
  <c r="AW210" i="20"/>
  <c r="AP184" i="20"/>
  <c r="AL184" i="20"/>
  <c r="AZ195" i="20"/>
  <c r="AJ194" i="20"/>
  <c r="AA165" i="20"/>
  <c r="W168" i="20"/>
  <c r="S163" i="20"/>
  <c r="M164" i="20"/>
  <c r="I203" i="20"/>
  <c r="F201" i="20"/>
  <c r="AZ211" i="20"/>
  <c r="AJ152" i="20"/>
  <c r="AA169" i="20"/>
  <c r="X197" i="20"/>
  <c r="V193" i="20"/>
  <c r="T164" i="20"/>
  <c r="R220" i="20"/>
  <c r="Y150" i="20"/>
  <c r="L199" i="20"/>
  <c r="K175" i="20"/>
  <c r="J151" i="20"/>
  <c r="J210" i="20"/>
  <c r="I174" i="20"/>
  <c r="H157" i="20"/>
  <c r="G196" i="20"/>
  <c r="F220" i="20"/>
  <c r="E196" i="20"/>
  <c r="BQ200" i="20"/>
  <c r="BE208" i="20"/>
  <c r="BA160" i="20"/>
  <c r="AW155" i="20"/>
  <c r="AQ214" i="20"/>
  <c r="AM195" i="20"/>
  <c r="AJ151" i="20"/>
  <c r="AI201" i="20"/>
  <c r="AG153" i="20"/>
  <c r="G234" i="20"/>
  <c r="BN179" i="20"/>
  <c r="AZ217" i="20"/>
  <c r="AH207" i="20"/>
  <c r="BP215" i="20"/>
  <c r="BE170" i="20"/>
  <c r="BA216" i="20"/>
  <c r="AW211" i="20"/>
  <c r="AQ204" i="20"/>
  <c r="AM180" i="20"/>
  <c r="AI155" i="20"/>
  <c r="AF153" i="20"/>
  <c r="BP153" i="20"/>
  <c r="BE206" i="20"/>
  <c r="BA194" i="20"/>
  <c r="AG157" i="20"/>
  <c r="BO151" i="20"/>
  <c r="BM154" i="20"/>
  <c r="AX196" i="20"/>
  <c r="AG202" i="20"/>
  <c r="AL171" i="20"/>
  <c r="AX152" i="20"/>
  <c r="AG193" i="20"/>
  <c r="AX172" i="20"/>
  <c r="AO156" i="20"/>
  <c r="Q195" i="20"/>
  <c r="AO172" i="20"/>
  <c r="Q199" i="20"/>
  <c r="AK217" i="20"/>
  <c r="BC195" i="20"/>
  <c r="AV152" i="20"/>
  <c r="AL198" i="20"/>
  <c r="AH190" i="20"/>
  <c r="H235" i="20"/>
  <c r="BR150" i="20"/>
  <c r="BC198" i="20"/>
  <c r="AY172" i="20"/>
  <c r="AU215" i="20"/>
  <c r="AO218" i="20"/>
  <c r="H280" i="20"/>
  <c r="AU203" i="20"/>
  <c r="AH166" i="20"/>
  <c r="Z218" i="20"/>
  <c r="V189" i="20"/>
  <c r="R212" i="20"/>
  <c r="L213" i="20"/>
  <c r="H194" i="20"/>
  <c r="H267" i="20"/>
  <c r="AU219" i="20"/>
  <c r="AH198" i="20"/>
  <c r="Y151" i="20"/>
  <c r="BK208" i="20"/>
  <c r="BP194" i="20"/>
  <c r="BA170" i="20"/>
  <c r="AI167" i="20"/>
  <c r="BQ175" i="20"/>
  <c r="BE184" i="20"/>
  <c r="BA178" i="20"/>
  <c r="AX170" i="20"/>
  <c r="AQ170" i="20"/>
  <c r="AM171" i="20"/>
  <c r="AJ210" i="20"/>
  <c r="AF164" i="20"/>
  <c r="BQ184" i="20"/>
  <c r="BE204" i="20"/>
  <c r="BA156" i="20"/>
  <c r="AW151" i="20"/>
  <c r="AQ206" i="20"/>
  <c r="AM191" i="20"/>
  <c r="BD173" i="20"/>
  <c r="AM213" i="20"/>
  <c r="AB181" i="20"/>
  <c r="X174" i="20"/>
  <c r="T171" i="20"/>
  <c r="Q153" i="20"/>
  <c r="J211" i="20"/>
  <c r="G217" i="20"/>
  <c r="BD160" i="20"/>
  <c r="AP187" i="20"/>
  <c r="AJ193" i="20"/>
  <c r="AF151" i="20"/>
  <c r="AA153" i="20"/>
  <c r="Y156" i="20"/>
  <c r="W156" i="20"/>
  <c r="V152" i="20"/>
  <c r="U199" i="20"/>
  <c r="T175" i="20"/>
  <c r="S151" i="20"/>
  <c r="S154" i="20"/>
  <c r="R181" i="20"/>
  <c r="Q157" i="20"/>
  <c r="M152" i="20"/>
  <c r="BT200" i="20"/>
  <c r="BM155" i="20"/>
  <c r="AY196" i="20"/>
  <c r="AG183" i="20"/>
  <c r="BO191" i="20"/>
  <c r="BD187" i="20"/>
  <c r="BA185" i="20"/>
  <c r="AW190" i="20"/>
  <c r="AQ182" i="20"/>
  <c r="AM173" i="20"/>
  <c r="AI219" i="20"/>
  <c r="AF217" i="20"/>
  <c r="BO160" i="20"/>
  <c r="BD207" i="20"/>
  <c r="BA205" i="20"/>
  <c r="AW156" i="20"/>
  <c r="AP151" i="20"/>
  <c r="AM193" i="20"/>
  <c r="BB193" i="20"/>
  <c r="AK196" i="20"/>
  <c r="AA174" i="20"/>
  <c r="X182" i="20"/>
  <c r="T192" i="20"/>
  <c r="M171" i="20"/>
  <c r="J158" i="20"/>
  <c r="F168" i="20"/>
  <c r="BB162" i="20"/>
  <c r="AK208" i="20"/>
  <c r="AA182" i="20"/>
  <c r="X180" i="20"/>
  <c r="V200" i="20"/>
  <c r="T204" i="20"/>
  <c r="R175" i="20"/>
  <c r="Q154" i="20"/>
  <c r="L167" i="20"/>
  <c r="L206" i="20"/>
  <c r="K178" i="20"/>
  <c r="J178" i="20"/>
  <c r="I209" i="20"/>
  <c r="H192" i="20"/>
  <c r="G164" i="20"/>
  <c r="F188" i="20"/>
  <c r="E164" i="20"/>
  <c r="BT220" i="20"/>
  <c r="BE219" i="20"/>
  <c r="BB166" i="20"/>
  <c r="AX208" i="20"/>
  <c r="AQ163" i="20"/>
  <c r="AN158" i="20"/>
  <c r="AK181" i="20"/>
  <c r="AI178" i="20"/>
  <c r="AG184" i="20"/>
  <c r="AB175" i="20"/>
  <c r="AA172" i="20"/>
  <c r="Z152" i="20"/>
  <c r="Y219" i="20"/>
  <c r="X195" i="20"/>
  <c r="BU197" i="20"/>
  <c r="B231" i="20"/>
  <c r="BE157" i="20"/>
  <c r="AN162" i="20"/>
  <c r="F280" i="20"/>
  <c r="BF160" i="20"/>
  <c r="BB203" i="20"/>
  <c r="AY205" i="20"/>
  <c r="AU176" i="20"/>
  <c r="AO214" i="20"/>
  <c r="AK190" i="20"/>
  <c r="AG190" i="20"/>
  <c r="E274" i="20"/>
  <c r="BF180" i="20"/>
  <c r="BB157" i="20"/>
  <c r="AY178" i="20"/>
  <c r="AU196" i="20"/>
  <c r="AN167" i="20"/>
  <c r="BR198" i="20"/>
  <c r="AQ154" i="20"/>
  <c r="AG178" i="20"/>
  <c r="Y197" i="20"/>
  <c r="V218" i="20"/>
  <c r="R158" i="20"/>
  <c r="K187" i="20"/>
  <c r="H177" i="20"/>
  <c r="BQ207" i="20"/>
  <c r="AQ186" i="20"/>
  <c r="AG218" i="20"/>
  <c r="Y205" i="20"/>
  <c r="W194" i="20"/>
  <c r="U202" i="20"/>
  <c r="S182" i="20"/>
  <c r="Q183" i="20"/>
  <c r="M200" i="20"/>
  <c r="L177" i="20"/>
  <c r="K156" i="20"/>
  <c r="J192" i="20"/>
  <c r="I168" i="20"/>
  <c r="H215" i="20"/>
  <c r="G191" i="20"/>
  <c r="F167" i="20"/>
  <c r="F198" i="20"/>
  <c r="E217" i="20"/>
  <c r="BK165" i="20"/>
  <c r="BC164" i="20"/>
  <c r="AZ210" i="20"/>
  <c r="AV192" i="20"/>
  <c r="AO179" i="20"/>
  <c r="AL167" i="20"/>
  <c r="G293" i="20"/>
  <c r="G285" i="20"/>
  <c r="BO158" i="20"/>
  <c r="AQ210" i="20"/>
  <c r="U276" i="20"/>
  <c r="BJ190" i="20"/>
  <c r="BC220" i="20"/>
  <c r="AY195" i="20"/>
  <c r="AV185" i="20"/>
  <c r="AO208" i="20"/>
  <c r="AL208" i="20"/>
  <c r="AH193" i="20"/>
  <c r="S276" i="20"/>
  <c r="BJ176" i="20"/>
  <c r="BC169" i="20"/>
  <c r="AY215" i="20"/>
  <c r="AV154" i="20"/>
  <c r="AO174" i="20"/>
  <c r="AK159" i="20"/>
  <c r="AW185" i="20"/>
  <c r="AH219" i="20"/>
  <c r="Z210" i="20"/>
  <c r="V164" i="20"/>
  <c r="S186" i="20"/>
  <c r="L204" i="20"/>
  <c r="H179" i="20"/>
  <c r="E181" i="20"/>
  <c r="AW154" i="20"/>
  <c r="AH184" i="20"/>
  <c r="Z153" i="20"/>
  <c r="W186" i="20"/>
  <c r="U183" i="20"/>
  <c r="T174" i="20"/>
  <c r="R165" i="20"/>
  <c r="M186" i="20"/>
  <c r="L192" i="20"/>
  <c r="K189" i="20"/>
  <c r="J215" i="20"/>
  <c r="I191" i="20"/>
  <c r="H167" i="20"/>
  <c r="H202" i="20"/>
  <c r="G158" i="20"/>
  <c r="F189" i="20"/>
  <c r="E169" i="20"/>
  <c r="BM175" i="20"/>
  <c r="BD197" i="20"/>
  <c r="AZ156" i="20"/>
  <c r="AW186" i="20"/>
  <c r="AP172" i="20"/>
  <c r="AL172" i="20"/>
  <c r="AJ156" i="20"/>
  <c r="AH192" i="20"/>
  <c r="AF187" i="20"/>
  <c r="BJ152" i="20"/>
  <c r="BK202" i="20"/>
  <c r="AV186" i="20"/>
  <c r="AB211" i="20"/>
  <c r="BM162" i="20"/>
  <c r="BD198" i="20"/>
  <c r="AZ212" i="20"/>
  <c r="AV187" i="20"/>
  <c r="AP170" i="20"/>
  <c r="AL169" i="20"/>
  <c r="AI166" i="20"/>
  <c r="AB192" i="20"/>
  <c r="BL195" i="20"/>
  <c r="BD218" i="20"/>
  <c r="AZ161" i="20"/>
  <c r="AV207" i="20"/>
  <c r="AP153" i="20"/>
  <c r="AL189" i="20"/>
  <c r="AY171" i="20"/>
  <c r="U241" i="20"/>
  <c r="K290" i="20"/>
  <c r="BT191" i="20"/>
  <c r="AQ151" i="20"/>
  <c r="B246" i="20"/>
  <c r="M224" i="20"/>
  <c r="AZ150" i="20"/>
  <c r="BU220" i="20"/>
  <c r="BE150" i="20"/>
  <c r="AF202" i="20"/>
  <c r="K200" i="20"/>
  <c r="AF157" i="20"/>
  <c r="BO163" i="20"/>
  <c r="BS199" i="20"/>
  <c r="BB214" i="20"/>
  <c r="AQ187" i="20"/>
  <c r="AJ207" i="20"/>
  <c r="AG209" i="20"/>
  <c r="BU174" i="20"/>
  <c r="BE199" i="20"/>
  <c r="BB197" i="20"/>
  <c r="AX188" i="20"/>
  <c r="BC150" i="20"/>
  <c r="AN177" i="20"/>
  <c r="BL150" i="20"/>
  <c r="AO182" i="20"/>
  <c r="AF177" i="20"/>
  <c r="Y166" i="20"/>
  <c r="U168" i="20"/>
  <c r="Q211" i="20"/>
  <c r="K216" i="20"/>
  <c r="G213" i="20"/>
  <c r="BF155" i="20"/>
  <c r="AO153" i="20"/>
  <c r="AF189" i="20"/>
  <c r="Y174" i="20"/>
  <c r="BM206" i="20"/>
  <c r="BL161" i="20"/>
  <c r="AW157" i="20"/>
  <c r="AF165" i="20"/>
  <c r="BN158" i="20"/>
  <c r="BD216" i="20"/>
  <c r="AZ203" i="20"/>
  <c r="AW201" i="20"/>
  <c r="AP218" i="20"/>
  <c r="AM218" i="20"/>
  <c r="AI206" i="20"/>
  <c r="AB183" i="20"/>
  <c r="BM159" i="20"/>
  <c r="BD193" i="20"/>
  <c r="AZ152" i="20"/>
  <c r="AW174" i="20"/>
  <c r="AP168" i="20"/>
  <c r="AL168" i="20"/>
  <c r="BA166" i="20"/>
  <c r="AJ200" i="20"/>
  <c r="AA218" i="20"/>
  <c r="W152" i="20"/>
  <c r="T210" i="20"/>
  <c r="M214" i="20"/>
  <c r="I187" i="20"/>
  <c r="F185" i="20"/>
  <c r="BA210" i="20"/>
  <c r="AN206" i="20"/>
  <c r="AI165" i="20"/>
  <c r="AB203" i="20"/>
  <c r="Z164" i="20"/>
  <c r="X207" i="20"/>
  <c r="W220" i="20"/>
  <c r="V216" i="20"/>
  <c r="U166" i="20"/>
  <c r="T181" i="20"/>
  <c r="S215" i="20"/>
  <c r="R191" i="20"/>
  <c r="Q167" i="20"/>
  <c r="Q198" i="20"/>
  <c r="W255" i="20"/>
  <c r="U261" i="20"/>
  <c r="G282" i="20"/>
  <c r="AU217" i="20"/>
  <c r="AB169" i="20"/>
  <c r="BL213" i="20"/>
  <c r="BC163" i="20"/>
  <c r="AZ205" i="20"/>
  <c r="AV162" i="20"/>
  <c r="AP197" i="20"/>
  <c r="AL166" i="20"/>
  <c r="AH195" i="20"/>
  <c r="AB189" i="20"/>
  <c r="BK175" i="20"/>
  <c r="BC183" i="20"/>
  <c r="AZ158" i="20"/>
  <c r="AV206" i="20"/>
  <c r="AP217" i="20"/>
  <c r="AL186" i="20"/>
  <c r="AY214" i="20"/>
  <c r="AI214" i="20"/>
  <c r="Z203" i="20"/>
  <c r="W201" i="20"/>
  <c r="S196" i="20"/>
  <c r="M218" i="20"/>
  <c r="I189" i="20"/>
  <c r="E202" i="20"/>
  <c r="AX163" i="20"/>
  <c r="AI160" i="20"/>
  <c r="Z207" i="20"/>
  <c r="W167" i="20"/>
  <c r="V190" i="20"/>
  <c r="T209" i="20"/>
  <c r="R184" i="20"/>
  <c r="M207" i="20"/>
  <c r="L160" i="20"/>
  <c r="K207" i="20"/>
  <c r="J183" i="20"/>
  <c r="I159" i="20"/>
  <c r="I206" i="20"/>
  <c r="H158" i="20"/>
  <c r="G165" i="20"/>
  <c r="F157" i="20"/>
  <c r="E178" i="20"/>
  <c r="BO212" i="20"/>
  <c r="BD195" i="20"/>
  <c r="BA193" i="20"/>
  <c r="AW206" i="20"/>
  <c r="AQ202" i="20"/>
  <c r="AM181" i="20"/>
  <c r="AJ215" i="20"/>
  <c r="AH171" i="20"/>
  <c r="AG217" i="20"/>
  <c r="AB165" i="20"/>
  <c r="AA198" i="20"/>
  <c r="Z216" i="20"/>
  <c r="Y210" i="20"/>
  <c r="X158" i="20"/>
  <c r="BN217" i="20"/>
  <c r="BP156" i="20"/>
  <c r="BB174" i="20"/>
  <c r="AJ217" i="20"/>
  <c r="BR175" i="20"/>
  <c r="BE190" i="20"/>
  <c r="BA179" i="20"/>
  <c r="AX177" i="20"/>
  <c r="AQ219" i="20"/>
  <c r="AN214" i="20"/>
  <c r="AJ180" i="20"/>
  <c r="AF211" i="20"/>
  <c r="BR206" i="20"/>
  <c r="BE156" i="20"/>
  <c r="BA199" i="20"/>
  <c r="AX197" i="20"/>
  <c r="AQ185" i="20"/>
  <c r="AN197" i="20"/>
  <c r="BE176" i="20"/>
  <c r="AM163" i="20"/>
  <c r="AB152" i="20"/>
  <c r="X219" i="20"/>
  <c r="U170" i="20"/>
  <c r="Q208" i="20"/>
  <c r="J163" i="20"/>
  <c r="G208" i="20"/>
  <c r="BE192" i="20"/>
  <c r="AM179" i="20"/>
  <c r="AB164" i="20"/>
  <c r="X157" i="20"/>
  <c r="V175" i="20"/>
  <c r="U174" i="20"/>
  <c r="S173" i="20"/>
  <c r="Q212" i="20"/>
  <c r="M166" i="20"/>
  <c r="L158" i="20"/>
  <c r="K220" i="20"/>
  <c r="J197" i="20"/>
  <c r="I161" i="20"/>
  <c r="H206" i="20"/>
  <c r="G154" i="20"/>
  <c r="F194" i="20"/>
  <c r="E207" i="20"/>
  <c r="E273" i="20"/>
  <c r="BF168" i="20"/>
  <c r="BB211" i="20"/>
  <c r="AY154" i="20"/>
  <c r="AU184" i="20"/>
  <c r="AN155" i="20"/>
  <c r="AK180" i="20"/>
  <c r="V287" i="20"/>
  <c r="BT180" i="20"/>
  <c r="BD199" i="20"/>
  <c r="AM185" i="20"/>
  <c r="D232" i="20"/>
  <c r="BF153" i="20"/>
  <c r="BB178" i="20"/>
  <c r="AX171" i="20"/>
  <c r="AU158" i="20"/>
  <c r="AN211" i="20"/>
  <c r="AK205" i="20"/>
  <c r="AG208" i="20"/>
  <c r="C250" i="20"/>
  <c r="BF197" i="20"/>
  <c r="BB218" i="20"/>
  <c r="AX191" i="20"/>
  <c r="AU153" i="20"/>
  <c r="AN181" i="20"/>
  <c r="BN185" i="20"/>
  <c r="AP190" i="20"/>
  <c r="AF171" i="20"/>
  <c r="Y168" i="20"/>
  <c r="U211" i="20"/>
  <c r="R193" i="20"/>
  <c r="K213" i="20"/>
  <c r="G155" i="20"/>
  <c r="BN193" i="20"/>
  <c r="AP156" i="20"/>
  <c r="AF183" i="20"/>
  <c r="Y172" i="20"/>
  <c r="W173" i="20"/>
  <c r="U172" i="20"/>
  <c r="S168" i="20"/>
  <c r="Q215" i="20"/>
  <c r="M216" i="20"/>
  <c r="L217" i="20"/>
  <c r="K172" i="20"/>
  <c r="J212" i="20"/>
  <c r="I184" i="20"/>
  <c r="H173" i="20"/>
  <c r="G207" i="20"/>
  <c r="F183" i="20"/>
  <c r="E159" i="20"/>
  <c r="T270" i="20"/>
  <c r="BJ156" i="20"/>
  <c r="BC157" i="20"/>
  <c r="AY203" i="20"/>
  <c r="AV197" i="20"/>
  <c r="AO197" i="20"/>
  <c r="AL220" i="20"/>
  <c r="AJ166" i="20"/>
  <c r="AH157" i="20"/>
  <c r="J272" i="20"/>
  <c r="E237" i="20"/>
  <c r="BL210" i="20"/>
  <c r="AP209" i="20"/>
  <c r="K243" i="20"/>
  <c r="BJ206" i="20"/>
  <c r="BC213" i="20"/>
  <c r="AY158" i="20"/>
  <c r="AU163" i="20"/>
  <c r="AO180" i="20"/>
  <c r="AK203" i="20"/>
  <c r="AH181" i="20"/>
  <c r="I293" i="20"/>
  <c r="BJ162" i="20"/>
  <c r="BC166" i="20"/>
  <c r="AY202" i="20"/>
  <c r="AU183" i="20"/>
  <c r="AO220" i="20"/>
  <c r="X227" i="20"/>
  <c r="AW173" i="20"/>
  <c r="AV153" i="20"/>
  <c r="AF204" i="20"/>
  <c r="Y173" i="20"/>
  <c r="U190" i="20"/>
  <c r="Q179" i="20"/>
  <c r="K184" i="20"/>
  <c r="G219" i="20"/>
  <c r="BJ213" i="20"/>
  <c r="AO192" i="20"/>
  <c r="AF216" i="20"/>
  <c r="Y181" i="20"/>
  <c r="W205" i="20"/>
  <c r="U204" i="20"/>
  <c r="M175" i="20"/>
  <c r="J216" i="20"/>
  <c r="F190" i="20"/>
  <c r="BA158" i="20"/>
  <c r="AJ183" i="20"/>
  <c r="AF155" i="20"/>
  <c r="AA187" i="20"/>
  <c r="Z168" i="20"/>
  <c r="Y176" i="20"/>
  <c r="X173" i="20"/>
  <c r="W161" i="20"/>
  <c r="V181" i="20"/>
  <c r="U160" i="20"/>
  <c r="T152" i="20"/>
  <c r="S156" i="20"/>
  <c r="R196" i="20"/>
  <c r="Q203" i="20"/>
  <c r="T150" i="20"/>
  <c r="M209" i="20"/>
  <c r="L193" i="20"/>
  <c r="K208" i="20"/>
  <c r="J185" i="20"/>
  <c r="I220" i="20"/>
  <c r="H178" i="20"/>
  <c r="G193" i="20"/>
  <c r="F219" i="20"/>
  <c r="E195" i="20"/>
  <c r="BQ193" i="20"/>
  <c r="AQ164" i="20"/>
  <c r="AG165" i="20"/>
  <c r="Y154" i="20"/>
  <c r="U159" i="20"/>
  <c r="R194" i="20"/>
  <c r="K199" i="20"/>
  <c r="H201" i="20"/>
  <c r="D171" i="20"/>
  <c r="D214" i="20"/>
  <c r="C213" i="20"/>
  <c r="B170" i="20"/>
  <c r="BU138" i="20"/>
  <c r="BT114" i="20"/>
  <c r="BS84" i="20"/>
  <c r="BR122" i="20"/>
  <c r="BQ137" i="20"/>
  <c r="BP113" i="20"/>
  <c r="BO89" i="20"/>
  <c r="BO124" i="20"/>
  <c r="BN143" i="20"/>
  <c r="BM95" i="20"/>
  <c r="BL91" i="20"/>
  <c r="BK96" i="20"/>
  <c r="BJ110" i="20"/>
  <c r="BF82" i="20"/>
  <c r="BE129" i="20"/>
  <c r="BD105" i="20"/>
  <c r="BC77" i="20"/>
  <c r="BC128" i="20"/>
  <c r="BB131" i="20"/>
  <c r="BA103" i="20"/>
  <c r="AZ112" i="20"/>
  <c r="AY146" i="20"/>
  <c r="AX140" i="20"/>
  <c r="AW94" i="20"/>
  <c r="AV144" i="20"/>
  <c r="M168" i="20"/>
  <c r="I207" i="20"/>
  <c r="F205" i="20"/>
  <c r="AZ220" i="20"/>
  <c r="AJ196" i="20"/>
  <c r="AF219" i="20"/>
  <c r="AA219" i="20"/>
  <c r="Z184" i="20"/>
  <c r="Y192" i="20"/>
  <c r="X205" i="20"/>
  <c r="W177" i="20"/>
  <c r="V197" i="20"/>
  <c r="U176" i="20"/>
  <c r="T168" i="20"/>
  <c r="S172" i="20"/>
  <c r="R205" i="20"/>
  <c r="Q219" i="20"/>
  <c r="Q150" i="20"/>
  <c r="M174" i="20"/>
  <c r="L166" i="20"/>
  <c r="K153" i="20"/>
  <c r="J201" i="20"/>
  <c r="I165" i="20"/>
  <c r="H218" i="20"/>
  <c r="G162" i="20"/>
  <c r="F206" i="20"/>
  <c r="E211" i="20"/>
  <c r="BM168" i="20"/>
  <c r="AP188" i="20"/>
  <c r="AF199" i="20"/>
  <c r="Y180" i="20"/>
  <c r="U157" i="20"/>
  <c r="R154" i="20"/>
  <c r="K174" i="20"/>
  <c r="G167" i="20"/>
  <c r="D187" i="20"/>
  <c r="C159" i="20"/>
  <c r="C190" i="20"/>
  <c r="B186" i="20"/>
  <c r="BU96" i="20"/>
  <c r="BT130" i="20"/>
  <c r="BS116" i="20"/>
  <c r="BR127" i="20"/>
  <c r="BQ96" i="20"/>
  <c r="BP129" i="20"/>
  <c r="BO105" i="20"/>
  <c r="BN81" i="20"/>
  <c r="BN112" i="20"/>
  <c r="BM111" i="20"/>
  <c r="BL107" i="20"/>
  <c r="BK140" i="20"/>
  <c r="BJ126" i="20"/>
  <c r="BF98" i="20"/>
  <c r="BE145" i="20"/>
  <c r="BD121" i="20"/>
  <c r="BC93" i="20"/>
  <c r="BC144" i="20"/>
  <c r="BB92" i="20"/>
  <c r="BA119" i="20"/>
  <c r="AZ79" i="20"/>
  <c r="AY128" i="20"/>
  <c r="AX90" i="20"/>
  <c r="AW110" i="20"/>
  <c r="AV90" i="20"/>
  <c r="M169" i="20"/>
  <c r="I200" i="20"/>
  <c r="E175" i="20"/>
  <c r="AY174" i="20"/>
  <c r="AJ173" i="20"/>
  <c r="AF188" i="20"/>
  <c r="AA194" i="20"/>
  <c r="Z200" i="20"/>
  <c r="Y153" i="20"/>
  <c r="X170" i="20"/>
  <c r="W193" i="20"/>
  <c r="V213" i="20"/>
  <c r="U192" i="20"/>
  <c r="T184" i="20"/>
  <c r="S188" i="20"/>
  <c r="R190" i="20"/>
  <c r="Q182" i="20"/>
  <c r="M163" i="20"/>
  <c r="M206" i="20"/>
  <c r="L214" i="20"/>
  <c r="K185" i="20"/>
  <c r="J217" i="20"/>
  <c r="I181" i="20"/>
  <c r="H164" i="20"/>
  <c r="G190" i="20"/>
  <c r="F160" i="20"/>
  <c r="E182" i="20"/>
  <c r="BJ188" i="20"/>
  <c r="AO186" i="20"/>
  <c r="AF190" i="20"/>
  <c r="Y193" i="20"/>
  <c r="U218" i="20"/>
  <c r="Q191" i="20"/>
  <c r="K196" i="20"/>
  <c r="G169" i="20"/>
  <c r="D203" i="20"/>
  <c r="C175" i="20"/>
  <c r="B155" i="20"/>
  <c r="B202" i="20"/>
  <c r="BU79" i="20"/>
  <c r="BT146" i="20"/>
  <c r="BS78" i="20"/>
  <c r="BR112" i="20"/>
  <c r="BQ144" i="20"/>
  <c r="BP145" i="20"/>
  <c r="BO121" i="20"/>
  <c r="BN97" i="20"/>
  <c r="BN140" i="20"/>
  <c r="BM139" i="20"/>
  <c r="BL123" i="20"/>
  <c r="BK91" i="20"/>
  <c r="BJ142" i="20"/>
  <c r="BF114" i="20"/>
  <c r="BE128" i="20"/>
  <c r="BD137" i="20"/>
  <c r="BC109" i="20"/>
  <c r="BB89" i="20"/>
  <c r="BB124" i="20"/>
  <c r="BA135" i="20"/>
  <c r="AZ95" i="20"/>
  <c r="AY87" i="20"/>
  <c r="AX106" i="20"/>
  <c r="AW126" i="20"/>
  <c r="AV106" i="20"/>
  <c r="L151" i="20"/>
  <c r="I193" i="20"/>
  <c r="E218" i="20"/>
  <c r="AX206" i="20"/>
  <c r="AI163" i="20"/>
  <c r="AF220" i="20"/>
  <c r="AA156" i="20"/>
  <c r="Z190" i="20"/>
  <c r="Y185" i="20"/>
  <c r="X198" i="20"/>
  <c r="W209" i="20"/>
  <c r="V162" i="20"/>
  <c r="U208" i="20"/>
  <c r="T200" i="20"/>
  <c r="S204" i="20"/>
  <c r="R156" i="20"/>
  <c r="Q152" i="20"/>
  <c r="M179" i="20"/>
  <c r="L155" i="20"/>
  <c r="L170" i="20"/>
  <c r="K154" i="20"/>
  <c r="J166" i="20"/>
  <c r="I197" i="20"/>
  <c r="H180" i="20"/>
  <c r="G152" i="20"/>
  <c r="F176" i="20"/>
  <c r="E152" i="20"/>
  <c r="BF201" i="20"/>
  <c r="AN193" i="20"/>
  <c r="AI150" i="20"/>
  <c r="X167" i="20"/>
  <c r="U212" i="20"/>
  <c r="Q156" i="20"/>
  <c r="K166" i="20"/>
  <c r="G156" i="20"/>
  <c r="D219" i="20"/>
  <c r="C191" i="20"/>
  <c r="B171" i="20"/>
  <c r="B218" i="20"/>
  <c r="BU95" i="20"/>
  <c r="BT124" i="20"/>
  <c r="BS94" i="20"/>
  <c r="BR82" i="20"/>
  <c r="BQ90" i="20"/>
  <c r="BP90" i="20"/>
  <c r="BO137" i="20"/>
  <c r="BN113" i="20"/>
  <c r="BM89" i="20"/>
  <c r="BM116" i="20"/>
  <c r="BL139" i="20"/>
  <c r="BK107" i="20"/>
  <c r="BJ119" i="20"/>
  <c r="BF130" i="20"/>
  <c r="BE86" i="20"/>
  <c r="BD146" i="20"/>
  <c r="BC125" i="20"/>
  <c r="BB105" i="20"/>
  <c r="BA81" i="20"/>
  <c r="BA92" i="20"/>
  <c r="AZ111" i="20"/>
  <c r="AY103" i="20"/>
  <c r="AX122" i="20"/>
  <c r="AW142" i="20"/>
  <c r="AV122" i="20"/>
  <c r="AU98" i="20"/>
  <c r="AQ117" i="20"/>
  <c r="AP93" i="20"/>
  <c r="AP136" i="20"/>
  <c r="AO143" i="20"/>
  <c r="AN96" i="20"/>
  <c r="AM83" i="20"/>
  <c r="AL118" i="20"/>
  <c r="AK98" i="20"/>
  <c r="AJ118" i="20"/>
  <c r="AI90" i="20"/>
  <c r="AH124" i="20"/>
  <c r="AG137" i="20"/>
  <c r="AF113" i="20"/>
  <c r="AJ76" i="20"/>
  <c r="AB142" i="20"/>
  <c r="AA107" i="20"/>
  <c r="Z91" i="20"/>
  <c r="Y138" i="20"/>
  <c r="X122" i="20"/>
  <c r="W90" i="20"/>
  <c r="V141" i="20"/>
  <c r="U121" i="20"/>
  <c r="T97" i="20"/>
  <c r="S77" i="20"/>
  <c r="AY210" i="20"/>
  <c r="AI175" i="20"/>
  <c r="Z167" i="20"/>
  <c r="W165" i="20"/>
  <c r="S160" i="20"/>
  <c r="M217" i="20"/>
  <c r="I153" i="20"/>
  <c r="E199" i="20"/>
  <c r="D196" i="20"/>
  <c r="C188" i="20"/>
  <c r="B216" i="20"/>
  <c r="BU141" i="20"/>
  <c r="BT117" i="20"/>
  <c r="BS93" i="20"/>
  <c r="BS136" i="20"/>
  <c r="BR123" i="20"/>
  <c r="BQ111" i="20"/>
  <c r="BP127" i="20"/>
  <c r="BO144" i="20"/>
  <c r="BN90" i="20"/>
  <c r="BM78" i="20"/>
  <c r="BL90" i="20"/>
  <c r="BK104" i="20"/>
  <c r="BJ89" i="20"/>
  <c r="BJ88" i="20"/>
  <c r="BF88" i="20"/>
  <c r="BE107" i="20"/>
  <c r="BD112" i="20"/>
  <c r="BC103" i="20"/>
  <c r="BB82" i="20"/>
  <c r="BA106" i="20"/>
  <c r="AZ134" i="20"/>
  <c r="AY84" i="20"/>
  <c r="AX125" i="20"/>
  <c r="AW97" i="20"/>
  <c r="AV77" i="20"/>
  <c r="AV143" i="20"/>
  <c r="AU119" i="20"/>
  <c r="AQ140" i="20"/>
  <c r="AP118" i="20"/>
  <c r="AO94" i="20"/>
  <c r="AN94" i="20"/>
  <c r="AM141" i="20"/>
  <c r="AL117" i="20"/>
  <c r="AK93" i="20"/>
  <c r="AK124" i="20"/>
  <c r="AJ139" i="20"/>
  <c r="AI119" i="20"/>
  <c r="AH91" i="20"/>
  <c r="AG116" i="20"/>
  <c r="AF118" i="20"/>
  <c r="AB141" i="20"/>
  <c r="AA117" i="20"/>
  <c r="Z93" i="20"/>
  <c r="Z140" i="20"/>
  <c r="Y116" i="20"/>
  <c r="X100" i="20"/>
  <c r="W99" i="20"/>
  <c r="V119" i="20"/>
  <c r="U95" i="20"/>
  <c r="T142" i="20"/>
  <c r="G240" i="20"/>
  <c r="AU182" i="20"/>
  <c r="AG159" i="20"/>
  <c r="Y159" i="20"/>
  <c r="V201" i="20"/>
  <c r="R217" i="20"/>
  <c r="L182" i="20"/>
  <c r="H152" i="20"/>
  <c r="E210" i="20"/>
  <c r="D170" i="20"/>
  <c r="C169" i="20"/>
  <c r="B213" i="20"/>
  <c r="BU114" i="20"/>
  <c r="BT90" i="20"/>
  <c r="BS107" i="20"/>
  <c r="BR137" i="20"/>
  <c r="BQ113" i="20"/>
  <c r="BP89" i="20"/>
  <c r="BP112" i="20"/>
  <c r="BO80" i="20"/>
  <c r="BN99" i="20"/>
  <c r="BM132" i="20"/>
  <c r="BL112" i="20"/>
  <c r="BK130" i="20"/>
  <c r="BJ86" i="20"/>
  <c r="BF129" i="20"/>
  <c r="BE105" i="20"/>
  <c r="BD81" i="20"/>
  <c r="BD96" i="20"/>
  <c r="BC104" i="20"/>
  <c r="BB79" i="20"/>
  <c r="BA79" i="20"/>
  <c r="BF184" i="20"/>
  <c r="U196" i="20"/>
  <c r="D215" i="20"/>
  <c r="BU91" i="20"/>
  <c r="BQ86" i="20"/>
  <c r="BM85" i="20"/>
  <c r="BJ111" i="20"/>
  <c r="BC121" i="20"/>
  <c r="AZ100" i="20"/>
  <c r="AX132" i="20"/>
  <c r="AU114" i="20"/>
  <c r="AQ133" i="20"/>
  <c r="AP109" i="20"/>
  <c r="AO85" i="20"/>
  <c r="AO120" i="20"/>
  <c r="AN112" i="20"/>
  <c r="AM99" i="20"/>
  <c r="AL134" i="20"/>
  <c r="AK114" i="20"/>
  <c r="AJ134" i="20"/>
  <c r="AI106" i="20"/>
  <c r="AH86" i="20"/>
  <c r="AG100" i="20"/>
  <c r="AF129" i="20"/>
  <c r="AN76" i="20"/>
  <c r="AB99" i="20"/>
  <c r="AA84" i="20"/>
  <c r="Z107" i="20"/>
  <c r="Y83" i="20"/>
  <c r="X138" i="20"/>
  <c r="W106" i="20"/>
  <c r="V86" i="20"/>
  <c r="U137" i="20"/>
  <c r="T113" i="20"/>
  <c r="S93" i="20"/>
  <c r="AX160" i="20"/>
  <c r="AI208" i="20"/>
  <c r="Z186" i="20"/>
  <c r="W178" i="20"/>
  <c r="S162" i="20"/>
  <c r="L175" i="20"/>
  <c r="I217" i="20"/>
  <c r="E172" i="20"/>
  <c r="D212" i="20"/>
  <c r="C185" i="20"/>
  <c r="B161" i="20"/>
  <c r="BU112" i="20"/>
  <c r="BT133" i="20"/>
  <c r="BS109" i="20"/>
  <c r="BR85" i="20"/>
  <c r="BR104" i="20"/>
  <c r="BQ127" i="20"/>
  <c r="BP104" i="20"/>
  <c r="BO114" i="20"/>
  <c r="BN106" i="20"/>
  <c r="BM94" i="20"/>
  <c r="BL106" i="20"/>
  <c r="BK78" i="20"/>
  <c r="BJ105" i="20"/>
  <c r="BF77" i="20"/>
  <c r="BF128" i="20"/>
  <c r="BE123" i="20"/>
  <c r="BD83" i="20"/>
  <c r="BC119" i="20"/>
  <c r="BB98" i="20"/>
  <c r="BA122" i="20"/>
  <c r="AZ80" i="20"/>
  <c r="AY136" i="20"/>
  <c r="AX141" i="20"/>
  <c r="AW113" i="20"/>
  <c r="AV93" i="20"/>
  <c r="AV124" i="20"/>
  <c r="AU135" i="20"/>
  <c r="AQ91" i="20"/>
  <c r="AP134" i="20"/>
  <c r="AO110" i="20"/>
  <c r="AN110" i="20"/>
  <c r="AM130" i="20"/>
  <c r="AL133" i="20"/>
  <c r="AK109" i="20"/>
  <c r="AJ85" i="20"/>
  <c r="AJ104" i="20"/>
  <c r="AI135" i="20"/>
  <c r="AH107" i="20"/>
  <c r="AG83" i="20"/>
  <c r="AF134" i="20"/>
  <c r="AB95" i="20"/>
  <c r="AA133" i="20"/>
  <c r="Z109" i="20"/>
  <c r="Y85" i="20"/>
  <c r="Y132" i="20"/>
  <c r="X116" i="20"/>
  <c r="W135" i="20"/>
  <c r="V135" i="20"/>
  <c r="U111" i="20"/>
  <c r="T91" i="20"/>
  <c r="BT174" i="20"/>
  <c r="AQ179" i="20"/>
  <c r="AG196" i="20"/>
  <c r="Y157" i="20"/>
  <c r="V198" i="20"/>
  <c r="R200" i="20"/>
  <c r="K167" i="20"/>
  <c r="H216" i="20"/>
  <c r="D163" i="20"/>
  <c r="D202" i="20"/>
  <c r="C193" i="20"/>
  <c r="B162" i="20"/>
  <c r="BU130" i="20"/>
  <c r="BT106" i="20"/>
  <c r="BS135" i="20"/>
  <c r="BR106" i="20"/>
  <c r="BQ129" i="20"/>
  <c r="BP105" i="20"/>
  <c r="BO81" i="20"/>
  <c r="BO108" i="20"/>
  <c r="BN131" i="20"/>
  <c r="BM87" i="20"/>
  <c r="BL83" i="20"/>
  <c r="BK146" i="20"/>
  <c r="BJ102" i="20"/>
  <c r="BF145" i="20"/>
  <c r="BE121" i="20"/>
  <c r="AQ153" i="20"/>
  <c r="AL199" i="20"/>
  <c r="AA163" i="20"/>
  <c r="X208" i="20"/>
  <c r="T217" i="20"/>
  <c r="V150" i="20"/>
  <c r="J161" i="20"/>
  <c r="F195" i="20"/>
  <c r="BC212" i="20"/>
  <c r="AL215" i="20"/>
  <c r="AA167" i="20"/>
  <c r="X218" i="20"/>
  <c r="V168" i="20"/>
  <c r="T191" i="20"/>
  <c r="L215" i="20"/>
  <c r="I190" i="20"/>
  <c r="E212" i="20"/>
  <c r="AW219" i="20"/>
  <c r="AI170" i="20"/>
  <c r="AF161" i="20"/>
  <c r="AA188" i="20"/>
  <c r="Z157" i="20"/>
  <c r="Y217" i="20"/>
  <c r="W155" i="20"/>
  <c r="W166" i="20"/>
  <c r="V178" i="20"/>
  <c r="U153" i="20"/>
  <c r="T173" i="20"/>
  <c r="S220" i="20"/>
  <c r="R172" i="20"/>
  <c r="Q168" i="20"/>
  <c r="M195" i="20"/>
  <c r="L171" i="20"/>
  <c r="L218" i="20"/>
  <c r="K190" i="20"/>
  <c r="J182" i="20"/>
  <c r="I213" i="20"/>
  <c r="H196" i="20"/>
  <c r="G168" i="20"/>
  <c r="F192" i="20"/>
  <c r="E168" i="20"/>
  <c r="BE153" i="20"/>
  <c r="AM211" i="20"/>
  <c r="AB180" i="20"/>
  <c r="X169" i="20"/>
  <c r="U194" i="20"/>
  <c r="Q220" i="20"/>
  <c r="J175" i="20"/>
  <c r="G220" i="20"/>
  <c r="D177" i="20"/>
  <c r="C207" i="20"/>
  <c r="B187" i="20"/>
  <c r="I150" i="20"/>
  <c r="BU111" i="20"/>
  <c r="BT87" i="20"/>
  <c r="BS110" i="20"/>
  <c r="BR102" i="20"/>
  <c r="BQ106" i="20"/>
  <c r="BP110" i="20"/>
  <c r="BO86" i="20"/>
  <c r="BN129" i="20"/>
  <c r="BM105" i="20"/>
  <c r="BL81" i="20"/>
  <c r="BL96" i="20"/>
  <c r="BK123" i="20"/>
  <c r="BJ84" i="20"/>
  <c r="BF146" i="20"/>
  <c r="BE102" i="20"/>
  <c r="BD100" i="20"/>
  <c r="BC141" i="20"/>
  <c r="BB121" i="20"/>
  <c r="BA97" i="20"/>
  <c r="BA140" i="20"/>
  <c r="AZ139" i="20"/>
  <c r="AY119" i="20"/>
  <c r="AX146" i="20"/>
  <c r="AW120" i="20"/>
  <c r="AV138" i="20"/>
  <c r="L208" i="20"/>
  <c r="H183" i="20"/>
  <c r="E185" i="20"/>
  <c r="AV195" i="20"/>
  <c r="AI196" i="20"/>
  <c r="AF166" i="20"/>
  <c r="AA204" i="20"/>
  <c r="Z173" i="20"/>
  <c r="Y214" i="20"/>
  <c r="W171" i="20"/>
  <c r="W214" i="20"/>
  <c r="V194" i="20"/>
  <c r="U185" i="20"/>
  <c r="T154" i="20"/>
  <c r="S202" i="20"/>
  <c r="R192" i="20"/>
  <c r="Q184" i="20"/>
  <c r="M211" i="20"/>
  <c r="L187" i="20"/>
  <c r="K163" i="20"/>
  <c r="K206" i="20"/>
  <c r="J198" i="20"/>
  <c r="I162" i="20"/>
  <c r="H212" i="20"/>
  <c r="G184" i="20"/>
  <c r="F208" i="20"/>
  <c r="E184" i="20"/>
  <c r="BD158" i="20"/>
  <c r="AL188" i="20"/>
  <c r="AB174" i="20"/>
  <c r="X156" i="20"/>
  <c r="T199" i="20"/>
  <c r="Q181" i="20"/>
  <c r="J168" i="20"/>
  <c r="G206" i="20"/>
  <c r="D213" i="20"/>
  <c r="C160" i="20"/>
  <c r="B203" i="20"/>
  <c r="L150" i="20"/>
  <c r="BU127" i="20"/>
  <c r="BT103" i="20"/>
  <c r="BS126" i="20"/>
  <c r="BR134" i="20"/>
  <c r="BQ122" i="20"/>
  <c r="BP126" i="20"/>
  <c r="BO110" i="20"/>
  <c r="BN145" i="20"/>
  <c r="BM121" i="20"/>
  <c r="BL97" i="20"/>
  <c r="BL144" i="20"/>
  <c r="BK139" i="20"/>
  <c r="BJ120" i="20"/>
  <c r="BF91" i="20"/>
  <c r="BE118" i="20"/>
  <c r="BD78" i="20"/>
  <c r="BC86" i="20"/>
  <c r="BB137" i="20"/>
  <c r="BA113" i="20"/>
  <c r="AZ89" i="20"/>
  <c r="AZ116" i="20"/>
  <c r="AY135" i="20"/>
  <c r="AX107" i="20"/>
  <c r="AW87" i="20"/>
  <c r="AV96" i="20"/>
  <c r="L198" i="20"/>
  <c r="H205" i="20"/>
  <c r="J286" i="20"/>
  <c r="AU171" i="20"/>
  <c r="AI169" i="20"/>
  <c r="AH150" i="20"/>
  <c r="AA220" i="20"/>
  <c r="Z205" i="20"/>
  <c r="X163" i="20"/>
  <c r="W187" i="20"/>
  <c r="V163" i="20"/>
  <c r="V210" i="20"/>
  <c r="U217" i="20"/>
  <c r="T202" i="20"/>
  <c r="S161" i="20"/>
  <c r="R201" i="20"/>
  <c r="Q200" i="20"/>
  <c r="M161" i="20"/>
  <c r="L203" i="20"/>
  <c r="K179" i="20"/>
  <c r="J155" i="20"/>
  <c r="J214" i="20"/>
  <c r="I178" i="20"/>
  <c r="H165" i="20"/>
  <c r="G200" i="20"/>
  <c r="F158" i="20"/>
  <c r="E200" i="20"/>
  <c r="BC173" i="20"/>
  <c r="AK163" i="20"/>
  <c r="AA175" i="20"/>
  <c r="X220" i="20"/>
  <c r="T194" i="20"/>
  <c r="W150" i="20"/>
  <c r="J173" i="20"/>
  <c r="F207" i="20"/>
  <c r="D174" i="20"/>
  <c r="C192" i="20"/>
  <c r="B219" i="20"/>
  <c r="B150" i="20"/>
  <c r="BU143" i="20"/>
  <c r="BT119" i="20"/>
  <c r="BS142" i="20"/>
  <c r="BR88" i="20"/>
  <c r="BQ138" i="20"/>
  <c r="BP87" i="20"/>
  <c r="BO138" i="20"/>
  <c r="BN103" i="20"/>
  <c r="BM137" i="20"/>
  <c r="BL113" i="20"/>
  <c r="BK89" i="20"/>
  <c r="BK112" i="20"/>
  <c r="BJ87" i="20"/>
  <c r="BF111" i="20"/>
  <c r="BE134" i="20"/>
  <c r="BD94" i="20"/>
  <c r="BC102" i="20"/>
  <c r="BB91" i="20"/>
  <c r="BA129" i="20"/>
  <c r="AZ105" i="20"/>
  <c r="AY81" i="20"/>
  <c r="AY88" i="20"/>
  <c r="AX139" i="20"/>
  <c r="AW103" i="20"/>
  <c r="AV140" i="20"/>
  <c r="L154" i="20"/>
  <c r="H176" i="20"/>
  <c r="B267" i="20"/>
  <c r="AU214" i="20"/>
  <c r="AI186" i="20"/>
  <c r="AF150" i="20"/>
  <c r="AA157" i="20"/>
  <c r="Z154" i="20"/>
  <c r="X179" i="20"/>
  <c r="W203" i="20"/>
  <c r="V179" i="20"/>
  <c r="U155" i="20"/>
  <c r="U182" i="20"/>
  <c r="T169" i="20"/>
  <c r="S177" i="20"/>
  <c r="R182" i="20"/>
  <c r="Q216" i="20"/>
  <c r="M197" i="20"/>
  <c r="L219" i="20"/>
  <c r="K195" i="20"/>
  <c r="J171" i="20"/>
  <c r="J220" i="20"/>
  <c r="I194" i="20"/>
  <c r="H197" i="20"/>
  <c r="G216" i="20"/>
  <c r="F202" i="20"/>
  <c r="E216" i="20"/>
  <c r="BB152" i="20"/>
  <c r="AK158" i="20"/>
  <c r="AA206" i="20"/>
  <c r="X206" i="20"/>
  <c r="T208" i="20"/>
  <c r="M183" i="20"/>
  <c r="J170" i="20"/>
  <c r="F180" i="20"/>
  <c r="D210" i="20"/>
  <c r="C189" i="20"/>
  <c r="B164" i="20"/>
  <c r="BU89" i="20"/>
  <c r="BU116" i="20"/>
  <c r="BT135" i="20"/>
  <c r="BS95" i="20"/>
  <c r="BR132" i="20"/>
  <c r="BQ92" i="20"/>
  <c r="BP139" i="20"/>
  <c r="BO103" i="20"/>
  <c r="BN135" i="20"/>
  <c r="BM106" i="20"/>
  <c r="BL129" i="20"/>
  <c r="BK105" i="20"/>
  <c r="BO76" i="20"/>
  <c r="BJ103" i="20"/>
  <c r="BF131" i="20"/>
  <c r="BE84" i="20"/>
  <c r="BD110" i="20"/>
  <c r="BC118" i="20"/>
  <c r="BB119" i="20"/>
  <c r="BA145" i="20"/>
  <c r="AZ121" i="20"/>
  <c r="AY97" i="20"/>
  <c r="AY132" i="20"/>
  <c r="AX100" i="20"/>
  <c r="AW119" i="20"/>
  <c r="AV91" i="20"/>
  <c r="AU116" i="20"/>
  <c r="AQ102" i="20"/>
  <c r="AP108" i="20"/>
  <c r="AO133" i="20"/>
  <c r="AN113" i="20"/>
  <c r="AM89" i="20"/>
  <c r="AM108" i="20"/>
  <c r="AL80" i="20"/>
  <c r="AK107" i="20"/>
  <c r="AJ87" i="20"/>
  <c r="AI108" i="20"/>
  <c r="AH134" i="20"/>
  <c r="AG106" i="20"/>
  <c r="AF116" i="20"/>
  <c r="AB89" i="20"/>
  <c r="AB124" i="20"/>
  <c r="AA115" i="20"/>
  <c r="Z88" i="20"/>
  <c r="Y131" i="20"/>
  <c r="X123" i="20"/>
  <c r="W119" i="20"/>
  <c r="V134" i="20"/>
  <c r="U114" i="20"/>
  <c r="T90" i="20"/>
  <c r="I234" i="20"/>
  <c r="AU187" i="20"/>
  <c r="AH154" i="20"/>
  <c r="Z206" i="20"/>
  <c r="V185" i="20"/>
  <c r="R204" i="20"/>
  <c r="L201" i="20"/>
  <c r="H190" i="20"/>
  <c r="E198" i="20"/>
  <c r="D158" i="20"/>
  <c r="C165" i="20"/>
  <c r="B209" i="20"/>
  <c r="BU110" i="20"/>
  <c r="BT86" i="20"/>
  <c r="BS99" i="20"/>
  <c r="BR133" i="20"/>
  <c r="BQ109" i="20"/>
  <c r="BP85" i="20"/>
  <c r="BP100" i="20"/>
  <c r="BO139" i="20"/>
  <c r="BN91" i="20"/>
  <c r="BM120" i="20"/>
  <c r="BL100" i="20"/>
  <c r="BK126" i="20"/>
  <c r="BJ82" i="20"/>
  <c r="BF125" i="20"/>
  <c r="BE101" i="20"/>
  <c r="BD77" i="20"/>
  <c r="BD88" i="20"/>
  <c r="BC100" i="20"/>
  <c r="BB146" i="20"/>
  <c r="BA144" i="20"/>
  <c r="AZ130" i="20"/>
  <c r="AY118" i="20"/>
  <c r="AX80" i="20"/>
  <c r="AW124" i="20"/>
  <c r="AV141" i="20"/>
  <c r="AU117" i="20"/>
  <c r="BA76" i="20"/>
  <c r="AQ139" i="20"/>
  <c r="AP91" i="20"/>
  <c r="AO116" i="20"/>
  <c r="AN87" i="20"/>
  <c r="AM90" i="20"/>
  <c r="AL143" i="20"/>
  <c r="AK95" i="20"/>
  <c r="AJ133" i="20"/>
  <c r="AI109" i="20"/>
  <c r="AH85" i="20"/>
  <c r="AH100" i="20"/>
  <c r="AG131" i="20"/>
  <c r="AF111" i="20"/>
  <c r="AB128" i="20"/>
  <c r="AA118" i="20"/>
  <c r="Z86" i="20"/>
  <c r="Y133" i="20"/>
  <c r="X109" i="20"/>
  <c r="W85" i="20"/>
  <c r="W120" i="20"/>
  <c r="V116" i="20"/>
  <c r="U92" i="20"/>
  <c r="T139" i="20"/>
  <c r="BF219" i="20"/>
  <c r="AO185" i="20"/>
  <c r="AF205" i="20"/>
  <c r="Y194" i="20"/>
  <c r="U180" i="20"/>
  <c r="Q205" i="20"/>
  <c r="K165" i="20"/>
  <c r="G166" i="20"/>
  <c r="D211" i="20"/>
  <c r="C183" i="20"/>
  <c r="B163" i="20"/>
  <c r="B210" i="20"/>
  <c r="BU87" i="20"/>
  <c r="BT100" i="20"/>
  <c r="BS86" i="20"/>
  <c r="BR136" i="20"/>
  <c r="BQ82" i="20"/>
  <c r="BP82" i="20"/>
  <c r="BO129" i="20"/>
  <c r="BN105" i="20"/>
  <c r="BM81" i="20"/>
  <c r="BM92" i="20"/>
  <c r="BL131" i="20"/>
  <c r="BK99" i="20"/>
  <c r="BJ79" i="20"/>
  <c r="BF122" i="20"/>
  <c r="BE78" i="20"/>
  <c r="BD145" i="20"/>
  <c r="BC117" i="20"/>
  <c r="BB97" i="20"/>
  <c r="BB140" i="20"/>
  <c r="BA143" i="20"/>
  <c r="AN171" i="20"/>
  <c r="Q194" i="20"/>
  <c r="C187" i="20"/>
  <c r="BT112" i="20"/>
  <c r="BP86" i="20"/>
  <c r="BM104" i="20"/>
  <c r="BF126" i="20"/>
  <c r="BB101" i="20"/>
  <c r="AY109" i="20"/>
  <c r="AV107" i="20"/>
  <c r="AU83" i="20"/>
  <c r="AQ118" i="20"/>
  <c r="AP82" i="20"/>
  <c r="AO88" i="20"/>
  <c r="AN129" i="20"/>
  <c r="AM105" i="20"/>
  <c r="AL81" i="20"/>
  <c r="AL108" i="20"/>
  <c r="AK139" i="20"/>
  <c r="AJ103" i="20"/>
  <c r="AI83" i="20"/>
  <c r="AH88" i="20"/>
  <c r="AG122" i="20"/>
  <c r="AF82" i="20"/>
  <c r="AB105" i="20"/>
  <c r="AA81" i="20"/>
  <c r="AA92" i="20"/>
  <c r="Z104" i="20"/>
  <c r="Y80" i="20"/>
  <c r="X139" i="20"/>
  <c r="W96" i="20"/>
  <c r="V83" i="20"/>
  <c r="U130" i="20"/>
  <c r="T106" i="20"/>
  <c r="BU183" i="20"/>
  <c r="AX150" i="20"/>
  <c r="AG164" i="20"/>
  <c r="Y207" i="20"/>
  <c r="V182" i="20"/>
  <c r="R176" i="20"/>
  <c r="K151" i="20"/>
  <c r="H200" i="20"/>
  <c r="D159" i="20"/>
  <c r="D190" i="20"/>
  <c r="C181" i="20"/>
  <c r="B158" i="20"/>
  <c r="BU126" i="20"/>
  <c r="BT102" i="20"/>
  <c r="BS127" i="20"/>
  <c r="BR98" i="20"/>
  <c r="BQ125" i="20"/>
  <c r="BP101" i="20"/>
  <c r="BO77" i="20"/>
  <c r="BO100" i="20"/>
  <c r="BN123" i="20"/>
  <c r="BM83" i="20"/>
  <c r="BL79" i="20"/>
  <c r="BK142" i="20"/>
  <c r="BJ98" i="20"/>
  <c r="BF141" i="20"/>
  <c r="BE117" i="20"/>
  <c r="BD93" i="20"/>
  <c r="BD132" i="20"/>
  <c r="BC116" i="20"/>
  <c r="BB103" i="20"/>
  <c r="BA91" i="20"/>
  <c r="AZ143" i="20"/>
  <c r="AY134" i="20"/>
  <c r="AX112" i="20"/>
  <c r="AW82" i="20"/>
  <c r="AV108" i="20"/>
  <c r="AU133" i="20"/>
  <c r="BF76" i="20"/>
  <c r="AQ144" i="20"/>
  <c r="AP107" i="20"/>
  <c r="AO83" i="20"/>
  <c r="AN103" i="20"/>
  <c r="AM106" i="20"/>
  <c r="AL112" i="20"/>
  <c r="AK127" i="20"/>
  <c r="AJ80" i="20"/>
  <c r="AI125" i="20"/>
  <c r="AH101" i="20"/>
  <c r="AG77" i="20"/>
  <c r="AG80" i="20"/>
  <c r="AF135" i="20"/>
  <c r="AB82" i="20"/>
  <c r="AA99" i="20"/>
  <c r="Z102" i="20"/>
  <c r="Y78" i="20"/>
  <c r="X125" i="20"/>
  <c r="W101" i="20"/>
  <c r="V81" i="20"/>
  <c r="V132" i="20"/>
  <c r="U108" i="20"/>
  <c r="T88" i="20"/>
  <c r="BE181" i="20"/>
  <c r="AN174" i="20"/>
  <c r="AB187" i="20"/>
  <c r="X199" i="20"/>
  <c r="U197" i="20"/>
  <c r="Q188" i="20"/>
  <c r="K218" i="20"/>
  <c r="G188" i="20"/>
  <c r="D161" i="20"/>
  <c r="C199" i="20"/>
  <c r="B179" i="20"/>
  <c r="G150" i="20"/>
  <c r="BU103" i="20"/>
  <c r="BT79" i="20"/>
  <c r="BS102" i="20"/>
  <c r="BR90" i="20"/>
  <c r="BQ98" i="20"/>
  <c r="BP98" i="20"/>
  <c r="BO145" i="20"/>
  <c r="BN121" i="20"/>
  <c r="BM97" i="20"/>
  <c r="BM140" i="20"/>
  <c r="BL80" i="20"/>
  <c r="BK115" i="20"/>
  <c r="BJ135" i="20"/>
  <c r="BF138" i="20"/>
  <c r="BE94" i="20"/>
  <c r="AM200" i="20"/>
  <c r="AJ189" i="20"/>
  <c r="AA178" i="20"/>
  <c r="W182" i="20"/>
  <c r="S170" i="20"/>
  <c r="M165" i="20"/>
  <c r="I196" i="20"/>
  <c r="E171" i="20"/>
  <c r="AY187" i="20"/>
  <c r="AJ158" i="20"/>
  <c r="AA190" i="20"/>
  <c r="X190" i="20"/>
  <c r="V158" i="20"/>
  <c r="T196" i="20"/>
  <c r="K191" i="20"/>
  <c r="H189" i="20"/>
  <c r="BP176" i="20"/>
  <c r="AQ212" i="20"/>
  <c r="AH203" i="20"/>
  <c r="AB207" i="20"/>
  <c r="AA173" i="20"/>
  <c r="Z194" i="20"/>
  <c r="X211" i="20"/>
  <c r="W219" i="20"/>
  <c r="V195" i="20"/>
  <c r="U171" i="20"/>
  <c r="U214" i="20"/>
  <c r="T213" i="20"/>
  <c r="S193" i="20"/>
  <c r="R153" i="20"/>
  <c r="Q158" i="20"/>
  <c r="M162" i="20"/>
  <c r="L164" i="20"/>
  <c r="K211" i="20"/>
  <c r="J187" i="20"/>
  <c r="I163" i="20"/>
  <c r="I210" i="20"/>
  <c r="H166" i="20"/>
  <c r="G173" i="20"/>
  <c r="F161" i="20"/>
  <c r="E190" i="20"/>
  <c r="BA176" i="20"/>
  <c r="AJ163" i="20"/>
  <c r="AA208" i="20"/>
  <c r="W207" i="20"/>
  <c r="T177" i="20"/>
  <c r="M205" i="20"/>
  <c r="I151" i="20"/>
  <c r="F214" i="20"/>
  <c r="D160" i="20"/>
  <c r="C174" i="20"/>
  <c r="B180" i="20"/>
  <c r="BU105" i="20"/>
  <c r="BT81" i="20"/>
  <c r="BT92" i="20"/>
  <c r="BS131" i="20"/>
  <c r="BR87" i="20"/>
  <c r="BQ140" i="20"/>
  <c r="BP120" i="20"/>
  <c r="BO135" i="20"/>
  <c r="BN100" i="20"/>
  <c r="BM134" i="20"/>
  <c r="BL145" i="20"/>
  <c r="BK121" i="20"/>
  <c r="BT76" i="20"/>
  <c r="BJ131" i="20"/>
  <c r="BF96" i="20"/>
  <c r="BE132" i="20"/>
  <c r="BD126" i="20"/>
  <c r="BC134" i="20"/>
  <c r="BB88" i="20"/>
  <c r="BA120" i="20"/>
  <c r="AZ137" i="20"/>
  <c r="AY113" i="20"/>
  <c r="AX89" i="20"/>
  <c r="AX128" i="20"/>
  <c r="AW135" i="20"/>
  <c r="S167" i="20"/>
  <c r="K158" i="20"/>
  <c r="G159" i="20"/>
  <c r="BL220" i="20"/>
  <c r="AP194" i="20"/>
  <c r="AH174" i="20"/>
  <c r="AB168" i="20"/>
  <c r="AA189" i="20"/>
  <c r="Y171" i="20"/>
  <c r="X161" i="20"/>
  <c r="W198" i="20"/>
  <c r="V211" i="20"/>
  <c r="U187" i="20"/>
  <c r="T163" i="20"/>
  <c r="T186" i="20"/>
  <c r="S209" i="20"/>
  <c r="R169" i="20"/>
  <c r="Q202" i="20"/>
  <c r="M194" i="20"/>
  <c r="L180" i="20"/>
  <c r="K161" i="20"/>
  <c r="J203" i="20"/>
  <c r="I179" i="20"/>
  <c r="H155" i="20"/>
  <c r="H198" i="20"/>
  <c r="G205" i="20"/>
  <c r="F177" i="20"/>
  <c r="E157" i="20"/>
  <c r="AZ172" i="20"/>
  <c r="AJ168" i="20"/>
  <c r="AA177" i="20"/>
  <c r="W180" i="20"/>
  <c r="S175" i="20"/>
  <c r="M176" i="20"/>
  <c r="I215" i="20"/>
  <c r="F213" i="20"/>
  <c r="D176" i="20"/>
  <c r="C152" i="20"/>
  <c r="B196" i="20"/>
  <c r="BU121" i="20"/>
  <c r="BT97" i="20"/>
  <c r="BT140" i="20"/>
  <c r="BS92" i="20"/>
  <c r="BR103" i="20"/>
  <c r="BQ91" i="20"/>
  <c r="BP130" i="20"/>
  <c r="BO104" i="20"/>
  <c r="BN136" i="20"/>
  <c r="BM80" i="20"/>
  <c r="BL128" i="20"/>
  <c r="BK137" i="20"/>
  <c r="BU76" i="20"/>
  <c r="BJ104" i="20"/>
  <c r="BF136" i="20"/>
  <c r="BE87" i="20"/>
  <c r="BD123" i="20"/>
  <c r="BC83" i="20"/>
  <c r="BB116" i="20"/>
  <c r="BA86" i="20"/>
  <c r="AZ94" i="20"/>
  <c r="AY129" i="20"/>
  <c r="AX105" i="20"/>
  <c r="AW77" i="20"/>
  <c r="AW92" i="20"/>
  <c r="S200" i="20"/>
  <c r="K188" i="20"/>
  <c r="G157" i="20"/>
  <c r="BJ177" i="20"/>
  <c r="AO196" i="20"/>
  <c r="AH217" i="20"/>
  <c r="AB200" i="20"/>
  <c r="AA154" i="20"/>
  <c r="Y187" i="20"/>
  <c r="X193" i="20"/>
  <c r="W160" i="20"/>
  <c r="V156" i="20"/>
  <c r="U203" i="20"/>
  <c r="T179" i="20"/>
  <c r="S155" i="20"/>
  <c r="S166" i="20"/>
  <c r="R185" i="20"/>
  <c r="Q161" i="20"/>
  <c r="M156" i="20"/>
  <c r="L196" i="20"/>
  <c r="K197" i="20"/>
  <c r="J219" i="20"/>
  <c r="I195" i="20"/>
  <c r="H171" i="20"/>
  <c r="H214" i="20"/>
  <c r="G170" i="20"/>
  <c r="F193" i="20"/>
  <c r="E173" i="20"/>
  <c r="AY219" i="20"/>
  <c r="AJ198" i="20"/>
  <c r="Z151" i="20"/>
  <c r="W218" i="20"/>
  <c r="S206" i="20"/>
  <c r="M185" i="20"/>
  <c r="I208" i="20"/>
  <c r="E183" i="20"/>
  <c r="D192" i="20"/>
  <c r="C180" i="20"/>
  <c r="B212" i="20"/>
  <c r="BU137" i="20"/>
  <c r="BT113" i="20"/>
  <c r="BS89" i="20"/>
  <c r="BS124" i="20"/>
  <c r="BR119" i="20"/>
  <c r="BQ107" i="20"/>
  <c r="BP115" i="20"/>
  <c r="BO136" i="20"/>
  <c r="BN86" i="20"/>
  <c r="BM136" i="20"/>
  <c r="BL86" i="20"/>
  <c r="BK92" i="20"/>
  <c r="BJ85" i="20"/>
  <c r="BJ144" i="20"/>
  <c r="BF80" i="20"/>
  <c r="BE103" i="20"/>
  <c r="BD104" i="20"/>
  <c r="BC99" i="20"/>
  <c r="BB78" i="20"/>
  <c r="BA102" i="20"/>
  <c r="AZ126" i="20"/>
  <c r="AY145" i="20"/>
  <c r="AX121" i="20"/>
  <c r="AW93" i="20"/>
  <c r="AW136" i="20"/>
  <c r="S198" i="20"/>
  <c r="K217" i="20"/>
  <c r="G218" i="20"/>
  <c r="BE155" i="20"/>
  <c r="AN188" i="20"/>
  <c r="AH189" i="20"/>
  <c r="AB197" i="20"/>
  <c r="AA210" i="20"/>
  <c r="Y203" i="20"/>
  <c r="X194" i="20"/>
  <c r="W176" i="20"/>
  <c r="V172" i="20"/>
  <c r="U219" i="20"/>
  <c r="T195" i="20"/>
  <c r="S171" i="20"/>
  <c r="S210" i="20"/>
  <c r="R209" i="20"/>
  <c r="Q177" i="20"/>
  <c r="M172" i="20"/>
  <c r="L216" i="20"/>
  <c r="K162" i="20"/>
  <c r="J164" i="20"/>
  <c r="I211" i="20"/>
  <c r="H187" i="20"/>
  <c r="G163" i="20"/>
  <c r="G198" i="20"/>
  <c r="F209" i="20"/>
  <c r="E189" i="20"/>
  <c r="AX195" i="20"/>
  <c r="AI176" i="20"/>
  <c r="Z215" i="20"/>
  <c r="W213" i="20"/>
  <c r="S208" i="20"/>
  <c r="L159" i="20"/>
  <c r="I201" i="20"/>
  <c r="E156" i="20"/>
  <c r="D208" i="20"/>
  <c r="C212" i="20"/>
  <c r="B157" i="20"/>
  <c r="BU100" i="20"/>
  <c r="BT129" i="20"/>
  <c r="BS105" i="20"/>
  <c r="BR81" i="20"/>
  <c r="BR92" i="20"/>
  <c r="BQ123" i="20"/>
  <c r="BP92" i="20"/>
  <c r="BO106" i="20"/>
  <c r="BN102" i="20"/>
  <c r="BM90" i="20"/>
  <c r="BL102" i="20"/>
  <c r="BK144" i="20"/>
  <c r="BJ101" i="20"/>
  <c r="BJ76" i="20"/>
  <c r="BF116" i="20"/>
  <c r="BE119" i="20"/>
  <c r="BD79" i="20"/>
  <c r="BC115" i="20"/>
  <c r="BB94" i="20"/>
  <c r="BA118" i="20"/>
  <c r="AZ135" i="20"/>
  <c r="AY124" i="20"/>
  <c r="AX137" i="20"/>
  <c r="AW109" i="20"/>
  <c r="AV89" i="20"/>
  <c r="AV112" i="20"/>
  <c r="AU131" i="20"/>
  <c r="AQ87" i="20"/>
  <c r="AP130" i="20"/>
  <c r="AO106" i="20"/>
  <c r="AN106" i="20"/>
  <c r="AM122" i="20"/>
  <c r="AL129" i="20"/>
  <c r="AK105" i="20"/>
  <c r="AJ81" i="20"/>
  <c r="AJ92" i="20"/>
  <c r="AI131" i="20"/>
  <c r="AH103" i="20"/>
  <c r="AG79" i="20"/>
  <c r="AF130" i="20"/>
  <c r="AB87" i="20"/>
  <c r="AA129" i="20"/>
  <c r="Z105" i="20"/>
  <c r="Y81" i="20"/>
  <c r="Y128" i="20"/>
  <c r="X112" i="20"/>
  <c r="W123" i="20"/>
  <c r="V131" i="20"/>
  <c r="U107" i="20"/>
  <c r="T87" i="20"/>
  <c r="BJ198" i="20"/>
  <c r="AO205" i="20"/>
  <c r="AF173" i="20"/>
  <c r="Y158" i="20"/>
  <c r="U164" i="20"/>
  <c r="Q207" i="20"/>
  <c r="K212" i="20"/>
  <c r="G201" i="20"/>
  <c r="D207" i="20"/>
  <c r="C179" i="20"/>
  <c r="B159" i="20"/>
  <c r="B206" i="20"/>
  <c r="BU83" i="20"/>
  <c r="BT88" i="20"/>
  <c r="BS82" i="20"/>
  <c r="BR124" i="20"/>
  <c r="BQ78" i="20"/>
  <c r="BP78" i="20"/>
  <c r="BO125" i="20"/>
  <c r="BN101" i="20"/>
  <c r="BM77" i="20"/>
  <c r="BM84" i="20"/>
  <c r="BL127" i="20"/>
  <c r="BK95" i="20"/>
  <c r="BJ146" i="20"/>
  <c r="BF118" i="20"/>
  <c r="BE140" i="20"/>
  <c r="BD141" i="20"/>
  <c r="BC113" i="20"/>
  <c r="BB93" i="20"/>
  <c r="BB132" i="20"/>
  <c r="BA139" i="20"/>
  <c r="AZ99" i="20"/>
  <c r="AY91" i="20"/>
  <c r="AX110" i="20"/>
  <c r="AW130" i="20"/>
  <c r="AV110" i="20"/>
  <c r="AU86" i="20"/>
  <c r="AQ105" i="20"/>
  <c r="AP81" i="20"/>
  <c r="AP100" i="20"/>
  <c r="AO131" i="20"/>
  <c r="AN84" i="20"/>
  <c r="AM136" i="20"/>
  <c r="AL106" i="20"/>
  <c r="AK86" i="20"/>
  <c r="AJ106" i="20"/>
  <c r="AI78" i="20"/>
  <c r="AH84" i="20"/>
  <c r="AG125" i="20"/>
  <c r="AF101" i="20"/>
  <c r="AG76" i="20"/>
  <c r="AB130" i="20"/>
  <c r="AA130" i="20"/>
  <c r="Z79" i="20"/>
  <c r="Y126" i="20"/>
  <c r="X110" i="20"/>
  <c r="W78" i="20"/>
  <c r="V129" i="20"/>
  <c r="U109" i="20"/>
  <c r="T85" i="20"/>
  <c r="T136" i="20"/>
  <c r="BB163" i="20"/>
  <c r="AK160" i="20"/>
  <c r="AA207" i="20"/>
  <c r="X213" i="20"/>
  <c r="T172" i="20"/>
  <c r="M151" i="20"/>
  <c r="J205" i="20"/>
  <c r="F218" i="20"/>
  <c r="D194" i="20"/>
  <c r="C208" i="20"/>
  <c r="B156" i="20"/>
  <c r="BU81" i="20"/>
  <c r="BU92" i="20"/>
  <c r="BT127" i="20"/>
  <c r="BS79" i="20"/>
  <c r="BR108" i="20"/>
  <c r="BQ146" i="20"/>
  <c r="BP111" i="20"/>
  <c r="BO83" i="20"/>
  <c r="BN119" i="20"/>
  <c r="BM145" i="20"/>
  <c r="BL121" i="20"/>
  <c r="BK97" i="20"/>
  <c r="BK136" i="20"/>
  <c r="BJ95" i="20"/>
  <c r="BF119" i="20"/>
  <c r="BE142" i="20"/>
  <c r="BD102" i="20"/>
  <c r="BC110" i="20"/>
  <c r="BB107" i="20"/>
  <c r="BA137" i="20"/>
  <c r="AZ113" i="20"/>
  <c r="AF198" i="20"/>
  <c r="K193" i="20"/>
  <c r="B167" i="20"/>
  <c r="BS90" i="20"/>
  <c r="BO133" i="20"/>
  <c r="BL135" i="20"/>
  <c r="BE82" i="20"/>
  <c r="BA77" i="20"/>
  <c r="AY142" i="20"/>
  <c r="AU81" i="20"/>
  <c r="AU80" i="20"/>
  <c r="AQ103" i="20"/>
  <c r="AP146" i="20"/>
  <c r="AO122" i="20"/>
  <c r="AN122" i="20"/>
  <c r="AM139" i="20"/>
  <c r="AL145" i="20"/>
  <c r="AK121" i="20"/>
  <c r="AJ97" i="20"/>
  <c r="AJ140" i="20"/>
  <c r="AI80" i="20"/>
  <c r="AH119" i="20"/>
  <c r="AG95" i="20"/>
  <c r="AF146" i="20"/>
  <c r="AB123" i="20"/>
  <c r="AA145" i="20"/>
  <c r="Z121" i="20"/>
  <c r="Y97" i="20"/>
  <c r="Y144" i="20"/>
  <c r="X128" i="20"/>
  <c r="W104" i="20"/>
  <c r="V80" i="20"/>
  <c r="U123" i="20"/>
  <c r="T103" i="20"/>
  <c r="BE171" i="20"/>
  <c r="AN204" i="20"/>
  <c r="AB155" i="20"/>
  <c r="X183" i="20"/>
  <c r="U165" i="20"/>
  <c r="Q172" i="20"/>
  <c r="K202" i="20"/>
  <c r="G172" i="20"/>
  <c r="D157" i="20"/>
  <c r="C195" i="20"/>
  <c r="B175" i="20"/>
  <c r="C150" i="20"/>
  <c r="BU99" i="20"/>
  <c r="BT136" i="20"/>
  <c r="BS98" i="20"/>
  <c r="BR86" i="20"/>
  <c r="BQ94" i="20"/>
  <c r="BP94" i="20"/>
  <c r="BO141" i="20"/>
  <c r="BN117" i="20"/>
  <c r="BM93" i="20"/>
  <c r="BM128" i="20"/>
  <c r="BL143" i="20"/>
  <c r="BK111" i="20"/>
  <c r="BJ127" i="20"/>
  <c r="BF134" i="20"/>
  <c r="BE90" i="20"/>
  <c r="BD127" i="20"/>
  <c r="BC129" i="20"/>
  <c r="BB109" i="20"/>
  <c r="BA85" i="20"/>
  <c r="BA104" i="20"/>
  <c r="AZ115" i="20"/>
  <c r="AY107" i="20"/>
  <c r="AX126" i="20"/>
  <c r="AW84" i="20"/>
  <c r="AV126" i="20"/>
  <c r="AU102" i="20"/>
  <c r="AQ121" i="20"/>
  <c r="AP97" i="20"/>
  <c r="AP144" i="20"/>
  <c r="AO84" i="20"/>
  <c r="AN100" i="20"/>
  <c r="AM87" i="20"/>
  <c r="AL122" i="20"/>
  <c r="AK102" i="20"/>
  <c r="AJ122" i="20"/>
  <c r="AI94" i="20"/>
  <c r="AH136" i="20"/>
  <c r="AG141" i="20"/>
  <c r="AF117" i="20"/>
  <c r="AH76" i="20"/>
  <c r="AB146" i="20"/>
  <c r="AA119" i="20"/>
  <c r="Z95" i="20"/>
  <c r="Y142" i="20"/>
  <c r="X126" i="20"/>
  <c r="W94" i="20"/>
  <c r="V145" i="20"/>
  <c r="U125" i="20"/>
  <c r="T101" i="20"/>
  <c r="S81" i="20"/>
  <c r="BB202" i="20"/>
  <c r="AK193" i="20"/>
  <c r="AA176" i="20"/>
  <c r="W175" i="20"/>
  <c r="T166" i="20"/>
  <c r="M215" i="20"/>
  <c r="J202" i="20"/>
  <c r="F212" i="20"/>
  <c r="D152" i="20"/>
  <c r="C217" i="20"/>
  <c r="B172" i="20"/>
  <c r="BU97" i="20"/>
  <c r="BU140" i="20"/>
  <c r="BT143" i="20"/>
  <c r="BS111" i="20"/>
  <c r="BR79" i="20"/>
  <c r="BQ120" i="20"/>
  <c r="BP96" i="20"/>
  <c r="BO119" i="20"/>
  <c r="BN88" i="20"/>
  <c r="BM122" i="20"/>
  <c r="BL137" i="20"/>
  <c r="BK113" i="20"/>
  <c r="BL76" i="20"/>
  <c r="BJ115" i="20"/>
  <c r="BF143" i="20"/>
  <c r="BE108" i="20"/>
  <c r="BC196" i="20"/>
  <c r="AH194" i="20"/>
  <c r="Z213" i="20"/>
  <c r="V157" i="20"/>
  <c r="R203" i="20"/>
  <c r="L186" i="20"/>
  <c r="H193" i="20"/>
  <c r="V239" i="20"/>
  <c r="AV173" i="20"/>
  <c r="AH153" i="20"/>
  <c r="Z217" i="20"/>
  <c r="W172" i="20"/>
  <c r="U215" i="20"/>
  <c r="R152" i="20"/>
  <c r="J167" i="20"/>
  <c r="G212" i="20"/>
  <c r="BE182" i="20"/>
  <c r="AM188" i="20"/>
  <c r="AG179" i="20"/>
  <c r="AB162" i="20"/>
  <c r="Z163" i="20"/>
  <c r="Y177" i="20"/>
  <c r="X152" i="20"/>
  <c r="W192" i="20"/>
  <c r="V188" i="20"/>
  <c r="U177" i="20"/>
  <c r="T211" i="20"/>
  <c r="S187" i="20"/>
  <c r="R163" i="20"/>
  <c r="R186" i="20"/>
  <c r="Q193" i="20"/>
  <c r="M188" i="20"/>
  <c r="L161" i="20"/>
  <c r="K198" i="20"/>
  <c r="J180" i="20"/>
  <c r="I156" i="20"/>
  <c r="H203" i="20"/>
  <c r="G179" i="20"/>
  <c r="F155" i="20"/>
  <c r="F162" i="20"/>
  <c r="E205" i="20"/>
  <c r="AW171" i="20"/>
  <c r="AI213" i="20"/>
  <c r="Z188" i="20"/>
  <c r="V183" i="20"/>
  <c r="S181" i="20"/>
  <c r="L152" i="20"/>
  <c r="I198" i="20"/>
  <c r="E220" i="20"/>
  <c r="D153" i="20"/>
  <c r="C154" i="20"/>
  <c r="B173" i="20"/>
  <c r="BU144" i="20"/>
  <c r="BT145" i="20"/>
  <c r="BS121" i="20"/>
  <c r="BR97" i="20"/>
  <c r="BR140" i="20"/>
  <c r="BQ139" i="20"/>
  <c r="BP140" i="20"/>
  <c r="BO142" i="20"/>
  <c r="BN118" i="20"/>
  <c r="BM118" i="20"/>
  <c r="BL118" i="20"/>
  <c r="BK90" i="20"/>
  <c r="BJ117" i="20"/>
  <c r="BF89" i="20"/>
  <c r="BF120" i="20"/>
  <c r="BE135" i="20"/>
  <c r="BD95" i="20"/>
  <c r="BC131" i="20"/>
  <c r="BB110" i="20"/>
  <c r="BA134" i="20"/>
  <c r="AZ124" i="20"/>
  <c r="AY82" i="20"/>
  <c r="AX142" i="20"/>
  <c r="AW125" i="20"/>
  <c r="AV105" i="20"/>
  <c r="R197" i="20"/>
  <c r="J160" i="20"/>
  <c r="G194" i="20"/>
  <c r="BD206" i="20"/>
  <c r="AL177" i="20"/>
  <c r="AG152" i="20"/>
  <c r="AB194" i="20"/>
  <c r="Z195" i="20"/>
  <c r="Y213" i="20"/>
  <c r="X168" i="20"/>
  <c r="W208" i="20"/>
  <c r="V204" i="20"/>
  <c r="U209" i="20"/>
  <c r="T212" i="20"/>
  <c r="S203" i="20"/>
  <c r="R179" i="20"/>
  <c r="Q155" i="20"/>
  <c r="Q166" i="20"/>
  <c r="M204" i="20"/>
  <c r="L189" i="20"/>
  <c r="K160" i="20"/>
  <c r="J196" i="20"/>
  <c r="I172" i="20"/>
  <c r="H219" i="20"/>
  <c r="G195" i="20"/>
  <c r="F171" i="20"/>
  <c r="F210" i="20"/>
  <c r="E154" i="20"/>
  <c r="AW214" i="20"/>
  <c r="AH216" i="20"/>
  <c r="Z161" i="20"/>
  <c r="V176" i="20"/>
  <c r="R151" i="20"/>
  <c r="L220" i="20"/>
  <c r="H191" i="20"/>
  <c r="E193" i="20"/>
  <c r="D185" i="20"/>
  <c r="C202" i="20"/>
  <c r="B189" i="20"/>
  <c r="BU90" i="20"/>
  <c r="BT120" i="20"/>
  <c r="BS137" i="20"/>
  <c r="BR113" i="20"/>
  <c r="BQ89" i="20"/>
  <c r="BQ112" i="20"/>
  <c r="BP107" i="20"/>
  <c r="BO99" i="20"/>
  <c r="BN134" i="20"/>
  <c r="BM131" i="20"/>
  <c r="BL134" i="20"/>
  <c r="BK106" i="20"/>
  <c r="BJ133" i="20"/>
  <c r="BF105" i="20"/>
  <c r="BE81" i="20"/>
  <c r="BE92" i="20"/>
  <c r="BD111" i="20"/>
  <c r="BC80" i="20"/>
  <c r="BB126" i="20"/>
  <c r="BA84" i="20"/>
  <c r="AZ90" i="20"/>
  <c r="AY98" i="20"/>
  <c r="AX103" i="20"/>
  <c r="AW141" i="20"/>
  <c r="AV121" i="20"/>
  <c r="Q218" i="20"/>
  <c r="J165" i="20"/>
  <c r="F199" i="20"/>
  <c r="BC154" i="20"/>
  <c r="AK211" i="20"/>
  <c r="AG216" i="20"/>
  <c r="AA155" i="20"/>
  <c r="Z211" i="20"/>
  <c r="Y178" i="20"/>
  <c r="X200" i="20"/>
  <c r="W158" i="20"/>
  <c r="V220" i="20"/>
  <c r="U178" i="20"/>
  <c r="T193" i="20"/>
  <c r="S219" i="20"/>
  <c r="R195" i="20"/>
  <c r="Q171" i="20"/>
  <c r="Q214" i="20"/>
  <c r="M220" i="20"/>
  <c r="L162" i="20"/>
  <c r="K176" i="20"/>
  <c r="J153" i="20"/>
  <c r="I188" i="20"/>
  <c r="H181" i="20"/>
  <c r="G211" i="20"/>
  <c r="F187" i="20"/>
  <c r="E163" i="20"/>
  <c r="R238" i="20"/>
  <c r="AV166" i="20"/>
  <c r="AH169" i="20"/>
  <c r="Z158" i="20"/>
  <c r="V169" i="20"/>
  <c r="R215" i="20"/>
  <c r="L212" i="20"/>
  <c r="H154" i="20"/>
  <c r="E186" i="20"/>
  <c r="D217" i="20"/>
  <c r="C161" i="20"/>
  <c r="B205" i="20"/>
  <c r="BU106" i="20"/>
  <c r="BT82" i="20"/>
  <c r="BS91" i="20"/>
  <c r="BR129" i="20"/>
  <c r="BQ105" i="20"/>
  <c r="BP81" i="20"/>
  <c r="BP88" i="20"/>
  <c r="BO131" i="20"/>
  <c r="BN79" i="20"/>
  <c r="BM108" i="20"/>
  <c r="BL84" i="20"/>
  <c r="BK122" i="20"/>
  <c r="BJ78" i="20"/>
  <c r="BF121" i="20"/>
  <c r="BE97" i="20"/>
  <c r="BE136" i="20"/>
  <c r="BD143" i="20"/>
  <c r="BC96" i="20"/>
  <c r="BB142" i="20"/>
  <c r="BA132" i="20"/>
  <c r="AZ122" i="20"/>
  <c r="AY114" i="20"/>
  <c r="AX135" i="20"/>
  <c r="AW112" i="20"/>
  <c r="AV137" i="20"/>
  <c r="Q173" i="20"/>
  <c r="J162" i="20"/>
  <c r="F172" i="20"/>
  <c r="BB200" i="20"/>
  <c r="AK214" i="20"/>
  <c r="AG185" i="20"/>
  <c r="AA171" i="20"/>
  <c r="Z174" i="20"/>
  <c r="Y160" i="20"/>
  <c r="X216" i="20"/>
  <c r="W206" i="20"/>
  <c r="V165" i="20"/>
  <c r="U210" i="20"/>
  <c r="T182" i="20"/>
  <c r="S194" i="20"/>
  <c r="R211" i="20"/>
  <c r="Q187" i="20"/>
  <c r="S150" i="20"/>
  <c r="M177" i="20"/>
  <c r="L210" i="20"/>
  <c r="K192" i="20"/>
  <c r="J169" i="20"/>
  <c r="I204" i="20"/>
  <c r="H217" i="20"/>
  <c r="G161" i="20"/>
  <c r="F203" i="20"/>
  <c r="E179" i="20"/>
  <c r="C282" i="20"/>
  <c r="AU157" i="20"/>
  <c r="AG162" i="20"/>
  <c r="Y191" i="20"/>
  <c r="V166" i="20"/>
  <c r="R160" i="20"/>
  <c r="L178" i="20"/>
  <c r="H184" i="20"/>
  <c r="D155" i="20"/>
  <c r="D182" i="20"/>
  <c r="C177" i="20"/>
  <c r="B154" i="20"/>
  <c r="BU122" i="20"/>
  <c r="BT98" i="20"/>
  <c r="BS123" i="20"/>
  <c r="BR145" i="20"/>
  <c r="BQ121" i="20"/>
  <c r="BP97" i="20"/>
  <c r="BP136" i="20"/>
  <c r="BO92" i="20"/>
  <c r="BN111" i="20"/>
  <c r="BM79" i="20"/>
  <c r="BL132" i="20"/>
  <c r="BK138" i="20"/>
  <c r="BJ94" i="20"/>
  <c r="BF137" i="20"/>
  <c r="BE113" i="20"/>
  <c r="BD89" i="20"/>
  <c r="BD120" i="20"/>
  <c r="BC112" i="20"/>
  <c r="BB95" i="20"/>
  <c r="BA87" i="20"/>
  <c r="AZ131" i="20"/>
  <c r="AY130" i="20"/>
  <c r="AX104" i="20"/>
  <c r="AW78" i="20"/>
  <c r="AV92" i="20"/>
  <c r="AU129" i="20"/>
  <c r="BB76" i="20"/>
  <c r="AQ128" i="20"/>
  <c r="AP103" i="20"/>
  <c r="AO79" i="20"/>
  <c r="AN99" i="20"/>
  <c r="AM102" i="20"/>
  <c r="AL100" i="20"/>
  <c r="AK119" i="20"/>
  <c r="AJ145" i="20"/>
  <c r="AI121" i="20"/>
  <c r="AH97" i="20"/>
  <c r="AH140" i="20"/>
  <c r="AG143" i="20"/>
  <c r="AF127" i="20"/>
  <c r="AB78" i="20"/>
  <c r="AA142" i="20"/>
  <c r="Z98" i="20"/>
  <c r="Y145" i="20"/>
  <c r="X121" i="20"/>
  <c r="W97" i="20"/>
  <c r="V77" i="20"/>
  <c r="V128" i="20"/>
  <c r="U104" i="20"/>
  <c r="T84" i="20"/>
  <c r="BC170" i="20"/>
  <c r="AK162" i="20"/>
  <c r="AA191" i="20"/>
  <c r="X181" i="20"/>
  <c r="T156" i="20"/>
  <c r="X150" i="20"/>
  <c r="J189" i="20"/>
  <c r="F166" i="20"/>
  <c r="D186" i="20"/>
  <c r="C200" i="20"/>
  <c r="B152" i="20"/>
  <c r="BU77" i="20"/>
  <c r="BU80" i="20"/>
  <c r="BT123" i="20"/>
  <c r="BS146" i="20"/>
  <c r="BR96" i="20"/>
  <c r="BQ142" i="20"/>
  <c r="BP99" i="20"/>
  <c r="BO146" i="20"/>
  <c r="BN115" i="20"/>
  <c r="BM141" i="20"/>
  <c r="BL117" i="20"/>
  <c r="BK93" i="20"/>
  <c r="BK124" i="20"/>
  <c r="BJ91" i="20"/>
  <c r="BF115" i="20"/>
  <c r="BE138" i="20"/>
  <c r="BD98" i="20"/>
  <c r="BC106" i="20"/>
  <c r="BB99" i="20"/>
  <c r="BA133" i="20"/>
  <c r="AZ109" i="20"/>
  <c r="AY85" i="20"/>
  <c r="AY100" i="20"/>
  <c r="AX143" i="20"/>
  <c r="AW107" i="20"/>
  <c r="AV79" i="20"/>
  <c r="AU84" i="20"/>
  <c r="AQ90" i="20"/>
  <c r="AP145" i="20"/>
  <c r="AO121" i="20"/>
  <c r="AN101" i="20"/>
  <c r="AM77" i="20"/>
  <c r="AM143" i="20"/>
  <c r="AL123" i="20"/>
  <c r="AK79" i="20"/>
  <c r="AJ144" i="20"/>
  <c r="AI142" i="20"/>
  <c r="AH122" i="20"/>
  <c r="AG94" i="20"/>
  <c r="AF84" i="20"/>
  <c r="AB77" i="20"/>
  <c r="AB100" i="20"/>
  <c r="AA91" i="20"/>
  <c r="Z143" i="20"/>
  <c r="Y119" i="20"/>
  <c r="X111" i="20"/>
  <c r="W91" i="20"/>
  <c r="V122" i="20"/>
  <c r="U102" i="20"/>
  <c r="T78" i="20"/>
  <c r="S129" i="20"/>
  <c r="AY208" i="20"/>
  <c r="AI207" i="20"/>
  <c r="Z183" i="20"/>
  <c r="W181" i="20"/>
  <c r="S176" i="20"/>
  <c r="M182" i="20"/>
  <c r="I169" i="20"/>
  <c r="E215" i="20"/>
  <c r="D200" i="20"/>
  <c r="C196" i="20"/>
  <c r="B220" i="20"/>
  <c r="BU145" i="20"/>
  <c r="BT121" i="20"/>
  <c r="BS97" i="20"/>
  <c r="BS144" i="20"/>
  <c r="BR135" i="20"/>
  <c r="BQ115" i="20"/>
  <c r="BP135" i="20"/>
  <c r="BO78" i="20"/>
  <c r="BN94" i="20"/>
  <c r="BM82" i="20"/>
  <c r="BL94" i="20"/>
  <c r="BK116" i="20"/>
  <c r="BJ93" i="20"/>
  <c r="BJ124" i="20"/>
  <c r="BF100" i="20"/>
  <c r="BE111" i="20"/>
  <c r="BD124" i="20"/>
  <c r="BC107" i="20"/>
  <c r="BB86" i="20"/>
  <c r="BA110" i="20"/>
  <c r="AZ142" i="20"/>
  <c r="X151" i="20"/>
  <c r="G202" i="20"/>
  <c r="B214" i="20"/>
  <c r="BR78" i="20"/>
  <c r="BN109" i="20"/>
  <c r="BK103" i="20"/>
  <c r="BD138" i="20"/>
  <c r="BA80" i="20"/>
  <c r="AX85" i="20"/>
  <c r="AU145" i="20"/>
  <c r="AU76" i="20"/>
  <c r="AQ88" i="20"/>
  <c r="AP119" i="20"/>
  <c r="AO95" i="20"/>
  <c r="AN115" i="20"/>
  <c r="AM126" i="20"/>
  <c r="AL140" i="20"/>
  <c r="AK84" i="20"/>
  <c r="AJ124" i="20"/>
  <c r="AI137" i="20"/>
  <c r="AH113" i="20"/>
  <c r="AG89" i="20"/>
  <c r="AG108" i="20"/>
  <c r="AF112" i="20"/>
  <c r="AB94" i="20"/>
  <c r="AA135" i="20"/>
  <c r="Z114" i="20"/>
  <c r="Y90" i="20"/>
  <c r="X145" i="20"/>
  <c r="W113" i="20"/>
  <c r="V93" i="20"/>
  <c r="V144" i="20"/>
  <c r="U120" i="20"/>
  <c r="T100" i="20"/>
  <c r="BB216" i="20"/>
  <c r="AK161" i="20"/>
  <c r="AA160" i="20"/>
  <c r="W159" i="20"/>
  <c r="T185" i="20"/>
  <c r="M199" i="20"/>
  <c r="J186" i="20"/>
  <c r="F196" i="20"/>
  <c r="D218" i="20"/>
  <c r="C205" i="20"/>
  <c r="B168" i="20"/>
  <c r="BU93" i="20"/>
  <c r="BU128" i="20"/>
  <c r="BT139" i="20"/>
  <c r="BS103" i="20"/>
  <c r="BR144" i="20"/>
  <c r="BQ104" i="20"/>
  <c r="BP84" i="20"/>
  <c r="BO111" i="20"/>
  <c r="BN80" i="20"/>
  <c r="BM114" i="20"/>
  <c r="BL133" i="20"/>
  <c r="BK109" i="20"/>
  <c r="BS76" i="20"/>
  <c r="BJ107" i="20"/>
  <c r="BF139" i="20"/>
  <c r="BE96" i="20"/>
  <c r="BD114" i="20"/>
  <c r="BC122" i="20"/>
  <c r="BB127" i="20"/>
  <c r="BA88" i="20"/>
  <c r="AZ125" i="20"/>
  <c r="AY101" i="20"/>
  <c r="AX77" i="20"/>
  <c r="AX108" i="20"/>
  <c r="AW123" i="20"/>
  <c r="AV95" i="20"/>
  <c r="AU128" i="20"/>
  <c r="AQ106" i="20"/>
  <c r="AP124" i="20"/>
  <c r="AO137" i="20"/>
  <c r="AN117" i="20"/>
  <c r="AM93" i="20"/>
  <c r="AM120" i="20"/>
  <c r="AL88" i="20"/>
  <c r="AK115" i="20"/>
  <c r="AJ91" i="20"/>
  <c r="AI120" i="20"/>
  <c r="AH138" i="20"/>
  <c r="AG110" i="20"/>
  <c r="AF128" i="20"/>
  <c r="AB93" i="20"/>
  <c r="AB132" i="20"/>
  <c r="AA127" i="20"/>
  <c r="Z92" i="20"/>
  <c r="Y135" i="20"/>
  <c r="X127" i="20"/>
  <c r="W131" i="20"/>
  <c r="V138" i="20"/>
  <c r="U118" i="20"/>
  <c r="T94" i="20"/>
  <c r="S145" i="20"/>
  <c r="AX162" i="20"/>
  <c r="AI218" i="20"/>
  <c r="Z156" i="20"/>
  <c r="V151" i="20"/>
  <c r="S214" i="20"/>
  <c r="L191" i="20"/>
  <c r="I166" i="20"/>
  <c r="E188" i="20"/>
  <c r="D216" i="20"/>
  <c r="C197" i="20"/>
  <c r="B165" i="20"/>
  <c r="BU120" i="20"/>
  <c r="BT137" i="20"/>
  <c r="BS113" i="20"/>
  <c r="BR89" i="20"/>
  <c r="BR116" i="20"/>
  <c r="BQ131" i="20"/>
  <c r="BP116" i="20"/>
  <c r="BO122" i="20"/>
  <c r="BN110" i="20"/>
  <c r="BM102" i="20"/>
  <c r="BL110" i="20"/>
  <c r="BK82" i="20"/>
  <c r="BJ109" i="20"/>
  <c r="BF81" i="20"/>
  <c r="BF140" i="20"/>
  <c r="BE127" i="20"/>
  <c r="BD97" i="20"/>
  <c r="BD144" i="20"/>
  <c r="BC120" i="20"/>
  <c r="BB111" i="20"/>
  <c r="BA95" i="20"/>
  <c r="BB161" i="20"/>
  <c r="T188" i="20"/>
  <c r="D198" i="20"/>
  <c r="BU104" i="20"/>
  <c r="BQ88" i="20"/>
  <c r="BM98" i="20"/>
  <c r="BJ99" i="20"/>
  <c r="BC114" i="20"/>
  <c r="AZ91" i="20"/>
  <c r="AV123" i="20"/>
  <c r="AU99" i="20"/>
  <c r="AQ134" i="20"/>
  <c r="AP98" i="20"/>
  <c r="AO136" i="20"/>
  <c r="AN145" i="20"/>
  <c r="AM121" i="20"/>
  <c r="AL97" i="20"/>
  <c r="AL124" i="20"/>
  <c r="AK108" i="20"/>
  <c r="AJ119" i="20"/>
  <c r="AI99" i="20"/>
  <c r="AH132" i="20"/>
  <c r="AG138" i="20"/>
  <c r="AF98" i="20"/>
  <c r="AB121" i="20"/>
  <c r="AA97" i="20"/>
  <c r="AA144" i="20"/>
  <c r="Z120" i="20"/>
  <c r="Y96" i="20"/>
  <c r="X80" i="20"/>
  <c r="W140" i="20"/>
  <c r="V99" i="20"/>
  <c r="U146" i="20"/>
  <c r="T122" i="20"/>
  <c r="BP169" i="20"/>
  <c r="AQ165" i="20"/>
  <c r="AG197" i="20"/>
  <c r="Y186" i="20"/>
  <c r="U175" i="20"/>
  <c r="R157" i="20"/>
  <c r="K215" i="20"/>
  <c r="H174" i="20"/>
  <c r="D175" i="20"/>
  <c r="C220" i="20"/>
  <c r="C158" i="20"/>
  <c r="B174" i="20"/>
  <c r="BU142" i="20"/>
  <c r="BT118" i="20"/>
  <c r="BS96" i="20"/>
  <c r="BR130" i="20"/>
  <c r="BQ141" i="20"/>
  <c r="BP117" i="20"/>
  <c r="BO93" i="20"/>
  <c r="BO132" i="20"/>
  <c r="BN84" i="20"/>
  <c r="BM99" i="20"/>
  <c r="BL95" i="20"/>
  <c r="BK108" i="20"/>
  <c r="BJ114" i="20"/>
  <c r="BF86" i="20"/>
  <c r="BE133" i="20"/>
  <c r="BD109" i="20"/>
  <c r="BC81" i="20"/>
  <c r="BC132" i="20"/>
  <c r="BB135" i="20"/>
  <c r="BA107" i="20"/>
  <c r="AZ120" i="20"/>
  <c r="AY92" i="20"/>
  <c r="AX78" i="20"/>
  <c r="AW98" i="20"/>
  <c r="AV78" i="20"/>
  <c r="AU88" i="20"/>
  <c r="AO146" i="20"/>
  <c r="AQ92" i="20"/>
  <c r="AP123" i="20"/>
  <c r="AO99" i="20"/>
  <c r="AN119" i="20"/>
  <c r="AM134" i="20"/>
  <c r="AL144" i="20"/>
  <c r="AK92" i="20"/>
  <c r="AJ136" i="20"/>
  <c r="AI141" i="20"/>
  <c r="AH117" i="20"/>
  <c r="AG93" i="20"/>
  <c r="AG120" i="20"/>
  <c r="AF124" i="20"/>
  <c r="AB98" i="20"/>
  <c r="AA88" i="20"/>
  <c r="Z118" i="20"/>
  <c r="Y94" i="20"/>
  <c r="X78" i="20"/>
  <c r="W117" i="20"/>
  <c r="V97" i="20"/>
  <c r="U77" i="20"/>
  <c r="U124" i="20"/>
  <c r="T104" i="20"/>
  <c r="BD211" i="20"/>
  <c r="AM197" i="20"/>
  <c r="AB177" i="20"/>
  <c r="X166" i="20"/>
  <c r="T167" i="20"/>
  <c r="Q210" i="20"/>
  <c r="J207" i="20"/>
  <c r="G209" i="20"/>
  <c r="D193" i="20"/>
  <c r="C215" i="20"/>
  <c r="B195" i="20"/>
  <c r="D150" i="20"/>
  <c r="BU119" i="20"/>
  <c r="BT95" i="20"/>
  <c r="BS118" i="20"/>
  <c r="BR118" i="20"/>
  <c r="BQ114" i="20"/>
  <c r="BP118" i="20"/>
  <c r="BO98" i="20"/>
  <c r="BN137" i="20"/>
  <c r="BM113" i="20"/>
  <c r="BL89" i="20"/>
  <c r="BL124" i="20"/>
  <c r="BK131" i="20"/>
  <c r="BJ100" i="20"/>
  <c r="BF83" i="20"/>
  <c r="BE110" i="20"/>
  <c r="BD128" i="20"/>
  <c r="BC78" i="20"/>
  <c r="BB129" i="20"/>
  <c r="BA105" i="20"/>
  <c r="AZ81" i="20"/>
  <c r="AI202" i="20"/>
  <c r="M210" i="20"/>
  <c r="C204" i="20"/>
  <c r="BS101" i="20"/>
  <c r="BP80" i="20"/>
  <c r="BL98" i="20"/>
  <c r="BF108" i="20"/>
  <c r="BB90" i="20"/>
  <c r="AY78" i="20"/>
  <c r="AU113" i="20"/>
  <c r="AW76" i="20"/>
  <c r="AQ135" i="20"/>
  <c r="AP87" i="20"/>
  <c r="AO104" i="20"/>
  <c r="AN83" i="20"/>
  <c r="AM86" i="20"/>
  <c r="AL139" i="20"/>
  <c r="AK87" i="20"/>
  <c r="AJ129" i="20"/>
  <c r="AI105" i="20"/>
  <c r="AH81" i="20"/>
  <c r="AH92" i="20"/>
  <c r="AG127" i="20"/>
  <c r="AF107" i="20"/>
  <c r="AB120" i="20"/>
  <c r="AA110" i="20"/>
  <c r="Z82" i="20"/>
  <c r="Y129" i="20"/>
  <c r="X105" i="20"/>
  <c r="W81" i="20"/>
  <c r="W100" i="20"/>
  <c r="V112" i="20"/>
  <c r="U88" i="20"/>
  <c r="T135" i="20"/>
  <c r="BD157" i="20"/>
  <c r="AL193" i="20"/>
  <c r="AB198" i="20"/>
  <c r="X172" i="20"/>
  <c r="T215" i="20"/>
  <c r="Q197" i="20"/>
  <c r="J184" i="20"/>
  <c r="F159" i="20"/>
  <c r="D154" i="20"/>
  <c r="C168" i="20"/>
  <c r="B207" i="20"/>
  <c r="E150" i="20"/>
  <c r="BU131" i="20"/>
  <c r="BT107" i="20"/>
  <c r="BS130" i="20"/>
  <c r="BR146" i="20"/>
  <c r="BQ126" i="20"/>
  <c r="BP134" i="20"/>
  <c r="BO118" i="20"/>
  <c r="BN83" i="20"/>
  <c r="BM125" i="20"/>
  <c r="BL101" i="20"/>
  <c r="BK77" i="20"/>
  <c r="BK143" i="20"/>
  <c r="BJ132" i="20"/>
  <c r="BF99" i="20"/>
  <c r="BE122" i="20"/>
  <c r="BD82" i="20"/>
  <c r="BC90" i="20"/>
  <c r="BB141" i="20"/>
  <c r="BA117" i="20"/>
  <c r="AZ93" i="20"/>
  <c r="AZ128" i="20"/>
  <c r="AY139" i="20"/>
  <c r="AX115" i="20"/>
  <c r="AW91" i="20"/>
  <c r="AV104" i="20"/>
  <c r="AU134" i="20"/>
  <c r="AQ136" i="20"/>
  <c r="AP129" i="20"/>
  <c r="AO105" i="20"/>
  <c r="AN85" i="20"/>
  <c r="AN132" i="20"/>
  <c r="AM119" i="20"/>
  <c r="AL87" i="20"/>
  <c r="AK134" i="20"/>
  <c r="AJ96" i="20"/>
  <c r="AI126" i="20"/>
  <c r="AH106" i="20"/>
  <c r="AG78" i="20"/>
  <c r="AF123" i="20"/>
  <c r="W146" i="20"/>
  <c r="AB135" i="20"/>
  <c r="AA140" i="20"/>
  <c r="Z127" i="20"/>
  <c r="Y103" i="20"/>
  <c r="X95" i="20"/>
  <c r="W130" i="20"/>
  <c r="V106" i="20"/>
  <c r="U86" i="20"/>
  <c r="T133" i="20"/>
  <c r="S113" i="20"/>
  <c r="AZ162" i="20"/>
  <c r="AJ153" i="20"/>
  <c r="AA209" i="20"/>
  <c r="W212" i="20"/>
  <c r="S207" i="20"/>
  <c r="M208" i="20"/>
  <c r="I176" i="20"/>
  <c r="E151" i="20"/>
  <c r="D184" i="20"/>
  <c r="C164" i="20"/>
  <c r="B204" i="20"/>
  <c r="BU129" i="20"/>
  <c r="BT105" i="20"/>
  <c r="BS81" i="20"/>
  <c r="BS108" i="20"/>
  <c r="BR111" i="20"/>
  <c r="BQ99" i="20"/>
  <c r="BP91" i="20"/>
  <c r="BO120" i="20"/>
  <c r="BN78" i="20"/>
  <c r="BM112" i="20"/>
  <c r="BL78" i="20"/>
  <c r="BK145" i="20"/>
  <c r="BJ77" i="20"/>
  <c r="BJ116" i="20"/>
  <c r="BF127" i="20"/>
  <c r="BE95" i="20"/>
  <c r="BD80" i="20"/>
  <c r="BC91" i="20"/>
  <c r="BB136" i="20"/>
  <c r="BA94" i="20"/>
  <c r="AZ110" i="20"/>
  <c r="Y175" i="20"/>
  <c r="H168" i="20"/>
  <c r="B217" i="20"/>
  <c r="BR141" i="20"/>
  <c r="BO88" i="20"/>
  <c r="BK134" i="20"/>
  <c r="BD85" i="20"/>
  <c r="BA83" i="20"/>
  <c r="AY80" i="20"/>
  <c r="AW131" i="20"/>
  <c r="AU79" i="20"/>
  <c r="AP78" i="20"/>
  <c r="AN125" i="20"/>
  <c r="AL77" i="20"/>
  <c r="AK131" i="20"/>
  <c r="AI79" i="20"/>
  <c r="AG118" i="20"/>
  <c r="AB101" i="20"/>
  <c r="AA80" i="20"/>
  <c r="Y143" i="20"/>
  <c r="W84" i="20"/>
  <c r="U126" i="20"/>
  <c r="S90" i="20"/>
  <c r="R137" i="20"/>
  <c r="Q113" i="20"/>
  <c r="Z76" i="20"/>
  <c r="M115" i="20"/>
  <c r="L83" i="20"/>
  <c r="K110" i="20"/>
  <c r="J79" i="20"/>
  <c r="I90" i="20"/>
  <c r="H82" i="20"/>
  <c r="G78" i="20"/>
  <c r="F125" i="20"/>
  <c r="E101" i="20"/>
  <c r="D77" i="20"/>
  <c r="D96" i="20"/>
  <c r="C100" i="20"/>
  <c r="B99" i="20"/>
  <c r="BU56" i="20"/>
  <c r="BT24" i="20"/>
  <c r="BS54" i="20"/>
  <c r="BR71" i="20"/>
  <c r="BQ47" i="20"/>
  <c r="BP23" i="20"/>
  <c r="BP62" i="20"/>
  <c r="BO50" i="20"/>
  <c r="BN37" i="20"/>
  <c r="BM65" i="20"/>
  <c r="BL58" i="20"/>
  <c r="BK56" i="20"/>
  <c r="BJ40" i="20"/>
  <c r="BF40" i="20"/>
  <c r="BE50" i="20"/>
  <c r="BD63" i="20"/>
  <c r="BC39" i="20"/>
  <c r="BB15" i="20"/>
  <c r="BB38" i="20"/>
  <c r="BA61" i="20"/>
  <c r="AZ37" i="20"/>
  <c r="AY60" i="20"/>
  <c r="AN209" i="20"/>
  <c r="Q204" i="20"/>
  <c r="C203" i="20"/>
  <c r="BT83" i="20"/>
  <c r="BP106" i="20"/>
  <c r="BL77" i="20"/>
  <c r="BF142" i="20"/>
  <c r="BB117" i="20"/>
  <c r="AY121" i="20"/>
  <c r="AX144" i="20"/>
  <c r="AV115" i="20"/>
  <c r="AQ126" i="20"/>
  <c r="AO112" i="20"/>
  <c r="AM113" i="20"/>
  <c r="AL128" i="20"/>
  <c r="AJ111" i="20"/>
  <c r="AH108" i="20"/>
  <c r="AF90" i="20"/>
  <c r="AA89" i="20"/>
  <c r="Z112" i="20"/>
  <c r="X141" i="20"/>
  <c r="V91" i="20"/>
  <c r="T114" i="20"/>
  <c r="S91" i="20"/>
  <c r="R79" i="20"/>
  <c r="Q126" i="20"/>
  <c r="M86" i="20"/>
  <c r="L145" i="20"/>
  <c r="K121" i="20"/>
  <c r="J97" i="20"/>
  <c r="J144" i="20"/>
  <c r="I135" i="20"/>
  <c r="H127" i="20"/>
  <c r="G139" i="20"/>
  <c r="F115" i="20"/>
  <c r="E91" i="20"/>
  <c r="D102" i="20"/>
  <c r="C114" i="20"/>
  <c r="B132" i="20"/>
  <c r="BU19" i="20"/>
  <c r="BU53" i="20"/>
  <c r="BT61" i="20"/>
  <c r="BS53" i="20"/>
  <c r="BR17" i="20"/>
  <c r="BQ46" i="20"/>
  <c r="BP60" i="20"/>
  <c r="BO60" i="20"/>
  <c r="BN69" i="20"/>
  <c r="BM12" i="20"/>
  <c r="BL59" i="20"/>
  <c r="BK35" i="20"/>
  <c r="BJ11" i="20"/>
  <c r="BJ26" i="20"/>
  <c r="BF34" i="20"/>
  <c r="BE33" i="20"/>
  <c r="BD38" i="20"/>
  <c r="BC18" i="20"/>
  <c r="BB52" i="20"/>
  <c r="BA32" i="20"/>
  <c r="AZ4" i="20"/>
  <c r="AY9" i="20"/>
  <c r="AX51" i="20"/>
  <c r="X202" i="20"/>
  <c r="G178" i="20"/>
  <c r="H150" i="20"/>
  <c r="BR126" i="20"/>
  <c r="BN141" i="20"/>
  <c r="BK135" i="20"/>
  <c r="BD140" i="20"/>
  <c r="AZ85" i="20"/>
  <c r="AX101" i="20"/>
  <c r="AW80" i="20"/>
  <c r="AU95" i="20"/>
  <c r="AP94" i="20"/>
  <c r="AN141" i="20"/>
  <c r="AL93" i="20"/>
  <c r="AW128" i="20"/>
  <c r="AU111" i="20"/>
  <c r="AP110" i="20"/>
  <c r="AN86" i="20"/>
  <c r="AL109" i="20"/>
  <c r="AK144" i="20"/>
  <c r="AI111" i="20"/>
  <c r="AG88" i="20"/>
  <c r="AB133" i="20"/>
  <c r="Z85" i="20"/>
  <c r="Y108" i="20"/>
  <c r="W79" i="20"/>
  <c r="U87" i="20"/>
  <c r="S134" i="20"/>
  <c r="R100" i="20"/>
  <c r="Q129" i="20"/>
  <c r="T76" i="20"/>
  <c r="M131" i="20"/>
  <c r="L99" i="20"/>
  <c r="K126" i="20"/>
  <c r="J95" i="20"/>
  <c r="I106" i="20"/>
  <c r="H98" i="20"/>
  <c r="G94" i="20"/>
  <c r="F141" i="20"/>
  <c r="E117" i="20"/>
  <c r="D93" i="20"/>
  <c r="D128" i="20"/>
  <c r="C116" i="20"/>
  <c r="B115" i="20"/>
  <c r="BU9" i="20"/>
  <c r="BT40" i="20"/>
  <c r="BS8" i="20"/>
  <c r="BR50" i="20"/>
  <c r="BQ63" i="20"/>
  <c r="BP39" i="20"/>
  <c r="BO15" i="20"/>
  <c r="BO66" i="20"/>
  <c r="BN6" i="20"/>
  <c r="BM10" i="20"/>
  <c r="BL13" i="20"/>
  <c r="BK10" i="20"/>
  <c r="BJ56" i="20"/>
  <c r="BF56" i="20"/>
  <c r="BE12" i="20"/>
  <c r="BD65" i="20"/>
  <c r="BC55" i="20"/>
  <c r="BB31" i="20"/>
  <c r="BA7" i="20"/>
  <c r="BA18" i="20"/>
  <c r="AZ53" i="20"/>
  <c r="AY5" i="20"/>
  <c r="AK174" i="20"/>
  <c r="M173" i="20"/>
  <c r="C162" i="20"/>
  <c r="BT80" i="20"/>
  <c r="BP108" i="20"/>
  <c r="BL141" i="20"/>
  <c r="BF84" i="20"/>
  <c r="BB80" i="20"/>
  <c r="AY96" i="20"/>
  <c r="AW101" i="20"/>
  <c r="AV80" i="20"/>
  <c r="AQ79" i="20"/>
  <c r="AO98" i="20"/>
  <c r="AM145" i="20"/>
  <c r="AK97" i="20"/>
  <c r="AJ143" i="20"/>
  <c r="AH95" i="20"/>
  <c r="AF122" i="20"/>
  <c r="AA121" i="20"/>
  <c r="Z144" i="20"/>
  <c r="X104" i="20"/>
  <c r="V123" i="20"/>
  <c r="T79" i="20"/>
  <c r="S107" i="20"/>
  <c r="R95" i="20"/>
  <c r="Q142" i="20"/>
  <c r="M102" i="20"/>
  <c r="L116" i="20"/>
  <c r="K137" i="20"/>
  <c r="J113" i="20"/>
  <c r="I89" i="20"/>
  <c r="I120" i="20"/>
  <c r="H143" i="20"/>
  <c r="G88" i="20"/>
  <c r="F131" i="20"/>
  <c r="E107" i="20"/>
  <c r="D126" i="20"/>
  <c r="C130" i="20"/>
  <c r="B86" i="20"/>
  <c r="BU35" i="20"/>
  <c r="BT11" i="20"/>
  <c r="BT26" i="20"/>
  <c r="BS69" i="20"/>
  <c r="BR33" i="20"/>
  <c r="BQ9" i="20"/>
  <c r="BP14" i="20"/>
  <c r="BO9" i="20"/>
  <c r="BN34" i="20"/>
  <c r="BM28" i="20"/>
  <c r="BL14" i="20"/>
  <c r="BK51" i="20"/>
  <c r="BJ27" i="20"/>
  <c r="BF3" i="20"/>
  <c r="BF50" i="20"/>
  <c r="BE49" i="20"/>
  <c r="BD9" i="20"/>
  <c r="BC70" i="20"/>
  <c r="BB68" i="20"/>
  <c r="BA48" i="20"/>
  <c r="AZ20" i="20"/>
  <c r="AY37" i="20"/>
  <c r="AX67" i="20"/>
  <c r="BD139" i="20"/>
  <c r="BC133" i="20"/>
  <c r="BB113" i="20"/>
  <c r="BA89" i="20"/>
  <c r="BA116" i="20"/>
  <c r="AK192" i="20"/>
  <c r="M167" i="20"/>
  <c r="C216" i="20"/>
  <c r="BT131" i="20"/>
  <c r="BP123" i="20"/>
  <c r="BL125" i="20"/>
  <c r="BF123" i="20"/>
  <c r="BB115" i="20"/>
  <c r="AY141" i="20"/>
  <c r="AU97" i="20"/>
  <c r="AU136" i="20"/>
  <c r="AQ119" i="20"/>
  <c r="AP128" i="20"/>
  <c r="AO138" i="20"/>
  <c r="AN138" i="20"/>
  <c r="AM128" i="20"/>
  <c r="AL107" i="20"/>
  <c r="AK137" i="20"/>
  <c r="AJ113" i="20"/>
  <c r="AI89" i="20"/>
  <c r="AI124" i="20"/>
  <c r="AH135" i="20"/>
  <c r="AG111" i="20"/>
  <c r="AF91" i="20"/>
  <c r="AB88" i="20"/>
  <c r="AA94" i="20"/>
  <c r="Z137" i="20"/>
  <c r="Y113" i="20"/>
  <c r="X89" i="20"/>
  <c r="X144" i="20"/>
  <c r="W95" i="20"/>
  <c r="V96" i="20"/>
  <c r="U139" i="20"/>
  <c r="T119" i="20"/>
  <c r="BE214" i="20"/>
  <c r="AM204" i="20"/>
  <c r="AB212" i="20"/>
  <c r="X201" i="20"/>
  <c r="T151" i="20"/>
  <c r="Q170" i="20"/>
  <c r="J191" i="20"/>
  <c r="G177" i="20"/>
  <c r="D189" i="20"/>
  <c r="C211" i="20"/>
  <c r="B191" i="20"/>
  <c r="F150" i="20"/>
  <c r="BU115" i="20"/>
  <c r="BT91" i="20"/>
  <c r="BS114" i="20"/>
  <c r="BR110" i="20"/>
  <c r="BQ110" i="20"/>
  <c r="BP114" i="20"/>
  <c r="BO90" i="20"/>
  <c r="BN133" i="20"/>
  <c r="BM109" i="20"/>
  <c r="BL85" i="20"/>
  <c r="BL108" i="20"/>
  <c r="BK127" i="20"/>
  <c r="BJ96" i="20"/>
  <c r="BF79" i="20"/>
  <c r="BE106" i="20"/>
  <c r="BD116" i="20"/>
  <c r="BC145" i="20"/>
  <c r="BB125" i="20"/>
  <c r="BA101" i="20"/>
  <c r="AZ77" i="20"/>
  <c r="AZ84" i="20"/>
  <c r="AY123" i="20"/>
  <c r="AX83" i="20"/>
  <c r="AW140" i="20"/>
  <c r="AV142" i="20"/>
  <c r="AU118" i="20"/>
  <c r="AQ137" i="20"/>
  <c r="AP113" i="20"/>
  <c r="AO89" i="20"/>
  <c r="AO128" i="20"/>
  <c r="AN116" i="20"/>
  <c r="AM103" i="20"/>
  <c r="AL138" i="20"/>
  <c r="AK118" i="20"/>
  <c r="AJ138" i="20"/>
  <c r="AI110" i="20"/>
  <c r="AH90" i="20"/>
  <c r="AG112" i="20"/>
  <c r="AF133" i="20"/>
  <c r="AI76" i="20"/>
  <c r="AB103" i="20"/>
  <c r="AA96" i="20"/>
  <c r="Z111" i="20"/>
  <c r="Y87" i="20"/>
  <c r="X79" i="20"/>
  <c r="W110" i="20"/>
  <c r="V90" i="20"/>
  <c r="U141" i="20"/>
  <c r="T117" i="20"/>
  <c r="S97" i="20"/>
  <c r="BA209" i="20"/>
  <c r="AJ192" i="20"/>
  <c r="AA202" i="20"/>
  <c r="W210" i="20"/>
  <c r="T198" i="20"/>
  <c r="M202" i="20"/>
  <c r="I183" i="20"/>
  <c r="F181" i="20"/>
  <c r="D168" i="20"/>
  <c r="C198" i="20"/>
  <c r="B188" i="20"/>
  <c r="BU113" i="20"/>
  <c r="BT89" i="20"/>
  <c r="BT116" i="20"/>
  <c r="BS80" i="20"/>
  <c r="BR95" i="20"/>
  <c r="BQ83" i="20"/>
  <c r="BP144" i="20"/>
  <c r="BO84" i="20"/>
  <c r="BN116" i="20"/>
  <c r="BM123" i="20"/>
  <c r="BL104" i="20"/>
  <c r="BK129" i="20"/>
  <c r="BM76" i="20"/>
  <c r="BJ80" i="20"/>
  <c r="BF112" i="20"/>
  <c r="BE79" i="20"/>
  <c r="BD134" i="20"/>
  <c r="BC142" i="20"/>
  <c r="BB100" i="20"/>
  <c r="BA78" i="20"/>
  <c r="AZ145" i="20"/>
  <c r="Z199" i="20"/>
  <c r="I185" i="20"/>
  <c r="B153" i="20"/>
  <c r="BR77" i="20"/>
  <c r="BO94" i="20"/>
  <c r="BK132" i="20"/>
  <c r="BE115" i="20"/>
  <c r="BA114" i="20"/>
  <c r="AY115" i="20"/>
  <c r="AU82" i="20"/>
  <c r="AQ101" i="20"/>
  <c r="AP77" i="20"/>
  <c r="AP92" i="20"/>
  <c r="AO127" i="20"/>
  <c r="AN80" i="20"/>
  <c r="AM124" i="20"/>
  <c r="AL102" i="20"/>
  <c r="AK82" i="20"/>
  <c r="AJ102" i="20"/>
  <c r="AI140" i="20"/>
  <c r="AH145" i="20"/>
  <c r="AG121" i="20"/>
  <c r="AF97" i="20"/>
  <c r="AF144" i="20"/>
  <c r="AB126" i="20"/>
  <c r="AA122" i="20"/>
  <c r="Z146" i="20"/>
  <c r="Y122" i="20"/>
  <c r="X106" i="20"/>
  <c r="W145" i="20"/>
  <c r="V125" i="20"/>
  <c r="U105" i="20"/>
  <c r="T81" i="20"/>
  <c r="T132" i="20"/>
  <c r="AZ165" i="20"/>
  <c r="AJ197" i="20"/>
  <c r="AA193" i="20"/>
  <c r="W196" i="20"/>
  <c r="S191" i="20"/>
  <c r="M192" i="20"/>
  <c r="I160" i="20"/>
  <c r="F174" i="20"/>
  <c r="D180" i="20"/>
  <c r="C156" i="20"/>
  <c r="B200" i="20"/>
  <c r="BU125" i="20"/>
  <c r="BT101" i="20"/>
  <c r="BS77" i="20"/>
  <c r="BS100" i="20"/>
  <c r="BR107" i="20"/>
  <c r="BQ95" i="20"/>
  <c r="BP142" i="20"/>
  <c r="BO112" i="20"/>
  <c r="BN144" i="20"/>
  <c r="BM100" i="20"/>
  <c r="BL140" i="20"/>
  <c r="BK141" i="20"/>
  <c r="BN76" i="20"/>
  <c r="BJ112" i="20"/>
  <c r="BF95" i="20"/>
  <c r="BE91" i="20"/>
  <c r="BD135" i="20"/>
  <c r="BC87" i="20"/>
  <c r="BB128" i="20"/>
  <c r="BA90" i="20"/>
  <c r="AZ102" i="20"/>
  <c r="AY133" i="20"/>
  <c r="AX109" i="20"/>
  <c r="AW81" i="20"/>
  <c r="AW104" i="20"/>
  <c r="AV127" i="20"/>
  <c r="AU103" i="20"/>
  <c r="AQ138" i="20"/>
  <c r="AP102" i="20"/>
  <c r="AO78" i="20"/>
  <c r="AN78" i="20"/>
  <c r="AM125" i="20"/>
  <c r="AL101" i="20"/>
  <c r="AK77" i="20"/>
  <c r="AK116" i="20"/>
  <c r="AJ123" i="20"/>
  <c r="AI103" i="20"/>
  <c r="AH144" i="20"/>
  <c r="AG142" i="20"/>
  <c r="AF102" i="20"/>
  <c r="AB125" i="20"/>
  <c r="AA101" i="20"/>
  <c r="Z77" i="20"/>
  <c r="Z124" i="20"/>
  <c r="Y100" i="20"/>
  <c r="X84" i="20"/>
  <c r="W118" i="20"/>
  <c r="V103" i="20"/>
  <c r="U79" i="20"/>
  <c r="T126" i="20"/>
  <c r="S123" i="20"/>
  <c r="AV210" i="20"/>
  <c r="AH196" i="20"/>
  <c r="Z193" i="20"/>
  <c r="V208" i="20"/>
  <c r="R183" i="20"/>
  <c r="L197" i="20"/>
  <c r="H153" i="20"/>
  <c r="E158" i="20"/>
  <c r="D205" i="20"/>
  <c r="C153" i="20"/>
  <c r="B197" i="20"/>
  <c r="BU98" i="20"/>
  <c r="BT144" i="20"/>
  <c r="BS145" i="20"/>
  <c r="BR121" i="20"/>
  <c r="BQ97" i="20"/>
  <c r="BQ136" i="20"/>
  <c r="BP131" i="20"/>
  <c r="BO115" i="20"/>
  <c r="BN142" i="20"/>
  <c r="BM88" i="20"/>
  <c r="BL142" i="20"/>
  <c r="BK114" i="20"/>
  <c r="BJ141" i="20"/>
  <c r="BF113" i="20"/>
  <c r="BE89" i="20"/>
  <c r="BE112" i="20"/>
  <c r="BD119" i="20"/>
  <c r="BC88" i="20"/>
  <c r="BB134" i="20"/>
  <c r="BA108" i="20"/>
  <c r="E256" i="20"/>
  <c r="V217" i="20"/>
  <c r="D151" i="20"/>
  <c r="BU118" i="20"/>
  <c r="BQ117" i="20"/>
  <c r="BN107" i="20"/>
  <c r="BJ90" i="20"/>
  <c r="BD108" i="20"/>
  <c r="AZ114" i="20"/>
  <c r="AX127" i="20"/>
  <c r="AV132" i="20"/>
  <c r="BC76" i="20"/>
  <c r="AP115" i="20"/>
  <c r="AN111" i="20"/>
  <c r="AL132" i="20"/>
  <c r="AJ112" i="20"/>
  <c r="AH109" i="20"/>
  <c r="AG96" i="20"/>
  <c r="AB90" i="20"/>
  <c r="Z110" i="20"/>
  <c r="X133" i="20"/>
  <c r="V89" i="20"/>
  <c r="U116" i="20"/>
  <c r="S98" i="20"/>
  <c r="R106" i="20"/>
  <c r="Q92" i="20"/>
  <c r="M105" i="20"/>
  <c r="L77" i="20"/>
  <c r="L80" i="20"/>
  <c r="K131" i="20"/>
  <c r="J143" i="20"/>
  <c r="I131" i="20"/>
  <c r="H146" i="20"/>
  <c r="G142" i="20"/>
  <c r="F118" i="20"/>
  <c r="E94" i="20"/>
  <c r="D141" i="20"/>
  <c r="C117" i="20"/>
  <c r="B93" i="20"/>
  <c r="B128" i="20"/>
  <c r="BU26" i="20"/>
  <c r="BT42" i="20"/>
  <c r="BS56" i="20"/>
  <c r="BR44" i="20"/>
  <c r="BQ20" i="20"/>
  <c r="BP46" i="20"/>
  <c r="BO63" i="20"/>
  <c r="BN39" i="20"/>
  <c r="BM15" i="20"/>
  <c r="BM58" i="20"/>
  <c r="BL61" i="20"/>
  <c r="BK29" i="20"/>
  <c r="BJ9" i="20"/>
  <c r="BF33" i="20"/>
  <c r="BE60" i="20"/>
  <c r="BD24" i="20"/>
  <c r="BC8" i="20"/>
  <c r="BB22" i="20"/>
  <c r="BA55" i="20"/>
  <c r="AZ31" i="20"/>
  <c r="AY7" i="20"/>
  <c r="AY38" i="20"/>
  <c r="AB219" i="20"/>
  <c r="J159" i="20"/>
  <c r="B183" i="20"/>
  <c r="BS106" i="20"/>
  <c r="BO82" i="20"/>
  <c r="BL88" i="20"/>
  <c r="BE98" i="20"/>
  <c r="BA93" i="20"/>
  <c r="AY104" i="20"/>
  <c r="AW102" i="20"/>
  <c r="AU96" i="20"/>
  <c r="AQ96" i="20"/>
  <c r="AO103" i="20"/>
  <c r="AM142" i="20"/>
  <c r="AK104" i="20"/>
  <c r="AI145" i="20"/>
  <c r="AG97" i="20"/>
  <c r="AF136" i="20"/>
  <c r="AA100" i="20"/>
  <c r="Y98" i="20"/>
  <c r="W121" i="20"/>
  <c r="U81" i="20"/>
  <c r="T108" i="20"/>
  <c r="R77" i="20"/>
  <c r="R143" i="20"/>
  <c r="Q120" i="20"/>
  <c r="M84" i="20"/>
  <c r="L114" i="20"/>
  <c r="K84" i="20"/>
  <c r="J90" i="20"/>
  <c r="I137" i="20"/>
  <c r="H113" i="20"/>
  <c r="G89" i="20"/>
  <c r="G136" i="20"/>
  <c r="F112" i="20"/>
  <c r="E88" i="20"/>
  <c r="D103" i="20"/>
  <c r="C107" i="20"/>
  <c r="B134" i="20"/>
  <c r="BU49" i="20"/>
  <c r="BT59" i="20"/>
  <c r="BS35" i="20"/>
  <c r="BR11" i="20"/>
  <c r="BR30" i="20"/>
  <c r="BQ57" i="20"/>
  <c r="BP29" i="20"/>
  <c r="BO57" i="20"/>
  <c r="BN32" i="20"/>
  <c r="BM5" i="20"/>
  <c r="BL32" i="20"/>
  <c r="BK58" i="20"/>
  <c r="BJ14" i="20"/>
  <c r="BF51" i="20"/>
  <c r="BE27" i="20"/>
  <c r="BD3" i="20"/>
  <c r="BD6" i="20"/>
  <c r="BC49" i="20"/>
  <c r="BB21" i="20"/>
  <c r="BA70" i="20"/>
  <c r="AZ68" i="20"/>
  <c r="AY70" i="20"/>
  <c r="BD192" i="20"/>
  <c r="T183" i="20"/>
  <c r="D201" i="20"/>
  <c r="BU123" i="20"/>
  <c r="BQ118" i="20"/>
  <c r="BM117" i="20"/>
  <c r="BJ108" i="20"/>
  <c r="BC82" i="20"/>
  <c r="AZ144" i="20"/>
  <c r="AX86" i="20"/>
  <c r="AV86" i="20"/>
  <c r="AQ81" i="20"/>
  <c r="AP131" i="20"/>
  <c r="AN127" i="20"/>
  <c r="AX102" i="20"/>
  <c r="AV102" i="20"/>
  <c r="AQ97" i="20"/>
  <c r="AP80" i="20"/>
  <c r="AN143" i="20"/>
  <c r="AL98" i="20"/>
  <c r="AJ98" i="20"/>
  <c r="AH141" i="20"/>
  <c r="AF93" i="20"/>
  <c r="AB122" i="20"/>
  <c r="Z142" i="20"/>
  <c r="X102" i="20"/>
  <c r="V121" i="20"/>
  <c r="T77" i="20"/>
  <c r="S130" i="20"/>
  <c r="R122" i="20"/>
  <c r="Q144" i="20"/>
  <c r="M121" i="20"/>
  <c r="L93" i="20"/>
  <c r="L120" i="20"/>
  <c r="K96" i="20"/>
  <c r="J92" i="20"/>
  <c r="I112" i="20"/>
  <c r="H136" i="20"/>
  <c r="G87" i="20"/>
  <c r="F134" i="20"/>
  <c r="E110" i="20"/>
  <c r="D130" i="20"/>
  <c r="C133" i="20"/>
  <c r="B109" i="20"/>
  <c r="K76" i="20"/>
  <c r="BU42" i="20"/>
  <c r="BT9" i="20"/>
  <c r="BS72" i="20"/>
  <c r="BR60" i="20"/>
  <c r="BQ36" i="20"/>
  <c r="BP8" i="20"/>
  <c r="BO8" i="20"/>
  <c r="BN55" i="20"/>
  <c r="BM31" i="20"/>
  <c r="BL7" i="20"/>
  <c r="BL18" i="20"/>
  <c r="BK45" i="20"/>
  <c r="BJ25" i="20"/>
  <c r="BF49" i="20"/>
  <c r="BE10" i="20"/>
  <c r="BD40" i="20"/>
  <c r="BC24" i="20"/>
  <c r="BB66" i="20"/>
  <c r="BA71" i="20"/>
  <c r="AZ47" i="20"/>
  <c r="AY23" i="20"/>
  <c r="AY66" i="20"/>
  <c r="AA192" i="20"/>
  <c r="J218" i="20"/>
  <c r="B176" i="20"/>
  <c r="BS119" i="20"/>
  <c r="BO127" i="20"/>
  <c r="BK117" i="20"/>
  <c r="BE120" i="20"/>
  <c r="BA112" i="20"/>
  <c r="AY95" i="20"/>
  <c r="AW134" i="20"/>
  <c r="AU90" i="20"/>
  <c r="AP85" i="20"/>
  <c r="AO135" i="20"/>
  <c r="AM144" i="20"/>
  <c r="AK90" i="20"/>
  <c r="AI82" i="20"/>
  <c r="AG129" i="20"/>
  <c r="AK76" i="20"/>
  <c r="AA138" i="20"/>
  <c r="Y130" i="20"/>
  <c r="W82" i="20"/>
  <c r="U113" i="20"/>
  <c r="T140" i="20"/>
  <c r="R93" i="20"/>
  <c r="R116" i="20"/>
  <c r="Q119" i="20"/>
  <c r="M128" i="20"/>
  <c r="L130" i="20"/>
  <c r="K120" i="20"/>
  <c r="J106" i="20"/>
  <c r="I127" i="20"/>
  <c r="H129" i="20"/>
  <c r="G105" i="20"/>
  <c r="F81" i="20"/>
  <c r="F128" i="20"/>
  <c r="E104" i="20"/>
  <c r="D119" i="20"/>
  <c r="C123" i="20"/>
  <c r="B84" i="20"/>
  <c r="BU12" i="20"/>
  <c r="BT14" i="20"/>
  <c r="BS51" i="20"/>
  <c r="BR27" i="20"/>
  <c r="BQ3" i="20"/>
  <c r="BQ6" i="20"/>
  <c r="BP45" i="20"/>
  <c r="BO6" i="20"/>
  <c r="BN48" i="20"/>
  <c r="BM21" i="20"/>
  <c r="BL48" i="20"/>
  <c r="BK12" i="20"/>
  <c r="BJ58" i="20"/>
  <c r="BF67" i="20"/>
  <c r="BE43" i="20"/>
  <c r="BD19" i="20"/>
  <c r="BD54" i="20"/>
  <c r="BC65" i="20"/>
  <c r="BB37" i="20"/>
  <c r="BA17" i="20"/>
  <c r="AZ38" i="20"/>
  <c r="AY16" i="20"/>
  <c r="BD118" i="20"/>
  <c r="BC126" i="20"/>
  <c r="BB139" i="20"/>
  <c r="BA100" i="20"/>
  <c r="AZ129" i="20"/>
  <c r="AA162" i="20"/>
  <c r="J154" i="20"/>
  <c r="B160" i="20"/>
  <c r="BS87" i="20"/>
  <c r="BO95" i="20"/>
  <c r="BK101" i="20"/>
  <c r="BE146" i="20"/>
  <c r="BA141" i="20"/>
  <c r="AY83" i="20"/>
  <c r="AU120" i="20"/>
  <c r="AQ85" i="20"/>
  <c r="AQ104" i="20"/>
  <c r="AP135" i="20"/>
  <c r="AO111" i="20"/>
  <c r="AN131" i="20"/>
  <c r="AM80" i="20"/>
  <c r="AL86" i="20"/>
  <c r="AK120" i="20"/>
  <c r="AJ86" i="20"/>
  <c r="AI96" i="20"/>
  <c r="AH129" i="20"/>
  <c r="AG105" i="20"/>
  <c r="AF81" i="20"/>
  <c r="AF96" i="20"/>
  <c r="AB110" i="20"/>
  <c r="AA124" i="20"/>
  <c r="Z130" i="20"/>
  <c r="Y106" i="20"/>
  <c r="X90" i="20"/>
  <c r="W129" i="20"/>
  <c r="V109" i="20"/>
  <c r="U89" i="20"/>
  <c r="U136" i="20"/>
  <c r="T116" i="20"/>
  <c r="BA206" i="20"/>
  <c r="AJ195" i="20"/>
  <c r="AA158" i="20"/>
  <c r="W162" i="20"/>
  <c r="T158" i="20"/>
  <c r="M170" i="20"/>
  <c r="I167" i="20"/>
  <c r="F165" i="20"/>
  <c r="D164" i="20"/>
  <c r="C186" i="20"/>
  <c r="B184" i="20"/>
  <c r="BU109" i="20"/>
  <c r="BT85" i="20"/>
  <c r="BT104" i="20"/>
  <c r="BS139" i="20"/>
  <c r="BR91" i="20"/>
  <c r="BQ79" i="20"/>
  <c r="BP132" i="20"/>
  <c r="BO143" i="20"/>
  <c r="BN108" i="20"/>
  <c r="BM142" i="20"/>
  <c r="BL92" i="20"/>
  <c r="BK125" i="20"/>
  <c r="BR76" i="20"/>
  <c r="BJ139" i="20"/>
  <c r="BF104" i="20"/>
  <c r="BE144" i="20"/>
  <c r="BD130" i="20"/>
  <c r="BC138" i="20"/>
  <c r="BB96" i="20"/>
  <c r="BA136" i="20"/>
  <c r="AZ141" i="20"/>
  <c r="AY117" i="20"/>
  <c r="AX93" i="20"/>
  <c r="AX136" i="20"/>
  <c r="AW139" i="20"/>
  <c r="AV111" i="20"/>
  <c r="AU87" i="20"/>
  <c r="AQ122" i="20"/>
  <c r="AP86" i="20"/>
  <c r="AO100" i="20"/>
  <c r="AN133" i="20"/>
  <c r="AM109" i="20"/>
  <c r="AL85" i="20"/>
  <c r="AL116" i="20"/>
  <c r="AK80" i="20"/>
  <c r="AJ107" i="20"/>
  <c r="AI87" i="20"/>
  <c r="AH96" i="20"/>
  <c r="AG126" i="20"/>
  <c r="AF86" i="20"/>
  <c r="AB109" i="20"/>
  <c r="AA85" i="20"/>
  <c r="AA104" i="20"/>
  <c r="Z108" i="20"/>
  <c r="Y84" i="20"/>
  <c r="X143" i="20"/>
  <c r="W108" i="20"/>
  <c r="V87" i="20"/>
  <c r="U134" i="20"/>
  <c r="T110" i="20"/>
  <c r="S118" i="20"/>
  <c r="AW160" i="20"/>
  <c r="AH183" i="20"/>
  <c r="Z220" i="20"/>
  <c r="V215" i="20"/>
  <c r="S213" i="20"/>
  <c r="L184" i="20"/>
  <c r="H159" i="20"/>
  <c r="E161" i="20"/>
  <c r="D173" i="20"/>
  <c r="C178" i="20"/>
  <c r="B181" i="20"/>
  <c r="BU82" i="20"/>
  <c r="BT96" i="20"/>
  <c r="BS129" i="20"/>
  <c r="BR105" i="20"/>
  <c r="BQ81" i="20"/>
  <c r="BQ80" i="20"/>
  <c r="BP83" i="20"/>
  <c r="BO87" i="20"/>
  <c r="BN126" i="20"/>
  <c r="BM138" i="20"/>
  <c r="BL126" i="20"/>
  <c r="BK98" i="20"/>
  <c r="BJ125" i="20"/>
  <c r="BF97" i="20"/>
  <c r="BF144" i="20"/>
  <c r="BE143" i="20"/>
  <c r="BD103" i="20"/>
  <c r="BC139" i="20"/>
  <c r="BB118" i="20"/>
  <c r="BA142" i="20"/>
  <c r="AZ78" i="20"/>
  <c r="W197" i="20"/>
  <c r="E194" i="20"/>
  <c r="BU84" i="20"/>
  <c r="BR80" i="20"/>
  <c r="BN98" i="20"/>
  <c r="BJ97" i="20"/>
  <c r="BD136" i="20"/>
  <c r="AZ123" i="20"/>
  <c r="AX134" i="20"/>
  <c r="AU146" i="20"/>
  <c r="AQ86" i="20"/>
  <c r="AP141" i="20"/>
  <c r="AO117" i="20"/>
  <c r="AN97" i="20"/>
  <c r="AN144" i="20"/>
  <c r="AM131" i="20"/>
  <c r="AL115" i="20"/>
  <c r="AK146" i="20"/>
  <c r="AJ132" i="20"/>
  <c r="AI138" i="20"/>
  <c r="AH118" i="20"/>
  <c r="AG90" i="20"/>
  <c r="AF80" i="20"/>
  <c r="S146" i="20"/>
  <c r="AB92" i="20"/>
  <c r="AA87" i="20"/>
  <c r="Z139" i="20"/>
  <c r="Y115" i="20"/>
  <c r="X107" i="20"/>
  <c r="W83" i="20"/>
  <c r="V118" i="20"/>
  <c r="U98" i="20"/>
  <c r="T145" i="20"/>
  <c r="S125" i="20"/>
  <c r="AV211" i="20"/>
  <c r="AH214" i="20"/>
  <c r="Z177" i="20"/>
  <c r="V192" i="20"/>
  <c r="R167" i="20"/>
  <c r="L165" i="20"/>
  <c r="H207" i="20"/>
  <c r="E209" i="20"/>
  <c r="D197" i="20"/>
  <c r="C218" i="20"/>
  <c r="B193" i="20"/>
  <c r="BU94" i="20"/>
  <c r="BT128" i="20"/>
  <c r="BS141" i="20"/>
  <c r="BR117" i="20"/>
  <c r="BQ93" i="20"/>
  <c r="BQ124" i="20"/>
  <c r="BP119" i="20"/>
  <c r="BO107" i="20"/>
  <c r="BN138" i="20"/>
  <c r="BM143" i="20"/>
  <c r="BL138" i="20"/>
  <c r="BK110" i="20"/>
  <c r="BJ137" i="20"/>
  <c r="BF109" i="20"/>
  <c r="BE85" i="20"/>
  <c r="BE100" i="20"/>
  <c r="BD115" i="20"/>
  <c r="BC84" i="20"/>
  <c r="BB130" i="20"/>
  <c r="BA96" i="20"/>
  <c r="AZ98" i="20"/>
  <c r="AY102" i="20"/>
  <c r="AX111" i="20"/>
  <c r="AW145" i="20"/>
  <c r="AV125" i="20"/>
  <c r="AU101" i="20"/>
  <c r="AV76" i="20"/>
  <c r="AQ123" i="20"/>
  <c r="AP140" i="20"/>
  <c r="AO142" i="20"/>
  <c r="AN142" i="20"/>
  <c r="AM140" i="20"/>
  <c r="AL111" i="20"/>
  <c r="AK141" i="20"/>
  <c r="AJ117" i="20"/>
  <c r="AI93" i="20"/>
  <c r="AI136" i="20"/>
  <c r="AH139" i="20"/>
  <c r="AG115" i="20"/>
  <c r="AF95" i="20"/>
  <c r="AB96" i="20"/>
  <c r="AA98" i="20"/>
  <c r="Z141" i="20"/>
  <c r="Y117" i="20"/>
  <c r="X93" i="20"/>
  <c r="X137" i="20"/>
  <c r="W127" i="20"/>
  <c r="V100" i="20"/>
  <c r="U143" i="20"/>
  <c r="T123" i="20"/>
  <c r="BK191" i="20"/>
  <c r="AP154" i="20"/>
  <c r="AF168" i="20"/>
  <c r="Y212" i="20"/>
  <c r="U154" i="20"/>
  <c r="Q159" i="20"/>
  <c r="K164" i="20"/>
  <c r="G199" i="20"/>
  <c r="D195" i="20"/>
  <c r="C167" i="20"/>
  <c r="C214" i="20"/>
  <c r="B194" i="20"/>
  <c r="BU124" i="20"/>
  <c r="BT138" i="20"/>
  <c r="BS132" i="20"/>
  <c r="BR84" i="20"/>
  <c r="BQ116" i="20"/>
  <c r="BP137" i="20"/>
  <c r="BO113" i="20"/>
  <c r="BN89" i="20"/>
  <c r="BN124" i="20"/>
  <c r="BM119" i="20"/>
  <c r="BL115" i="20"/>
  <c r="BK83" i="20"/>
  <c r="BJ134" i="20"/>
  <c r="BF106" i="20"/>
  <c r="BE104" i="20"/>
  <c r="BD129" i="20"/>
  <c r="BC101" i="20"/>
  <c r="BB81" i="20"/>
  <c r="BB112" i="20"/>
  <c r="BA127" i="20"/>
  <c r="AU200" i="20"/>
  <c r="R202" i="20"/>
  <c r="D178" i="20"/>
  <c r="BT94" i="20"/>
  <c r="BP93" i="20"/>
  <c r="BM144" i="20"/>
  <c r="BF133" i="20"/>
  <c r="BC108" i="20"/>
  <c r="AY77" i="20"/>
  <c r="AX124" i="20"/>
  <c r="AV103" i="20"/>
  <c r="AQ114" i="20"/>
  <c r="AO145" i="20"/>
  <c r="AM101" i="20"/>
  <c r="AL104" i="20"/>
  <c r="AJ99" i="20"/>
  <c r="AH146" i="20"/>
  <c r="AF78" i="20"/>
  <c r="AA77" i="20"/>
  <c r="Z100" i="20"/>
  <c r="X135" i="20"/>
  <c r="V79" i="20"/>
  <c r="T102" i="20"/>
  <c r="S87" i="20"/>
  <c r="R144" i="20"/>
  <c r="Q122" i="20"/>
  <c r="M82" i="20"/>
  <c r="L141" i="20"/>
  <c r="K117" i="20"/>
  <c r="J93" i="20"/>
  <c r="J140" i="20"/>
  <c r="I123" i="20"/>
  <c r="H123" i="20"/>
  <c r="G135" i="20"/>
  <c r="F111" i="20"/>
  <c r="E87" i="20"/>
  <c r="D98" i="20"/>
  <c r="C110" i="20"/>
  <c r="B112" i="20"/>
  <c r="BU15" i="20"/>
  <c r="BU41" i="20"/>
  <c r="BT57" i="20"/>
  <c r="BS49" i="20"/>
  <c r="BR13" i="20"/>
  <c r="BQ34" i="20"/>
  <c r="BP56" i="20"/>
  <c r="BO56" i="20"/>
  <c r="BN61" i="20"/>
  <c r="BM8" i="20"/>
  <c r="BL55" i="20"/>
  <c r="BK31" i="20"/>
  <c r="BJ7" i="20"/>
  <c r="BJ6" i="20"/>
  <c r="BF30" i="20"/>
  <c r="BE29" i="20"/>
  <c r="BD26" i="20"/>
  <c r="BC72" i="20"/>
  <c r="BB48" i="20"/>
  <c r="BA28" i="20"/>
  <c r="AZ70" i="20"/>
  <c r="AY71" i="20"/>
  <c r="AX47" i="20"/>
  <c r="X215" i="20"/>
  <c r="G204" i="20"/>
  <c r="K150" i="20"/>
  <c r="BR94" i="20"/>
  <c r="BN125" i="20"/>
  <c r="BK119" i="20"/>
  <c r="BD84" i="20"/>
  <c r="BA128" i="20"/>
  <c r="AX97" i="20"/>
  <c r="AW143" i="20"/>
  <c r="AU91" i="20"/>
  <c r="AP90" i="20"/>
  <c r="AN137" i="20"/>
  <c r="AL89" i="20"/>
  <c r="AK88" i="20"/>
  <c r="AI91" i="20"/>
  <c r="AG130" i="20"/>
  <c r="AB113" i="20"/>
  <c r="AA116" i="20"/>
  <c r="Y88" i="20"/>
  <c r="W112" i="20"/>
  <c r="U138" i="20"/>
  <c r="S102" i="20"/>
  <c r="R141" i="20"/>
  <c r="Q117" i="20"/>
  <c r="S76" i="20"/>
  <c r="M119" i="20"/>
  <c r="L87" i="20"/>
  <c r="K114" i="20"/>
  <c r="J83" i="20"/>
  <c r="I94" i="20"/>
  <c r="H86" i="20"/>
  <c r="G82" i="20"/>
  <c r="F129" i="20"/>
  <c r="E105" i="20"/>
  <c r="D81" i="20"/>
  <c r="D100" i="20"/>
  <c r="C104" i="20"/>
  <c r="B103" i="20"/>
  <c r="BU60" i="20"/>
  <c r="BT28" i="20"/>
  <c r="BS58" i="20"/>
  <c r="BR14" i="20"/>
  <c r="BQ51" i="20"/>
  <c r="BP27" i="20"/>
  <c r="BO3" i="20"/>
  <c r="BO54" i="20"/>
  <c r="BN49" i="20"/>
  <c r="BM69" i="20"/>
  <c r="BL70" i="20"/>
  <c r="BK60" i="20"/>
  <c r="BJ44" i="20"/>
  <c r="BF44" i="20"/>
  <c r="BE58" i="20"/>
  <c r="BD67" i="20"/>
  <c r="BC43" i="20"/>
  <c r="BB19" i="20"/>
  <c r="BB50" i="20"/>
  <c r="BA65" i="20"/>
  <c r="AZ41" i="20"/>
  <c r="AY64" i="20"/>
  <c r="AM190" i="20"/>
  <c r="Q165" i="20"/>
  <c r="C219" i="20"/>
  <c r="BT99" i="20"/>
  <c r="BP122" i="20"/>
  <c r="BL93" i="20"/>
  <c r="BF87" i="20"/>
  <c r="BB133" i="20"/>
  <c r="AY125" i="20"/>
  <c r="AW146" i="20"/>
  <c r="AV119" i="20"/>
  <c r="AQ130" i="20"/>
  <c r="AO124" i="20"/>
  <c r="AM117" i="20"/>
  <c r="AW89" i="20"/>
  <c r="AV135" i="20"/>
  <c r="AQ146" i="20"/>
  <c r="AO86" i="20"/>
  <c r="AM133" i="20"/>
  <c r="AK85" i="20"/>
  <c r="AJ131" i="20"/>
  <c r="AH83" i="20"/>
  <c r="AF110" i="20"/>
  <c r="AA109" i="20"/>
  <c r="Z132" i="20"/>
  <c r="X92" i="20"/>
  <c r="V111" i="20"/>
  <c r="T134" i="20"/>
  <c r="S103" i="20"/>
  <c r="R91" i="20"/>
  <c r="Q138" i="20"/>
  <c r="M98" i="20"/>
  <c r="L112" i="20"/>
  <c r="K133" i="20"/>
  <c r="J109" i="20"/>
  <c r="I85" i="20"/>
  <c r="I104" i="20"/>
  <c r="H139" i="20"/>
  <c r="G84" i="20"/>
  <c r="F127" i="20"/>
  <c r="E103" i="20"/>
  <c r="D118" i="20"/>
  <c r="C126" i="20"/>
  <c r="B82" i="20"/>
  <c r="BU31" i="20"/>
  <c r="BT7" i="20"/>
  <c r="BT6" i="20"/>
  <c r="BS65" i="20"/>
  <c r="BR29" i="20"/>
  <c r="BQ5" i="20"/>
  <c r="BP72" i="20"/>
  <c r="BO5" i="20"/>
  <c r="BN26" i="20"/>
  <c r="BM24" i="20"/>
  <c r="BL71" i="20"/>
  <c r="BK47" i="20"/>
  <c r="BJ23" i="20"/>
  <c r="BJ62" i="20"/>
  <c r="BF46" i="20"/>
  <c r="BE45" i="20"/>
  <c r="BD5" i="20"/>
  <c r="BC58" i="20"/>
  <c r="BB64" i="20"/>
  <c r="BA44" i="20"/>
  <c r="AZ16" i="20"/>
  <c r="AY33" i="20"/>
  <c r="AX63" i="20"/>
  <c r="W191" i="20"/>
  <c r="F170" i="20"/>
  <c r="BU101" i="20"/>
  <c r="BR83" i="20"/>
  <c r="BN96" i="20"/>
  <c r="BP76" i="20"/>
  <c r="BD122" i="20"/>
  <c r="AZ133" i="20"/>
  <c r="AX129" i="20"/>
  <c r="AV81" i="20"/>
  <c r="AU123" i="20"/>
  <c r="AP122" i="20"/>
  <c r="AN98" i="20"/>
  <c r="AL121" i="20"/>
  <c r="AK140" i="20"/>
  <c r="AI123" i="20"/>
  <c r="AG128" i="20"/>
  <c r="AB145" i="20"/>
  <c r="Z97" i="20"/>
  <c r="Y120" i="20"/>
  <c r="W107" i="20"/>
  <c r="U99" i="20"/>
  <c r="S138" i="20"/>
  <c r="R112" i="20"/>
  <c r="Q133" i="20"/>
  <c r="X76" i="20"/>
  <c r="M135" i="20"/>
  <c r="L103" i="20"/>
  <c r="K130" i="20"/>
  <c r="J99" i="20"/>
  <c r="I110" i="20"/>
  <c r="H102" i="20"/>
  <c r="G98" i="20"/>
  <c r="F145" i="20"/>
  <c r="E121" i="20"/>
  <c r="D97" i="20"/>
  <c r="D140" i="20"/>
  <c r="C120" i="20"/>
  <c r="B119" i="20"/>
  <c r="BU25" i="20"/>
  <c r="BT44" i="20"/>
  <c r="BS12" i="20"/>
  <c r="BR62" i="20"/>
  <c r="BQ67" i="20"/>
  <c r="BP43" i="20"/>
  <c r="BO19" i="20"/>
  <c r="BO70" i="20"/>
  <c r="BN14" i="20"/>
  <c r="BM14" i="20"/>
  <c r="BL17" i="20"/>
  <c r="BK22" i="20"/>
  <c r="BJ60" i="20"/>
  <c r="BF60" i="20"/>
  <c r="BE16" i="20"/>
  <c r="BD10" i="20"/>
  <c r="BC59" i="20"/>
  <c r="BB35" i="20"/>
  <c r="BA11" i="20"/>
  <c r="BA30" i="20"/>
  <c r="AZ57" i="20"/>
  <c r="AY17" i="20"/>
  <c r="BD87" i="20"/>
  <c r="BC123" i="20"/>
  <c r="BB102" i="20"/>
  <c r="BA126" i="20"/>
  <c r="AZ96" i="20"/>
  <c r="X178" i="20"/>
  <c r="F164" i="20"/>
  <c r="BU85" i="20"/>
  <c r="BR120" i="20"/>
  <c r="BN127" i="20"/>
  <c r="BK76" i="20"/>
  <c r="BD106" i="20"/>
  <c r="AZ117" i="20"/>
  <c r="AX117" i="20"/>
  <c r="AU130" i="20"/>
  <c r="AQ124" i="20"/>
  <c r="AP125" i="20"/>
  <c r="AO101" i="20"/>
  <c r="AN81" i="20"/>
  <c r="AN128" i="20"/>
  <c r="AM115" i="20"/>
  <c r="AL79" i="20"/>
  <c r="AK130" i="20"/>
  <c r="AJ88" i="20"/>
  <c r="AI122" i="20"/>
  <c r="AH102" i="20"/>
  <c r="AG144" i="20"/>
  <c r="AF145" i="20"/>
  <c r="AF76" i="20"/>
  <c r="AB127" i="20"/>
  <c r="AA132" i="20"/>
  <c r="Z123" i="20"/>
  <c r="Y99" i="20"/>
  <c r="X91" i="20"/>
  <c r="W126" i="20"/>
  <c r="V102" i="20"/>
  <c r="U82" i="20"/>
  <c r="T129" i="20"/>
  <c r="S109" i="20"/>
  <c r="AW181" i="20"/>
  <c r="AH151" i="20"/>
  <c r="Z204" i="20"/>
  <c r="V199" i="20"/>
  <c r="S197" i="20"/>
  <c r="L168" i="20"/>
  <c r="I214" i="20"/>
  <c r="E206" i="20"/>
  <c r="D165" i="20"/>
  <c r="C166" i="20"/>
  <c r="B177" i="20"/>
  <c r="BU78" i="20"/>
  <c r="BT84" i="20"/>
  <c r="BS125" i="20"/>
  <c r="BR101" i="20"/>
  <c r="BQ77" i="20"/>
  <c r="BQ143" i="20"/>
  <c r="BP79" i="20"/>
  <c r="BO79" i="20"/>
  <c r="BN122" i="20"/>
  <c r="BM126" i="20"/>
  <c r="BL122" i="20"/>
  <c r="BK94" i="20"/>
  <c r="BJ121" i="20"/>
  <c r="BF93" i="20"/>
  <c r="BF132" i="20"/>
  <c r="BE139" i="20"/>
  <c r="BD99" i="20"/>
  <c r="BC135" i="20"/>
  <c r="BB114" i="20"/>
  <c r="BA138" i="20"/>
  <c r="AZ136" i="20"/>
  <c r="AY86" i="20"/>
  <c r="AX79" i="20"/>
  <c r="AW129" i="20"/>
  <c r="AV109" i="20"/>
  <c r="AU85" i="20"/>
  <c r="AU92" i="20"/>
  <c r="AQ107" i="20"/>
  <c r="AP88" i="20"/>
  <c r="AO126" i="20"/>
  <c r="AN126" i="20"/>
  <c r="AM84" i="20"/>
  <c r="AL83" i="20"/>
  <c r="AK125" i="20"/>
  <c r="AJ101" i="20"/>
  <c r="AI77" i="20"/>
  <c r="AI88" i="20"/>
  <c r="AH123" i="20"/>
  <c r="AG99" i="20"/>
  <c r="AF79" i="20"/>
  <c r="AB131" i="20"/>
  <c r="AA78" i="20"/>
  <c r="Z125" i="20"/>
  <c r="Y101" i="20"/>
  <c r="X77" i="20"/>
  <c r="X132" i="20"/>
  <c r="W116" i="20"/>
  <c r="V84" i="20"/>
  <c r="U127" i="20"/>
  <c r="T107" i="20"/>
  <c r="BO176" i="20"/>
  <c r="AP155" i="20"/>
  <c r="AG186" i="20"/>
  <c r="Y218" i="20"/>
  <c r="U191" i="20"/>
  <c r="R173" i="20"/>
  <c r="K173" i="20"/>
  <c r="H210" i="20"/>
  <c r="D179" i="20"/>
  <c r="C151" i="20"/>
  <c r="C170" i="20"/>
  <c r="B178" i="20"/>
  <c r="BU146" i="20"/>
  <c r="BT122" i="20"/>
  <c r="BS104" i="20"/>
  <c r="BR138" i="20"/>
  <c r="BQ145" i="20"/>
  <c r="BP121" i="20"/>
  <c r="BO97" i="20"/>
  <c r="BO140" i="20"/>
  <c r="BN92" i="20"/>
  <c r="BM103" i="20"/>
  <c r="BL99" i="20"/>
  <c r="BK120" i="20"/>
  <c r="BJ118" i="20"/>
  <c r="BF90" i="20"/>
  <c r="BE137" i="20"/>
  <c r="BD113" i="20"/>
  <c r="BC85" i="20"/>
  <c r="BC136" i="20"/>
  <c r="BB143" i="20"/>
  <c r="BA111" i="20"/>
  <c r="AY186" i="20"/>
  <c r="S192" i="20"/>
  <c r="D204" i="20"/>
  <c r="BT125" i="20"/>
  <c r="BQ119" i="20"/>
  <c r="BM86" i="20"/>
  <c r="BJ136" i="20"/>
  <c r="BC111" i="20"/>
  <c r="AZ127" i="20"/>
  <c r="AV139" i="20"/>
  <c r="AU115" i="20"/>
  <c r="AQ120" i="20"/>
  <c r="AP114" i="20"/>
  <c r="AO90" i="20"/>
  <c r="AN90" i="20"/>
  <c r="AM137" i="20"/>
  <c r="AL113" i="20"/>
  <c r="AK89" i="20"/>
  <c r="AK96" i="20"/>
  <c r="AJ135" i="20"/>
  <c r="AI115" i="20"/>
  <c r="AH87" i="20"/>
  <c r="AG104" i="20"/>
  <c r="AF114" i="20"/>
  <c r="AB137" i="20"/>
  <c r="AA113" i="20"/>
  <c r="Z89" i="20"/>
  <c r="Z136" i="20"/>
  <c r="Y112" i="20"/>
  <c r="X96" i="20"/>
  <c r="W87" i="20"/>
  <c r="V115" i="20"/>
  <c r="U91" i="20"/>
  <c r="T138" i="20"/>
  <c r="BL211" i="20"/>
  <c r="AP157" i="20"/>
  <c r="AF182" i="20"/>
  <c r="Y196" i="20"/>
  <c r="U189" i="20"/>
  <c r="R198" i="20"/>
  <c r="K214" i="20"/>
  <c r="G183" i="20"/>
  <c r="D191" i="20"/>
  <c r="C163" i="20"/>
  <c r="C206" i="20"/>
  <c r="B190" i="20"/>
  <c r="BU108" i="20"/>
  <c r="BT134" i="20"/>
  <c r="BS128" i="20"/>
  <c r="BR139" i="20"/>
  <c r="BQ108" i="20"/>
  <c r="BP133" i="20"/>
  <c r="BO109" i="20"/>
  <c r="BN85" i="20"/>
  <c r="BN120" i="20"/>
  <c r="BM115" i="20"/>
  <c r="BL111" i="20"/>
  <c r="BK79" i="20"/>
  <c r="BJ130" i="20"/>
  <c r="BF102" i="20"/>
  <c r="BE88" i="20"/>
  <c r="BD125" i="20"/>
  <c r="BC97" i="20"/>
  <c r="BB77" i="20"/>
  <c r="BB104" i="20"/>
  <c r="BA123" i="20"/>
  <c r="AZ83" i="20"/>
  <c r="AY140" i="20"/>
  <c r="AX94" i="20"/>
  <c r="AW114" i="20"/>
  <c r="AV94" i="20"/>
  <c r="AU132" i="20"/>
  <c r="AQ89" i="20"/>
  <c r="AQ108" i="20"/>
  <c r="AP139" i="20"/>
  <c r="AO115" i="20"/>
  <c r="AN135" i="20"/>
  <c r="AM92" i="20"/>
  <c r="AL90" i="20"/>
  <c r="AK128" i="20"/>
  <c r="AJ90" i="20"/>
  <c r="AI104" i="20"/>
  <c r="AH133" i="20"/>
  <c r="AG109" i="20"/>
  <c r="AF85" i="20"/>
  <c r="AF108" i="20"/>
  <c r="AB114" i="20"/>
  <c r="AA136" i="20"/>
  <c r="Z134" i="20"/>
  <c r="Y110" i="20"/>
  <c r="X94" i="20"/>
  <c r="W133" i="20"/>
  <c r="V113" i="20"/>
  <c r="U93" i="20"/>
  <c r="U140" i="20"/>
  <c r="T120" i="20"/>
  <c r="BC187" i="20"/>
  <c r="AL190" i="20"/>
  <c r="AB214" i="20"/>
  <c r="X188" i="20"/>
  <c r="T220" i="20"/>
  <c r="Q178" i="20"/>
  <c r="J200" i="20"/>
  <c r="F175" i="20"/>
  <c r="D162" i="20"/>
  <c r="C176" i="20"/>
  <c r="B211" i="20"/>
  <c r="M150" i="20"/>
  <c r="BU135" i="20"/>
  <c r="BT111" i="20"/>
  <c r="BS134" i="20"/>
  <c r="BR131" i="20"/>
  <c r="BQ130" i="20"/>
  <c r="BP138" i="20"/>
  <c r="BO126" i="20"/>
  <c r="BN87" i="20"/>
  <c r="BM129" i="20"/>
  <c r="BL105" i="20"/>
  <c r="BK81" i="20"/>
  <c r="BK80" i="20"/>
  <c r="BJ140" i="20"/>
  <c r="BF103" i="20"/>
  <c r="BE126" i="20"/>
  <c r="BD86" i="20"/>
  <c r="BC94" i="20"/>
  <c r="BB145" i="20"/>
  <c r="BA121" i="20"/>
  <c r="AZ97" i="20"/>
  <c r="AG191" i="20"/>
  <c r="L181" i="20"/>
  <c r="C173" i="20"/>
  <c r="BS115" i="20"/>
  <c r="BP124" i="20"/>
  <c r="BL120" i="20"/>
  <c r="BE109" i="20"/>
  <c r="BB87" i="20"/>
  <c r="AY110" i="20"/>
  <c r="AW90" i="20"/>
  <c r="AU141" i="20"/>
  <c r="AQ84" i="20"/>
  <c r="AO91" i="20"/>
  <c r="AM118" i="20"/>
  <c r="AK143" i="20"/>
  <c r="AI133" i="20"/>
  <c r="AG85" i="20"/>
  <c r="AF100" i="20"/>
  <c r="AA123" i="20"/>
  <c r="Y86" i="20"/>
  <c r="W109" i="20"/>
  <c r="V140" i="20"/>
  <c r="T96" i="20"/>
  <c r="S144" i="20"/>
  <c r="R139" i="20"/>
  <c r="Q108" i="20"/>
  <c r="M146" i="20"/>
  <c r="L110" i="20"/>
  <c r="K143" i="20"/>
  <c r="J86" i="20"/>
  <c r="I133" i="20"/>
  <c r="H109" i="20"/>
  <c r="G85" i="20"/>
  <c r="G132" i="20"/>
  <c r="F108" i="20"/>
  <c r="E84" i="20"/>
  <c r="D99" i="20"/>
  <c r="C103" i="20"/>
  <c r="B130" i="20"/>
  <c r="BU37" i="20"/>
  <c r="BT55" i="20"/>
  <c r="BS31" i="20"/>
  <c r="BR7" i="20"/>
  <c r="BR18" i="20"/>
  <c r="BQ53" i="20"/>
  <c r="BP25" i="20"/>
  <c r="BO53" i="20"/>
  <c r="BN28" i="20"/>
  <c r="BM72" i="20"/>
  <c r="BL28" i="20"/>
  <c r="BK38" i="20"/>
  <c r="BJ71" i="20"/>
  <c r="BF47" i="20"/>
  <c r="BE23" i="20"/>
  <c r="BE66" i="20"/>
  <c r="BD61" i="20"/>
  <c r="BC45" i="20"/>
  <c r="BB17" i="20"/>
  <c r="BA58" i="20"/>
  <c r="AZ64" i="20"/>
  <c r="AY62" i="20"/>
  <c r="BE160" i="20"/>
  <c r="U158" i="20"/>
  <c r="D169" i="20"/>
  <c r="BU107" i="20"/>
  <c r="BQ102" i="20"/>
  <c r="BM101" i="20"/>
  <c r="BJ143" i="20"/>
  <c r="BC137" i="20"/>
  <c r="AZ132" i="20"/>
  <c r="AX82" i="20"/>
  <c r="AV82" i="20"/>
  <c r="AQ77" i="20"/>
  <c r="AP127" i="20"/>
  <c r="AN123" i="20"/>
  <c r="AL78" i="20"/>
  <c r="AJ78" i="20"/>
  <c r="AH121" i="20"/>
  <c r="AG136" i="20"/>
  <c r="AB102" i="20"/>
  <c r="Z122" i="20"/>
  <c r="X82" i="20"/>
  <c r="V101" i="20"/>
  <c r="U128" i="20"/>
  <c r="S106" i="20"/>
  <c r="R110" i="20"/>
  <c r="Q104" i="20"/>
  <c r="M109" i="20"/>
  <c r="L81" i="20"/>
  <c r="L84" i="20"/>
  <c r="K139" i="20"/>
  <c r="J80" i="20"/>
  <c r="I143" i="20"/>
  <c r="H96" i="20"/>
  <c r="G146" i="20"/>
  <c r="F122" i="20"/>
  <c r="E98" i="20"/>
  <c r="D145" i="20"/>
  <c r="C121" i="20"/>
  <c r="B97" i="20"/>
  <c r="B136" i="20"/>
  <c r="BU30" i="20"/>
  <c r="BT58" i="20"/>
  <c r="BS60" i="20"/>
  <c r="BR48" i="20"/>
  <c r="BQ24" i="20"/>
  <c r="BP58" i="20"/>
  <c r="BO67" i="20"/>
  <c r="BN43" i="20"/>
  <c r="BM19" i="20"/>
  <c r="BM62" i="20"/>
  <c r="BL65" i="20"/>
  <c r="BK33" i="20"/>
  <c r="BJ13" i="20"/>
  <c r="BF37" i="20"/>
  <c r="BE64" i="20"/>
  <c r="BD28" i="20"/>
  <c r="BC12" i="20"/>
  <c r="BB30" i="20"/>
  <c r="BA59" i="20"/>
  <c r="AZ35" i="20"/>
  <c r="AY11" i="20"/>
  <c r="AY42" i="20"/>
  <c r="AB209" i="20"/>
  <c r="J152" i="20"/>
  <c r="B199" i="20"/>
  <c r="BS122" i="20"/>
  <c r="BO102" i="20"/>
  <c r="BL136" i="20"/>
  <c r="BE114" i="20"/>
  <c r="BA109" i="20"/>
  <c r="AY116" i="20"/>
  <c r="AW106" i="20"/>
  <c r="AU108" i="20"/>
  <c r="AQ100" i="20"/>
  <c r="AO107" i="20"/>
  <c r="AM135" i="20"/>
  <c r="AW122" i="20"/>
  <c r="AU78" i="20"/>
  <c r="AQ132" i="20"/>
  <c r="AO123" i="20"/>
  <c r="AM112" i="20"/>
  <c r="AK78" i="20"/>
  <c r="AI128" i="20"/>
  <c r="AG117" i="20"/>
  <c r="AF132" i="20"/>
  <c r="AA114" i="20"/>
  <c r="Y118" i="20"/>
  <c r="W141" i="20"/>
  <c r="U101" i="20"/>
  <c r="T128" i="20"/>
  <c r="R89" i="20"/>
  <c r="R104" i="20"/>
  <c r="Q95" i="20"/>
  <c r="M120" i="20"/>
  <c r="L126" i="20"/>
  <c r="K116" i="20"/>
  <c r="J102" i="20"/>
  <c r="I115" i="20"/>
  <c r="H125" i="20"/>
  <c r="G101" i="20"/>
  <c r="F77" i="20"/>
  <c r="F124" i="20"/>
  <c r="E100" i="20"/>
  <c r="D115" i="20"/>
  <c r="C119" i="20"/>
  <c r="B146" i="20"/>
  <c r="BU8" i="20"/>
  <c r="BT71" i="20"/>
  <c r="BS47" i="20"/>
  <c r="BR23" i="20"/>
  <c r="BR70" i="20"/>
  <c r="BQ69" i="20"/>
  <c r="BP41" i="20"/>
  <c r="BO69" i="20"/>
  <c r="BN44" i="20"/>
  <c r="BM17" i="20"/>
  <c r="BL44" i="20"/>
  <c r="BK8" i="20"/>
  <c r="BJ46" i="20"/>
  <c r="BF63" i="20"/>
  <c r="BE39" i="20"/>
  <c r="BD15" i="20"/>
  <c r="BD46" i="20"/>
  <c r="BC61" i="20"/>
  <c r="BB33" i="20"/>
  <c r="BA13" i="20"/>
  <c r="AZ22" i="20"/>
  <c r="AY12" i="20"/>
  <c r="BA203" i="20"/>
  <c r="T214" i="20"/>
  <c r="D156" i="20"/>
  <c r="BT77" i="20"/>
  <c r="BQ128" i="20"/>
  <c r="BM130" i="20"/>
  <c r="BJ123" i="20"/>
  <c r="BC130" i="20"/>
  <c r="AZ103" i="20"/>
  <c r="AX114" i="20"/>
  <c r="AV114" i="20"/>
  <c r="AQ109" i="20"/>
  <c r="AP112" i="20"/>
  <c r="AN88" i="20"/>
  <c r="AL110" i="20"/>
  <c r="AJ110" i="20"/>
  <c r="AH104" i="20"/>
  <c r="AF105" i="20"/>
  <c r="AB134" i="20"/>
  <c r="Z83" i="20"/>
  <c r="X114" i="20"/>
  <c r="V133" i="20"/>
  <c r="T89" i="20"/>
  <c r="S142" i="20"/>
  <c r="R126" i="20"/>
  <c r="Q78" i="20"/>
  <c r="M125" i="20"/>
  <c r="L97" i="20"/>
  <c r="L132" i="20"/>
  <c r="K108" i="20"/>
  <c r="J96" i="20"/>
  <c r="I124" i="20"/>
  <c r="H79" i="20"/>
  <c r="G91" i="20"/>
  <c r="F138" i="20"/>
  <c r="E114" i="20"/>
  <c r="D138" i="20"/>
  <c r="C137" i="20"/>
  <c r="B113" i="20"/>
  <c r="J76" i="20"/>
  <c r="BU46" i="20"/>
  <c r="BT13" i="20"/>
  <c r="BS5" i="20"/>
  <c r="BR64" i="20"/>
  <c r="BQ40" i="20"/>
  <c r="BP12" i="20"/>
  <c r="BO12" i="20"/>
  <c r="BN59" i="20"/>
  <c r="BM35" i="20"/>
  <c r="BL11" i="20"/>
  <c r="BL26" i="20"/>
  <c r="BK49" i="20"/>
  <c r="BJ29" i="20"/>
  <c r="BF53" i="20"/>
  <c r="BE26" i="20"/>
  <c r="BD44" i="20"/>
  <c r="BC28" i="20"/>
  <c r="BB4" i="20"/>
  <c r="BA10" i="20"/>
  <c r="AZ51" i="20"/>
  <c r="AY27" i="20"/>
  <c r="AX3" i="20"/>
  <c r="AZ179" i="20"/>
  <c r="S159" i="20"/>
  <c r="D172" i="20"/>
  <c r="BT93" i="20"/>
  <c r="BQ87" i="20"/>
  <c r="BM135" i="20"/>
  <c r="BJ92" i="20"/>
  <c r="BC79" i="20"/>
  <c r="AZ107" i="20"/>
  <c r="AX118" i="20"/>
  <c r="AV118" i="20"/>
  <c r="AQ113" i="20"/>
  <c r="AP120" i="20"/>
  <c r="AN92" i="20"/>
  <c r="AW121" i="20"/>
  <c r="AU77" i="20"/>
  <c r="AQ99" i="20"/>
  <c r="AO118" i="20"/>
  <c r="AM146" i="20"/>
  <c r="AK117" i="20"/>
  <c r="AJ128" i="20"/>
  <c r="AH115" i="20"/>
  <c r="AF142" i="20"/>
  <c r="AA141" i="20"/>
  <c r="Y93" i="20"/>
  <c r="X124" i="20"/>
  <c r="V143" i="20"/>
  <c r="T99" i="20"/>
  <c r="S119" i="20"/>
  <c r="R107" i="20"/>
  <c r="Q87" i="20"/>
  <c r="M114" i="20"/>
  <c r="L78" i="20"/>
  <c r="K83" i="20"/>
  <c r="J125" i="20"/>
  <c r="I101" i="20"/>
  <c r="H77" i="20"/>
  <c r="H88" i="20"/>
  <c r="G100" i="20"/>
  <c r="F143" i="20"/>
  <c r="E119" i="20"/>
  <c r="D112" i="20"/>
  <c r="C142" i="20"/>
  <c r="B98" i="20"/>
  <c r="BU47" i="20"/>
  <c r="BT23" i="20"/>
  <c r="BT62" i="20"/>
  <c r="BS18" i="20"/>
  <c r="BR45" i="20"/>
  <c r="BQ21" i="20"/>
  <c r="BP42" i="20"/>
  <c r="BO21" i="20"/>
  <c r="BN62" i="20"/>
  <c r="BM40" i="20"/>
  <c r="BL54" i="20"/>
  <c r="BK63" i="20"/>
  <c r="BJ39" i="20"/>
  <c r="BF15" i="20"/>
  <c r="BF62" i="20"/>
  <c r="BE61" i="20"/>
  <c r="BD21" i="20"/>
  <c r="BC13" i="20"/>
  <c r="BB18" i="20"/>
  <c r="BA60" i="20"/>
  <c r="AZ32" i="20"/>
  <c r="AY65" i="20"/>
  <c r="AX13" i="20"/>
  <c r="V167" i="20"/>
  <c r="E204" i="20"/>
  <c r="BU132" i="20"/>
  <c r="BR128" i="20"/>
  <c r="BN114" i="20"/>
  <c r="BJ113" i="20"/>
  <c r="BD91" i="20"/>
  <c r="AZ108" i="20"/>
  <c r="AX87" i="20"/>
  <c r="AV113" i="20"/>
  <c r="AU104" i="20"/>
  <c r="AP104" i="20"/>
  <c r="AN130" i="20"/>
  <c r="AL91" i="20"/>
  <c r="AJ105" i="20"/>
  <c r="AI100" i="20"/>
  <c r="AG103" i="20"/>
  <c r="AB139" i="20"/>
  <c r="Z129" i="20"/>
  <c r="X81" i="20"/>
  <c r="W128" i="20"/>
  <c r="U131" i="20"/>
  <c r="S112" i="20"/>
  <c r="R78" i="20"/>
  <c r="Q79" i="20"/>
  <c r="M77" i="20"/>
  <c r="M88" i="20"/>
  <c r="L119" i="20"/>
  <c r="K146" i="20"/>
  <c r="J115" i="20"/>
  <c r="I126" i="20"/>
  <c r="H118" i="20"/>
  <c r="G114" i="20"/>
  <c r="F90" i="20"/>
  <c r="E137" i="20"/>
  <c r="D113" i="20"/>
  <c r="C89" i="20"/>
  <c r="C136" i="20"/>
  <c r="B135" i="20"/>
  <c r="BU69" i="20"/>
  <c r="BT60" i="20"/>
  <c r="BS28" i="20"/>
  <c r="BR16" i="20"/>
  <c r="BQ38" i="20"/>
  <c r="BP59" i="20"/>
  <c r="BO35" i="20"/>
  <c r="BN11" i="20"/>
  <c r="BN46" i="20"/>
  <c r="BM30" i="20"/>
  <c r="BL33" i="20"/>
  <c r="BK66" i="20"/>
  <c r="BJ10" i="20"/>
  <c r="BF5" i="20"/>
  <c r="BE32" i="20"/>
  <c r="BD58" i="20"/>
  <c r="BC10" i="20"/>
  <c r="BB51" i="20"/>
  <c r="BA27" i="20"/>
  <c r="AZ3" i="20"/>
  <c r="AZ6" i="20"/>
  <c r="AY45" i="20"/>
  <c r="AH215" i="20"/>
  <c r="L200" i="20"/>
  <c r="C194" i="20"/>
  <c r="BS133" i="20"/>
  <c r="BP95" i="20"/>
  <c r="BL130" i="20"/>
  <c r="BE77" i="20"/>
  <c r="BB122" i="20"/>
  <c r="AY94" i="20"/>
  <c r="AW137" i="20"/>
  <c r="AU93" i="20"/>
  <c r="AQ115" i="20"/>
  <c r="AO134" i="20"/>
  <c r="AM116" i="20"/>
  <c r="AW99" i="20"/>
  <c r="AU142" i="20"/>
  <c r="AP137" i="20"/>
  <c r="AN93" i="20"/>
  <c r="AM127" i="20"/>
  <c r="AK142" i="20"/>
  <c r="AI134" i="20"/>
  <c r="AG86" i="20"/>
  <c r="T146" i="20"/>
  <c r="AA83" i="20"/>
  <c r="Y111" i="20"/>
  <c r="W142" i="20"/>
  <c r="U94" i="20"/>
  <c r="S121" i="20"/>
  <c r="R121" i="20"/>
  <c r="Q97" i="20"/>
  <c r="Q136" i="20"/>
  <c r="M99" i="20"/>
  <c r="L124" i="20"/>
  <c r="K94" i="20"/>
  <c r="J134" i="20"/>
  <c r="I140" i="20"/>
  <c r="H120" i="20"/>
  <c r="G133" i="20"/>
  <c r="F109" i="20"/>
  <c r="E85" i="20"/>
  <c r="E132" i="20"/>
  <c r="D80" i="20"/>
  <c r="C84" i="20"/>
  <c r="B83" i="20"/>
  <c r="BU40" i="20"/>
  <c r="BT8" i="20"/>
  <c r="BS22" i="20"/>
  <c r="BR55" i="20"/>
  <c r="BQ31" i="20"/>
  <c r="BP7" i="20"/>
  <c r="BP6" i="20"/>
  <c r="BO34" i="20"/>
  <c r="BN9" i="20"/>
  <c r="BM49" i="20"/>
  <c r="BL10" i="20"/>
  <c r="BK40" i="20"/>
  <c r="BJ24" i="20"/>
  <c r="BF24" i="20"/>
  <c r="BE71" i="20"/>
  <c r="BD47" i="20"/>
  <c r="BC23" i="20"/>
  <c r="BC62" i="20"/>
  <c r="BB65" i="20"/>
  <c r="BA45" i="20"/>
  <c r="AZ21" i="20"/>
  <c r="AY44" i="20"/>
  <c r="AQ193" i="20"/>
  <c r="R213" i="20"/>
  <c r="D206" i="20"/>
  <c r="BT110" i="20"/>
  <c r="BP109" i="20"/>
  <c r="BM91" i="20"/>
  <c r="BF78" i="20"/>
  <c r="BC124" i="20"/>
  <c r="AY89" i="20"/>
  <c r="AX84" i="20"/>
  <c r="AV83" i="20"/>
  <c r="AQ94" i="20"/>
  <c r="AO125" i="20"/>
  <c r="AM81" i="20"/>
  <c r="AL131" i="20"/>
  <c r="AJ79" i="20"/>
  <c r="AH126" i="20"/>
  <c r="AF92" i="20"/>
  <c r="AB108" i="20"/>
  <c r="Z80" i="20"/>
  <c r="X115" i="20"/>
  <c r="V126" i="20"/>
  <c r="T82" i="20"/>
  <c r="S140" i="20"/>
  <c r="R108" i="20"/>
  <c r="Q110" i="20"/>
  <c r="M116" i="20"/>
  <c r="L129" i="20"/>
  <c r="K105" i="20"/>
  <c r="J81" i="20"/>
  <c r="J128" i="20"/>
  <c r="I103" i="20"/>
  <c r="H111" i="20"/>
  <c r="G123" i="20"/>
  <c r="F99" i="20"/>
  <c r="E146" i="20"/>
  <c r="D86" i="20"/>
  <c r="C98" i="20"/>
  <c r="B145" i="20"/>
  <c r="BU3" i="20"/>
  <c r="BU72" i="20"/>
  <c r="BT45" i="20"/>
  <c r="BS37" i="20"/>
  <c r="BR66" i="20"/>
  <c r="BQ72" i="20"/>
  <c r="BP44" i="20"/>
  <c r="BO44" i="20"/>
  <c r="BN41" i="20"/>
  <c r="BM67" i="20"/>
  <c r="BL43" i="20"/>
  <c r="BK19" i="20"/>
  <c r="BK50" i="20"/>
  <c r="BJ61" i="20"/>
  <c r="BF18" i="20"/>
  <c r="BE17" i="20"/>
  <c r="BD53" i="20"/>
  <c r="BC60" i="20"/>
  <c r="BB36" i="20"/>
  <c r="BA16" i="20"/>
  <c r="AZ34" i="20"/>
  <c r="AY59" i="20"/>
  <c r="AX35" i="20"/>
  <c r="Y164" i="20"/>
  <c r="G151" i="20"/>
  <c r="B182" i="20"/>
  <c r="BR142" i="20"/>
  <c r="BN77" i="20"/>
  <c r="BK128" i="20"/>
  <c r="BD117" i="20"/>
  <c r="BA115" i="20"/>
  <c r="AY120" i="20"/>
  <c r="AW115" i="20"/>
  <c r="AU112" i="20"/>
  <c r="AP96" i="20"/>
  <c r="AN109" i="20"/>
  <c r="AM96" i="20"/>
  <c r="AK94" i="20"/>
  <c r="AI86" i="20"/>
  <c r="AG133" i="20"/>
  <c r="AO76" i="20"/>
  <c r="AA146" i="20"/>
  <c r="Y134" i="20"/>
  <c r="W86" i="20"/>
  <c r="U117" i="20"/>
  <c r="T144" i="20"/>
  <c r="R97" i="20"/>
  <c r="R136" i="20"/>
  <c r="Q131" i="20"/>
  <c r="M140" i="20"/>
  <c r="L134" i="20"/>
  <c r="K132" i="20"/>
  <c r="J110" i="20"/>
  <c r="I139" i="20"/>
  <c r="H133" i="20"/>
  <c r="G109" i="20"/>
  <c r="F85" i="20"/>
  <c r="F132" i="20"/>
  <c r="E108" i="20"/>
  <c r="D123" i="20"/>
  <c r="C127" i="20"/>
  <c r="B96" i="20"/>
  <c r="BU16" i="20"/>
  <c r="BT22" i="20"/>
  <c r="BJ163" i="20"/>
  <c r="U186" i="20"/>
  <c r="D199" i="20"/>
  <c r="BU136" i="20"/>
  <c r="BQ132" i="20"/>
  <c r="BN132" i="20"/>
  <c r="BJ138" i="20"/>
  <c r="BC105" i="20"/>
  <c r="AZ140" i="20"/>
  <c r="AO109" i="20"/>
  <c r="AH110" i="20"/>
  <c r="X99" i="20"/>
  <c r="R84" i="20"/>
  <c r="K97" i="20"/>
  <c r="H103" i="20"/>
  <c r="D78" i="20"/>
  <c r="BU70" i="20"/>
  <c r="BR8" i="20"/>
  <c r="BP51" i="20"/>
  <c r="BN3" i="20"/>
  <c r="BM22" i="20"/>
  <c r="BK42" i="20"/>
  <c r="BF68" i="20"/>
  <c r="BD34" i="20"/>
  <c r="BB43" i="20"/>
  <c r="BA54" i="20"/>
  <c r="AY29" i="20"/>
  <c r="AX62" i="20"/>
  <c r="AW14" i="20"/>
  <c r="AV17" i="20"/>
  <c r="AU12" i="20"/>
  <c r="AQ48" i="20"/>
  <c r="AP66" i="20"/>
  <c r="AV99" i="20"/>
  <c r="AL96" i="20"/>
  <c r="AB140" i="20"/>
  <c r="T98" i="20"/>
  <c r="M78" i="20"/>
  <c r="J136" i="20"/>
  <c r="F107" i="20"/>
  <c r="B100" i="20"/>
  <c r="BS32" i="20"/>
  <c r="BQ50" i="20"/>
  <c r="BO39" i="20"/>
  <c r="BN50" i="20"/>
  <c r="BL37" i="20"/>
  <c r="BJ22" i="20"/>
  <c r="BE36" i="20"/>
  <c r="BC22" i="20"/>
  <c r="BA31" i="20"/>
  <c r="AZ18" i="20"/>
  <c r="AX12" i="20"/>
  <c r="AW46" i="20"/>
  <c r="AV72" i="20"/>
  <c r="AU27" i="20"/>
  <c r="AQ42" i="20"/>
  <c r="AP41" i="20"/>
  <c r="AV131" i="20"/>
  <c r="AK81" i="20"/>
  <c r="AA105" i="20"/>
  <c r="T130" i="20"/>
  <c r="M94" i="20"/>
  <c r="I81" i="20"/>
  <c r="F123" i="20"/>
  <c r="B78" i="20"/>
  <c r="BS36" i="20"/>
  <c r="BQ58" i="20"/>
  <c r="BO43" i="20"/>
  <c r="BN58" i="20"/>
  <c r="BL41" i="20"/>
  <c r="BJ30" i="20"/>
  <c r="BE40" i="20"/>
  <c r="BC30" i="20"/>
  <c r="BA35" i="20"/>
  <c r="AZ30" i="20"/>
  <c r="AX16" i="20"/>
  <c r="AW54" i="20"/>
  <c r="AV41" i="20"/>
  <c r="AU31" i="20"/>
  <c r="AF2" i="20"/>
  <c r="AQ46" i="20"/>
  <c r="AP45" i="20"/>
  <c r="AV136" i="20"/>
  <c r="AK113" i="20"/>
  <c r="AA137" i="20"/>
  <c r="T95" i="20"/>
  <c r="M110" i="20"/>
  <c r="I97" i="20"/>
  <c r="F139" i="20"/>
  <c r="B94" i="20"/>
  <c r="BS48" i="20"/>
  <c r="BQ12" i="20"/>
  <c r="BO55" i="20"/>
  <c r="BM7" i="20"/>
  <c r="BL53" i="20"/>
  <c r="BJ70" i="20"/>
  <c r="BE52" i="20"/>
  <c r="BC66" i="20"/>
  <c r="AX42" i="20"/>
  <c r="AU34" i="20"/>
  <c r="AK126" i="20"/>
  <c r="AI118" i="20"/>
  <c r="AG132" i="20"/>
  <c r="AQ76" i="20"/>
  <c r="AA120" i="20"/>
  <c r="Y95" i="20"/>
  <c r="W122" i="20"/>
  <c r="U78" i="20"/>
  <c r="S105" i="20"/>
  <c r="R113" i="20"/>
  <c r="Q89" i="20"/>
  <c r="Q112" i="20"/>
  <c r="M91" i="20"/>
  <c r="L92" i="20"/>
  <c r="K86" i="20"/>
  <c r="J126" i="20"/>
  <c r="I116" i="20"/>
  <c r="H100" i="20"/>
  <c r="G125" i="20"/>
  <c r="F101" i="20"/>
  <c r="E77" i="20"/>
  <c r="E124" i="20"/>
  <c r="D139" i="20"/>
  <c r="C143" i="20"/>
  <c r="B140" i="20"/>
  <c r="BU32" i="20"/>
  <c r="BT70" i="20"/>
  <c r="BC180" i="20"/>
  <c r="T205" i="20"/>
  <c r="D166" i="20"/>
  <c r="BU139" i="20"/>
  <c r="BQ134" i="20"/>
  <c r="BM133" i="20"/>
  <c r="BJ83" i="20"/>
  <c r="BC98" i="20"/>
  <c r="AY106" i="20"/>
  <c r="AO80" i="20"/>
  <c r="AH143" i="20"/>
  <c r="X146" i="20"/>
  <c r="R119" i="20"/>
  <c r="K107" i="20"/>
  <c r="H116" i="20"/>
  <c r="D79" i="20"/>
  <c r="BT35" i="20"/>
  <c r="BR40" i="20"/>
  <c r="BP34" i="20"/>
  <c r="BN35" i="20"/>
  <c r="BM54" i="20"/>
  <c r="BK25" i="20"/>
  <c r="BF29" i="20"/>
  <c r="BD20" i="20"/>
  <c r="BB14" i="20"/>
  <c r="AZ27" i="20"/>
  <c r="AY26" i="20"/>
  <c r="AW11" i="20"/>
  <c r="AW42" i="20"/>
  <c r="AV33" i="20"/>
  <c r="AU28" i="20"/>
  <c r="AQ64" i="20"/>
  <c r="AP16" i="20"/>
  <c r="AU137" i="20"/>
  <c r="AK135" i="20"/>
  <c r="AA111" i="20"/>
  <c r="T92" i="20"/>
  <c r="M142" i="20"/>
  <c r="I129" i="20"/>
  <c r="F104" i="20"/>
  <c r="B126" i="20"/>
  <c r="BS64" i="20"/>
  <c r="BQ28" i="20"/>
  <c r="BO71" i="20"/>
  <c r="BM23" i="20"/>
  <c r="BL69" i="20"/>
  <c r="BJ17" i="20"/>
  <c r="BE68" i="20"/>
  <c r="BC16" i="20"/>
  <c r="BA63" i="20"/>
  <c r="AY15" i="20"/>
  <c r="AX28" i="20"/>
  <c r="AW4" i="20"/>
  <c r="AV14" i="20"/>
  <c r="AU43" i="20"/>
  <c r="AQ7" i="20"/>
  <c r="AQ58" i="20"/>
  <c r="AP57" i="20"/>
  <c r="AU144" i="20"/>
  <c r="AK136" i="20"/>
  <c r="AA90" i="20"/>
  <c r="T124" i="20"/>
  <c r="M108" i="20"/>
  <c r="I145" i="20"/>
  <c r="F120" i="20"/>
  <c r="B142" i="20"/>
  <c r="BS68" i="20"/>
  <c r="BQ32" i="20"/>
  <c r="BO4" i="20"/>
  <c r="BM27" i="20"/>
  <c r="BL6" i="20"/>
  <c r="BJ21" i="20"/>
  <c r="BE72" i="20"/>
  <c r="BC20" i="20"/>
  <c r="BA67" i="20"/>
  <c r="AY19" i="20"/>
  <c r="AX32" i="20"/>
  <c r="AW8" i="20"/>
  <c r="AV26" i="20"/>
  <c r="AU47" i="20"/>
  <c r="AQ11" i="20"/>
  <c r="AQ62" i="20"/>
  <c r="AP61" i="20"/>
  <c r="AU106" i="20"/>
  <c r="AK106" i="20"/>
  <c r="AA131" i="20"/>
  <c r="S85" i="20"/>
  <c r="AJ182" i="20"/>
  <c r="M160" i="20"/>
  <c r="C210" i="20"/>
  <c r="BT132" i="20"/>
  <c r="BP102" i="20"/>
  <c r="BL116" i="20"/>
  <c r="BF124" i="20"/>
  <c r="BB108" i="20"/>
  <c r="AY112" i="20"/>
  <c r="AW105" i="20"/>
  <c r="AV100" i="20"/>
  <c r="AQ83" i="20"/>
  <c r="AO102" i="20"/>
  <c r="AM114" i="20"/>
  <c r="AW108" i="20"/>
  <c r="AU110" i="20"/>
  <c r="AP105" i="20"/>
  <c r="AO108" i="20"/>
  <c r="AM95" i="20"/>
  <c r="AK110" i="20"/>
  <c r="AI102" i="20"/>
  <c r="AG84" i="20"/>
  <c r="AP76" i="20"/>
  <c r="AA143" i="20"/>
  <c r="Y79" i="20"/>
  <c r="W102" i="20"/>
  <c r="U133" i="20"/>
  <c r="S89" i="20"/>
  <c r="R105" i="20"/>
  <c r="Q81" i="20"/>
  <c r="Q88" i="20"/>
  <c r="M83" i="20"/>
  <c r="L142" i="20"/>
  <c r="K78" i="20"/>
  <c r="J118" i="20"/>
  <c r="I96" i="20"/>
  <c r="H141" i="20"/>
  <c r="G117" i="20"/>
  <c r="F93" i="20"/>
  <c r="F140" i="20"/>
  <c r="E116" i="20"/>
  <c r="D131" i="20"/>
  <c r="C135" i="20"/>
  <c r="B116" i="20"/>
  <c r="BU24" i="20"/>
  <c r="BT46" i="20"/>
  <c r="BS63" i="20"/>
  <c r="BR39" i="20"/>
  <c r="BQ15" i="20"/>
  <c r="BQ42" i="20"/>
  <c r="BP57" i="20"/>
  <c r="BO18" i="20"/>
  <c r="BN60" i="20"/>
  <c r="BM33" i="20"/>
  <c r="BL60" i="20"/>
  <c r="BK24" i="20"/>
  <c r="BJ8" i="20"/>
  <c r="BF8" i="20"/>
  <c r="BE55" i="20"/>
  <c r="BD31" i="20"/>
  <c r="BC7" i="20"/>
  <c r="BC14" i="20"/>
  <c r="BB49" i="20"/>
  <c r="BA29" i="20"/>
  <c r="AZ5" i="20"/>
  <c r="AY28" i="20"/>
  <c r="AX201" i="20"/>
  <c r="S165" i="20"/>
  <c r="D220" i="20"/>
  <c r="BT141" i="20"/>
  <c r="BQ135" i="20"/>
  <c r="BM110" i="20"/>
  <c r="BF85" i="20"/>
  <c r="BC127" i="20"/>
  <c r="AZ92" i="20"/>
  <c r="AX91" i="20"/>
  <c r="AV146" i="20"/>
  <c r="AQ141" i="20"/>
  <c r="AO93" i="20"/>
  <c r="AN120" i="20"/>
  <c r="AL142" i="20"/>
  <c r="AJ142" i="20"/>
  <c r="AH94" i="20"/>
  <c r="AF137" i="20"/>
  <c r="AB115" i="20"/>
  <c r="Z115" i="20"/>
  <c r="X83" i="20"/>
  <c r="V94" i="20"/>
  <c r="T121" i="20"/>
  <c r="S96" i="20"/>
  <c r="R142" i="20"/>
  <c r="Q94" i="20"/>
  <c r="M141" i="20"/>
  <c r="L113" i="20"/>
  <c r="K89" i="20"/>
  <c r="K136" i="20"/>
  <c r="J112" i="20"/>
  <c r="I87" i="20"/>
  <c r="H95" i="20"/>
  <c r="G107" i="20"/>
  <c r="F83" i="20"/>
  <c r="E130" i="20"/>
  <c r="D132" i="20"/>
  <c r="C82" i="20"/>
  <c r="B129" i="20"/>
  <c r="E76" i="20"/>
  <c r="BU62" i="20"/>
  <c r="BT29" i="20"/>
  <c r="BS21" i="20"/>
  <c r="BR22" i="20"/>
  <c r="BQ56" i="20"/>
  <c r="BP28" i="20"/>
  <c r="BO28" i="20"/>
  <c r="BN5" i="20"/>
  <c r="BM51" i="20"/>
  <c r="BL27" i="20"/>
  <c r="BK3" i="20"/>
  <c r="BK6" i="20"/>
  <c r="BJ45" i="20"/>
  <c r="BF69" i="20"/>
  <c r="BE70" i="20"/>
  <c r="BD60" i="20"/>
  <c r="BC44" i="20"/>
  <c r="BB20" i="20"/>
  <c r="BA62" i="20"/>
  <c r="AZ67" i="20"/>
  <c r="AY43" i="20"/>
  <c r="AX19" i="20"/>
  <c r="Z202" i="20"/>
  <c r="H175" i="20"/>
  <c r="B185" i="20"/>
  <c r="BR109" i="20"/>
  <c r="BO91" i="20"/>
  <c r="BK102" i="20"/>
  <c r="BE80" i="20"/>
  <c r="BA146" i="20"/>
  <c r="AY131" i="20"/>
  <c r="AW83" i="20"/>
  <c r="AU126" i="20"/>
  <c r="AP121" i="20"/>
  <c r="AN77" i="20"/>
  <c r="AM111" i="20"/>
  <c r="AV133" i="20"/>
  <c r="BD76" i="20"/>
  <c r="AP83" i="20"/>
  <c r="AN79" i="20"/>
  <c r="AL127" i="20"/>
  <c r="AJ125" i="20"/>
  <c r="AH77" i="20"/>
  <c r="AG123" i="20"/>
  <c r="AB112" i="20"/>
  <c r="Z78" i="20"/>
  <c r="X101" i="20"/>
  <c r="W88" i="20"/>
  <c r="U84" i="20"/>
  <c r="S78" i="20"/>
  <c r="R90" i="20"/>
  <c r="Q111" i="20"/>
  <c r="M89" i="20"/>
  <c r="M124" i="20"/>
  <c r="L131" i="20"/>
  <c r="K95" i="20"/>
  <c r="J127" i="20"/>
  <c r="I138" i="20"/>
  <c r="H130" i="20"/>
  <c r="G126" i="20"/>
  <c r="F102" i="20"/>
  <c r="E78" i="20"/>
  <c r="D125" i="20"/>
  <c r="C101" i="20"/>
  <c r="B77" i="20"/>
  <c r="B80" i="20"/>
  <c r="BU10" i="20"/>
  <c r="BT72" i="20"/>
  <c r="BS40" i="20"/>
  <c r="BR28" i="20"/>
  <c r="BQ4" i="20"/>
  <c r="BP71" i="20"/>
  <c r="BO47" i="20"/>
  <c r="BN23" i="20"/>
  <c r="BN66" i="20"/>
  <c r="BM42" i="20"/>
  <c r="BL45" i="20"/>
  <c r="BK13" i="20"/>
  <c r="BJ42" i="20"/>
  <c r="BF17" i="20"/>
  <c r="BE44" i="20"/>
  <c r="BD8" i="20"/>
  <c r="BC42" i="20"/>
  <c r="BB63" i="20"/>
  <c r="BA39" i="20"/>
  <c r="AZ15" i="20"/>
  <c r="AZ42" i="20"/>
  <c r="AY69" i="20"/>
  <c r="AG166" i="20"/>
  <c r="K183" i="20"/>
  <c r="C201" i="20"/>
  <c r="BS143" i="20"/>
  <c r="BO85" i="20"/>
  <c r="BL87" i="20"/>
  <c r="BE125" i="20"/>
  <c r="BB123" i="20"/>
  <c r="AY122" i="20"/>
  <c r="AW132" i="20"/>
  <c r="AU121" i="20"/>
  <c r="AQ143" i="20"/>
  <c r="AO132" i="20"/>
  <c r="AM94" i="20"/>
  <c r="AK103" i="20"/>
  <c r="AI113" i="20"/>
  <c r="AH116" i="20"/>
  <c r="AF115" i="20"/>
  <c r="AA126" i="20"/>
  <c r="Y137" i="20"/>
  <c r="W89" i="20"/>
  <c r="V120" i="20"/>
  <c r="T143" i="20"/>
  <c r="S104" i="20"/>
  <c r="R127" i="20"/>
  <c r="Q139" i="20"/>
  <c r="M134" i="20"/>
  <c r="L98" i="20"/>
  <c r="K123" i="20"/>
  <c r="J145" i="20"/>
  <c r="I121" i="20"/>
  <c r="H97" i="20"/>
  <c r="H140" i="20"/>
  <c r="G120" i="20"/>
  <c r="F96" i="20"/>
  <c r="E139" i="20"/>
  <c r="D87" i="20"/>
  <c r="C91" i="20"/>
  <c r="B118" i="20"/>
  <c r="BU67" i="20"/>
  <c r="BT43" i="20"/>
  <c r="BS19" i="20"/>
  <c r="BS62" i="20"/>
  <c r="BR65" i="20"/>
  <c r="BQ41" i="20"/>
  <c r="BP13" i="20"/>
  <c r="BO41" i="20"/>
  <c r="BN16" i="20"/>
  <c r="BM60" i="20"/>
  <c r="BL16" i="20"/>
  <c r="BK69" i="20"/>
  <c r="BJ59" i="20"/>
  <c r="BF35" i="20"/>
  <c r="BE11" i="20"/>
  <c r="BE30" i="20"/>
  <c r="BD41" i="20"/>
  <c r="BC33" i="20"/>
  <c r="BB5" i="20"/>
  <c r="BA26" i="20"/>
  <c r="AZ52" i="20"/>
  <c r="AY34" i="20"/>
  <c r="BN192" i="20"/>
  <c r="U207" i="20"/>
  <c r="D183" i="20"/>
  <c r="BU88" i="20"/>
  <c r="BQ84" i="20"/>
  <c r="BN104" i="20"/>
  <c r="BJ122" i="20"/>
  <c r="BC89" i="20"/>
  <c r="AZ146" i="20"/>
  <c r="AX96" i="20"/>
  <c r="AV88" i="20"/>
  <c r="AX76" i="20"/>
  <c r="AP99" i="20"/>
  <c r="AN95" i="20"/>
  <c r="AL125" i="20"/>
  <c r="AJ77" i="20"/>
  <c r="AI127" i="20"/>
  <c r="AG140" i="20"/>
  <c r="AB83" i="20"/>
  <c r="Z101" i="20"/>
  <c r="Y124" i="20"/>
  <c r="W115" i="20"/>
  <c r="U103" i="20"/>
  <c r="S135" i="20"/>
  <c r="R124" i="20"/>
  <c r="Q137" i="20"/>
  <c r="U76" i="20"/>
  <c r="M139" i="20"/>
  <c r="L107" i="20"/>
  <c r="K134" i="20"/>
  <c r="J103" i="20"/>
  <c r="I114" i="20"/>
  <c r="H106" i="20"/>
  <c r="G102" i="20"/>
  <c r="F78" i="20"/>
  <c r="E125" i="20"/>
  <c r="D101" i="20"/>
  <c r="C77" i="20"/>
  <c r="C124" i="20"/>
  <c r="B123" i="20"/>
  <c r="BU33" i="20"/>
  <c r="BT48" i="20"/>
  <c r="AO195" i="20"/>
  <c r="Q175" i="20"/>
  <c r="C171" i="20"/>
  <c r="BT142" i="20"/>
  <c r="BP141" i="20"/>
  <c r="BM127" i="20"/>
  <c r="BF110" i="20"/>
  <c r="BB85" i="20"/>
  <c r="AX123" i="20"/>
  <c r="AN136" i="20"/>
  <c r="AF131" i="20"/>
  <c r="V110" i="20"/>
  <c r="Q102" i="20"/>
  <c r="K144" i="20"/>
  <c r="G115" i="20"/>
  <c r="C90" i="20"/>
  <c r="BT37" i="20"/>
  <c r="BR41" i="20"/>
  <c r="BP30" i="20"/>
  <c r="BN54" i="20"/>
  <c r="BL42" i="20"/>
  <c r="BJ35" i="20"/>
  <c r="BF58" i="20"/>
  <c r="BD17" i="20"/>
  <c r="BB10" i="20"/>
  <c r="AZ28" i="20"/>
  <c r="AX9" i="20"/>
  <c r="AW59" i="20"/>
  <c r="AV35" i="20"/>
  <c r="BD2" i="20"/>
  <c r="AU17" i="20"/>
  <c r="AQ45" i="20"/>
  <c r="AP64" i="20"/>
  <c r="AQ110" i="20"/>
  <c r="AJ95" i="20"/>
  <c r="Z96" i="20"/>
  <c r="S83" i="20"/>
  <c r="L137" i="20"/>
  <c r="I111" i="20"/>
  <c r="E83" i="20"/>
  <c r="BU11" i="20"/>
  <c r="BS34" i="20"/>
  <c r="BQ29" i="20"/>
  <c r="BO29" i="20"/>
  <c r="BM48" i="20"/>
  <c r="BK71" i="20"/>
  <c r="BF23" i="20"/>
  <c r="BE69" i="20"/>
  <c r="BC21" i="20"/>
  <c r="BA68" i="20"/>
  <c r="AY14" i="20"/>
  <c r="AX5" i="20"/>
  <c r="AW52" i="20"/>
  <c r="AV52" i="20"/>
  <c r="AU37" i="20"/>
  <c r="AQ55" i="20"/>
  <c r="AP31" i="20"/>
  <c r="AO7" i="20"/>
  <c r="AQ142" i="20"/>
  <c r="AJ127" i="20"/>
  <c r="Z128" i="20"/>
  <c r="S99" i="20"/>
  <c r="L100" i="20"/>
  <c r="I92" i="20"/>
  <c r="E99" i="20"/>
  <c r="BU27" i="20"/>
  <c r="BS42" i="20"/>
  <c r="BQ33" i="20"/>
  <c r="BO33" i="20"/>
  <c r="BM52" i="20"/>
  <c r="BK64" i="20"/>
  <c r="BF27" i="20"/>
  <c r="BE6" i="20"/>
  <c r="BC25" i="20"/>
  <c r="BA72" i="20"/>
  <c r="AY22" i="20"/>
  <c r="AX17" i="20"/>
  <c r="AW56" i="20"/>
  <c r="AV60" i="20"/>
  <c r="AU49" i="20"/>
  <c r="AQ59" i="20"/>
  <c r="AP35" i="20"/>
  <c r="AO11" i="20"/>
  <c r="AQ95" i="20"/>
  <c r="AJ116" i="20"/>
  <c r="Y89" i="20"/>
  <c r="S115" i="20"/>
  <c r="L144" i="20"/>
  <c r="I144" i="20"/>
  <c r="E115" i="20"/>
  <c r="BU43" i="20"/>
  <c r="BS70" i="20"/>
  <c r="BQ45" i="20"/>
  <c r="BO45" i="20"/>
  <c r="BM64" i="20"/>
  <c r="BK14" i="20"/>
  <c r="BF39" i="20"/>
  <c r="BE42" i="20"/>
  <c r="BC37" i="20"/>
  <c r="AW65" i="20"/>
  <c r="AL95" i="20"/>
  <c r="AJ109" i="20"/>
  <c r="AI112" i="20"/>
  <c r="AG107" i="20"/>
  <c r="AB80" i="20"/>
  <c r="Z133" i="20"/>
  <c r="X85" i="20"/>
  <c r="W136" i="20"/>
  <c r="U135" i="20"/>
  <c r="S124" i="20"/>
  <c r="R82" i="20"/>
  <c r="Q91" i="20"/>
  <c r="M81" i="20"/>
  <c r="M100" i="20"/>
  <c r="L123" i="20"/>
  <c r="K79" i="20"/>
  <c r="J119" i="20"/>
  <c r="I130" i="20"/>
  <c r="H122" i="20"/>
  <c r="G118" i="20"/>
  <c r="F94" i="20"/>
  <c r="E141" i="20"/>
  <c r="D117" i="20"/>
  <c r="C93" i="20"/>
  <c r="C140" i="20"/>
  <c r="B139" i="20"/>
  <c r="BU5" i="20"/>
  <c r="BT64" i="20"/>
  <c r="AL183" i="20"/>
  <c r="R150" i="20"/>
  <c r="C184" i="20"/>
  <c r="BT115" i="20"/>
  <c r="BP146" i="20"/>
  <c r="BL109" i="20"/>
  <c r="BF107" i="20"/>
  <c r="BB83" i="20"/>
  <c r="AW88" i="20"/>
  <c r="AM78" i="20"/>
  <c r="AF99" i="20"/>
  <c r="V104" i="20"/>
  <c r="Q115" i="20"/>
  <c r="J137" i="20"/>
  <c r="G112" i="20"/>
  <c r="C83" i="20"/>
  <c r="BS11" i="20"/>
  <c r="BR6" i="20"/>
  <c r="BP21" i="20"/>
  <c r="BN24" i="20"/>
  <c r="BL24" i="20"/>
  <c r="BJ67" i="20"/>
  <c r="BE19" i="20"/>
  <c r="BD49" i="20"/>
  <c r="BB13" i="20"/>
  <c r="AZ60" i="20"/>
  <c r="AX53" i="20"/>
  <c r="AW9" i="20"/>
  <c r="AV51" i="20"/>
  <c r="AX2" i="20"/>
  <c r="AU45" i="20"/>
  <c r="AQ61" i="20"/>
  <c r="AP30" i="20"/>
  <c r="AQ80" i="20"/>
  <c r="AI129" i="20"/>
  <c r="Y82" i="20"/>
  <c r="S128" i="20"/>
  <c r="L106" i="20"/>
  <c r="H105" i="20"/>
  <c r="E80" i="20"/>
  <c r="BU21" i="20"/>
  <c r="BR15" i="20"/>
  <c r="BQ61" i="20"/>
  <c r="BO61" i="20"/>
  <c r="BM9" i="20"/>
  <c r="BK70" i="20"/>
  <c r="BF55" i="20"/>
  <c r="BD7" i="20"/>
  <c r="BC53" i="20"/>
  <c r="BA5" i="20"/>
  <c r="AY4" i="20"/>
  <c r="AX41" i="20"/>
  <c r="AW68" i="20"/>
  <c r="AV49" i="20"/>
  <c r="AU69" i="20"/>
  <c r="AQ4" i="20"/>
  <c r="AP47" i="20"/>
  <c r="AO23" i="20"/>
  <c r="AQ116" i="20"/>
  <c r="AI116" i="20"/>
  <c r="Y114" i="20"/>
  <c r="R85" i="20"/>
  <c r="L122" i="20"/>
  <c r="H121" i="20"/>
  <c r="E96" i="20"/>
  <c r="BU4" i="20"/>
  <c r="BR19" i="20"/>
  <c r="BQ65" i="20"/>
  <c r="BO65" i="20"/>
  <c r="BM13" i="20"/>
  <c r="BK4" i="20"/>
  <c r="BF59" i="20"/>
  <c r="BD11" i="20"/>
  <c r="BC57" i="20"/>
  <c r="BA9" i="20"/>
  <c r="AY8" i="20"/>
  <c r="AX49" i="20"/>
  <c r="AW72" i="20"/>
  <c r="AV65" i="20"/>
  <c r="AU10" i="20"/>
  <c r="AQ8" i="20"/>
  <c r="AP51" i="20"/>
  <c r="AO27" i="20"/>
  <c r="AP101" i="20"/>
  <c r="AI98" i="20"/>
  <c r="Y146" i="20"/>
  <c r="R101" i="20"/>
  <c r="AA161" i="20"/>
  <c r="I199" i="20"/>
  <c r="B192" i="20"/>
  <c r="BS88" i="20"/>
  <c r="BO96" i="20"/>
  <c r="BK133" i="20"/>
  <c r="BE83" i="20"/>
  <c r="BA82" i="20"/>
  <c r="AY99" i="20"/>
  <c r="AW138" i="20"/>
  <c r="AU94" i="20"/>
  <c r="AP89" i="20"/>
  <c r="AO139" i="20"/>
  <c r="AM79" i="20"/>
  <c r="AV101" i="20"/>
  <c r="AU143" i="20"/>
  <c r="AP142" i="20"/>
  <c r="AN118" i="20"/>
  <c r="AL141" i="20"/>
  <c r="AJ93" i="20"/>
  <c r="AI143" i="20"/>
  <c r="AG91" i="20"/>
  <c r="AB111" i="20"/>
  <c r="Z117" i="20"/>
  <c r="Y140" i="20"/>
  <c r="W92" i="20"/>
  <c r="U119" i="20"/>
  <c r="S100" i="20"/>
  <c r="R140" i="20"/>
  <c r="Q145" i="20"/>
  <c r="Q76" i="20"/>
  <c r="M80" i="20"/>
  <c r="L115" i="20"/>
  <c r="K142" i="20"/>
  <c r="J111" i="20"/>
  <c r="I122" i="20"/>
  <c r="H114" i="20"/>
  <c r="G110" i="20"/>
  <c r="F86" i="20"/>
  <c r="E133" i="20"/>
  <c r="D109" i="20"/>
  <c r="C85" i="20"/>
  <c r="C132" i="20"/>
  <c r="B131" i="20"/>
  <c r="BU61" i="20"/>
  <c r="BT56" i="20"/>
  <c r="BS24" i="20"/>
  <c r="BR12" i="20"/>
  <c r="BQ26" i="20"/>
  <c r="BP55" i="20"/>
  <c r="BO31" i="20"/>
  <c r="BN7" i="20"/>
  <c r="BN38" i="20"/>
  <c r="BM26" i="20"/>
  <c r="BL29" i="20"/>
  <c r="BK54" i="20"/>
  <c r="BJ72" i="20"/>
  <c r="BF72" i="20"/>
  <c r="BE28" i="20"/>
  <c r="BD42" i="20"/>
  <c r="BC71" i="20"/>
  <c r="BB47" i="20"/>
  <c r="BA23" i="20"/>
  <c r="BA66" i="20"/>
  <c r="AZ69" i="20"/>
  <c r="AY41" i="20"/>
  <c r="AI181" i="20"/>
  <c r="L207" i="20"/>
  <c r="C209" i="20"/>
  <c r="BS117" i="20"/>
  <c r="BP128" i="20"/>
  <c r="BL114" i="20"/>
  <c r="BF92" i="20"/>
  <c r="BB106" i="20"/>
  <c r="AY90" i="20"/>
  <c r="AW133" i="20"/>
  <c r="AU89" i="20"/>
  <c r="AQ111" i="20"/>
  <c r="AO130" i="20"/>
  <c r="AM104" i="20"/>
  <c r="AK129" i="20"/>
  <c r="AI81" i="20"/>
  <c r="AH127" i="20"/>
  <c r="AF83" i="20"/>
  <c r="AA82" i="20"/>
  <c r="Y105" i="20"/>
  <c r="X136" i="20"/>
  <c r="V88" i="20"/>
  <c r="T111" i="20"/>
  <c r="S127" i="20"/>
  <c r="R111" i="20"/>
  <c r="Q99" i="20"/>
  <c r="M118" i="20"/>
  <c r="L82" i="20"/>
  <c r="K87" i="20"/>
  <c r="J129" i="20"/>
  <c r="I105" i="20"/>
  <c r="H81" i="20"/>
  <c r="H92" i="20"/>
  <c r="G104" i="20"/>
  <c r="F80" i="20"/>
  <c r="E123" i="20"/>
  <c r="D124" i="20"/>
  <c r="C146" i="20"/>
  <c r="B102" i="20"/>
  <c r="BU51" i="20"/>
  <c r="BT27" i="20"/>
  <c r="BS3" i="20"/>
  <c r="BS26" i="20"/>
  <c r="BR49" i="20"/>
  <c r="BQ25" i="20"/>
  <c r="BP54" i="20"/>
  <c r="BO25" i="20"/>
  <c r="BN70" i="20"/>
  <c r="BM44" i="20"/>
  <c r="BL66" i="20"/>
  <c r="BK67" i="20"/>
  <c r="BJ43" i="20"/>
  <c r="BF19" i="20"/>
  <c r="BF66" i="20"/>
  <c r="BE65" i="20"/>
  <c r="BD25" i="20"/>
  <c r="BC17" i="20"/>
  <c r="BB34" i="20"/>
  <c r="BA64" i="20"/>
  <c r="AZ36" i="20"/>
  <c r="AY6" i="20"/>
  <c r="AX21" i="20"/>
  <c r="V160" i="20"/>
  <c r="E177" i="20"/>
  <c r="BU86" i="20"/>
  <c r="BQ85" i="20"/>
  <c r="BN130" i="20"/>
  <c r="BJ129" i="20"/>
  <c r="BD107" i="20"/>
  <c r="AZ82" i="20"/>
  <c r="AX95" i="20"/>
  <c r="AV117" i="20"/>
  <c r="AU124" i="20"/>
  <c r="AP116" i="20"/>
  <c r="AN134" i="20"/>
  <c r="AX131" i="20"/>
  <c r="AV128" i="20"/>
  <c r="AQ82" i="20"/>
  <c r="AO113" i="20"/>
  <c r="AN140" i="20"/>
  <c r="AL103" i="20"/>
  <c r="AJ120" i="20"/>
  <c r="AH114" i="20"/>
  <c r="AF139" i="20"/>
  <c r="AB84" i="20"/>
  <c r="Z135" i="20"/>
  <c r="X103" i="20"/>
  <c r="V114" i="20"/>
  <c r="T141" i="20"/>
  <c r="S132" i="20"/>
  <c r="R96" i="20"/>
  <c r="Q106" i="20"/>
  <c r="M104" i="20"/>
  <c r="L125" i="20"/>
  <c r="K101" i="20"/>
  <c r="J77" i="20"/>
  <c r="J124" i="20"/>
  <c r="I99" i="20"/>
  <c r="H107" i="20"/>
  <c r="G119" i="20"/>
  <c r="F95" i="20"/>
  <c r="E142" i="20"/>
  <c r="D82" i="20"/>
  <c r="C94" i="20"/>
  <c r="B141" i="20"/>
  <c r="B76" i="20"/>
  <c r="BU71" i="20"/>
  <c r="BT41" i="20"/>
  <c r="BS33" i="20"/>
  <c r="BR58" i="20"/>
  <c r="BQ68" i="20"/>
  <c r="BP40" i="20"/>
  <c r="BO40" i="20"/>
  <c r="BN29" i="20"/>
  <c r="BM63" i="20"/>
  <c r="BL39" i="20"/>
  <c r="BK15" i="20"/>
  <c r="BK46" i="20"/>
  <c r="BJ57" i="20"/>
  <c r="BF14" i="20"/>
  <c r="BE13" i="20"/>
  <c r="BD72" i="20"/>
  <c r="BC56" i="20"/>
  <c r="BB32" i="20"/>
  <c r="BA12" i="20"/>
  <c r="AZ26" i="20"/>
  <c r="AY55" i="20"/>
  <c r="AX31" i="20"/>
  <c r="Y189" i="20"/>
  <c r="H169" i="20"/>
  <c r="B166" i="20"/>
  <c r="BR114" i="20"/>
  <c r="BO116" i="20"/>
  <c r="BK84" i="20"/>
  <c r="BD101" i="20"/>
  <c r="BA99" i="20"/>
  <c r="AY108" i="20"/>
  <c r="AW111" i="20"/>
  <c r="AU100" i="20"/>
  <c r="AP84" i="20"/>
  <c r="AN105" i="20"/>
  <c r="AM88" i="20"/>
  <c r="AK91" i="20"/>
  <c r="AI146" i="20"/>
  <c r="AG98" i="20"/>
  <c r="AB81" i="20"/>
  <c r="AA95" i="20"/>
  <c r="Y123" i="20"/>
  <c r="W103" i="20"/>
  <c r="U106" i="20"/>
  <c r="S133" i="20"/>
  <c r="R125" i="20"/>
  <c r="Q101" i="20"/>
  <c r="AB76" i="20"/>
  <c r="M103" i="20"/>
  <c r="L128" i="20"/>
  <c r="K98" i="20"/>
  <c r="J138" i="20"/>
  <c r="I78" i="20"/>
  <c r="H132" i="20"/>
  <c r="G137" i="20"/>
  <c r="F113" i="20"/>
  <c r="E89" i="20"/>
  <c r="E136" i="20"/>
  <c r="D84" i="20"/>
  <c r="C88" i="20"/>
  <c r="B87" i="20"/>
  <c r="BU44" i="20"/>
  <c r="BT12" i="20"/>
  <c r="BS30" i="20"/>
  <c r="BR59" i="20"/>
  <c r="BQ35" i="20"/>
  <c r="BP11" i="20"/>
  <c r="BP26" i="20"/>
  <c r="BO38" i="20"/>
  <c r="BN13" i="20"/>
  <c r="BM53" i="20"/>
  <c r="BL22" i="20"/>
  <c r="BK44" i="20"/>
  <c r="BJ28" i="20"/>
  <c r="BF28" i="20"/>
  <c r="BE14" i="20"/>
  <c r="BD51" i="20"/>
  <c r="BC27" i="20"/>
  <c r="BB3" i="20"/>
  <c r="BB69" i="20"/>
  <c r="BA49" i="20"/>
  <c r="AZ25" i="20"/>
  <c r="AY48" i="20"/>
  <c r="AP219" i="20"/>
  <c r="R189" i="20"/>
  <c r="C155" i="20"/>
  <c r="BT126" i="20"/>
  <c r="BP125" i="20"/>
  <c r="BM107" i="20"/>
  <c r="BF94" i="20"/>
  <c r="BC140" i="20"/>
  <c r="AY93" i="20"/>
  <c r="AX92" i="20"/>
  <c r="AV87" i="20"/>
  <c r="AQ98" i="20"/>
  <c r="AO129" i="20"/>
  <c r="AM85" i="20"/>
  <c r="AL114" i="20"/>
  <c r="AJ114" i="20"/>
  <c r="AH112" i="20"/>
  <c r="AF109" i="20"/>
  <c r="AB138" i="20"/>
  <c r="Z87" i="20"/>
  <c r="X118" i="20"/>
  <c r="V137" i="20"/>
  <c r="T93" i="20"/>
  <c r="S131" i="20"/>
  <c r="R130" i="20"/>
  <c r="Q82" i="20"/>
  <c r="M129" i="20"/>
  <c r="L101" i="20"/>
  <c r="K77" i="20"/>
  <c r="K112" i="20"/>
  <c r="J100" i="20"/>
  <c r="I136" i="20"/>
  <c r="H83" i="20"/>
  <c r="G95" i="20"/>
  <c r="F142" i="20"/>
  <c r="E118" i="20"/>
  <c r="D146" i="20"/>
  <c r="C141" i="20"/>
  <c r="B117" i="20"/>
  <c r="D76" i="20"/>
  <c r="BU50" i="20"/>
  <c r="BT17" i="20"/>
  <c r="AF200" i="20"/>
  <c r="K180" i="20"/>
  <c r="B151" i="20"/>
  <c r="BS140" i="20"/>
  <c r="BO117" i="20"/>
  <c r="BL119" i="20"/>
  <c r="BE116" i="20"/>
  <c r="BB120" i="20"/>
  <c r="AV116" i="20"/>
  <c r="AL99" i="20"/>
  <c r="AB143" i="20"/>
  <c r="T137" i="20"/>
  <c r="M92" i="20"/>
  <c r="J120" i="20"/>
  <c r="F91" i="20"/>
  <c r="B137" i="20"/>
  <c r="BS20" i="20"/>
  <c r="BQ14" i="20"/>
  <c r="BO27" i="20"/>
  <c r="BN30" i="20"/>
  <c r="BL25" i="20"/>
  <c r="BJ68" i="20"/>
  <c r="BE24" i="20"/>
  <c r="BC67" i="20"/>
  <c r="BA19" i="20"/>
  <c r="AZ65" i="20"/>
  <c r="AX8" i="20"/>
  <c r="AW34" i="20"/>
  <c r="AV64" i="20"/>
  <c r="AU23" i="20"/>
  <c r="AU2" i="20"/>
  <c r="AQ38" i="20"/>
  <c r="AY105" i="20"/>
  <c r="AO141" i="20"/>
  <c r="AH142" i="20"/>
  <c r="X131" i="20"/>
  <c r="R128" i="20"/>
  <c r="K113" i="20"/>
  <c r="H119" i="20"/>
  <c r="D94" i="20"/>
  <c r="BU29" i="20"/>
  <c r="BR20" i="20"/>
  <c r="BP63" i="20"/>
  <c r="BN15" i="20"/>
  <c r="BM34" i="20"/>
  <c r="BK5" i="20"/>
  <c r="BF9" i="20"/>
  <c r="BD70" i="20"/>
  <c r="BB55" i="20"/>
  <c r="AZ7" i="20"/>
  <c r="AY53" i="20"/>
  <c r="AX70" i="20"/>
  <c r="AW22" i="20"/>
  <c r="AV21" i="20"/>
  <c r="AU16" i="20"/>
  <c r="AQ52" i="20"/>
  <c r="AP4" i="20"/>
  <c r="AY137" i="20"/>
  <c r="AO82" i="20"/>
  <c r="AH79" i="20"/>
  <c r="X88" i="20"/>
  <c r="R87" i="20"/>
  <c r="K129" i="20"/>
  <c r="H135" i="20"/>
  <c r="D114" i="20"/>
  <c r="BT3" i="20"/>
  <c r="BR24" i="20"/>
  <c r="BP67" i="20"/>
  <c r="BN19" i="20"/>
  <c r="BM38" i="20"/>
  <c r="BK9" i="20"/>
  <c r="BF13" i="20"/>
  <c r="BD4" i="20"/>
  <c r="BB59" i="20"/>
  <c r="AZ11" i="20"/>
  <c r="AY61" i="20"/>
  <c r="AW3" i="20"/>
  <c r="AW30" i="20"/>
  <c r="AV25" i="20"/>
  <c r="AU20" i="20"/>
  <c r="AQ56" i="20"/>
  <c r="AP8" i="20"/>
  <c r="AY144" i="20"/>
  <c r="AO114" i="20"/>
  <c r="AH111" i="20"/>
  <c r="X120" i="20"/>
  <c r="R103" i="20"/>
  <c r="K145" i="20"/>
  <c r="H84" i="20"/>
  <c r="D142" i="20"/>
  <c r="BT19" i="20"/>
  <c r="BR36" i="20"/>
  <c r="BP22" i="20"/>
  <c r="BN31" i="20"/>
  <c r="BM50" i="20"/>
  <c r="BK21" i="20"/>
  <c r="BF25" i="20"/>
  <c r="BD16" i="20"/>
  <c r="BB6" i="20"/>
  <c r="AV24" i="20"/>
  <c r="AL146" i="20"/>
  <c r="AJ146" i="20"/>
  <c r="AH98" i="20"/>
  <c r="AF141" i="20"/>
  <c r="AB119" i="20"/>
  <c r="Z119" i="20"/>
  <c r="X87" i="20"/>
  <c r="V98" i="20"/>
  <c r="T125" i="20"/>
  <c r="S108" i="20"/>
  <c r="R146" i="20"/>
  <c r="Q98" i="20"/>
  <c r="M145" i="20"/>
  <c r="L117" i="20"/>
  <c r="K93" i="20"/>
  <c r="K100" i="20"/>
  <c r="J116" i="20"/>
  <c r="I91" i="20"/>
  <c r="H99" i="20"/>
  <c r="G111" i="20"/>
  <c r="F87" i="20"/>
  <c r="E134" i="20"/>
  <c r="D144" i="20"/>
  <c r="C86" i="20"/>
  <c r="B133" i="20"/>
  <c r="I76" i="20"/>
  <c r="BU66" i="20"/>
  <c r="BT33" i="20"/>
  <c r="AA159" i="20"/>
  <c r="J157" i="20"/>
  <c r="B215" i="20"/>
  <c r="BS138" i="20"/>
  <c r="BO130" i="20"/>
  <c r="BK85" i="20"/>
  <c r="BE130" i="20"/>
  <c r="BA125" i="20"/>
  <c r="AU105" i="20"/>
  <c r="AK145" i="20"/>
  <c r="AA102" i="20"/>
  <c r="T127" i="20"/>
  <c r="M126" i="20"/>
  <c r="I113" i="20"/>
  <c r="F88" i="20"/>
  <c r="B110" i="20"/>
  <c r="BS52" i="20"/>
  <c r="BQ16" i="20"/>
  <c r="BO59" i="20"/>
  <c r="BM11" i="20"/>
  <c r="BL57" i="20"/>
  <c r="BJ5" i="20"/>
  <c r="BE56" i="20"/>
  <c r="BC4" i="20"/>
  <c r="BA51" i="20"/>
  <c r="AY3" i="20"/>
  <c r="AX24" i="20"/>
  <c r="AW70" i="20"/>
  <c r="AV69" i="20"/>
  <c r="AU39" i="20"/>
  <c r="AQ3" i="20"/>
  <c r="AQ54" i="20"/>
  <c r="AY138" i="20"/>
  <c r="AO87" i="20"/>
  <c r="AG81" i="20"/>
  <c r="W105" i="20"/>
  <c r="R135" i="20"/>
  <c r="K135" i="20"/>
  <c r="G81" i="20"/>
  <c r="D95" i="20"/>
  <c r="BT51" i="20"/>
  <c r="BR52" i="20"/>
  <c r="BP66" i="20"/>
  <c r="BN47" i="20"/>
  <c r="BM66" i="20"/>
  <c r="BK37" i="20"/>
  <c r="BF41" i="20"/>
  <c r="BD32" i="20"/>
  <c r="BB42" i="20"/>
  <c r="AZ39" i="20"/>
  <c r="AY54" i="20"/>
  <c r="AW15" i="20"/>
  <c r="AW50" i="20"/>
  <c r="AV45" i="20"/>
  <c r="AU32" i="20"/>
  <c r="AQ68" i="20"/>
  <c r="AP20" i="20"/>
  <c r="AY79" i="20"/>
  <c r="AO119" i="20"/>
  <c r="AG113" i="20"/>
  <c r="W137" i="20"/>
  <c r="R92" i="20"/>
  <c r="K104" i="20"/>
  <c r="G97" i="20"/>
  <c r="D111" i="20"/>
  <c r="BT67" i="20"/>
  <c r="BR56" i="20"/>
  <c r="BP4" i="20"/>
  <c r="BN51" i="20"/>
  <c r="BL3" i="20"/>
  <c r="BK41" i="20"/>
  <c r="BF45" i="20"/>
  <c r="BD36" i="20"/>
  <c r="BB58" i="20"/>
  <c r="AZ43" i="20"/>
  <c r="AY58" i="20"/>
  <c r="AW19" i="20"/>
  <c r="AW62" i="20"/>
  <c r="AV57" i="20"/>
  <c r="AU36" i="20"/>
  <c r="AQ5" i="20"/>
  <c r="AP24" i="20"/>
  <c r="AY111" i="20"/>
  <c r="AO92" i="20"/>
  <c r="AG145" i="20"/>
  <c r="W98" i="20"/>
  <c r="W164" i="20"/>
  <c r="F197" i="20"/>
  <c r="BU117" i="20"/>
  <c r="BR99" i="20"/>
  <c r="BN128" i="20"/>
  <c r="BQ76" i="20"/>
  <c r="BD142" i="20"/>
  <c r="AZ86" i="20"/>
  <c r="AX133" i="20"/>
  <c r="AV85" i="20"/>
  <c r="AU127" i="20"/>
  <c r="AP126" i="20"/>
  <c r="AN102" i="20"/>
  <c r="AX138" i="20"/>
  <c r="AV134" i="20"/>
  <c r="AQ129" i="20"/>
  <c r="AO81" i="20"/>
  <c r="AN108" i="20"/>
  <c r="AL130" i="20"/>
  <c r="AJ130" i="20"/>
  <c r="AH82" i="20"/>
  <c r="AF125" i="20"/>
  <c r="AB91" i="20"/>
  <c r="Z103" i="20"/>
  <c r="X134" i="20"/>
  <c r="V82" i="20"/>
  <c r="T109" i="20"/>
  <c r="S84" i="20"/>
  <c r="R138" i="20"/>
  <c r="Q90" i="20"/>
  <c r="M137" i="20"/>
  <c r="L109" i="20"/>
  <c r="K85" i="20"/>
  <c r="K128" i="20"/>
  <c r="J108" i="20"/>
  <c r="I83" i="20"/>
  <c r="H91" i="20"/>
  <c r="G103" i="20"/>
  <c r="F79" i="20"/>
  <c r="E126" i="20"/>
  <c r="D120" i="20"/>
  <c r="C78" i="20"/>
  <c r="B125" i="20"/>
  <c r="L76" i="20"/>
  <c r="BU58" i="20"/>
  <c r="BT25" i="20"/>
  <c r="BS17" i="20"/>
  <c r="BR10" i="20"/>
  <c r="BQ52" i="20"/>
  <c r="BP24" i="20"/>
  <c r="BO24" i="20"/>
  <c r="BN71" i="20"/>
  <c r="BM47" i="20"/>
  <c r="BL23" i="20"/>
  <c r="BL62" i="20"/>
  <c r="BK61" i="20"/>
  <c r="BJ41" i="20"/>
  <c r="BF65" i="20"/>
  <c r="BE62" i="20"/>
  <c r="BD56" i="20"/>
  <c r="BC40" i="20"/>
  <c r="BB16" i="20"/>
  <c r="BA50" i="20"/>
  <c r="AZ63" i="20"/>
  <c r="AY39" i="20"/>
  <c r="AX15" i="20"/>
  <c r="Z172" i="20"/>
  <c r="I182" i="20"/>
  <c r="B169" i="20"/>
  <c r="BR93" i="20"/>
  <c r="BO134" i="20"/>
  <c r="BK86" i="20"/>
  <c r="BE131" i="20"/>
  <c r="BA130" i="20"/>
  <c r="AY127" i="20"/>
  <c r="AW79" i="20"/>
  <c r="AU122" i="20"/>
  <c r="AP117" i="20"/>
  <c r="AO140" i="20"/>
  <c r="AM107" i="20"/>
  <c r="AK122" i="20"/>
  <c r="AI114" i="20"/>
  <c r="AG124" i="20"/>
  <c r="AM76" i="20"/>
  <c r="AA108" i="20"/>
  <c r="Y91" i="20"/>
  <c r="W114" i="20"/>
  <c r="U145" i="20"/>
  <c r="S101" i="20"/>
  <c r="R109" i="20"/>
  <c r="Q85" i="20"/>
  <c r="Q100" i="20"/>
  <c r="M87" i="20"/>
  <c r="L146" i="20"/>
  <c r="K82" i="20"/>
  <c r="J122" i="20"/>
  <c r="I108" i="20"/>
  <c r="H145" i="20"/>
  <c r="G121" i="20"/>
  <c r="F97" i="20"/>
  <c r="F144" i="20"/>
  <c r="E120" i="20"/>
  <c r="D135" i="20"/>
  <c r="C139" i="20"/>
  <c r="B124" i="20"/>
  <c r="BU28" i="20"/>
  <c r="BT54" i="20"/>
  <c r="BS67" i="20"/>
  <c r="BR43" i="20"/>
  <c r="BQ19" i="20"/>
  <c r="BQ54" i="20"/>
  <c r="BP61" i="20"/>
  <c r="BO22" i="20"/>
  <c r="BN64" i="20"/>
  <c r="BM37" i="20"/>
  <c r="BL64" i="20"/>
  <c r="BK28" i="20"/>
  <c r="BJ12" i="20"/>
  <c r="BF12" i="20"/>
  <c r="BE59" i="20"/>
  <c r="BD35" i="20"/>
  <c r="BC11" i="20"/>
  <c r="BC26" i="20"/>
  <c r="BB53" i="20"/>
  <c r="BA33" i="20"/>
  <c r="AZ9" i="20"/>
  <c r="AY32" i="20"/>
  <c r="AW153" i="20"/>
  <c r="S174" i="20"/>
  <c r="D181" i="20"/>
  <c r="BT108" i="20"/>
  <c r="BQ100" i="20"/>
  <c r="BM146" i="20"/>
  <c r="BF101" i="20"/>
  <c r="BC143" i="20"/>
  <c r="AZ104" i="20"/>
  <c r="AX99" i="20"/>
  <c r="AV84" i="20"/>
  <c r="AQ145" i="20"/>
  <c r="AO97" i="20"/>
  <c r="AN124" i="20"/>
  <c r="AW100" i="20"/>
  <c r="AU109" i="20"/>
  <c r="AQ131" i="20"/>
  <c r="AO96" i="20"/>
  <c r="AM82" i="20"/>
  <c r="AK83" i="20"/>
  <c r="AI101" i="20"/>
  <c r="AH80" i="20"/>
  <c r="AF103" i="20"/>
  <c r="AA106" i="20"/>
  <c r="Y125" i="20"/>
  <c r="W77" i="20"/>
  <c r="V108" i="20"/>
  <c r="T131" i="20"/>
  <c r="S92" i="20"/>
  <c r="R123" i="20"/>
  <c r="Q127" i="20"/>
  <c r="M130" i="20"/>
  <c r="L94" i="20"/>
  <c r="K115" i="20"/>
  <c r="J141" i="20"/>
  <c r="I117" i="20"/>
  <c r="H93" i="20"/>
  <c r="H128" i="20"/>
  <c r="G116" i="20"/>
  <c r="F92" i="20"/>
  <c r="E135" i="20"/>
  <c r="D83" i="20"/>
  <c r="C87" i="20"/>
  <c r="B114" i="20"/>
  <c r="BU63" i="20"/>
  <c r="BT39" i="20"/>
  <c r="BS15" i="20"/>
  <c r="BS50" i="20"/>
  <c r="BR61" i="20"/>
  <c r="BQ37" i="20"/>
  <c r="BP9" i="20"/>
  <c r="BO37" i="20"/>
  <c r="BN12" i="20"/>
  <c r="BM56" i="20"/>
  <c r="BL12" i="20"/>
  <c r="BK72" i="20"/>
  <c r="BJ55" i="20"/>
  <c r="BF31" i="20"/>
  <c r="BE7" i="20"/>
  <c r="BE18" i="20"/>
  <c r="BD37" i="20"/>
  <c r="BC29" i="20"/>
  <c r="BB70" i="20"/>
  <c r="BA14" i="20"/>
  <c r="AZ48" i="20"/>
  <c r="AY30" i="20"/>
  <c r="BR169" i="20"/>
  <c r="V214" i="20"/>
  <c r="D167" i="20"/>
  <c r="BU134" i="20"/>
  <c r="BQ133" i="20"/>
  <c r="BN139" i="20"/>
  <c r="BJ106" i="20"/>
  <c r="BC146" i="20"/>
  <c r="AZ138" i="20"/>
  <c r="AX88" i="20"/>
  <c r="AV145" i="20"/>
  <c r="BE76" i="20"/>
  <c r="AP95" i="20"/>
  <c r="AN91" i="20"/>
  <c r="AL84" i="20"/>
  <c r="AJ137" i="20"/>
  <c r="AH89" i="20"/>
  <c r="AG135" i="20"/>
  <c r="AB136" i="20"/>
  <c r="Z90" i="20"/>
  <c r="X113" i="20"/>
  <c r="W132" i="20"/>
  <c r="U96" i="20"/>
  <c r="S82" i="20"/>
  <c r="R94" i="20"/>
  <c r="Q123" i="20"/>
  <c r="M93" i="20"/>
  <c r="M136" i="20"/>
  <c r="L135" i="20"/>
  <c r="K103" i="20"/>
  <c r="J131" i="20"/>
  <c r="I142" i="20"/>
  <c r="H134" i="20"/>
  <c r="G130" i="20"/>
  <c r="F106" i="20"/>
  <c r="E82" i="20"/>
  <c r="D129" i="20"/>
  <c r="C105" i="20"/>
  <c r="B81" i="20"/>
  <c r="B92" i="20"/>
  <c r="BU14" i="20"/>
  <c r="BT10" i="20"/>
  <c r="BS44" i="20"/>
  <c r="BR32" i="20"/>
  <c r="BQ8" i="20"/>
  <c r="BP10" i="20"/>
  <c r="BO51" i="20"/>
  <c r="BN27" i="20"/>
  <c r="BM3" i="20"/>
  <c r="BM46" i="20"/>
  <c r="BL49" i="20"/>
  <c r="BK17" i="20"/>
  <c r="BJ54" i="20"/>
  <c r="BF21" i="20"/>
  <c r="BE48" i="20"/>
  <c r="BD12" i="20"/>
  <c r="BC54" i="20"/>
  <c r="BB67" i="20"/>
  <c r="BA43" i="20"/>
  <c r="AZ19" i="20"/>
  <c r="AZ54" i="20"/>
  <c r="AY10" i="20"/>
  <c r="AF167" i="20"/>
  <c r="K209" i="20"/>
  <c r="C182" i="20"/>
  <c r="BS112" i="20"/>
  <c r="BO101" i="20"/>
  <c r="BL103" i="20"/>
  <c r="BE141" i="20"/>
  <c r="BB84" i="20"/>
  <c r="AY126" i="20"/>
  <c r="AW144" i="20"/>
  <c r="AU125" i="20"/>
  <c r="AQ112" i="20"/>
  <c r="AO144" i="20"/>
  <c r="AM98" i="20"/>
  <c r="AK101" i="20"/>
  <c r="AJ84" i="20"/>
  <c r="AH99" i="20"/>
  <c r="AF126" i="20"/>
  <c r="AA125" i="20"/>
  <c r="Y77" i="20"/>
  <c r="X108" i="20"/>
  <c r="V127" i="20"/>
  <c r="T83" i="20"/>
  <c r="S111" i="20"/>
  <c r="R99" i="20"/>
  <c r="Q146" i="20"/>
  <c r="M106" i="20"/>
  <c r="L136" i="20"/>
  <c r="K141" i="20"/>
  <c r="J117" i="20"/>
  <c r="I93" i="20"/>
  <c r="I132" i="20"/>
  <c r="H80" i="20"/>
  <c r="G92" i="20"/>
  <c r="F135" i="20"/>
  <c r="E111" i="20"/>
  <c r="D134" i="20"/>
  <c r="C134" i="20"/>
  <c r="B90" i="20"/>
  <c r="BU39" i="20"/>
  <c r="BT15" i="20"/>
  <c r="BT38" i="20"/>
  <c r="Y165" i="20"/>
  <c r="G215" i="20"/>
  <c r="B198" i="20"/>
  <c r="BR100" i="20"/>
  <c r="BN93" i="20"/>
  <c r="BK87" i="20"/>
  <c r="BD133" i="20"/>
  <c r="BA131" i="20"/>
  <c r="AQ78" i="20"/>
  <c r="AJ108" i="20"/>
  <c r="Z131" i="20"/>
  <c r="S120" i="20"/>
  <c r="L121" i="20"/>
  <c r="I95" i="20"/>
  <c r="E138" i="20"/>
  <c r="F76" i="20"/>
  <c r="BS10" i="20"/>
  <c r="BQ17" i="20"/>
  <c r="BO17" i="20"/>
  <c r="BM36" i="20"/>
  <c r="BK59" i="20"/>
  <c r="BF11" i="20"/>
  <c r="BE57" i="20"/>
  <c r="BC9" i="20"/>
  <c r="BA56" i="20"/>
  <c r="AY57" i="20"/>
  <c r="AX72" i="20"/>
  <c r="AW48" i="20"/>
  <c r="AV44" i="20"/>
  <c r="AU29" i="20"/>
  <c r="AQ51" i="20"/>
  <c r="AP27" i="20"/>
  <c r="AX116" i="20"/>
  <c r="AM97" i="20"/>
  <c r="AF140" i="20"/>
  <c r="V142" i="20"/>
  <c r="Q118" i="20"/>
  <c r="J89" i="20"/>
  <c r="G131" i="20"/>
  <c r="C106" i="20"/>
  <c r="BT53" i="20"/>
  <c r="BR53" i="20"/>
  <c r="BP70" i="20"/>
  <c r="BN4" i="20"/>
  <c r="BL4" i="20"/>
  <c r="BJ47" i="20"/>
  <c r="BF70" i="20"/>
  <c r="BD29" i="20"/>
  <c r="BB46" i="20"/>
  <c r="AZ40" i="20"/>
  <c r="AX29" i="20"/>
  <c r="AW63" i="20"/>
  <c r="AV39" i="20"/>
  <c r="AW2" i="20"/>
  <c r="AU21" i="20"/>
  <c r="AQ49" i="20"/>
  <c r="AP68" i="20"/>
  <c r="AW85" i="20"/>
  <c r="AM129" i="20"/>
  <c r="AF106" i="20"/>
  <c r="V107" i="20"/>
  <c r="Q134" i="20"/>
  <c r="J105" i="20"/>
  <c r="G80" i="20"/>
  <c r="C122" i="20"/>
  <c r="BT69" i="20"/>
  <c r="BR57" i="20"/>
  <c r="BP5" i="20"/>
  <c r="BN8" i="20"/>
  <c r="BL8" i="20"/>
  <c r="BJ51" i="20"/>
  <c r="BE3" i="20"/>
  <c r="BD33" i="20"/>
  <c r="BB54" i="20"/>
  <c r="AZ44" i="20"/>
  <c r="AX37" i="20"/>
  <c r="AW67" i="20"/>
  <c r="AV43" i="20"/>
  <c r="BA2" i="20"/>
  <c r="AU33" i="20"/>
  <c r="AQ53" i="20"/>
  <c r="AP72" i="20"/>
  <c r="AW117" i="20"/>
  <c r="AM138" i="20"/>
  <c r="AF138" i="20"/>
  <c r="V139" i="20"/>
  <c r="Q83" i="20"/>
  <c r="J121" i="20"/>
  <c r="G96" i="20"/>
  <c r="C138" i="20"/>
  <c r="BT50" i="20"/>
  <c r="BR69" i="20"/>
  <c r="BP17" i="20"/>
  <c r="BN20" i="20"/>
  <c r="BL20" i="20"/>
  <c r="BJ63" i="20"/>
  <c r="BE15" i="20"/>
  <c r="BD45" i="20"/>
  <c r="AZ29" i="20"/>
  <c r="AU3" i="20"/>
  <c r="AK133" i="20"/>
  <c r="AI85" i="20"/>
  <c r="AH131" i="20"/>
  <c r="AF87" i="20"/>
  <c r="AA86" i="20"/>
  <c r="Y109" i="20"/>
  <c r="X140" i="20"/>
  <c r="V92" i="20"/>
  <c r="T115" i="20"/>
  <c r="S143" i="20"/>
  <c r="R115" i="20"/>
  <c r="Q107" i="20"/>
  <c r="M122" i="20"/>
  <c r="L86" i="20"/>
  <c r="K99" i="20"/>
  <c r="J133" i="20"/>
  <c r="I109" i="20"/>
  <c r="H85" i="20"/>
  <c r="H104" i="20"/>
  <c r="G108" i="20"/>
  <c r="F84" i="20"/>
  <c r="E127" i="20"/>
  <c r="D136" i="20"/>
  <c r="C79" i="20"/>
  <c r="B106" i="20"/>
  <c r="BU55" i="20"/>
  <c r="BT31" i="20"/>
  <c r="BS7" i="20"/>
  <c r="X204" i="20"/>
  <c r="F191" i="20"/>
  <c r="J150" i="20"/>
  <c r="BR143" i="20"/>
  <c r="BN95" i="20"/>
  <c r="BK100" i="20"/>
  <c r="BD90" i="20"/>
  <c r="AZ101" i="20"/>
  <c r="AQ127" i="20"/>
  <c r="AI97" i="20"/>
  <c r="Y121" i="20"/>
  <c r="S88" i="20"/>
  <c r="L90" i="20"/>
  <c r="H89" i="20"/>
  <c r="E131" i="20"/>
  <c r="BU59" i="20"/>
  <c r="BR3" i="20"/>
  <c r="BQ49" i="20"/>
  <c r="BO49" i="20"/>
  <c r="BM68" i="20"/>
  <c r="BK26" i="20"/>
  <c r="BF43" i="20"/>
  <c r="BE54" i="20"/>
  <c r="BC41" i="20"/>
  <c r="BA46" i="20"/>
  <c r="AY50" i="20"/>
  <c r="AX33" i="20"/>
  <c r="AW64" i="20"/>
  <c r="AV37" i="20"/>
  <c r="AU65" i="20"/>
  <c r="AQ67" i="20"/>
  <c r="AP43" i="20"/>
  <c r="AW86" i="20"/>
  <c r="AM110" i="20"/>
  <c r="AF88" i="20"/>
  <c r="V136" i="20"/>
  <c r="Q96" i="20"/>
  <c r="J82" i="20"/>
  <c r="G128" i="20"/>
  <c r="C99" i="20"/>
  <c r="BS27" i="20"/>
  <c r="BR46" i="20"/>
  <c r="BP33" i="20"/>
  <c r="BN36" i="20"/>
  <c r="BL36" i="20"/>
  <c r="BJ18" i="20"/>
  <c r="BE31" i="20"/>
  <c r="BD18" i="20"/>
  <c r="BB25" i="20"/>
  <c r="AZ72" i="20"/>
  <c r="AX61" i="20"/>
  <c r="AW13" i="20"/>
  <c r="AV55" i="20"/>
  <c r="BB2" i="20"/>
  <c r="AU53" i="20"/>
  <c r="AQ65" i="20"/>
  <c r="AP38" i="20"/>
  <c r="AW118" i="20"/>
  <c r="AM100" i="20"/>
  <c r="AF120" i="20"/>
  <c r="U97" i="20"/>
  <c r="Q140" i="20"/>
  <c r="J98" i="20"/>
  <c r="G144" i="20"/>
  <c r="C115" i="20"/>
  <c r="BS43" i="20"/>
  <c r="BR54" i="20"/>
  <c r="BP37" i="20"/>
  <c r="BN40" i="20"/>
  <c r="BL40" i="20"/>
  <c r="BJ34" i="20"/>
  <c r="BE35" i="20"/>
  <c r="BD30" i="20"/>
  <c r="BB29" i="20"/>
  <c r="AZ14" i="20"/>
  <c r="AX69" i="20"/>
  <c r="AW21" i="20"/>
  <c r="AV59" i="20"/>
  <c r="BF2" i="20"/>
  <c r="AU61" i="20"/>
  <c r="AQ69" i="20"/>
  <c r="AP50" i="20"/>
  <c r="AW96" i="20"/>
  <c r="AM91" i="20"/>
  <c r="AL76" i="20"/>
  <c r="U129" i="20"/>
  <c r="Q77" i="20"/>
  <c r="K140" i="20"/>
  <c r="G113" i="20"/>
  <c r="D127" i="20"/>
  <c r="BT34" i="20"/>
  <c r="BR68" i="20"/>
  <c r="BP16" i="20"/>
  <c r="BN63" i="20"/>
  <c r="BL15" i="20"/>
  <c r="BK53" i="20"/>
  <c r="BF57" i="20"/>
  <c r="BD48" i="20"/>
  <c r="BA20" i="20"/>
  <c r="AV8" i="20"/>
  <c r="AK111" i="20"/>
  <c r="AI117" i="20"/>
  <c r="AH128" i="20"/>
  <c r="AF119" i="20"/>
  <c r="AA134" i="20"/>
  <c r="Y141" i="20"/>
  <c r="W93" i="20"/>
  <c r="V124" i="20"/>
  <c r="T80" i="20"/>
  <c r="S116" i="20"/>
  <c r="R131" i="20"/>
  <c r="Q84" i="20"/>
  <c r="M138" i="20"/>
  <c r="L102" i="20"/>
  <c r="K127" i="20"/>
  <c r="J78" i="20"/>
  <c r="I125" i="20"/>
  <c r="H101" i="20"/>
  <c r="G77" i="20"/>
  <c r="G124" i="20"/>
  <c r="F100" i="20"/>
  <c r="E143" i="20"/>
  <c r="D91" i="20"/>
  <c r="C95" i="20"/>
  <c r="B122" i="20"/>
  <c r="BU13" i="20"/>
  <c r="BT47" i="20"/>
  <c r="BS23" i="20"/>
  <c r="W170" i="20"/>
  <c r="E167" i="20"/>
  <c r="BU133" i="20"/>
  <c r="BR115" i="20"/>
  <c r="BN82" i="20"/>
  <c r="BJ128" i="20"/>
  <c r="BC95" i="20"/>
  <c r="AY143" i="20"/>
  <c r="AN89" i="20"/>
  <c r="AG82" i="20"/>
  <c r="W134" i="20"/>
  <c r="Q93" i="20"/>
  <c r="K90" i="20"/>
  <c r="G129" i="20"/>
  <c r="D143" i="20"/>
  <c r="BT4" i="20"/>
  <c r="BR72" i="20"/>
  <c r="BP20" i="20"/>
  <c r="BN67" i="20"/>
  <c r="BL19" i="20"/>
  <c r="BK57" i="20"/>
  <c r="BF61" i="20"/>
  <c r="BD52" i="20"/>
  <c r="BB12" i="20"/>
  <c r="AZ59" i="20"/>
  <c r="AX11" i="20"/>
  <c r="AW27" i="20"/>
  <c r="AV3" i="20"/>
  <c r="AV6" i="20"/>
  <c r="AU44" i="20"/>
  <c r="AQ13" i="20"/>
  <c r="AP32" i="20"/>
  <c r="AU140" i="20"/>
  <c r="AK123" i="20"/>
  <c r="AA139" i="20"/>
  <c r="S141" i="20"/>
  <c r="M111" i="20"/>
  <c r="I86" i="20"/>
  <c r="E97" i="20"/>
  <c r="B95" i="20"/>
  <c r="BS25" i="20"/>
  <c r="BQ60" i="20"/>
  <c r="BO32" i="20"/>
  <c r="BM55" i="20"/>
  <c r="BK7" i="20"/>
  <c r="BJ49" i="20"/>
  <c r="BE5" i="20"/>
  <c r="BC48" i="20"/>
  <c r="BA4" i="20"/>
  <c r="AY47" i="20"/>
  <c r="AX44" i="20"/>
  <c r="AW20" i="20"/>
  <c r="AV62" i="20"/>
  <c r="AU59" i="20"/>
  <c r="AQ23" i="20"/>
  <c r="AQ71" i="20"/>
  <c r="AP6" i="20"/>
  <c r="AU107" i="20"/>
  <c r="AK132" i="20"/>
  <c r="Z81" i="20"/>
  <c r="S126" i="20"/>
  <c r="M127" i="20"/>
  <c r="I102" i="20"/>
  <c r="E113" i="20"/>
  <c r="B111" i="20"/>
  <c r="BS29" i="20"/>
  <c r="BQ64" i="20"/>
  <c r="BO36" i="20"/>
  <c r="BM59" i="20"/>
  <c r="BK11" i="20"/>
  <c r="BJ53" i="20"/>
  <c r="BE9" i="20"/>
  <c r="BC52" i="20"/>
  <c r="BA8" i="20"/>
  <c r="AY51" i="20"/>
  <c r="AX48" i="20"/>
  <c r="AW24" i="20"/>
  <c r="AV4" i="20"/>
  <c r="AU63" i="20"/>
  <c r="AQ27" i="20"/>
  <c r="AP3" i="20"/>
  <c r="AP18" i="20"/>
  <c r="AU139" i="20"/>
  <c r="AJ89" i="20"/>
  <c r="Z113" i="20"/>
  <c r="S80" i="20"/>
  <c r="M143" i="20"/>
  <c r="I118" i="20"/>
  <c r="E129" i="20"/>
  <c r="B127" i="20"/>
  <c r="BS41" i="20"/>
  <c r="BQ10" i="20"/>
  <c r="BO48" i="20"/>
  <c r="BM71" i="20"/>
  <c r="BK23" i="20"/>
  <c r="BJ65" i="20"/>
  <c r="BE21" i="20"/>
  <c r="BC64" i="20"/>
  <c r="AX22" i="20"/>
  <c r="AQ28" i="20"/>
  <c r="AK100" i="20"/>
  <c r="AI95" i="20"/>
  <c r="AG134" i="20"/>
  <c r="AB117" i="20"/>
  <c r="AA128" i="20"/>
  <c r="Y92" i="20"/>
  <c r="W124" i="20"/>
  <c r="U142" i="20"/>
  <c r="S110" i="20"/>
  <c r="R145" i="20"/>
  <c r="Q121" i="20"/>
  <c r="W76" i="20"/>
  <c r="M123" i="20"/>
  <c r="L91" i="20"/>
  <c r="K118" i="20"/>
  <c r="J87" i="20"/>
  <c r="I98" i="20"/>
  <c r="H90" i="20"/>
  <c r="G86" i="20"/>
  <c r="F133" i="20"/>
  <c r="E109" i="20"/>
  <c r="D85" i="20"/>
  <c r="D108" i="20"/>
  <c r="C108" i="20"/>
  <c r="B107" i="20"/>
  <c r="BU64" i="20"/>
  <c r="BT32" i="20"/>
  <c r="AV208" i="20"/>
  <c r="R199" i="20"/>
  <c r="D209" i="20"/>
  <c r="BT78" i="20"/>
  <c r="BP77" i="20"/>
  <c r="BM96" i="20"/>
  <c r="BF117" i="20"/>
  <c r="BC92" i="20"/>
  <c r="AX119" i="20"/>
  <c r="AN146" i="20"/>
  <c r="AG119" i="20"/>
  <c r="W143" i="20"/>
  <c r="Q103" i="20"/>
  <c r="K91" i="20"/>
  <c r="G122" i="20"/>
  <c r="C97" i="20"/>
  <c r="BT68" i="20"/>
  <c r="BR9" i="20"/>
  <c r="BP52" i="20"/>
  <c r="BN57" i="20"/>
  <c r="BL51" i="20"/>
  <c r="BJ3" i="20"/>
  <c r="BF26" i="20"/>
  <c r="BD14" i="20"/>
  <c r="BB44" i="20"/>
  <c r="AZ62" i="20"/>
  <c r="AX43" i="20"/>
  <c r="AW43" i="20"/>
  <c r="AV19" i="20"/>
  <c r="AV58" i="20"/>
  <c r="AU60" i="20"/>
  <c r="AQ29" i="20"/>
  <c r="AP48" i="20"/>
  <c r="AY76" i="20"/>
  <c r="AJ100" i="20"/>
  <c r="Z106" i="20"/>
  <c r="S94" i="20"/>
  <c r="L143" i="20"/>
  <c r="H142" i="20"/>
  <c r="D137" i="20"/>
  <c r="BU22" i="20"/>
  <c r="BR26" i="20"/>
  <c r="BP31" i="20"/>
  <c r="BO58" i="20"/>
  <c r="BM70" i="20"/>
  <c r="BK68" i="20"/>
  <c r="BF48" i="20"/>
  <c r="BD71" i="20"/>
  <c r="BB23" i="20"/>
  <c r="BA69" i="20"/>
  <c r="AY68" i="20"/>
  <c r="AX38" i="20"/>
  <c r="AW57" i="20"/>
  <c r="AV5" i="20"/>
  <c r="AU66" i="20"/>
  <c r="AQ36" i="20"/>
  <c r="AP26" i="20"/>
  <c r="AZ87" i="20"/>
  <c r="AP143" i="20"/>
  <c r="AH137" i="20"/>
  <c r="X98" i="20"/>
  <c r="R118" i="20"/>
  <c r="L104" i="20"/>
  <c r="H124" i="20"/>
  <c r="D122" i="20"/>
  <c r="BU38" i="20"/>
  <c r="BR38" i="20"/>
  <c r="BP35" i="20"/>
  <c r="BO62" i="20"/>
  <c r="BM6" i="20"/>
  <c r="BK65" i="20"/>
  <c r="BF52" i="20"/>
  <c r="BD57" i="20"/>
  <c r="BB27" i="20"/>
  <c r="BA6" i="20"/>
  <c r="AY72" i="20"/>
  <c r="AX46" i="20"/>
  <c r="AW61" i="20"/>
  <c r="AV9" i="20"/>
  <c r="AU4" i="20"/>
  <c r="AQ40" i="20"/>
  <c r="AP42" i="20"/>
  <c r="AZ119" i="20"/>
  <c r="AO77" i="20"/>
  <c r="AH78" i="20"/>
  <c r="X130" i="20"/>
  <c r="R134" i="20"/>
  <c r="K81" i="20"/>
  <c r="H87" i="20"/>
  <c r="D104" i="20"/>
  <c r="BU54" i="20"/>
  <c r="BR4" i="20"/>
  <c r="BP47" i="20"/>
  <c r="BO72" i="20"/>
  <c r="BM18" i="20"/>
  <c r="BK34" i="20"/>
  <c r="BF64" i="20"/>
  <c r="BD22" i="20"/>
  <c r="BB40" i="20"/>
  <c r="AV15" i="20"/>
  <c r="AP71" i="20"/>
  <c r="AO65" i="20"/>
  <c r="AN14" i="20"/>
  <c r="AM20" i="20"/>
  <c r="AL40" i="20"/>
  <c r="AK40" i="20"/>
  <c r="AJ33" i="20"/>
  <c r="AI51" i="20"/>
  <c r="AH31" i="20"/>
  <c r="AG11" i="20"/>
  <c r="AG30" i="20"/>
  <c r="AF55" i="20"/>
  <c r="AW44" i="20"/>
  <c r="AP23" i="20"/>
  <c r="AO53" i="20"/>
  <c r="AN63" i="20"/>
  <c r="AM8" i="20"/>
  <c r="AL28" i="20"/>
  <c r="AK28" i="20"/>
  <c r="AJ9" i="20"/>
  <c r="AI39" i="20"/>
  <c r="AH19" i="20"/>
  <c r="AH66" i="20"/>
  <c r="AG69" i="20"/>
  <c r="AF49" i="20"/>
  <c r="AX45" i="20"/>
  <c r="AU41" i="20"/>
  <c r="AO32" i="20"/>
  <c r="AN61" i="20"/>
  <c r="AM55" i="20"/>
  <c r="AL31" i="20"/>
  <c r="AK7" i="20"/>
  <c r="AK54" i="20"/>
  <c r="AJ53" i="20"/>
  <c r="AI33" i="20"/>
  <c r="AH16" i="20"/>
  <c r="AG68" i="20"/>
  <c r="AF22" i="20"/>
  <c r="BA21" i="20"/>
  <c r="AV10" i="20"/>
  <c r="AP69" i="20"/>
  <c r="AO58" i="20"/>
  <c r="AN3" i="20"/>
  <c r="AM17" i="20"/>
  <c r="AL9" i="20"/>
  <c r="AK29" i="20"/>
  <c r="AJ8" i="20"/>
  <c r="AI40" i="20"/>
  <c r="AH21" i="20"/>
  <c r="AG71" i="20"/>
  <c r="AF27" i="20"/>
  <c r="AF43" i="20"/>
  <c r="AB72" i="20"/>
  <c r="AA54" i="20"/>
  <c r="Z68" i="20"/>
  <c r="Y4" i="20"/>
  <c r="X24" i="20"/>
  <c r="W62" i="20"/>
  <c r="V67" i="20"/>
  <c r="U43" i="20"/>
  <c r="T19" i="20"/>
  <c r="T50" i="20"/>
  <c r="S14" i="20"/>
  <c r="R26" i="20"/>
  <c r="Q44" i="20"/>
  <c r="AA55" i="20"/>
  <c r="Y45" i="20"/>
  <c r="V26" i="20"/>
  <c r="T53" i="20"/>
  <c r="Q40" i="20"/>
  <c r="AB60" i="20"/>
  <c r="AA26" i="20"/>
  <c r="Z56" i="20"/>
  <c r="Y50" i="20"/>
  <c r="X12" i="20"/>
  <c r="W26" i="20"/>
  <c r="V55" i="20"/>
  <c r="U31" i="20"/>
  <c r="T7" i="20"/>
  <c r="T18" i="20"/>
  <c r="S57" i="20"/>
  <c r="R29" i="20"/>
  <c r="Q20" i="20"/>
  <c r="AA25" i="20"/>
  <c r="X21" i="20"/>
  <c r="U46" i="20"/>
  <c r="R60" i="20"/>
  <c r="AB34" i="20"/>
  <c r="AA4" i="20"/>
  <c r="Z6" i="20"/>
  <c r="Y51" i="20"/>
  <c r="X27" i="20"/>
  <c r="W3" i="20"/>
  <c r="W10" i="20"/>
  <c r="V49" i="20"/>
  <c r="U21" i="20"/>
  <c r="T70" i="20"/>
  <c r="S25" i="20"/>
  <c r="R24" i="20"/>
  <c r="Q8" i="20"/>
  <c r="AB4" i="20"/>
  <c r="Y39" i="20"/>
  <c r="V15" i="20"/>
  <c r="T5" i="20"/>
  <c r="Q63" i="20"/>
  <c r="AO15" i="20"/>
  <c r="AN8" i="20"/>
  <c r="AN35" i="20"/>
  <c r="AM53" i="20"/>
  <c r="AL29" i="20"/>
  <c r="AK49" i="20"/>
  <c r="AJ28" i="20"/>
  <c r="AI64" i="20"/>
  <c r="AH45" i="20"/>
  <c r="AG54" i="20"/>
  <c r="AF8" i="20"/>
  <c r="BA42" i="20"/>
  <c r="AV13" i="20"/>
  <c r="AP34" i="20"/>
  <c r="AO66" i="20"/>
  <c r="AN11" i="20"/>
  <c r="AM29" i="20"/>
  <c r="AL17" i="20"/>
  <c r="AK37" i="20"/>
  <c r="AJ16" i="20"/>
  <c r="AI48" i="20"/>
  <c r="AH33" i="20"/>
  <c r="AG26" i="20"/>
  <c r="AF51" i="20"/>
  <c r="AF67" i="20"/>
  <c r="AW58" i="20"/>
  <c r="AQ50" i="20"/>
  <c r="AO41" i="20"/>
  <c r="AN53" i="20"/>
  <c r="AM62" i="20"/>
  <c r="AL16" i="20"/>
  <c r="AK16" i="20"/>
  <c r="AJ63" i="20"/>
  <c r="AI27" i="20"/>
  <c r="AH7" i="20"/>
  <c r="AH38" i="20"/>
  <c r="AG57" i="20"/>
  <c r="AF37" i="20"/>
  <c r="AX7" i="20"/>
  <c r="AU40" i="20"/>
  <c r="AO20" i="20"/>
  <c r="AN68" i="20"/>
  <c r="AM43" i="20"/>
  <c r="AL19" i="20"/>
  <c r="AL54" i="20"/>
  <c r="AK42" i="20"/>
  <c r="AJ29" i="20"/>
  <c r="AI56" i="20"/>
  <c r="AH4" i="20"/>
  <c r="AG56" i="20"/>
  <c r="AF68" i="20"/>
  <c r="AB35" i="20"/>
  <c r="AA11" i="20"/>
  <c r="AA18" i="20"/>
  <c r="Z53" i="20"/>
  <c r="Y21" i="20"/>
  <c r="X9" i="20"/>
  <c r="W30" i="20"/>
  <c r="V52" i="20"/>
  <c r="U28" i="20"/>
  <c r="T8" i="20"/>
  <c r="S4" i="20"/>
  <c r="R7" i="20"/>
  <c r="R30" i="20"/>
  <c r="Q33" i="20"/>
  <c r="AA58" i="20"/>
  <c r="X30" i="20"/>
  <c r="U7" i="20"/>
  <c r="S18" i="20"/>
  <c r="AB23" i="20"/>
  <c r="AB70" i="20"/>
  <c r="AA65" i="20"/>
  <c r="Z41" i="20"/>
  <c r="Y72" i="20"/>
  <c r="X54" i="20"/>
  <c r="W68" i="20"/>
  <c r="V40" i="20"/>
  <c r="U16" i="20"/>
  <c r="T54" i="20"/>
  <c r="S63" i="20"/>
  <c r="T2" i="20"/>
  <c r="R10" i="20"/>
  <c r="Q21" i="20"/>
  <c r="Z22" i="20"/>
  <c r="W60" i="20"/>
  <c r="T34" i="20"/>
  <c r="Q10" i="20"/>
  <c r="AB64" i="20"/>
  <c r="AA34" i="20"/>
  <c r="Z60" i="20"/>
  <c r="Y58" i="20"/>
  <c r="X16" i="20"/>
  <c r="W38" i="20"/>
  <c r="V59" i="20"/>
  <c r="U35" i="20"/>
  <c r="T11" i="20"/>
  <c r="T26" i="20"/>
  <c r="S65" i="20"/>
  <c r="R33" i="20"/>
  <c r="Q28" i="20"/>
  <c r="AA24" i="20"/>
  <c r="Y70" i="20"/>
  <c r="V42" i="20"/>
  <c r="S9" i="20"/>
  <c r="Q58" i="20"/>
  <c r="AO40" i="20"/>
  <c r="AN19" i="20"/>
  <c r="AM63" i="20"/>
  <c r="AL39" i="20"/>
  <c r="AK15" i="20"/>
  <c r="AK62" i="20"/>
  <c r="AJ6" i="20"/>
  <c r="AI57" i="20"/>
  <c r="AH24" i="20"/>
  <c r="AG10" i="20"/>
  <c r="AF38" i="20"/>
  <c r="AX71" i="20"/>
  <c r="AU5" i="20"/>
  <c r="AO28" i="20"/>
  <c r="AN57" i="20"/>
  <c r="AM51" i="20"/>
  <c r="AL27" i="20"/>
  <c r="AK3" i="20"/>
  <c r="AK50" i="20"/>
  <c r="AJ45" i="20"/>
  <c r="AI21" i="20"/>
  <c r="AH12" i="20"/>
  <c r="AG64" i="20"/>
  <c r="AF14" i="20"/>
  <c r="BA38" i="20"/>
  <c r="AV68" i="20"/>
  <c r="AP65" i="20"/>
  <c r="AO54" i="20"/>
  <c r="AN70" i="20"/>
  <c r="AM5" i="20"/>
  <c r="AL5" i="20"/>
  <c r="AK25" i="20"/>
  <c r="AJ4" i="20"/>
  <c r="Q143" i="20"/>
  <c r="J114" i="20"/>
  <c r="F89" i="20"/>
  <c r="C131" i="20"/>
  <c r="BS55" i="20"/>
  <c r="BQ7" i="20"/>
  <c r="BP49" i="20"/>
  <c r="BN52" i="20"/>
  <c r="BL52" i="20"/>
  <c r="BJ66" i="20"/>
  <c r="BE47" i="20"/>
  <c r="BD66" i="20"/>
  <c r="AY63" i="20"/>
  <c r="AU67" i="20"/>
  <c r="AK99" i="20"/>
  <c r="AI92" i="20"/>
  <c r="AG102" i="20"/>
  <c r="AB85" i="20"/>
  <c r="AA103" i="20"/>
  <c r="Y127" i="20"/>
  <c r="W111" i="20"/>
  <c r="U110" i="20"/>
  <c r="S137" i="20"/>
  <c r="R129" i="20"/>
  <c r="Q105" i="20"/>
  <c r="R76" i="20"/>
  <c r="M107" i="20"/>
  <c r="L140" i="20"/>
  <c r="K102" i="20"/>
  <c r="J142" i="20"/>
  <c r="I82" i="20"/>
  <c r="H144" i="20"/>
  <c r="G141" i="20"/>
  <c r="F117" i="20"/>
  <c r="E93" i="20"/>
  <c r="E140" i="20"/>
  <c r="D88" i="20"/>
  <c r="C92" i="20"/>
  <c r="B91" i="20"/>
  <c r="BU48" i="20"/>
  <c r="BT16" i="20"/>
  <c r="AY155" i="20"/>
  <c r="S158" i="20"/>
  <c r="D188" i="20"/>
  <c r="BT109" i="20"/>
  <c r="BQ103" i="20"/>
  <c r="BM124" i="20"/>
  <c r="BF135" i="20"/>
  <c r="BB144" i="20"/>
  <c r="AW95" i="20"/>
  <c r="AM123" i="20"/>
  <c r="V146" i="20"/>
  <c r="U90" i="20"/>
  <c r="Q124" i="20"/>
  <c r="J130" i="20"/>
  <c r="F105" i="20"/>
  <c r="C80" i="20"/>
  <c r="BS59" i="20"/>
  <c r="BQ11" i="20"/>
  <c r="BP53" i="20"/>
  <c r="BN56" i="20"/>
  <c r="BL56" i="20"/>
  <c r="BJ4" i="20"/>
  <c r="BE51" i="20"/>
  <c r="BC3" i="20"/>
  <c r="BB45" i="20"/>
  <c r="AZ58" i="20"/>
  <c r="AX18" i="20"/>
  <c r="AW37" i="20"/>
  <c r="AV67" i="20"/>
  <c r="BC2" i="20"/>
  <c r="AU14" i="20"/>
  <c r="AQ6" i="20"/>
  <c r="AP5" i="20"/>
  <c r="AP132" i="20"/>
  <c r="AI132" i="20"/>
  <c r="Y139" i="20"/>
  <c r="R133" i="20"/>
  <c r="L79" i="20"/>
  <c r="H78" i="20"/>
  <c r="E144" i="20"/>
  <c r="BU52" i="20"/>
  <c r="BR47" i="20"/>
  <c r="BQ66" i="20"/>
  <c r="BO26" i="20"/>
  <c r="BM41" i="20"/>
  <c r="BK32" i="20"/>
  <c r="BF16" i="20"/>
  <c r="BD39" i="20"/>
  <c r="BC38" i="20"/>
  <c r="BA37" i="20"/>
  <c r="AY36" i="20"/>
  <c r="AX6" i="20"/>
  <c r="AW25" i="20"/>
  <c r="AV30" i="20"/>
  <c r="AU38" i="20"/>
  <c r="AQ20" i="20"/>
  <c r="AP63" i="20"/>
  <c r="AO39" i="20"/>
  <c r="AP106" i="20"/>
  <c r="AI107" i="20"/>
  <c r="Y104" i="20"/>
  <c r="R88" i="20"/>
  <c r="L95" i="20"/>
  <c r="H94" i="20"/>
  <c r="D89" i="20"/>
  <c r="BU68" i="20"/>
  <c r="BR51" i="20"/>
  <c r="BP3" i="20"/>
  <c r="BO30" i="20"/>
  <c r="BM45" i="20"/>
  <c r="BK36" i="20"/>
  <c r="BF20" i="20"/>
  <c r="BD43" i="20"/>
  <c r="BC50" i="20"/>
  <c r="BA41" i="20"/>
  <c r="AY40" i="20"/>
  <c r="AX14" i="20"/>
  <c r="AW29" i="20"/>
  <c r="AV46" i="20"/>
  <c r="AU42" i="20"/>
  <c r="AQ24" i="20"/>
  <c r="AP67" i="20"/>
  <c r="AO43" i="20"/>
  <c r="AP138" i="20"/>
  <c r="AI139" i="20"/>
  <c r="Y136" i="20"/>
  <c r="R132" i="20"/>
  <c r="L111" i="20"/>
  <c r="H110" i="20"/>
  <c r="D105" i="20"/>
  <c r="BU45" i="20"/>
  <c r="BR63" i="20"/>
  <c r="BP15" i="20"/>
  <c r="BO42" i="20"/>
  <c r="BM57" i="20"/>
  <c r="BK48" i="20"/>
  <c r="BF32" i="20"/>
  <c r="BD55" i="20"/>
  <c r="BB7" i="20"/>
  <c r="AW41" i="20"/>
  <c r="AL82" i="20"/>
  <c r="AJ82" i="20"/>
  <c r="AH125" i="20"/>
  <c r="AF77" i="20"/>
  <c r="AB106" i="20"/>
  <c r="Z126" i="20"/>
  <c r="X86" i="20"/>
  <c r="V105" i="20"/>
  <c r="U132" i="20"/>
  <c r="S114" i="20"/>
  <c r="R114" i="20"/>
  <c r="Q116" i="20"/>
  <c r="M113" i="20"/>
  <c r="L85" i="20"/>
  <c r="L96" i="20"/>
  <c r="K80" i="20"/>
  <c r="J84" i="20"/>
  <c r="I88" i="20"/>
  <c r="H112" i="20"/>
  <c r="G79" i="20"/>
  <c r="F126" i="20"/>
  <c r="E102" i="20"/>
  <c r="D110" i="20"/>
  <c r="C125" i="20"/>
  <c r="B101" i="20"/>
  <c r="C76" i="20"/>
  <c r="BU34" i="20"/>
  <c r="BT66" i="20"/>
  <c r="AH182" i="20"/>
  <c r="L174" i="20"/>
  <c r="C157" i="20"/>
  <c r="BS83" i="20"/>
  <c r="BP143" i="20"/>
  <c r="BL146" i="20"/>
  <c r="BE93" i="20"/>
  <c r="BB138" i="20"/>
  <c r="AV129" i="20"/>
  <c r="AL119" i="20"/>
  <c r="AB104" i="20"/>
  <c r="U80" i="20"/>
  <c r="M85" i="20"/>
  <c r="J123" i="20"/>
  <c r="F98" i="20"/>
  <c r="C144" i="20"/>
  <c r="BS46" i="20"/>
  <c r="BQ43" i="20"/>
  <c r="BP50" i="20"/>
  <c r="BN33" i="20"/>
  <c r="BL46" i="20"/>
  <c r="BJ36" i="20"/>
  <c r="BE38" i="20"/>
  <c r="BC35" i="20"/>
  <c r="BB26" i="20"/>
  <c r="AZ33" i="20"/>
  <c r="AX50" i="20"/>
  <c r="AW6" i="20"/>
  <c r="AV32" i="20"/>
  <c r="AU7" i="20"/>
  <c r="AU46" i="20"/>
  <c r="AQ22" i="20"/>
  <c r="AZ88" i="20"/>
  <c r="AP111" i="20"/>
  <c r="AH105" i="20"/>
  <c r="X129" i="20"/>
  <c r="R102" i="20"/>
  <c r="K119" i="20"/>
  <c r="G138" i="20"/>
  <c r="C113" i="20"/>
  <c r="BT30" i="20"/>
  <c r="BR21" i="20"/>
  <c r="BP64" i="20"/>
  <c r="BN10" i="20"/>
  <c r="BL63" i="20"/>
  <c r="BJ15" i="20"/>
  <c r="BF38" i="20"/>
  <c r="BD50" i="20"/>
  <c r="BB56" i="20"/>
  <c r="AZ8" i="20"/>
  <c r="AX55" i="20"/>
  <c r="AW47" i="20"/>
  <c r="AV23" i="20"/>
  <c r="AV70" i="20"/>
  <c r="AU64" i="20"/>
  <c r="AQ33" i="20"/>
  <c r="AP52" i="20"/>
  <c r="AX98" i="20"/>
  <c r="AN139" i="20"/>
  <c r="AF89" i="20"/>
  <c r="V117" i="20"/>
  <c r="Q132" i="20"/>
  <c r="K88" i="20"/>
  <c r="G83" i="20"/>
  <c r="C129" i="20"/>
  <c r="BT5" i="20"/>
  <c r="BR25" i="20"/>
  <c r="BP68" i="20"/>
  <c r="BN22" i="20"/>
  <c r="BL67" i="20"/>
  <c r="BJ19" i="20"/>
  <c r="BF42" i="20"/>
  <c r="BD62" i="20"/>
  <c r="BB60" i="20"/>
  <c r="AZ12" i="20"/>
  <c r="AX59" i="20"/>
  <c r="AW51" i="20"/>
  <c r="AV27" i="20"/>
  <c r="AV2" i="20"/>
  <c r="AU68" i="20"/>
  <c r="AQ37" i="20"/>
  <c r="AP56" i="20"/>
  <c r="AX130" i="20"/>
  <c r="AN104" i="20"/>
  <c r="AF121" i="20"/>
  <c r="V78" i="20"/>
  <c r="Q86" i="20"/>
  <c r="K124" i="20"/>
  <c r="G99" i="20"/>
  <c r="C145" i="20"/>
  <c r="BT21" i="20"/>
  <c r="BR37" i="20"/>
  <c r="BP18" i="20"/>
  <c r="BN42" i="20"/>
  <c r="BL30" i="20"/>
  <c r="BJ31" i="20"/>
  <c r="BF54" i="20"/>
  <c r="BD13" i="20"/>
  <c r="AZ50" i="20"/>
  <c r="AV42" i="20"/>
  <c r="AP22" i="20"/>
  <c r="AO62" i="20"/>
  <c r="AN7" i="20"/>
  <c r="AM25" i="20"/>
  <c r="AL13" i="20"/>
  <c r="AK33" i="20"/>
  <c r="AJ12" i="20"/>
  <c r="AI44" i="20"/>
  <c r="AH29" i="20"/>
  <c r="AG14" i="20"/>
  <c r="AF39" i="20"/>
  <c r="BA52" i="20"/>
  <c r="AV36" i="20"/>
  <c r="AP53" i="20"/>
  <c r="AO50" i="20"/>
  <c r="AN66" i="20"/>
  <c r="AM72" i="20"/>
  <c r="AL58" i="20"/>
  <c r="AK21" i="20"/>
  <c r="AJ66" i="20"/>
  <c r="AI32" i="20"/>
  <c r="AH9" i="20"/>
  <c r="AG63" i="20"/>
  <c r="AN2" i="20"/>
  <c r="AF19" i="20"/>
  <c r="AW71" i="20"/>
  <c r="AQ57" i="20"/>
  <c r="AO25" i="20"/>
  <c r="AN37" i="20"/>
  <c r="AM30" i="20"/>
  <c r="AL70" i="20"/>
  <c r="AK71" i="20"/>
  <c r="AJ47" i="20"/>
  <c r="AI11" i="20"/>
  <c r="AI34" i="20"/>
  <c r="AH49" i="20"/>
  <c r="AG41" i="20"/>
  <c r="AF21" i="20"/>
  <c r="AY20" i="20"/>
  <c r="AU22" i="20"/>
  <c r="AO4" i="20"/>
  <c r="AN52" i="20"/>
  <c r="AM27" i="20"/>
  <c r="AL3" i="20"/>
  <c r="AL6" i="20"/>
  <c r="AK26" i="20"/>
  <c r="AJ72" i="20"/>
  <c r="AI30" i="20"/>
  <c r="AH42" i="20"/>
  <c r="AG40" i="20"/>
  <c r="AF52" i="20"/>
  <c r="AB19" i="20"/>
  <c r="AB62" i="20"/>
  <c r="AA61" i="20"/>
  <c r="Z37" i="20"/>
  <c r="Y68" i="20"/>
  <c r="X42" i="20"/>
  <c r="W64" i="20"/>
  <c r="V36" i="20"/>
  <c r="U12" i="20"/>
  <c r="T42" i="20"/>
  <c r="S59" i="20"/>
  <c r="AA2" i="20"/>
  <c r="R6" i="20"/>
  <c r="Q17" i="20"/>
  <c r="AA41" i="20"/>
  <c r="X36" i="20"/>
  <c r="V69" i="20"/>
  <c r="S64" i="20"/>
  <c r="AB7" i="20"/>
  <c r="AB38" i="20"/>
  <c r="AA49" i="20"/>
  <c r="Z25" i="20"/>
  <c r="Y56" i="20"/>
  <c r="X10" i="20"/>
  <c r="W52" i="20"/>
  <c r="V24" i="20"/>
  <c r="U70" i="20"/>
  <c r="T71" i="20"/>
  <c r="S47" i="20"/>
  <c r="Y2" i="20"/>
  <c r="R61" i="20"/>
  <c r="Q5" i="20"/>
  <c r="Z32" i="20"/>
  <c r="W12" i="20"/>
  <c r="T36" i="20"/>
  <c r="Q12" i="20"/>
  <c r="AB48" i="20"/>
  <c r="AA68" i="20"/>
  <c r="Z44" i="20"/>
  <c r="Y22" i="20"/>
  <c r="X70" i="20"/>
  <c r="W67" i="20"/>
  <c r="V43" i="20"/>
  <c r="U19" i="20"/>
  <c r="U50" i="20"/>
  <c r="T65" i="20"/>
  <c r="S17" i="20"/>
  <c r="R17" i="20"/>
  <c r="Q46" i="20"/>
  <c r="AA71" i="20"/>
  <c r="Y10" i="20"/>
  <c r="V37" i="20"/>
  <c r="S32" i="20"/>
  <c r="Q61" i="20"/>
  <c r="AO24" i="20"/>
  <c r="AN72" i="20"/>
  <c r="AM47" i="20"/>
  <c r="AL23" i="20"/>
  <c r="AL66" i="20"/>
  <c r="AK46" i="20"/>
  <c r="AJ37" i="20"/>
  <c r="AI13" i="20"/>
  <c r="AH8" i="20"/>
  <c r="AG60" i="20"/>
  <c r="AF6" i="20"/>
  <c r="AY25" i="20"/>
  <c r="AU8" i="20"/>
  <c r="AO12" i="20"/>
  <c r="AN60" i="20"/>
  <c r="AM35" i="20"/>
  <c r="AL11" i="20"/>
  <c r="AL30" i="20"/>
  <c r="AK34" i="20"/>
  <c r="AJ17" i="20"/>
  <c r="AI54" i="20"/>
  <c r="AH62" i="20"/>
  <c r="AG48" i="20"/>
  <c r="AF60" i="20"/>
  <c r="BA47" i="20"/>
  <c r="AV53" i="20"/>
  <c r="AP33" i="20"/>
  <c r="AO38" i="20"/>
  <c r="AN54" i="20"/>
  <c r="AM60" i="20"/>
  <c r="AL26" i="20"/>
  <c r="AK9" i="20"/>
  <c r="AJ46" i="20"/>
  <c r="AI20" i="20"/>
  <c r="AH71" i="20"/>
  <c r="AG51" i="20"/>
  <c r="AM2" i="20"/>
  <c r="AF66" i="20"/>
  <c r="AW23" i="20"/>
  <c r="AQ9" i="20"/>
  <c r="AO13" i="20"/>
  <c r="AN25" i="20"/>
  <c r="AM69" i="20"/>
  <c r="AL34" i="20"/>
  <c r="AK59" i="20"/>
  <c r="AJ35" i="20"/>
  <c r="AI50" i="20"/>
  <c r="AI65" i="20"/>
  <c r="AH68" i="20"/>
  <c r="AG29" i="20"/>
  <c r="AF9" i="20"/>
  <c r="AB57" i="20"/>
  <c r="AA10" i="20"/>
  <c r="Z51" i="20"/>
  <c r="Y27" i="20"/>
  <c r="X3" i="20"/>
  <c r="X6" i="20"/>
  <c r="W53" i="20"/>
  <c r="V25" i="20"/>
  <c r="U54" i="20"/>
  <c r="T72" i="20"/>
  <c r="S68" i="20"/>
  <c r="R71" i="20"/>
  <c r="Q51" i="20"/>
  <c r="AB15" i="20"/>
  <c r="Z17" i="20"/>
  <c r="W55" i="20"/>
  <c r="U25" i="20"/>
  <c r="R51" i="20"/>
  <c r="AB29" i="20"/>
  <c r="AA63" i="20"/>
  <c r="Z39" i="20"/>
  <c r="Y15" i="20"/>
  <c r="Y54" i="20"/>
  <c r="X61" i="20"/>
  <c r="W41" i="20"/>
  <c r="V13" i="20"/>
  <c r="U22" i="20"/>
  <c r="T60" i="20"/>
  <c r="S56" i="20"/>
  <c r="R59" i="20"/>
  <c r="Q39" i="20"/>
  <c r="AB49" i="20"/>
  <c r="Y34" i="20"/>
  <c r="V70" i="20"/>
  <c r="S16" i="20"/>
  <c r="AB11" i="20"/>
  <c r="AB46" i="20"/>
  <c r="AA53" i="20"/>
  <c r="Z29" i="20"/>
  <c r="Y60" i="20"/>
  <c r="X22" i="20"/>
  <c r="W56" i="20"/>
  <c r="V28" i="20"/>
  <c r="U4" i="20"/>
  <c r="T14" i="20"/>
  <c r="S51" i="20"/>
  <c r="S2" i="20"/>
  <c r="R65" i="20"/>
  <c r="Q9" i="20"/>
  <c r="Z15" i="20"/>
  <c r="X5" i="20"/>
  <c r="U72" i="20"/>
  <c r="R19" i="20"/>
  <c r="AQ18" i="20"/>
  <c r="AO33" i="20"/>
  <c r="AN45" i="20"/>
  <c r="AM42" i="20"/>
  <c r="AL8" i="20"/>
  <c r="AK8" i="20"/>
  <c r="AJ55" i="20"/>
  <c r="AI19" i="20"/>
  <c r="AI62" i="20"/>
  <c r="AH14" i="20"/>
  <c r="AG49" i="20"/>
  <c r="AF29" i="20"/>
  <c r="AW55" i="20"/>
  <c r="AQ41" i="20"/>
  <c r="AO21" i="20"/>
  <c r="AN33" i="20"/>
  <c r="AM22" i="20"/>
  <c r="AL62" i="20"/>
  <c r="AK67" i="20"/>
  <c r="AJ43" i="20"/>
  <c r="AI7" i="20"/>
  <c r="AI26" i="20"/>
  <c r="AH25" i="20"/>
  <c r="AG37" i="20"/>
  <c r="AF17" i="20"/>
  <c r="AY46" i="20"/>
  <c r="AU57" i="20"/>
  <c r="AO71" i="20"/>
  <c r="AN48" i="20"/>
  <c r="AM23" i="20"/>
  <c r="AM66" i="20"/>
  <c r="AL69" i="20"/>
  <c r="AK22" i="20"/>
  <c r="AJ68" i="20"/>
  <c r="M79" i="20"/>
  <c r="I84" i="20"/>
  <c r="F136" i="20"/>
  <c r="B108" i="20"/>
  <c r="BS9" i="20"/>
  <c r="BQ44" i="20"/>
  <c r="BO16" i="20"/>
  <c r="BM39" i="20"/>
  <c r="BL38" i="20"/>
  <c r="BJ33" i="20"/>
  <c r="BE34" i="20"/>
  <c r="BC32" i="20"/>
  <c r="AX52" i="20"/>
  <c r="AL92" i="20"/>
  <c r="AJ141" i="20"/>
  <c r="AH93" i="20"/>
  <c r="AG139" i="20"/>
  <c r="AB144" i="20"/>
  <c r="Z94" i="20"/>
  <c r="X117" i="20"/>
  <c r="W144" i="20"/>
  <c r="U100" i="20"/>
  <c r="S86" i="20"/>
  <c r="R98" i="20"/>
  <c r="Q135" i="20"/>
  <c r="M97" i="20"/>
  <c r="M144" i="20"/>
  <c r="L139" i="20"/>
  <c r="K111" i="20"/>
  <c r="J135" i="20"/>
  <c r="I146" i="20"/>
  <c r="H138" i="20"/>
  <c r="G134" i="20"/>
  <c r="F110" i="20"/>
  <c r="E86" i="20"/>
  <c r="D133" i="20"/>
  <c r="C109" i="20"/>
  <c r="B85" i="20"/>
  <c r="B104" i="20"/>
  <c r="BU18" i="20"/>
  <c r="BT18" i="20"/>
  <c r="AJ185" i="20"/>
  <c r="M153" i="20"/>
  <c r="C172" i="20"/>
  <c r="BS85" i="20"/>
  <c r="BP103" i="20"/>
  <c r="BK88" i="20"/>
  <c r="BE99" i="20"/>
  <c r="BA98" i="20"/>
  <c r="AU138" i="20"/>
  <c r="AK138" i="20"/>
  <c r="AA79" i="20"/>
  <c r="S117" i="20"/>
  <c r="M95" i="20"/>
  <c r="I128" i="20"/>
  <c r="E81" i="20"/>
  <c r="B79" i="20"/>
  <c r="BS13" i="20"/>
  <c r="BQ48" i="20"/>
  <c r="BO20" i="20"/>
  <c r="BM43" i="20"/>
  <c r="BL50" i="20"/>
  <c r="BJ37" i="20"/>
  <c r="BE46" i="20"/>
  <c r="BC36" i="20"/>
  <c r="BA34" i="20"/>
  <c r="AY35" i="20"/>
  <c r="AX40" i="20"/>
  <c r="AW16" i="20"/>
  <c r="AV50" i="20"/>
  <c r="AU55" i="20"/>
  <c r="AQ19" i="20"/>
  <c r="AQ70" i="20"/>
  <c r="AX81" i="20"/>
  <c r="AN121" i="20"/>
  <c r="AG114" i="20"/>
  <c r="W139" i="20"/>
  <c r="Q109" i="20"/>
  <c r="K106" i="20"/>
  <c r="G145" i="20"/>
  <c r="D92" i="20"/>
  <c r="BT20" i="20"/>
  <c r="BR34" i="20"/>
  <c r="BP32" i="20"/>
  <c r="BN17" i="20"/>
  <c r="BL31" i="20"/>
  <c r="BK18" i="20"/>
  <c r="BF6" i="20"/>
  <c r="BD64" i="20"/>
  <c r="BB24" i="20"/>
  <c r="AZ71" i="20"/>
  <c r="AX23" i="20"/>
  <c r="AW31" i="20"/>
  <c r="AV7" i="20"/>
  <c r="AV18" i="20"/>
  <c r="AU48" i="20"/>
  <c r="AQ17" i="20"/>
  <c r="AP36" i="20"/>
  <c r="AX113" i="20"/>
  <c r="AN82" i="20"/>
  <c r="AG146" i="20"/>
  <c r="W138" i="20"/>
  <c r="Q125" i="20"/>
  <c r="K122" i="20"/>
  <c r="G90" i="20"/>
  <c r="D116" i="20"/>
  <c r="BT36" i="20"/>
  <c r="BR42" i="20"/>
  <c r="BP36" i="20"/>
  <c r="BN21" i="20"/>
  <c r="BL35" i="20"/>
  <c r="BK30" i="20"/>
  <c r="BF10" i="20"/>
  <c r="BD68" i="20"/>
  <c r="BB28" i="20"/>
  <c r="AZ10" i="20"/>
  <c r="AX27" i="20"/>
  <c r="AW35" i="20"/>
  <c r="AV11" i="20"/>
  <c r="AV34" i="20"/>
  <c r="AU52" i="20"/>
  <c r="AQ21" i="20"/>
  <c r="AP40" i="20"/>
  <c r="AX145" i="20"/>
  <c r="AN114" i="20"/>
  <c r="AG87" i="20"/>
  <c r="W80" i="20"/>
  <c r="Q141" i="20"/>
  <c r="K138" i="20"/>
  <c r="G106" i="20"/>
  <c r="C81" i="20"/>
  <c r="BT52" i="20"/>
  <c r="BR5" i="20"/>
  <c r="BP48" i="20"/>
  <c r="BN45" i="20"/>
  <c r="BL47" i="20"/>
  <c r="BK62" i="20"/>
  <c r="BF22" i="20"/>
  <c r="BD69" i="20"/>
  <c r="BA53" i="20"/>
  <c r="AV54" i="20"/>
  <c r="AL136" i="20"/>
  <c r="AJ115" i="20"/>
  <c r="AH120" i="20"/>
  <c r="AF94" i="20"/>
  <c r="AA93" i="20"/>
  <c r="Z116" i="20"/>
  <c r="X142" i="20"/>
  <c r="V95" i="20"/>
  <c r="T118" i="20"/>
  <c r="S95" i="20"/>
  <c r="R83" i="20"/>
  <c r="Q130" i="20"/>
  <c r="M90" i="20"/>
  <c r="L88" i="20"/>
  <c r="K125" i="20"/>
  <c r="J101" i="20"/>
  <c r="I77" i="20"/>
  <c r="I80" i="20"/>
  <c r="H131" i="20"/>
  <c r="G143" i="20"/>
  <c r="F119" i="20"/>
  <c r="E95" i="20"/>
  <c r="D106" i="20"/>
  <c r="C118" i="20"/>
  <c r="B144" i="20"/>
  <c r="BU23" i="20"/>
  <c r="BU65" i="20"/>
  <c r="BT65" i="20"/>
  <c r="Z209" i="20"/>
  <c r="H185" i="20"/>
  <c r="B201" i="20"/>
  <c r="BR125" i="20"/>
  <c r="BO123" i="20"/>
  <c r="BK118" i="20"/>
  <c r="BE124" i="20"/>
  <c r="BA124" i="20"/>
  <c r="AZ76" i="20"/>
  <c r="AJ121" i="20"/>
  <c r="Z145" i="20"/>
  <c r="S136" i="20"/>
  <c r="M112" i="20"/>
  <c r="I134" i="20"/>
  <c r="E145" i="20"/>
  <c r="B143" i="20"/>
  <c r="BS45" i="20"/>
  <c r="BQ22" i="20"/>
  <c r="BO52" i="20"/>
  <c r="BM4" i="20"/>
  <c r="BK27" i="20"/>
  <c r="BJ69" i="20"/>
  <c r="BE25" i="20"/>
  <c r="BC68" i="20"/>
  <c r="BA24" i="20"/>
  <c r="AY67" i="20"/>
  <c r="AX56" i="20"/>
  <c r="AW32" i="20"/>
  <c r="AV12" i="20"/>
  <c r="AU71" i="20"/>
  <c r="AQ35" i="20"/>
  <c r="AP11" i="20"/>
  <c r="AX120" i="20"/>
  <c r="AN107" i="20"/>
  <c r="AG92" i="20"/>
  <c r="V85" i="20"/>
  <c r="Q80" i="20"/>
  <c r="J139" i="20"/>
  <c r="F114" i="20"/>
  <c r="B89" i="20"/>
  <c r="BS66" i="20"/>
  <c r="BQ55" i="20"/>
  <c r="BO7" i="20"/>
  <c r="BN53" i="20"/>
  <c r="BL5" i="20"/>
  <c r="BJ48" i="20"/>
  <c r="BE4" i="20"/>
  <c r="BC47" i="20"/>
  <c r="BB62" i="20"/>
  <c r="AZ45" i="20"/>
  <c r="AX58" i="20"/>
  <c r="AW10" i="20"/>
  <c r="AV40" i="20"/>
  <c r="AU11" i="20"/>
  <c r="AU54" i="20"/>
  <c r="AQ26" i="20"/>
  <c r="AP25" i="20"/>
  <c r="AV98" i="20"/>
  <c r="AL94" i="20"/>
  <c r="AB118" i="20"/>
  <c r="U144" i="20"/>
  <c r="M117" i="20"/>
  <c r="J88" i="20"/>
  <c r="F130" i="20"/>
  <c r="B105" i="20"/>
  <c r="BS4" i="20"/>
  <c r="BQ59" i="20"/>
  <c r="BO11" i="20"/>
  <c r="BN65" i="20"/>
  <c r="BL9" i="20"/>
  <c r="BJ52" i="20"/>
  <c r="BE8" i="20"/>
  <c r="BC51" i="20"/>
  <c r="BA3" i="20"/>
  <c r="AZ49" i="20"/>
  <c r="AX66" i="20"/>
  <c r="AW18" i="20"/>
  <c r="AV48" i="20"/>
  <c r="AU15" i="20"/>
  <c r="AU58" i="20"/>
  <c r="AQ30" i="20"/>
  <c r="AP29" i="20"/>
  <c r="AV130" i="20"/>
  <c r="AL126" i="20"/>
  <c r="AB79" i="20"/>
  <c r="T105" i="20"/>
  <c r="M133" i="20"/>
  <c r="J104" i="20"/>
  <c r="F146" i="20"/>
  <c r="B121" i="20"/>
  <c r="BS16" i="20"/>
  <c r="BQ71" i="20"/>
  <c r="BO23" i="20"/>
  <c r="BN18" i="20"/>
  <c r="BL21" i="20"/>
  <c r="BJ64" i="20"/>
  <c r="BE20" i="20"/>
  <c r="BC63" i="20"/>
  <c r="AX39" i="20"/>
  <c r="AU56" i="20"/>
  <c r="AO8" i="20"/>
  <c r="AN56" i="20"/>
  <c r="AM31" i="20"/>
  <c r="AL7" i="20"/>
  <c r="AL18" i="20"/>
  <c r="AK30" i="20"/>
  <c r="AJ5" i="20"/>
  <c r="AI42" i="20"/>
  <c r="AH54" i="20"/>
  <c r="AG44" i="20"/>
  <c r="AF56" i="20"/>
  <c r="AY49" i="20"/>
  <c r="AU25" i="20"/>
  <c r="AO67" i="20"/>
  <c r="AN44" i="20"/>
  <c r="AM19" i="20"/>
  <c r="AM58" i="20"/>
  <c r="AL65" i="20"/>
  <c r="AK18" i="20"/>
  <c r="AJ64" i="20"/>
  <c r="AI6" i="20"/>
  <c r="AH26" i="20"/>
  <c r="AG32" i="20"/>
  <c r="AF44" i="20"/>
  <c r="BB9" i="20"/>
  <c r="AV47" i="20"/>
  <c r="AP10" i="20"/>
  <c r="AO22" i="20"/>
  <c r="AN38" i="20"/>
  <c r="AM44" i="20"/>
  <c r="AL64" i="20"/>
  <c r="AK64" i="20"/>
  <c r="AJ10" i="20"/>
  <c r="AI4" i="20"/>
  <c r="AH55" i="20"/>
  <c r="AG35" i="20"/>
  <c r="AH2" i="20"/>
  <c r="AF34" i="20"/>
  <c r="AX57" i="20"/>
  <c r="AQ12" i="20"/>
  <c r="AO68" i="20"/>
  <c r="AN9" i="20"/>
  <c r="AM37" i="20"/>
  <c r="AL67" i="20"/>
  <c r="AK43" i="20"/>
  <c r="AJ19" i="20"/>
  <c r="AJ58" i="20"/>
  <c r="AI5" i="20"/>
  <c r="AH52" i="20"/>
  <c r="AG13" i="20"/>
  <c r="AF47" i="20"/>
  <c r="AB25" i="20"/>
  <c r="AA59" i="20"/>
  <c r="Z35" i="20"/>
  <c r="Y11" i="20"/>
  <c r="Y46" i="20"/>
  <c r="X57" i="20"/>
  <c r="W37" i="20"/>
  <c r="V9" i="20"/>
  <c r="U10" i="20"/>
  <c r="T56" i="20"/>
  <c r="S52" i="20"/>
  <c r="R55" i="20"/>
  <c r="Q35" i="20"/>
  <c r="Q66" i="20"/>
  <c r="Z64" i="20"/>
  <c r="W23" i="20"/>
  <c r="U56" i="20"/>
  <c r="R3" i="20"/>
  <c r="AB71" i="20"/>
  <c r="AA47" i="20"/>
  <c r="Z23" i="20"/>
  <c r="Z66" i="20"/>
  <c r="Y26" i="20"/>
  <c r="X45" i="20"/>
  <c r="W25" i="20"/>
  <c r="V50" i="20"/>
  <c r="U64" i="20"/>
  <c r="T44" i="20"/>
  <c r="S40" i="20"/>
  <c r="R43" i="20"/>
  <c r="Q23" i="20"/>
  <c r="AB47" i="20"/>
  <c r="Y71" i="20"/>
  <c r="V31" i="20"/>
  <c r="S39" i="20"/>
  <c r="Q42" i="20"/>
  <c r="AB14" i="20"/>
  <c r="AA37" i="20"/>
  <c r="Z13" i="20"/>
  <c r="Y44" i="20"/>
  <c r="X64" i="20"/>
  <c r="W40" i="20"/>
  <c r="V12" i="20"/>
  <c r="U34" i="20"/>
  <c r="T59" i="20"/>
  <c r="S35" i="20"/>
  <c r="Z2" i="20"/>
  <c r="R49" i="20"/>
  <c r="Q54" i="20"/>
  <c r="AA57" i="20"/>
  <c r="X52" i="20"/>
  <c r="U8" i="20"/>
  <c r="X2" i="20"/>
  <c r="AQ25" i="20"/>
  <c r="AO17" i="20"/>
  <c r="AN29" i="20"/>
  <c r="AM10" i="20"/>
  <c r="AL50" i="20"/>
  <c r="AK63" i="20"/>
  <c r="AJ39" i="20"/>
  <c r="AI3" i="20"/>
  <c r="AI10" i="20"/>
  <c r="AH13" i="20"/>
  <c r="AG33" i="20"/>
  <c r="AF13" i="20"/>
  <c r="AX54" i="20"/>
  <c r="AQ44" i="20"/>
  <c r="AO5" i="20"/>
  <c r="AN17" i="20"/>
  <c r="AM57" i="20"/>
  <c r="AL10" i="20"/>
  <c r="AK51" i="20"/>
  <c r="AJ27" i="20"/>
  <c r="AG50" i="20"/>
  <c r="AI41" i="20"/>
  <c r="AH60" i="20"/>
  <c r="AG21" i="20"/>
  <c r="AF71" i="20"/>
  <c r="AZ66" i="20"/>
  <c r="AU35" i="20"/>
  <c r="AO55" i="20"/>
  <c r="AN32" i="20"/>
  <c r="AM7" i="20"/>
  <c r="AM38" i="20"/>
  <c r="AL53" i="20"/>
  <c r="AK6" i="20"/>
  <c r="AJ52" i="20"/>
  <c r="AI37" i="20"/>
  <c r="AH10" i="20"/>
  <c r="AG20" i="20"/>
  <c r="AF32" i="20"/>
  <c r="BB8" i="20"/>
  <c r="AW66" i="20"/>
  <c r="AP28" i="20"/>
  <c r="AO10" i="20"/>
  <c r="AN26" i="20"/>
  <c r="AM32" i="20"/>
  <c r="AL52" i="20"/>
  <c r="AK52" i="20"/>
  <c r="AJ57" i="20"/>
  <c r="AI63" i="20"/>
  <c r="AH43" i="20"/>
  <c r="AG23" i="20"/>
  <c r="AG2" i="20"/>
  <c r="AF10" i="20"/>
  <c r="AB24" i="20"/>
  <c r="AA44" i="20"/>
  <c r="Z20" i="20"/>
  <c r="Y41" i="20"/>
  <c r="X67" i="20"/>
  <c r="W43" i="20"/>
  <c r="V19" i="20"/>
  <c r="V54" i="20"/>
  <c r="U61" i="20"/>
  <c r="T41" i="20"/>
  <c r="S26" i="20"/>
  <c r="R64" i="20"/>
  <c r="Q41" i="20"/>
  <c r="AB68" i="20"/>
  <c r="Y33" i="20"/>
  <c r="W49" i="20"/>
  <c r="T4" i="20"/>
  <c r="R69" i="20"/>
  <c r="AB12" i="20"/>
  <c r="AA32" i="20"/>
  <c r="Z8" i="20"/>
  <c r="Y17" i="20"/>
  <c r="X55" i="20"/>
  <c r="W31" i="20"/>
  <c r="V7" i="20"/>
  <c r="V18" i="20"/>
  <c r="U49" i="20"/>
  <c r="T29" i="20"/>
  <c r="S69" i="20"/>
  <c r="R52" i="20"/>
  <c r="Q56" i="20"/>
  <c r="AA39" i="20"/>
  <c r="X63" i="20"/>
  <c r="U39" i="20"/>
  <c r="W2" i="20"/>
  <c r="AB9" i="20"/>
  <c r="AA51" i="20"/>
  <c r="Z27" i="20"/>
  <c r="Y3" i="20"/>
  <c r="Y30" i="20"/>
  <c r="X49" i="20"/>
  <c r="W29" i="20"/>
  <c r="V58" i="20"/>
  <c r="U68" i="20"/>
  <c r="T48" i="20"/>
  <c r="S44" i="20"/>
  <c r="R47" i="20"/>
  <c r="Q27" i="20"/>
  <c r="AB31" i="20"/>
  <c r="Z70" i="20"/>
  <c r="W14" i="20"/>
  <c r="T63" i="20"/>
  <c r="R50" i="20"/>
  <c r="AP17" i="20"/>
  <c r="AO30" i="20"/>
  <c r="AN46" i="20"/>
  <c r="AM52" i="20"/>
  <c r="AL72" i="20"/>
  <c r="AK72" i="20"/>
  <c r="AJ30" i="20"/>
  <c r="AI12" i="20"/>
  <c r="AH63" i="20"/>
  <c r="AG43" i="20"/>
  <c r="AP2" i="20"/>
  <c r="BB72" i="20"/>
  <c r="AV31" i="20"/>
  <c r="AP60" i="20"/>
  <c r="AO18" i="20"/>
  <c r="AN34" i="20"/>
  <c r="AM40" i="20"/>
  <c r="AL60" i="20"/>
  <c r="AK60" i="20"/>
  <c r="AJ69" i="20"/>
  <c r="AI71" i="20"/>
  <c r="AH51" i="20"/>
  <c r="AG31" i="20"/>
  <c r="AO2" i="20"/>
  <c r="AF26" i="20"/>
  <c r="AX25" i="20"/>
  <c r="AQ63" i="20"/>
  <c r="AO64" i="20"/>
  <c r="AN5" i="20"/>
  <c r="AM33" i="20"/>
  <c r="AL63" i="20"/>
  <c r="AK39" i="20"/>
  <c r="AJ15" i="20"/>
  <c r="AJ50" i="20"/>
  <c r="L138" i="20"/>
  <c r="H137" i="20"/>
  <c r="E112" i="20"/>
  <c r="BU20" i="20"/>
  <c r="BR31" i="20"/>
  <c r="BQ18" i="20"/>
  <c r="BO10" i="20"/>
  <c r="BM25" i="20"/>
  <c r="BK16" i="20"/>
  <c r="BF71" i="20"/>
  <c r="BD23" i="20"/>
  <c r="BC69" i="20"/>
  <c r="AW28" i="20"/>
  <c r="AL135" i="20"/>
  <c r="AJ83" i="20"/>
  <c r="AH130" i="20"/>
  <c r="AF104" i="20"/>
  <c r="AB116" i="20"/>
  <c r="Z84" i="20"/>
  <c r="X119" i="20"/>
  <c r="V130" i="20"/>
  <c r="T86" i="20"/>
  <c r="S79" i="20"/>
  <c r="R120" i="20"/>
  <c r="Q114" i="20"/>
  <c r="M132" i="20"/>
  <c r="L133" i="20"/>
  <c r="K109" i="20"/>
  <c r="J85" i="20"/>
  <c r="J132" i="20"/>
  <c r="I107" i="20"/>
  <c r="H115" i="20"/>
  <c r="G127" i="20"/>
  <c r="F103" i="20"/>
  <c r="E79" i="20"/>
  <c r="D90" i="20"/>
  <c r="C102" i="20"/>
  <c r="B88" i="20"/>
  <c r="BU7" i="20"/>
  <c r="BU17" i="20"/>
  <c r="BT49" i="20"/>
  <c r="AA166" i="20"/>
  <c r="I192" i="20"/>
  <c r="B208" i="20"/>
  <c r="BS120" i="20"/>
  <c r="BO128" i="20"/>
  <c r="BJ81" i="20"/>
  <c r="BD92" i="20"/>
  <c r="AZ118" i="20"/>
  <c r="AP133" i="20"/>
  <c r="AI130" i="20"/>
  <c r="Y107" i="20"/>
  <c r="R117" i="20"/>
  <c r="L108" i="20"/>
  <c r="H108" i="20"/>
  <c r="E128" i="20"/>
  <c r="BU36" i="20"/>
  <c r="BR35" i="20"/>
  <c r="BQ30" i="20"/>
  <c r="BO14" i="20"/>
  <c r="BM29" i="20"/>
  <c r="BK20" i="20"/>
  <c r="BF4" i="20"/>
  <c r="BD27" i="20"/>
  <c r="BC6" i="20"/>
  <c r="BA25" i="20"/>
  <c r="AY24" i="20"/>
  <c r="AX65" i="20"/>
  <c r="AW17" i="20"/>
  <c r="AV22" i="20"/>
  <c r="AU30" i="20"/>
  <c r="AQ16" i="20"/>
  <c r="AP59" i="20"/>
  <c r="AW127" i="20"/>
  <c r="AM132" i="20"/>
  <c r="AB97" i="20"/>
  <c r="U122" i="20"/>
  <c r="V76" i="20"/>
  <c r="J146" i="20"/>
  <c r="F121" i="20"/>
  <c r="C96" i="20"/>
  <c r="BS71" i="20"/>
  <c r="BQ23" i="20"/>
  <c r="BP65" i="20"/>
  <c r="BN68" i="20"/>
  <c r="BL68" i="20"/>
  <c r="BJ16" i="20"/>
  <c r="BE63" i="20"/>
  <c r="BC15" i="20"/>
  <c r="BB57" i="20"/>
  <c r="AZ13" i="20"/>
  <c r="AX26" i="20"/>
  <c r="AW45" i="20"/>
  <c r="AV71" i="20"/>
  <c r="AF72" i="20"/>
  <c r="AU18" i="20"/>
  <c r="AQ10" i="20"/>
  <c r="AP9" i="20"/>
  <c r="AW116" i="20"/>
  <c r="AL105" i="20"/>
  <c r="AB129" i="20"/>
  <c r="U83" i="20"/>
  <c r="AA76" i="20"/>
  <c r="J91" i="20"/>
  <c r="F137" i="20"/>
  <c r="C112" i="20"/>
  <c r="BS14" i="20"/>
  <c r="BQ27" i="20"/>
  <c r="BP69" i="20"/>
  <c r="BN72" i="20"/>
  <c r="BL72" i="20"/>
  <c r="BJ20" i="20"/>
  <c r="BE67" i="20"/>
  <c r="BC19" i="20"/>
  <c r="BB61" i="20"/>
  <c r="AZ17" i="20"/>
  <c r="AX34" i="20"/>
  <c r="AW53" i="20"/>
  <c r="AV16" i="20"/>
  <c r="AU72" i="20"/>
  <c r="AU26" i="20"/>
  <c r="AQ14" i="20"/>
  <c r="AP13" i="20"/>
  <c r="AV97" i="20"/>
  <c r="AL137" i="20"/>
  <c r="AB107" i="20"/>
  <c r="U115" i="20"/>
  <c r="Y76" i="20"/>
  <c r="J107" i="20"/>
  <c r="F82" i="20"/>
  <c r="C128" i="20"/>
  <c r="BS38" i="20"/>
  <c r="BQ39" i="20"/>
  <c r="BP38" i="20"/>
  <c r="BN25" i="20"/>
  <c r="BL34" i="20"/>
  <c r="BJ32" i="20"/>
  <c r="BE22" i="20"/>
  <c r="BC31" i="20"/>
  <c r="AY52" i="20"/>
  <c r="AU50" i="20"/>
  <c r="AK112" i="20"/>
  <c r="AI84" i="20"/>
  <c r="AG101" i="20"/>
  <c r="AF143" i="20"/>
  <c r="AA112" i="20"/>
  <c r="Y102" i="20"/>
  <c r="W125" i="20"/>
  <c r="U85" i="20"/>
  <c r="T112" i="20"/>
  <c r="R81" i="20"/>
  <c r="R80" i="20"/>
  <c r="Q128" i="20"/>
  <c r="M96" i="20"/>
  <c r="L118" i="20"/>
  <c r="K92" i="20"/>
  <c r="J94" i="20"/>
  <c r="I141" i="20"/>
  <c r="H117" i="20"/>
  <c r="G93" i="20"/>
  <c r="G140" i="20"/>
  <c r="F116" i="20"/>
  <c r="E92" i="20"/>
  <c r="D107" i="20"/>
  <c r="C111" i="20"/>
  <c r="B138" i="20"/>
  <c r="BU57" i="20"/>
  <c r="BT63" i="20"/>
  <c r="BS39" i="20"/>
  <c r="V153" i="20"/>
  <c r="E174" i="20"/>
  <c r="BU102" i="20"/>
  <c r="BQ101" i="20"/>
  <c r="BN146" i="20"/>
  <c r="BJ145" i="20"/>
  <c r="BD131" i="20"/>
  <c r="AZ106" i="20"/>
  <c r="AP79" i="20"/>
  <c r="AI144" i="20"/>
  <c r="X97" i="20"/>
  <c r="R86" i="20"/>
  <c r="L127" i="20"/>
  <c r="H126" i="20"/>
  <c r="D121" i="20"/>
  <c r="BU6" i="20"/>
  <c r="BR67" i="20"/>
  <c r="BP19" i="20"/>
  <c r="BO46" i="20"/>
  <c r="BM61" i="20"/>
  <c r="BK52" i="20"/>
  <c r="BF36" i="20"/>
  <c r="BD59" i="20"/>
  <c r="BB11" i="20"/>
  <c r="BA57" i="20"/>
  <c r="AY56" i="20"/>
  <c r="AX30" i="20"/>
  <c r="AW49" i="20"/>
  <c r="AV66" i="20"/>
  <c r="AU62" i="20"/>
  <c r="AQ32" i="20"/>
  <c r="AP14" i="20"/>
  <c r="AV120" i="20"/>
  <c r="AL120" i="20"/>
  <c r="AB86" i="20"/>
  <c r="U112" i="20"/>
  <c r="M101" i="20"/>
  <c r="I119" i="20"/>
  <c r="E90" i="20"/>
  <c r="B120" i="20"/>
  <c r="BS57" i="20"/>
  <c r="BQ62" i="20"/>
  <c r="BO64" i="20"/>
  <c r="BM16" i="20"/>
  <c r="BK39" i="20"/>
  <c r="BJ38" i="20"/>
  <c r="BE37" i="20"/>
  <c r="BC34" i="20"/>
  <c r="BA36" i="20"/>
  <c r="AY13" i="20"/>
  <c r="AX60" i="20"/>
  <c r="AW36" i="20"/>
  <c r="AV20" i="20"/>
  <c r="AU9" i="20"/>
  <c r="AQ39" i="20"/>
  <c r="AP15" i="20"/>
  <c r="AP46" i="20"/>
  <c r="AQ93" i="20"/>
  <c r="AJ94" i="20"/>
  <c r="Z138" i="20"/>
  <c r="S122" i="20"/>
  <c r="L89" i="20"/>
  <c r="I100" i="20"/>
  <c r="E106" i="20"/>
  <c r="G76" i="20"/>
  <c r="BS61" i="20"/>
  <c r="BQ70" i="20"/>
  <c r="BO68" i="20"/>
  <c r="BM20" i="20"/>
  <c r="BK43" i="20"/>
  <c r="BJ50" i="20"/>
  <c r="BE41" i="20"/>
  <c r="BC46" i="20"/>
  <c r="BA40" i="20"/>
  <c r="AY21" i="20"/>
  <c r="AX64" i="20"/>
  <c r="AW40" i="20"/>
  <c r="AV28" i="20"/>
  <c r="AU13" i="20"/>
  <c r="AQ43" i="20"/>
  <c r="AP19" i="20"/>
  <c r="AP58" i="20"/>
  <c r="AQ125" i="20"/>
  <c r="AJ126" i="20"/>
  <c r="Z99" i="20"/>
  <c r="S139" i="20"/>
  <c r="L105" i="20"/>
  <c r="I79" i="20"/>
  <c r="E122" i="20"/>
  <c r="H76" i="20"/>
  <c r="BS6" i="20"/>
  <c r="BQ13" i="20"/>
  <c r="BO13" i="20"/>
  <c r="BM32" i="20"/>
  <c r="BK55" i="20"/>
  <c r="BF7" i="20"/>
  <c r="BE53" i="20"/>
  <c r="BC5" i="20"/>
  <c r="AW39" i="20"/>
  <c r="AQ31" i="20"/>
  <c r="AO72" i="20"/>
  <c r="AN13" i="20"/>
  <c r="AM49" i="20"/>
  <c r="AL71" i="20"/>
  <c r="AK47" i="20"/>
  <c r="AJ23" i="20"/>
  <c r="AJ70" i="20"/>
  <c r="AI29" i="20"/>
  <c r="AH56" i="20"/>
  <c r="AG17" i="20"/>
  <c r="AF59" i="20"/>
  <c r="AX68" i="20"/>
  <c r="AQ47" i="20"/>
  <c r="AO60" i="20"/>
  <c r="AN67" i="20"/>
  <c r="AM21" i="20"/>
  <c r="AL59" i="20"/>
  <c r="AK35" i="20"/>
  <c r="AJ11" i="20"/>
  <c r="AJ42" i="20"/>
  <c r="AI58" i="20"/>
  <c r="AH44" i="20"/>
  <c r="AG5" i="20"/>
  <c r="AF15" i="20"/>
  <c r="AZ56" i="20"/>
  <c r="BE2" i="20"/>
  <c r="AO31" i="20"/>
  <c r="AN16" i="20"/>
  <c r="AN51" i="20"/>
  <c r="AM6" i="20"/>
  <c r="AL37" i="20"/>
  <c r="AK57" i="20"/>
  <c r="AJ36" i="20"/>
  <c r="AI72" i="20"/>
  <c r="AH61" i="20"/>
  <c r="AG4" i="20"/>
  <c r="AF16" i="20"/>
  <c r="AF18" i="20"/>
  <c r="AW5" i="20"/>
  <c r="AP55" i="20"/>
  <c r="AO61" i="20"/>
  <c r="AN10" i="20"/>
  <c r="AM16" i="20"/>
  <c r="AL36" i="20"/>
  <c r="AK36" i="20"/>
  <c r="AJ25" i="20"/>
  <c r="AI47" i="20"/>
  <c r="AH27" i="20"/>
  <c r="AG7" i="20"/>
  <c r="AG18" i="20"/>
  <c r="AF57" i="20"/>
  <c r="AB8" i="20"/>
  <c r="AA28" i="20"/>
  <c r="Z4" i="20"/>
  <c r="Y9" i="20"/>
  <c r="X51" i="20"/>
  <c r="W27" i="20"/>
  <c r="V3" i="20"/>
  <c r="V6" i="20"/>
  <c r="U45" i="20"/>
  <c r="T25" i="20"/>
  <c r="S61" i="20"/>
  <c r="R48" i="20"/>
  <c r="Q48" i="20"/>
  <c r="AB20" i="20"/>
  <c r="Y55" i="20"/>
  <c r="W66" i="20"/>
  <c r="T30" i="20"/>
  <c r="R37" i="20"/>
  <c r="AB58" i="20"/>
  <c r="AA16" i="20"/>
  <c r="Z38" i="20"/>
  <c r="Y63" i="20"/>
  <c r="X39" i="20"/>
  <c r="W15" i="20"/>
  <c r="W46" i="20"/>
  <c r="V61" i="20"/>
  <c r="U33" i="20"/>
  <c r="T13" i="20"/>
  <c r="S37" i="20"/>
  <c r="R36" i="20"/>
  <c r="Q24" i="20"/>
  <c r="AB54" i="20"/>
  <c r="Y38" i="20"/>
  <c r="V53" i="20"/>
  <c r="S38" i="20"/>
  <c r="AB59" i="20"/>
  <c r="AA35" i="20"/>
  <c r="Z11" i="20"/>
  <c r="Z26" i="20"/>
  <c r="Y69" i="20"/>
  <c r="X33" i="20"/>
  <c r="W13" i="20"/>
  <c r="V14" i="20"/>
  <c r="U52" i="20"/>
  <c r="T32" i="20"/>
  <c r="S28" i="20"/>
  <c r="R31" i="20"/>
  <c r="Q11" i="20"/>
  <c r="Q26" i="20"/>
  <c r="Z48" i="20"/>
  <c r="W28" i="20"/>
  <c r="T31" i="20"/>
  <c r="R5" i="20"/>
  <c r="AP44" i="20"/>
  <c r="AO14" i="20"/>
  <c r="AN30" i="20"/>
  <c r="AM36" i="20"/>
  <c r="AL56" i="20"/>
  <c r="AK56" i="20"/>
  <c r="AJ65" i="20"/>
  <c r="AI67" i="20"/>
  <c r="AH47" i="20"/>
  <c r="AG27" i="20"/>
  <c r="AK2" i="20"/>
  <c r="BB39" i="20"/>
  <c r="AW69" i="20"/>
  <c r="AP54" i="20"/>
  <c r="AO69" i="20"/>
  <c r="AN18" i="20"/>
  <c r="AM24" i="20"/>
  <c r="AL44" i="20"/>
  <c r="AK44" i="20"/>
  <c r="AJ41" i="20"/>
  <c r="AI55" i="20"/>
  <c r="AH35" i="20"/>
  <c r="AG15" i="20"/>
  <c r="AG46" i="20"/>
  <c r="AF65" i="20"/>
  <c r="AX20" i="20"/>
  <c r="AF23" i="20"/>
  <c r="AO48" i="20"/>
  <c r="AN39" i="20"/>
  <c r="AM71" i="20"/>
  <c r="AL47" i="20"/>
  <c r="AK23" i="20"/>
  <c r="AK70" i="20"/>
  <c r="AJ18" i="20"/>
  <c r="AI14" i="20"/>
  <c r="AH32" i="20"/>
  <c r="AG34" i="20"/>
  <c r="AF54" i="20"/>
  <c r="AZ55" i="20"/>
  <c r="AV61" i="20"/>
  <c r="AO3" i="20"/>
  <c r="AN4" i="20"/>
  <c r="AN23" i="20"/>
  <c r="AM45" i="20"/>
  <c r="AL25" i="20"/>
  <c r="AK45" i="20"/>
  <c r="AJ24" i="20"/>
  <c r="AI60" i="20"/>
  <c r="AH41" i="20"/>
  <c r="AG42" i="20"/>
  <c r="AF4" i="20"/>
  <c r="AF45" i="20"/>
  <c r="AB33" i="20"/>
  <c r="AA13" i="20"/>
  <c r="Z34" i="20"/>
  <c r="Y20" i="20"/>
  <c r="X40" i="20"/>
  <c r="W16" i="20"/>
  <c r="V34" i="20"/>
  <c r="U59" i="20"/>
  <c r="T35" i="20"/>
  <c r="S11" i="20"/>
  <c r="S46" i="20"/>
  <c r="R58" i="20"/>
  <c r="Q45" i="20"/>
  <c r="AA8" i="20"/>
  <c r="X15" i="20"/>
  <c r="V32" i="20"/>
  <c r="S23" i="20"/>
  <c r="Q36" i="20"/>
  <c r="AB5" i="20"/>
  <c r="AA66" i="20"/>
  <c r="Z72" i="20"/>
  <c r="Y8" i="20"/>
  <c r="X28" i="20"/>
  <c r="W4" i="20"/>
  <c r="V71" i="20"/>
  <c r="U47" i="20"/>
  <c r="T23" i="20"/>
  <c r="T62" i="20"/>
  <c r="S22" i="20"/>
  <c r="R34" i="20"/>
  <c r="Q52" i="20"/>
  <c r="AA6" i="20"/>
  <c r="X69" i="20"/>
  <c r="U41" i="20"/>
  <c r="R18" i="20"/>
  <c r="AB66" i="20"/>
  <c r="AA20" i="20"/>
  <c r="Z50" i="20"/>
  <c r="Y67" i="20"/>
  <c r="X43" i="20"/>
  <c r="W19" i="20"/>
  <c r="W58" i="20"/>
  <c r="V65" i="20"/>
  <c r="U37" i="20"/>
  <c r="T17" i="20"/>
  <c r="S45" i="20"/>
  <c r="R40" i="20"/>
  <c r="Q32" i="20"/>
  <c r="AB52" i="20"/>
  <c r="Y65" i="20"/>
  <c r="V63" i="20"/>
  <c r="T69" i="20"/>
  <c r="Q72" i="20"/>
  <c r="AO47" i="20"/>
  <c r="AN24" i="20"/>
  <c r="AN71" i="20"/>
  <c r="AM18" i="20"/>
  <c r="AL45" i="20"/>
  <c r="AK65" i="20"/>
  <c r="AJ44" i="20"/>
  <c r="AI17" i="20"/>
  <c r="AH69" i="20"/>
  <c r="AG12" i="20"/>
  <c r="AF24" i="20"/>
  <c r="AZ24" i="20"/>
  <c r="AZ2" i="20"/>
  <c r="AO19" i="20"/>
  <c r="AN12" i="20"/>
  <c r="AN43" i="20"/>
  <c r="AM61" i="20"/>
  <c r="AL33" i="20"/>
  <c r="AK53" i="20"/>
  <c r="AJ32" i="20"/>
  <c r="AI68" i="20"/>
  <c r="AH53" i="20"/>
  <c r="AG66" i="20"/>
  <c r="AF12" i="20"/>
  <c r="AF50" i="20"/>
  <c r="AW60" i="20"/>
  <c r="AP39" i="20"/>
  <c r="AO57" i="20"/>
  <c r="AN6" i="20"/>
  <c r="AM12" i="20"/>
  <c r="AL32" i="20"/>
  <c r="AK32" i="20"/>
  <c r="AJ13" i="20"/>
  <c r="AI43" i="20"/>
  <c r="AH23" i="20"/>
  <c r="AG3" i="20"/>
  <c r="AG6" i="20"/>
  <c r="AF53" i="20"/>
  <c r="AX10" i="20"/>
  <c r="AU6" i="20"/>
  <c r="AO36" i="20"/>
  <c r="AN69" i="20"/>
  <c r="AM59" i="20"/>
  <c r="AL35" i="20"/>
  <c r="AK11" i="20"/>
  <c r="AK58" i="20"/>
  <c r="AJ61" i="20"/>
  <c r="AI45" i="20"/>
  <c r="AH20" i="20"/>
  <c r="AG72" i="20"/>
  <c r="AF30" i="20"/>
  <c r="AB51" i="20"/>
  <c r="AA27" i="20"/>
  <c r="Z3" i="20"/>
  <c r="Z69" i="20"/>
  <c r="Y53" i="20"/>
  <c r="X25" i="20"/>
  <c r="W5" i="20"/>
  <c r="V68" i="20"/>
  <c r="U44" i="20"/>
  <c r="T24" i="20"/>
  <c r="S20" i="20"/>
  <c r="R23" i="20"/>
  <c r="R66" i="20"/>
  <c r="Q6" i="20"/>
  <c r="Z47" i="20"/>
  <c r="X53" i="20"/>
  <c r="U55" i="20"/>
  <c r="S41" i="20"/>
  <c r="AB39" i="20"/>
  <c r="AA15" i="20"/>
  <c r="AA30" i="20"/>
  <c r="Z57" i="20"/>
  <c r="Y29" i="20"/>
  <c r="X13" i="20"/>
  <c r="W42" i="20"/>
  <c r="V56" i="20"/>
  <c r="U32" i="20"/>
  <c r="T12" i="20"/>
  <c r="S8" i="20"/>
  <c r="R11" i="20"/>
  <c r="R38" i="20"/>
  <c r="Q37" i="20"/>
  <c r="Z33" i="20"/>
  <c r="W17" i="20"/>
  <c r="T37" i="20"/>
  <c r="Q68" i="20"/>
  <c r="AB17" i="20"/>
  <c r="AA5" i="20"/>
  <c r="Z14" i="20"/>
  <c r="Y12" i="20"/>
  <c r="X32" i="20"/>
  <c r="W8" i="20"/>
  <c r="V10" i="20"/>
  <c r="U51" i="20"/>
  <c r="T27" i="20"/>
  <c r="S3" i="20"/>
  <c r="S30" i="20"/>
  <c r="R42" i="20"/>
  <c r="Q60" i="20"/>
  <c r="AA72" i="20"/>
  <c r="X31" i="20"/>
  <c r="U23" i="20"/>
  <c r="S53" i="20"/>
  <c r="AP49" i="20"/>
  <c r="AO46" i="20"/>
  <c r="AN62" i="20"/>
  <c r="AM68" i="20"/>
  <c r="AL46" i="20"/>
  <c r="AK17" i="20"/>
  <c r="AJ62" i="20"/>
  <c r="AI28" i="20"/>
  <c r="AH5" i="20"/>
  <c r="AG59" i="20"/>
  <c r="AJ2" i="20"/>
  <c r="BA15" i="20"/>
  <c r="AV56" i="20"/>
  <c r="AP21" i="20"/>
  <c r="AO34" i="20"/>
  <c r="AN50" i="20"/>
  <c r="AM56" i="20"/>
  <c r="AL14" i="20"/>
  <c r="AK5" i="20"/>
  <c r="AJ38" i="20"/>
  <c r="AI16" i="20"/>
  <c r="AH67" i="20"/>
  <c r="AG47" i="20"/>
  <c r="AI2" i="20"/>
  <c r="AF58" i="20"/>
  <c r="AW7" i="20"/>
  <c r="AQ60" i="20"/>
  <c r="AO9" i="20"/>
  <c r="AN21" i="20"/>
  <c r="AM65" i="20"/>
  <c r="AL22" i="20"/>
  <c r="AK55" i="20"/>
  <c r="AJ31" i="20"/>
  <c r="AH50" i="20"/>
  <c r="AI53" i="20"/>
  <c r="AH64" i="20"/>
  <c r="AG25" i="20"/>
  <c r="AF5" i="20"/>
  <c r="AY31" i="20"/>
  <c r="AU51" i="20"/>
  <c r="AO59" i="20"/>
  <c r="AN36" i="20"/>
  <c r="AM11" i="20"/>
  <c r="AM46" i="20"/>
  <c r="AL57" i="20"/>
  <c r="AK10" i="20"/>
  <c r="AJ56" i="20"/>
  <c r="AI49" i="20"/>
  <c r="AH18" i="20"/>
  <c r="AG24" i="20"/>
  <c r="AF36" i="20"/>
  <c r="AB3" i="20"/>
  <c r="AB30" i="20"/>
  <c r="AA45" i="20"/>
  <c r="Z21" i="20"/>
  <c r="Y52" i="20"/>
  <c r="X72" i="20"/>
  <c r="W48" i="20"/>
  <c r="V20" i="20"/>
  <c r="U58" i="20"/>
  <c r="T67" i="20"/>
  <c r="S43" i="20"/>
  <c r="AB2" i="20"/>
  <c r="R57" i="20"/>
  <c r="Q50" i="20"/>
  <c r="Z16" i="20"/>
  <c r="X38" i="20"/>
  <c r="U24" i="20"/>
  <c r="S70" i="20"/>
  <c r="AB55" i="20"/>
  <c r="AA31" i="20"/>
  <c r="Z7" i="20"/>
  <c r="Z10" i="20"/>
  <c r="Y61" i="20"/>
  <c r="X29" i="20"/>
  <c r="W9" i="20"/>
  <c r="V72" i="20"/>
  <c r="U48" i="20"/>
  <c r="T28" i="20"/>
  <c r="S24" i="20"/>
  <c r="R27" i="20"/>
  <c r="Q7" i="20"/>
  <c r="Q18" i="20"/>
  <c r="Z42" i="20"/>
  <c r="W65" i="20"/>
  <c r="T38" i="20"/>
  <c r="Q13" i="20"/>
  <c r="AB45" i="20"/>
  <c r="AA21" i="20"/>
  <c r="Z58" i="20"/>
  <c r="Y28" i="20"/>
  <c r="X48" i="20"/>
  <c r="W24" i="20"/>
  <c r="V62" i="20"/>
  <c r="U67" i="20"/>
  <c r="T43" i="20"/>
  <c r="S19" i="20"/>
  <c r="S62" i="20"/>
  <c r="R70" i="20"/>
  <c r="Q69" i="20"/>
  <c r="AA9" i="20"/>
  <c r="X34" i="20"/>
  <c r="U71" i="20"/>
  <c r="S6" i="20"/>
  <c r="R28" i="20"/>
  <c r="S71" i="20"/>
  <c r="AI36" i="20"/>
  <c r="AH17" i="20"/>
  <c r="AG67" i="20"/>
  <c r="AF3" i="20"/>
  <c r="AF31" i="20"/>
  <c r="AW33" i="20"/>
  <c r="AQ72" i="20"/>
  <c r="AO29" i="20"/>
  <c r="AN41" i="20"/>
  <c r="AM34" i="20"/>
  <c r="AL4" i="20"/>
  <c r="AK4" i="20"/>
  <c r="AJ51" i="20"/>
  <c r="AI15" i="20"/>
  <c r="AI46" i="20"/>
  <c r="AH57" i="20"/>
  <c r="AG45" i="20"/>
  <c r="AF25" i="20"/>
  <c r="AB18" i="20"/>
  <c r="AA62" i="20"/>
  <c r="Z67" i="20"/>
  <c r="Y43" i="20"/>
  <c r="X19" i="20"/>
  <c r="X50" i="20"/>
  <c r="W69" i="20"/>
  <c r="V41" i="20"/>
  <c r="U13" i="20"/>
  <c r="T46" i="20"/>
  <c r="S13" i="20"/>
  <c r="R16" i="20"/>
  <c r="Q67" i="20"/>
  <c r="AB63" i="20"/>
  <c r="Z65" i="20"/>
  <c r="W54" i="20"/>
  <c r="U57" i="20"/>
  <c r="R44" i="20"/>
  <c r="AB61" i="20"/>
  <c r="AA22" i="20"/>
  <c r="Z55" i="20"/>
  <c r="Y31" i="20"/>
  <c r="X7" i="20"/>
  <c r="X14" i="20"/>
  <c r="W57" i="20"/>
  <c r="V29" i="20"/>
  <c r="U66" i="20"/>
  <c r="T10" i="20"/>
  <c r="S72" i="20"/>
  <c r="R4" i="20"/>
  <c r="Q55" i="20"/>
  <c r="AB36" i="20"/>
  <c r="Y32" i="20"/>
  <c r="V48" i="20"/>
  <c r="S29" i="20"/>
  <c r="AB27" i="20"/>
  <c r="AA3" i="20"/>
  <c r="AA69" i="20"/>
  <c r="Z45" i="20"/>
  <c r="Y5" i="20"/>
  <c r="X66" i="20"/>
  <c r="W72" i="20"/>
  <c r="V44" i="20"/>
  <c r="U20" i="20"/>
  <c r="T66" i="20"/>
  <c r="S67" i="20"/>
  <c r="U2" i="20"/>
  <c r="R14" i="20"/>
  <c r="Q25" i="20"/>
  <c r="Z63" i="20"/>
  <c r="X37" i="20"/>
  <c r="U9" i="20"/>
  <c r="R67" i="20"/>
  <c r="AO63" i="20"/>
  <c r="AN40" i="20"/>
  <c r="AM15" i="20"/>
  <c r="AM50" i="20"/>
  <c r="AL61" i="20"/>
  <c r="AK14" i="20"/>
  <c r="AJ60" i="20"/>
  <c r="AI61" i="20"/>
  <c r="AH22" i="20"/>
  <c r="AG28" i="20"/>
  <c r="AF40" i="20"/>
  <c r="AZ61" i="20"/>
  <c r="AU19" i="20"/>
  <c r="AO51" i="20"/>
  <c r="AN28" i="20"/>
  <c r="AM3" i="20"/>
  <c r="AM26" i="20"/>
  <c r="AL49" i="20"/>
  <c r="AK69" i="20"/>
  <c r="AJ48" i="20"/>
  <c r="AI25" i="20"/>
  <c r="AH6" i="20"/>
  <c r="AG16" i="20"/>
  <c r="AF28" i="20"/>
  <c r="BB71" i="20"/>
  <c r="AW38" i="20"/>
  <c r="AP12" i="20"/>
  <c r="AO6" i="20"/>
  <c r="AN22" i="20"/>
  <c r="AM28" i="20"/>
  <c r="AL48" i="20"/>
  <c r="AK48" i="20"/>
  <c r="AJ49" i="20"/>
  <c r="AI59" i="20"/>
  <c r="AH39" i="20"/>
  <c r="AG19" i="20"/>
  <c r="AG62" i="20"/>
  <c r="AF69" i="20"/>
  <c r="AX36" i="20"/>
  <c r="AQ15" i="20"/>
  <c r="AO52" i="20"/>
  <c r="AN47" i="20"/>
  <c r="AM9" i="20"/>
  <c r="AL51" i="20"/>
  <c r="AK27" i="20"/>
  <c r="AJ3" i="20"/>
  <c r="AJ26" i="20"/>
  <c r="AI22" i="20"/>
  <c r="AH36" i="20"/>
  <c r="AG58" i="20"/>
  <c r="AF62" i="20"/>
  <c r="AB67" i="20"/>
  <c r="AA43" i="20"/>
  <c r="Z19" i="20"/>
  <c r="Z54" i="20"/>
  <c r="Y18" i="20"/>
  <c r="X41" i="20"/>
  <c r="W21" i="20"/>
  <c r="V38" i="20"/>
  <c r="U60" i="20"/>
  <c r="T40" i="20"/>
  <c r="S36" i="20"/>
  <c r="R39" i="20"/>
  <c r="Q19" i="20"/>
  <c r="AB42" i="20"/>
  <c r="Y7" i="20"/>
  <c r="W44" i="20"/>
  <c r="T15" i="20"/>
  <c r="R21" i="20"/>
  <c r="AB26" i="20"/>
  <c r="AA70" i="20"/>
  <c r="Z71" i="20"/>
  <c r="Y47" i="20"/>
  <c r="X23" i="20"/>
  <c r="X62" i="20"/>
  <c r="W6" i="20"/>
  <c r="V45" i="20"/>
  <c r="U17" i="20"/>
  <c r="T58" i="20"/>
  <c r="S21" i="20"/>
  <c r="R20" i="20"/>
  <c r="Q71" i="20"/>
  <c r="AB21" i="20"/>
  <c r="Y13" i="20"/>
  <c r="V5" i="20"/>
  <c r="S50" i="20"/>
  <c r="AB43" i="20"/>
  <c r="AA19" i="20"/>
  <c r="AA42" i="20"/>
  <c r="Z61" i="20"/>
  <c r="Y37" i="20"/>
  <c r="X17" i="20"/>
  <c r="W50" i="20"/>
  <c r="V60" i="20"/>
  <c r="U36" i="20"/>
  <c r="T16" i="20"/>
  <c r="S12" i="20"/>
  <c r="R15" i="20"/>
  <c r="R46" i="20"/>
  <c r="Q49" i="20"/>
  <c r="Z62" i="20"/>
  <c r="W71" i="20"/>
  <c r="U6" i="20"/>
  <c r="Y64" i="20"/>
  <c r="AI18" i="20"/>
  <c r="AH34" i="20"/>
  <c r="AG36" i="20"/>
  <c r="AF48" i="20"/>
  <c r="BB41" i="20"/>
  <c r="AV63" i="20"/>
  <c r="AP62" i="20"/>
  <c r="AO26" i="20"/>
  <c r="AN42" i="20"/>
  <c r="AM48" i="20"/>
  <c r="AL68" i="20"/>
  <c r="AK68" i="20"/>
  <c r="AJ22" i="20"/>
  <c r="AI8" i="20"/>
  <c r="AH59" i="20"/>
  <c r="AG39" i="20"/>
  <c r="AL2" i="20"/>
  <c r="AF42" i="20"/>
  <c r="AB40" i="20"/>
  <c r="AA60" i="20"/>
  <c r="Z36" i="20"/>
  <c r="Y6" i="20"/>
  <c r="X46" i="20"/>
  <c r="W59" i="20"/>
  <c r="V35" i="20"/>
  <c r="U11" i="20"/>
  <c r="U26" i="20"/>
  <c r="T57" i="20"/>
  <c r="S58" i="20"/>
  <c r="R9" i="20"/>
  <c r="Q22" i="20"/>
  <c r="AB22" i="20"/>
  <c r="Y16" i="20"/>
  <c r="W70" i="20"/>
  <c r="T52" i="20"/>
  <c r="Q15" i="20"/>
  <c r="AB28" i="20"/>
  <c r="AA48" i="20"/>
  <c r="Z24" i="20"/>
  <c r="Y49" i="20"/>
  <c r="X71" i="20"/>
  <c r="W47" i="20"/>
  <c r="V23" i="20"/>
  <c r="V66" i="20"/>
  <c r="U65" i="20"/>
  <c r="T45" i="20"/>
  <c r="S34" i="20"/>
  <c r="R68" i="20"/>
  <c r="Q53" i="20"/>
  <c r="AA46" i="20"/>
  <c r="X20" i="20"/>
  <c r="U42" i="20"/>
  <c r="R35" i="20"/>
  <c r="AB41" i="20"/>
  <c r="AA67" i="20"/>
  <c r="Z43" i="20"/>
  <c r="Y19" i="20"/>
  <c r="Y62" i="20"/>
  <c r="X65" i="20"/>
  <c r="W45" i="20"/>
  <c r="V17" i="20"/>
  <c r="U30" i="20"/>
  <c r="T64" i="20"/>
  <c r="S60" i="20"/>
  <c r="R63" i="20"/>
  <c r="Q43" i="20"/>
  <c r="AB13" i="20"/>
  <c r="Z49" i="20"/>
  <c r="W33" i="20"/>
  <c r="T20" i="20"/>
  <c r="R22" i="20"/>
  <c r="AO56" i="20"/>
  <c r="AN55" i="20"/>
  <c r="AM13" i="20"/>
  <c r="AL55" i="20"/>
  <c r="AK31" i="20"/>
  <c r="AJ7" i="20"/>
  <c r="AJ34" i="20"/>
  <c r="AI38" i="20"/>
  <c r="AH40" i="20"/>
  <c r="AG70" i="20"/>
  <c r="AF7" i="20"/>
  <c r="AX4" i="20"/>
  <c r="AU70" i="20"/>
  <c r="AO44" i="20"/>
  <c r="AN31" i="20"/>
  <c r="AM67" i="20"/>
  <c r="AL43" i="20"/>
  <c r="AK19" i="20"/>
  <c r="AK66" i="20"/>
  <c r="AJ14" i="20"/>
  <c r="AI69" i="20"/>
  <c r="AH28" i="20"/>
  <c r="AG22" i="20"/>
  <c r="AF46" i="20"/>
  <c r="AZ23" i="20"/>
  <c r="AV29" i="20"/>
  <c r="AP70" i="20"/>
  <c r="AO70" i="20"/>
  <c r="AN15" i="20"/>
  <c r="AM41" i="20"/>
  <c r="AL21" i="20"/>
  <c r="AK41" i="20"/>
  <c r="AJ20" i="20"/>
  <c r="AI52" i="20"/>
  <c r="AH37" i="20"/>
  <c r="AG38" i="20"/>
  <c r="AF63" i="20"/>
  <c r="Q3" i="20"/>
  <c r="AW12" i="20"/>
  <c r="AQ66" i="20"/>
  <c r="AO45" i="20"/>
  <c r="AN65" i="20"/>
  <c r="AM70" i="20"/>
  <c r="AL20" i="20"/>
  <c r="AK20" i="20"/>
  <c r="AJ67" i="20"/>
  <c r="AI31" i="20"/>
  <c r="AH11" i="20"/>
  <c r="AH46" i="20"/>
  <c r="AG61" i="20"/>
  <c r="AF41" i="20"/>
  <c r="AB50" i="20"/>
  <c r="AA12" i="20"/>
  <c r="Z30" i="20"/>
  <c r="Y59" i="20"/>
  <c r="X35" i="20"/>
  <c r="W11" i="20"/>
  <c r="W34" i="20"/>
  <c r="V57" i="20"/>
  <c r="U29" i="20"/>
  <c r="T9" i="20"/>
  <c r="S33" i="20"/>
  <c r="R32" i="20"/>
  <c r="Q16" i="20"/>
  <c r="AA23" i="20"/>
  <c r="Y48" i="20"/>
  <c r="V47" i="20"/>
  <c r="T21" i="20"/>
  <c r="Q47" i="20"/>
  <c r="AB44" i="20"/>
  <c r="AA64" i="20"/>
  <c r="Z40" i="20"/>
  <c r="Y14" i="20"/>
  <c r="X58" i="20"/>
  <c r="W63" i="20"/>
  <c r="V39" i="20"/>
  <c r="U15" i="20"/>
  <c r="U38" i="20"/>
  <c r="T61" i="20"/>
  <c r="S66" i="20"/>
  <c r="R13" i="20"/>
  <c r="Q34" i="20"/>
  <c r="AA40" i="20"/>
  <c r="X68" i="20"/>
  <c r="U40" i="20"/>
  <c r="R12" i="20"/>
  <c r="AB69" i="20"/>
  <c r="AA38" i="20"/>
  <c r="Z59" i="20"/>
  <c r="Y35" i="20"/>
  <c r="X11" i="20"/>
  <c r="X26" i="20"/>
  <c r="W61" i="20"/>
  <c r="V33" i="20"/>
  <c r="U5" i="20"/>
  <c r="T22" i="20"/>
  <c r="S5" i="20"/>
  <c r="R8" i="20"/>
  <c r="Q59" i="20"/>
  <c r="AB10" i="20"/>
  <c r="Y23" i="20"/>
  <c r="W22" i="20"/>
  <c r="T68" i="20"/>
  <c r="R54" i="20"/>
  <c r="Q62" i="20"/>
  <c r="AI70" i="20"/>
  <c r="AH48" i="20"/>
  <c r="AG9" i="20"/>
  <c r="AF35" i="20"/>
  <c r="AZ46" i="20"/>
  <c r="AY2" i="20"/>
  <c r="AO35" i="20"/>
  <c r="AN20" i="20"/>
  <c r="AN59" i="20"/>
  <c r="AM14" i="20"/>
  <c r="AL41" i="20"/>
  <c r="AK61" i="20"/>
  <c r="AJ40" i="20"/>
  <c r="AI9" i="20"/>
  <c r="AH65" i="20"/>
  <c r="AG8" i="20"/>
  <c r="AF20" i="20"/>
  <c r="AF11" i="20"/>
  <c r="AB65" i="20"/>
  <c r="AA29" i="20"/>
  <c r="Z5" i="20"/>
  <c r="Y36" i="20"/>
  <c r="X56" i="20"/>
  <c r="W32" i="20"/>
  <c r="V4" i="20"/>
  <c r="U14" i="20"/>
  <c r="T51" i="20"/>
  <c r="S27" i="20"/>
  <c r="R2" i="20"/>
  <c r="R41" i="20"/>
  <c r="Q30" i="20"/>
  <c r="AA56" i="20"/>
  <c r="X47" i="20"/>
  <c r="V64" i="20"/>
  <c r="S55" i="20"/>
  <c r="Q14" i="20"/>
  <c r="AB37" i="20"/>
  <c r="AA17" i="20"/>
  <c r="Z46" i="20"/>
  <c r="Y24" i="20"/>
  <c r="X44" i="20"/>
  <c r="W20" i="20"/>
  <c r="V46" i="20"/>
  <c r="U63" i="20"/>
  <c r="T39" i="20"/>
  <c r="S15" i="20"/>
  <c r="S54" i="20"/>
  <c r="R62" i="20"/>
  <c r="Q57" i="20"/>
  <c r="Z31" i="20"/>
  <c r="W7" i="20"/>
  <c r="U62" i="20"/>
  <c r="R53" i="20"/>
  <c r="AB16" i="20"/>
  <c r="AA36" i="20"/>
  <c r="Z12" i="20"/>
  <c r="Y25" i="20"/>
  <c r="X59" i="20"/>
  <c r="W35" i="20"/>
  <c r="V11" i="20"/>
  <c r="V30" i="20"/>
  <c r="U53" i="20"/>
  <c r="T33" i="20"/>
  <c r="S10" i="20"/>
  <c r="R56" i="20"/>
  <c r="Q64" i="20"/>
  <c r="AB53" i="20"/>
  <c r="Y66" i="20"/>
  <c r="V16" i="20"/>
  <c r="S7" i="20"/>
  <c r="AP7" i="20"/>
  <c r="AO49" i="20"/>
  <c r="AN27" i="20"/>
  <c r="AM4" i="20"/>
  <c r="AL24" i="20"/>
  <c r="AK24" i="20"/>
  <c r="AJ71" i="20"/>
  <c r="AI35" i="20"/>
  <c r="AH15" i="20"/>
  <c r="AH58" i="20"/>
  <c r="AG65" i="20"/>
  <c r="AF61" i="20"/>
  <c r="AW26" i="20"/>
  <c r="AQ34" i="20"/>
  <c r="AO37" i="20"/>
  <c r="AN49" i="20"/>
  <c r="AM54" i="20"/>
  <c r="AL12" i="20"/>
  <c r="AK12" i="20"/>
  <c r="AJ59" i="20"/>
  <c r="AI23" i="20"/>
  <c r="AH3" i="20"/>
  <c r="AH30" i="20"/>
  <c r="AG53" i="20"/>
  <c r="AF33" i="20"/>
  <c r="AY18" i="20"/>
  <c r="AU24" i="20"/>
  <c r="AO16" i="20"/>
  <c r="AN64" i="20"/>
  <c r="AM39" i="20"/>
  <c r="AL15" i="20"/>
  <c r="AL42" i="20"/>
  <c r="AK38" i="20"/>
  <c r="AJ21" i="20"/>
  <c r="AI66" i="20"/>
  <c r="AH70" i="20"/>
  <c r="AG52" i="20"/>
  <c r="AF64" i="20"/>
  <c r="BA22" i="20"/>
  <c r="AV38" i="20"/>
  <c r="AP37" i="20"/>
  <c r="AO42" i="20"/>
  <c r="AN58" i="20"/>
  <c r="AM64" i="20"/>
  <c r="AL38" i="20"/>
  <c r="AK13" i="20"/>
  <c r="AJ54" i="20"/>
  <c r="AI24" i="20"/>
  <c r="AH72" i="20"/>
  <c r="AG55" i="20"/>
  <c r="AQ2" i="20"/>
  <c r="AF70" i="20"/>
  <c r="AB56" i="20"/>
  <c r="AA14" i="20"/>
  <c r="Z52" i="20"/>
  <c r="Y42" i="20"/>
  <c r="X8" i="20"/>
  <c r="W18" i="20"/>
  <c r="V51" i="20"/>
  <c r="U27" i="20"/>
  <c r="T3" i="20"/>
  <c r="T6" i="20"/>
  <c r="S49" i="20"/>
  <c r="R25" i="20"/>
  <c r="Q4" i="20"/>
  <c r="AA50" i="20"/>
  <c r="X4" i="20"/>
  <c r="V21" i="20"/>
  <c r="S48" i="20"/>
  <c r="Q29" i="20"/>
  <c r="AB6" i="20"/>
  <c r="AA33" i="20"/>
  <c r="Z9" i="20"/>
  <c r="Y40" i="20"/>
  <c r="X60" i="20"/>
  <c r="W36" i="20"/>
  <c r="V8" i="20"/>
  <c r="U18" i="20"/>
  <c r="T55" i="20"/>
  <c r="S31" i="20"/>
  <c r="V2" i="20"/>
  <c r="R45" i="20"/>
  <c r="Q38" i="20"/>
  <c r="Z18" i="20"/>
  <c r="W39" i="20"/>
  <c r="T47" i="20"/>
  <c r="Q31" i="20"/>
  <c r="AB32" i="20"/>
  <c r="AA52" i="20"/>
  <c r="Z28" i="20"/>
  <c r="Y57" i="20"/>
  <c r="X18" i="20"/>
  <c r="W51" i="20"/>
  <c r="V27" i="20"/>
  <c r="U3" i="20"/>
  <c r="U69" i="20"/>
  <c r="T49" i="20"/>
  <c r="S42" i="20"/>
  <c r="R72" i="20"/>
  <c r="Q65" i="20"/>
  <c r="AA7" i="20"/>
  <c r="V22" i="20"/>
  <c r="BV50" i="20" l="1"/>
  <c r="BV38" i="20"/>
  <c r="BV145" i="20"/>
  <c r="BV32" i="20"/>
  <c r="F35" i="31" s="1"/>
  <c r="BV20" i="20"/>
  <c r="BV16" i="20"/>
  <c r="BV81" i="20"/>
  <c r="BV64" i="20"/>
  <c r="F67" i="31" s="1"/>
  <c r="BV52" i="20"/>
  <c r="BV48" i="20"/>
  <c r="BV69" i="20"/>
  <c r="BV37" i="20"/>
  <c r="F40" i="31" s="1"/>
  <c r="BV33" i="20"/>
  <c r="BV31" i="20"/>
  <c r="BV19" i="20"/>
  <c r="BV15" i="20"/>
  <c r="BV36" i="20"/>
  <c r="BV4" i="20"/>
  <c r="BV66" i="20"/>
  <c r="BV3" i="20"/>
  <c r="F6" i="31" s="1"/>
  <c r="BV65" i="20"/>
  <c r="BV53" i="20"/>
  <c r="BV49" i="20"/>
  <c r="BV128" i="20"/>
  <c r="K57" i="31" s="1"/>
  <c r="BV34" i="20"/>
  <c r="BV18" i="20"/>
  <c r="BV63" i="20"/>
  <c r="BV51" i="20"/>
  <c r="F54" i="31" s="1"/>
  <c r="BV47" i="20"/>
  <c r="BV54" i="20"/>
  <c r="BV106" i="20"/>
  <c r="BV55" i="20"/>
  <c r="F58" i="31" s="1"/>
  <c r="BV12" i="20"/>
  <c r="BV41" i="20"/>
  <c r="BV5" i="20"/>
  <c r="BV68" i="20"/>
  <c r="F71" i="31" s="1"/>
  <c r="BV28" i="20"/>
  <c r="BV57" i="20"/>
  <c r="BV129" i="20"/>
  <c r="BV43" i="20"/>
  <c r="BV72" i="20"/>
  <c r="BV67" i="20"/>
  <c r="BV35" i="20"/>
  <c r="BV122" i="20"/>
  <c r="BV59" i="20"/>
  <c r="BV42" i="20"/>
  <c r="BV45" i="20"/>
  <c r="BV8" i="20"/>
  <c r="F11" i="31" s="1"/>
  <c r="BV21" i="20"/>
  <c r="BV17" i="20"/>
  <c r="BV83" i="20"/>
  <c r="BV70" i="20"/>
  <c r="BV30" i="20"/>
  <c r="BV22" i="20"/>
  <c r="BV138" i="20"/>
  <c r="BV163" i="20"/>
  <c r="P18" i="31" s="1"/>
  <c r="BV61" i="20"/>
  <c r="BV24" i="20"/>
  <c r="BV10" i="20"/>
  <c r="BV113" i="20"/>
  <c r="BV39" i="20"/>
  <c r="BV92" i="20"/>
  <c r="BV29" i="20"/>
  <c r="BV123" i="20"/>
  <c r="K52" i="31" s="1"/>
  <c r="BV46" i="20"/>
  <c r="BV13" i="20"/>
  <c r="BV143" i="20"/>
  <c r="BV71" i="20"/>
  <c r="F74" i="31" s="1"/>
  <c r="BV140" i="20"/>
  <c r="BV130" i="20"/>
  <c r="BV136" i="20"/>
  <c r="BV118" i="20"/>
  <c r="K47" i="31" s="1"/>
  <c r="BV121" i="20"/>
  <c r="BV60" i="20"/>
  <c r="BV62" i="20"/>
  <c r="BV23" i="20"/>
  <c r="F26" i="31" s="1"/>
  <c r="BV44" i="20"/>
  <c r="BV6" i="20"/>
  <c r="BV7" i="20"/>
  <c r="BV134" i="20"/>
  <c r="K63" i="31" s="1"/>
  <c r="BV137" i="20"/>
  <c r="BV97" i="20"/>
  <c r="BV125" i="20"/>
  <c r="BV139" i="20"/>
  <c r="BV58" i="20"/>
  <c r="BV25" i="20"/>
  <c r="BV108" i="20"/>
  <c r="BV14" i="20"/>
  <c r="F17" i="31" s="1"/>
  <c r="BV9" i="20"/>
  <c r="BV90" i="20"/>
  <c r="BV141" i="20"/>
  <c r="BV112" i="20"/>
  <c r="K41" i="31" s="1"/>
  <c r="BV80" i="20"/>
  <c r="BV96" i="20"/>
  <c r="BV27" i="20"/>
  <c r="BV56" i="20"/>
  <c r="F59" i="31" s="1"/>
  <c r="BV26" i="20"/>
  <c r="BV11" i="20"/>
  <c r="BV40" i="20"/>
  <c r="BV116" i="20"/>
  <c r="K45" i="31" s="1"/>
  <c r="BV77" i="20"/>
  <c r="BV132" i="20"/>
  <c r="BV100" i="20"/>
  <c r="BV114" i="20"/>
  <c r="K43" i="31" s="1"/>
  <c r="BV99" i="20"/>
  <c r="BV109" i="20"/>
  <c r="BV107" i="20"/>
  <c r="BV124" i="20"/>
  <c r="K53" i="31" s="1"/>
  <c r="BV93" i="20"/>
  <c r="BV91" i="20"/>
  <c r="BV94" i="20"/>
  <c r="BV78" i="20"/>
  <c r="BV133" i="20"/>
  <c r="BV117" i="20"/>
  <c r="BV115" i="20"/>
  <c r="BV127" i="20"/>
  <c r="K56" i="31" s="1"/>
  <c r="BV95" i="20"/>
  <c r="BV146" i="20"/>
  <c r="BV198" i="20"/>
  <c r="BV76" i="20"/>
  <c r="K5" i="31" s="1"/>
  <c r="BV101" i="20"/>
  <c r="BV144" i="20"/>
  <c r="BV85" i="20"/>
  <c r="BV177" i="20"/>
  <c r="P32" i="31" s="1"/>
  <c r="BV104" i="20"/>
  <c r="BV131" i="20"/>
  <c r="BV135" i="20"/>
  <c r="BV98" i="20"/>
  <c r="K27" i="31" s="1"/>
  <c r="BV79" i="20"/>
  <c r="BV82" i="20"/>
  <c r="BV103" i="20"/>
  <c r="BV87" i="20"/>
  <c r="K16" i="31" s="1"/>
  <c r="BV120" i="20"/>
  <c r="BV84" i="20"/>
  <c r="BV102" i="20"/>
  <c r="BV105" i="20"/>
  <c r="K34" i="31" s="1"/>
  <c r="BV111" i="20"/>
  <c r="BV86" i="20"/>
  <c r="BV88" i="20"/>
  <c r="BV89" i="20"/>
  <c r="K18" i="31" s="1"/>
  <c r="BV119" i="20"/>
  <c r="BV142" i="20"/>
  <c r="BV188" i="20"/>
  <c r="BV126" i="20"/>
  <c r="K55" i="31" s="1"/>
  <c r="BV110" i="20"/>
  <c r="BV213" i="20"/>
  <c r="BV162" i="20"/>
  <c r="BV206" i="20"/>
  <c r="P61" i="31" s="1"/>
  <c r="BV156" i="20"/>
  <c r="BV152" i="20"/>
  <c r="BV176" i="20"/>
  <c r="BV190" i="20"/>
  <c r="P45" i="31" s="1"/>
  <c r="BV151" i="20"/>
  <c r="BV154" i="20"/>
  <c r="BV220" i="20"/>
  <c r="BV195" i="20"/>
  <c r="P50" i="31" s="1"/>
  <c r="BV196" i="20"/>
  <c r="BV202" i="20"/>
  <c r="BV211" i="20"/>
  <c r="BV189" i="20"/>
  <c r="P44" i="31" s="1"/>
  <c r="BV217" i="20"/>
  <c r="BV185" i="20"/>
  <c r="BV215" i="20"/>
  <c r="BV169" i="20"/>
  <c r="P24" i="31" s="1"/>
  <c r="BV201" i="20"/>
  <c r="BV153" i="20"/>
  <c r="BV181" i="20"/>
  <c r="BV166" i="20"/>
  <c r="P21" i="31" s="1"/>
  <c r="BV160" i="20"/>
  <c r="BV208" i="20"/>
  <c r="BV172" i="20"/>
  <c r="BV170" i="20"/>
  <c r="BV199" i="20"/>
  <c r="BV204" i="20"/>
  <c r="BV183" i="20"/>
  <c r="BV158" i="20"/>
  <c r="P13" i="31" s="1"/>
  <c r="BV179" i="20"/>
  <c r="BV209" i="20"/>
  <c r="BV167" i="20"/>
  <c r="BV186" i="20"/>
  <c r="P41" i="31" s="1"/>
  <c r="BV205" i="20"/>
  <c r="BV197" i="20"/>
  <c r="BV193" i="20"/>
  <c r="BV175" i="20"/>
  <c r="P30" i="31" s="1"/>
  <c r="BV161" i="20"/>
  <c r="BV216" i="20"/>
  <c r="BV218" i="20"/>
  <c r="BV184" i="20"/>
  <c r="P39" i="31" s="1"/>
  <c r="BV182" i="20"/>
  <c r="BV173" i="20"/>
  <c r="BV180" i="20"/>
  <c r="BV165" i="20"/>
  <c r="P20" i="31" s="1"/>
  <c r="BV194" i="20"/>
  <c r="BV212" i="20"/>
  <c r="BV191" i="20"/>
  <c r="BV171" i="20"/>
  <c r="BV210" i="20"/>
  <c r="BV159" i="20"/>
  <c r="BV168" i="20"/>
  <c r="BV150" i="20"/>
  <c r="P5" i="31" s="1"/>
  <c r="BV219" i="20"/>
  <c r="BV164" i="20"/>
  <c r="BV200" i="20"/>
  <c r="BV214" i="20"/>
  <c r="BV157" i="20"/>
  <c r="BV192" i="20"/>
  <c r="BV207" i="20"/>
  <c r="BV174" i="20"/>
  <c r="P29" i="31" s="1"/>
  <c r="BV155" i="20"/>
  <c r="BV203" i="20"/>
  <c r="BV178" i="20"/>
  <c r="BV187" i="20"/>
  <c r="P42" i="31" s="1"/>
  <c r="BG24" i="20"/>
  <c r="BG70" i="20"/>
  <c r="BG19" i="20"/>
  <c r="BG51" i="20"/>
  <c r="BG6" i="20"/>
  <c r="BG13" i="20"/>
  <c r="BG9" i="20"/>
  <c r="BG62" i="20"/>
  <c r="BG50" i="20"/>
  <c r="BG26" i="20"/>
  <c r="BG72" i="20"/>
  <c r="BG18" i="20"/>
  <c r="E21" i="31" s="1"/>
  <c r="BG30" i="20"/>
  <c r="BG35" i="20"/>
  <c r="BG25" i="20"/>
  <c r="BG56" i="20"/>
  <c r="BG58" i="20"/>
  <c r="BG15" i="20"/>
  <c r="BG54" i="20"/>
  <c r="BG11" i="20"/>
  <c r="E14" i="31" s="1"/>
  <c r="BG71" i="20"/>
  <c r="BG52" i="20"/>
  <c r="BG48" i="20"/>
  <c r="BG55" i="20"/>
  <c r="E58" i="31" s="1"/>
  <c r="BG138" i="20"/>
  <c r="BG57" i="20"/>
  <c r="BG8" i="20"/>
  <c r="BG22" i="20"/>
  <c r="E25" i="31" s="1"/>
  <c r="BG68" i="20"/>
  <c r="BG64" i="20"/>
  <c r="BG46" i="20"/>
  <c r="BG7" i="20"/>
  <c r="E10" i="31" s="1"/>
  <c r="BG42" i="20"/>
  <c r="BG38" i="20"/>
  <c r="BG14" i="20"/>
  <c r="BG67" i="20"/>
  <c r="BG5" i="20"/>
  <c r="BG40" i="20"/>
  <c r="BG41" i="20"/>
  <c r="BG4" i="20"/>
  <c r="BG66" i="20"/>
  <c r="BG60" i="20"/>
  <c r="BG139" i="20"/>
  <c r="BG63" i="20"/>
  <c r="E66" i="31" s="1"/>
  <c r="BG107" i="20"/>
  <c r="BG59" i="20"/>
  <c r="BG140" i="20"/>
  <c r="BG44" i="20"/>
  <c r="E47" i="31" s="1"/>
  <c r="BG61" i="20"/>
  <c r="BG53" i="20"/>
  <c r="BG65" i="20"/>
  <c r="BG3" i="20"/>
  <c r="BG33" i="20"/>
  <c r="BG21" i="20"/>
  <c r="BG29" i="20"/>
  <c r="BG125" i="20"/>
  <c r="J54" i="31" s="1"/>
  <c r="BG109" i="20"/>
  <c r="BG122" i="20"/>
  <c r="BG127" i="20"/>
  <c r="BG36" i="20"/>
  <c r="E39" i="31" s="1"/>
  <c r="BG32" i="20"/>
  <c r="BG39" i="20"/>
  <c r="BG105" i="20"/>
  <c r="BG20" i="20"/>
  <c r="E23" i="31" s="1"/>
  <c r="BG16" i="20"/>
  <c r="BG23" i="20"/>
  <c r="BG100" i="20"/>
  <c r="BG124" i="20"/>
  <c r="J53" i="31" s="1"/>
  <c r="BG89" i="20"/>
  <c r="BG143" i="20"/>
  <c r="BG94" i="20"/>
  <c r="BG10" i="20"/>
  <c r="E13" i="31" s="1"/>
  <c r="BG69" i="20"/>
  <c r="BG45" i="20"/>
  <c r="BG49" i="20"/>
  <c r="BG37" i="20"/>
  <c r="E40" i="31" s="1"/>
  <c r="BG17" i="20"/>
  <c r="BG121" i="20"/>
  <c r="BG126" i="20"/>
  <c r="BG110" i="20"/>
  <c r="J39" i="31" s="1"/>
  <c r="BG106" i="20"/>
  <c r="BG47" i="20"/>
  <c r="BG144" i="20"/>
  <c r="BG43" i="20"/>
  <c r="BG137" i="20"/>
  <c r="BG28" i="20"/>
  <c r="BG34" i="20"/>
  <c r="BG31" i="20"/>
  <c r="E34" i="31" s="1"/>
  <c r="BG27" i="20"/>
  <c r="BG12" i="20"/>
  <c r="BG112" i="20"/>
  <c r="BG142" i="20"/>
  <c r="J71" i="31" s="1"/>
  <c r="BG93" i="20"/>
  <c r="BG104" i="20"/>
  <c r="BG77" i="20"/>
  <c r="BG78" i="20"/>
  <c r="J7" i="31" s="1"/>
  <c r="BG108" i="20"/>
  <c r="BG141" i="20"/>
  <c r="BG132" i="20"/>
  <c r="BG115" i="20"/>
  <c r="J44" i="31" s="1"/>
  <c r="BG92" i="20"/>
  <c r="BG85" i="20"/>
  <c r="BG130" i="20"/>
  <c r="BG123" i="20"/>
  <c r="J52" i="31" s="1"/>
  <c r="BG91" i="20"/>
  <c r="BG200" i="20"/>
  <c r="BG101" i="20"/>
  <c r="BG146" i="20"/>
  <c r="J75" i="31" s="1"/>
  <c r="BG87" i="20"/>
  <c r="BG120" i="20"/>
  <c r="BG90" i="20"/>
  <c r="BG96" i="20"/>
  <c r="BG103" i="20"/>
  <c r="BG82" i="20"/>
  <c r="BG118" i="20"/>
  <c r="BG136" i="20"/>
  <c r="J65" i="31" s="1"/>
  <c r="BG97" i="20"/>
  <c r="BG111" i="20"/>
  <c r="BG95" i="20"/>
  <c r="BG79" i="20"/>
  <c r="J8" i="31" s="1"/>
  <c r="BG134" i="20"/>
  <c r="BG113" i="20"/>
  <c r="BG88" i="20"/>
  <c r="BG99" i="20"/>
  <c r="BG128" i="20"/>
  <c r="BG76" i="20"/>
  <c r="BG145" i="20"/>
  <c r="BG84" i="20"/>
  <c r="J13" i="31" s="1"/>
  <c r="BG129" i="20"/>
  <c r="BG157" i="20"/>
  <c r="BG102" i="20"/>
  <c r="BG80" i="20"/>
  <c r="J9" i="31" s="1"/>
  <c r="BG81" i="20"/>
  <c r="BG86" i="20"/>
  <c r="BG131" i="20"/>
  <c r="BG133" i="20"/>
  <c r="J62" i="31" s="1"/>
  <c r="BG83" i="20"/>
  <c r="BG117" i="20"/>
  <c r="BG187" i="20"/>
  <c r="BG116" i="20"/>
  <c r="J45" i="31" s="1"/>
  <c r="BG214" i="20"/>
  <c r="BG171" i="20"/>
  <c r="BG135" i="20"/>
  <c r="BG114" i="20"/>
  <c r="J43" i="31" s="1"/>
  <c r="BG182" i="20"/>
  <c r="BG119" i="20"/>
  <c r="BG98" i="20"/>
  <c r="BG183" i="20"/>
  <c r="O38" i="31" s="1"/>
  <c r="BG163" i="20"/>
  <c r="BG153" i="20"/>
  <c r="BG158" i="20"/>
  <c r="BG184" i="20"/>
  <c r="BG217" i="20"/>
  <c r="BG196" i="20"/>
  <c r="BG176" i="20"/>
  <c r="BG219" i="20"/>
  <c r="O74" i="31" s="1"/>
  <c r="BG203" i="20"/>
  <c r="BG215" i="20"/>
  <c r="BG205" i="20"/>
  <c r="BG174" i="20"/>
  <c r="O29" i="31" s="1"/>
  <c r="BG173" i="20"/>
  <c r="BG190" i="20"/>
  <c r="BG186" i="20"/>
  <c r="BG197" i="20"/>
  <c r="BG216" i="20"/>
  <c r="BG170" i="20"/>
  <c r="BG181" i="20"/>
  <c r="BG201" i="20"/>
  <c r="O56" i="31" s="1"/>
  <c r="BG180" i="20"/>
  <c r="BG160" i="20"/>
  <c r="BG154" i="20"/>
  <c r="BG151" i="20"/>
  <c r="O6" i="31" s="1"/>
  <c r="BG155" i="20"/>
  <c r="BG199" i="20"/>
  <c r="BG179" i="20"/>
  <c r="BG169" i="20"/>
  <c r="O24" i="31" s="1"/>
  <c r="BG168" i="20"/>
  <c r="BG152" i="20"/>
  <c r="BG193" i="20"/>
  <c r="BG211" i="20"/>
  <c r="O66" i="31" s="1"/>
  <c r="BG175" i="20"/>
  <c r="BG185" i="20"/>
  <c r="BG206" i="20"/>
  <c r="BG198" i="20"/>
  <c r="O53" i="31" s="1"/>
  <c r="BG202" i="20"/>
  <c r="BG167" i="20"/>
  <c r="BG209" i="20"/>
  <c r="BG150" i="20"/>
  <c r="O5" i="31" s="1"/>
  <c r="BG164" i="20"/>
  <c r="BG195" i="20"/>
  <c r="BG177" i="20"/>
  <c r="BG210" i="20"/>
  <c r="O65" i="31" s="1"/>
  <c r="BG178" i="20"/>
  <c r="BG159" i="20"/>
  <c r="BG220" i="20"/>
  <c r="BG165" i="20"/>
  <c r="O20" i="31" s="1"/>
  <c r="BG212" i="20"/>
  <c r="BG192" i="20"/>
  <c r="BG213" i="20"/>
  <c r="BG156" i="20"/>
  <c r="O11" i="31" s="1"/>
  <c r="BG208" i="20"/>
  <c r="BG166" i="20"/>
  <c r="BG189" i="20"/>
  <c r="BG218" i="20"/>
  <c r="O73" i="31" s="1"/>
  <c r="BG162" i="20"/>
  <c r="BG188" i="20"/>
  <c r="BG172" i="20"/>
  <c r="BG207" i="20"/>
  <c r="O62" i="31" s="1"/>
  <c r="BG204" i="20"/>
  <c r="BG194" i="20"/>
  <c r="BG191" i="20"/>
  <c r="BG161" i="20"/>
  <c r="O16" i="31" s="1"/>
  <c r="AR70" i="20"/>
  <c r="AR64" i="20"/>
  <c r="AR33" i="20"/>
  <c r="AR61" i="20"/>
  <c r="D64" i="31" s="1"/>
  <c r="AR11" i="20"/>
  <c r="AR20" i="20"/>
  <c r="AR35" i="20"/>
  <c r="AR41" i="20"/>
  <c r="D44" i="31" s="1"/>
  <c r="AR63" i="20"/>
  <c r="AR46" i="20"/>
  <c r="AR7" i="20"/>
  <c r="AR42" i="20"/>
  <c r="D45" i="31" s="1"/>
  <c r="AR48" i="20"/>
  <c r="AR62" i="20"/>
  <c r="AR69" i="20"/>
  <c r="AR28" i="20"/>
  <c r="D31" i="31" s="1"/>
  <c r="AR40" i="20"/>
  <c r="AR25" i="20"/>
  <c r="AR31" i="20"/>
  <c r="AR3" i="20"/>
  <c r="D6" i="31" s="1"/>
  <c r="AR36" i="20"/>
  <c r="AR5" i="20"/>
  <c r="AR58" i="20"/>
  <c r="AR30" i="20"/>
  <c r="D33" i="31" s="1"/>
  <c r="AR53" i="20"/>
  <c r="AR50" i="20"/>
  <c r="AR12" i="20"/>
  <c r="AR24" i="20"/>
  <c r="D27" i="31" s="1"/>
  <c r="AR45" i="20"/>
  <c r="AR4" i="20"/>
  <c r="AR54" i="20"/>
  <c r="AR23" i="20"/>
  <c r="D26" i="31" s="1"/>
  <c r="AR65" i="20"/>
  <c r="AR57" i="20"/>
  <c r="AR18" i="20"/>
  <c r="AR16" i="20"/>
  <c r="D19" i="31" s="1"/>
  <c r="AR15" i="20"/>
  <c r="AR59" i="20"/>
  <c r="AR143" i="20"/>
  <c r="AR72" i="20"/>
  <c r="D75" i="31" s="1"/>
  <c r="AR104" i="20"/>
  <c r="AR26" i="20"/>
  <c r="AR10" i="20"/>
  <c r="AR32" i="20"/>
  <c r="D35" i="31" s="1"/>
  <c r="AR71" i="20"/>
  <c r="AR13" i="20"/>
  <c r="AR47" i="20"/>
  <c r="AR34" i="20"/>
  <c r="D37" i="31" s="1"/>
  <c r="AR44" i="20"/>
  <c r="AR56" i="20"/>
  <c r="AR94" i="20"/>
  <c r="AR17" i="20"/>
  <c r="D20" i="31" s="1"/>
  <c r="AR29" i="20"/>
  <c r="AR9" i="20"/>
  <c r="AR66" i="20"/>
  <c r="AR60" i="20"/>
  <c r="D63" i="31" s="1"/>
  <c r="AR6" i="20"/>
  <c r="AR52" i="20"/>
  <c r="AR21" i="20"/>
  <c r="AR19" i="20"/>
  <c r="D22" i="31" s="1"/>
  <c r="AR39" i="20"/>
  <c r="AR121" i="20"/>
  <c r="AR89" i="20"/>
  <c r="AR77" i="20"/>
  <c r="I6" i="31" s="1"/>
  <c r="AR14" i="20"/>
  <c r="AR38" i="20"/>
  <c r="AR68" i="20"/>
  <c r="AR37" i="20"/>
  <c r="D40" i="31" s="1"/>
  <c r="AR67" i="20"/>
  <c r="AR51" i="20"/>
  <c r="AR8" i="20"/>
  <c r="AR43" i="20"/>
  <c r="D46" i="31" s="1"/>
  <c r="AR27" i="20"/>
  <c r="AR22" i="20"/>
  <c r="AR49" i="20"/>
  <c r="AR55" i="20"/>
  <c r="D58" i="31" s="1"/>
  <c r="AR119" i="20"/>
  <c r="AR120" i="20"/>
  <c r="AR88" i="20"/>
  <c r="AR87" i="20"/>
  <c r="I16" i="31" s="1"/>
  <c r="AR138" i="20"/>
  <c r="AR106" i="20"/>
  <c r="AR140" i="20"/>
  <c r="AR126" i="20"/>
  <c r="I55" i="31" s="1"/>
  <c r="AR167" i="20"/>
  <c r="AR103" i="20"/>
  <c r="AR125" i="20"/>
  <c r="AR141" i="20"/>
  <c r="I70" i="31" s="1"/>
  <c r="AR200" i="20"/>
  <c r="AR109" i="20"/>
  <c r="AR139" i="20"/>
  <c r="AR83" i="20"/>
  <c r="I12" i="31" s="1"/>
  <c r="AR99" i="20"/>
  <c r="AR131" i="20"/>
  <c r="AR115" i="20"/>
  <c r="AR137" i="20"/>
  <c r="I66" i="31" s="1"/>
  <c r="AR92" i="20"/>
  <c r="AR142" i="20"/>
  <c r="AR105" i="20"/>
  <c r="AR132" i="20"/>
  <c r="I61" i="31" s="1"/>
  <c r="AR100" i="20"/>
  <c r="AR108" i="20"/>
  <c r="AR85" i="20"/>
  <c r="AR182" i="20"/>
  <c r="N37" i="31" s="1"/>
  <c r="AR114" i="20"/>
  <c r="AR79" i="20"/>
  <c r="AR76" i="20"/>
  <c r="AR145" i="20"/>
  <c r="I74" i="31" s="1"/>
  <c r="AR110" i="20"/>
  <c r="AR78" i="20"/>
  <c r="AR168" i="20"/>
  <c r="AR95" i="20"/>
  <c r="I24" i="31" s="1"/>
  <c r="AR80" i="20"/>
  <c r="AR86" i="20"/>
  <c r="AR96" i="20"/>
  <c r="AR81" i="20"/>
  <c r="I10" i="31" s="1"/>
  <c r="AR93" i="20"/>
  <c r="AR136" i="20"/>
  <c r="AR102" i="20"/>
  <c r="AR144" i="20"/>
  <c r="I73" i="31" s="1"/>
  <c r="AR97" i="20"/>
  <c r="AR133" i="20"/>
  <c r="AR91" i="20"/>
  <c r="AR122" i="20"/>
  <c r="I51" i="31" s="1"/>
  <c r="AR90" i="20"/>
  <c r="AR123" i="20"/>
  <c r="AR107" i="20"/>
  <c r="AR124" i="20"/>
  <c r="I53" i="31" s="1"/>
  <c r="AR98" i="20"/>
  <c r="AR128" i="20"/>
  <c r="AR112" i="20"/>
  <c r="AR84" i="20"/>
  <c r="I13" i="31" s="1"/>
  <c r="AR127" i="20"/>
  <c r="AR117" i="20"/>
  <c r="AR146" i="20"/>
  <c r="AR198" i="20"/>
  <c r="N53" i="31" s="1"/>
  <c r="AR101" i="20"/>
  <c r="AR173" i="20"/>
  <c r="AR130" i="20"/>
  <c r="AR135" i="20"/>
  <c r="I64" i="31" s="1"/>
  <c r="AR82" i="20"/>
  <c r="AR205" i="20"/>
  <c r="AR111" i="20"/>
  <c r="AR116" i="20"/>
  <c r="I45" i="31" s="1"/>
  <c r="AR150" i="20"/>
  <c r="AR166" i="20"/>
  <c r="AR161" i="20"/>
  <c r="AR134" i="20"/>
  <c r="I63" i="31" s="1"/>
  <c r="AR129" i="20"/>
  <c r="AR118" i="20"/>
  <c r="AR113" i="20"/>
  <c r="AR220" i="20"/>
  <c r="N75" i="31" s="1"/>
  <c r="AR190" i="20"/>
  <c r="AR188" i="20"/>
  <c r="AR199" i="20"/>
  <c r="AR219" i="20"/>
  <c r="N74" i="31" s="1"/>
  <c r="AR155" i="20"/>
  <c r="AR216" i="20"/>
  <c r="AR204" i="20"/>
  <c r="AR183" i="20"/>
  <c r="N38" i="31" s="1"/>
  <c r="AR171" i="20"/>
  <c r="AR211" i="20"/>
  <c r="AR165" i="20"/>
  <c r="AR189" i="20"/>
  <c r="N44" i="31" s="1"/>
  <c r="AR177" i="20"/>
  <c r="AR157" i="20"/>
  <c r="AR202" i="20"/>
  <c r="AR187" i="20"/>
  <c r="N42" i="31" s="1"/>
  <c r="AR217" i="20"/>
  <c r="AR151" i="20"/>
  <c r="AR164" i="20"/>
  <c r="AR153" i="20"/>
  <c r="N8" i="31" s="1"/>
  <c r="AR174" i="20"/>
  <c r="AR193" i="20"/>
  <c r="AR206" i="20"/>
  <c r="AR180" i="20"/>
  <c r="N35" i="31" s="1"/>
  <c r="AR159" i="20"/>
  <c r="AR156" i="20"/>
  <c r="AR185" i="20"/>
  <c r="AR195" i="20"/>
  <c r="N50" i="31" s="1"/>
  <c r="AR152" i="20"/>
  <c r="AR194" i="20"/>
  <c r="AR212" i="20"/>
  <c r="AR154" i="20"/>
  <c r="N9" i="31" s="1"/>
  <c r="AR209" i="20"/>
  <c r="AR201" i="20"/>
  <c r="AR218" i="20"/>
  <c r="AR184" i="20"/>
  <c r="N39" i="31" s="1"/>
  <c r="AR172" i="20"/>
  <c r="AR178" i="20"/>
  <c r="AR179" i="20"/>
  <c r="AR169" i="20"/>
  <c r="N24" i="31" s="1"/>
  <c r="AR213" i="20"/>
  <c r="AR162" i="20"/>
  <c r="AR215" i="20"/>
  <c r="AR203" i="20"/>
  <c r="N58" i="31" s="1"/>
  <c r="AR196" i="20"/>
  <c r="AR214" i="20"/>
  <c r="AR160" i="20"/>
  <c r="AR170" i="20"/>
  <c r="N25" i="31" s="1"/>
  <c r="AR158" i="20"/>
  <c r="AR176" i="20"/>
  <c r="AR191" i="20"/>
  <c r="AR192" i="20"/>
  <c r="N47" i="31" s="1"/>
  <c r="AR186" i="20"/>
  <c r="AR163" i="20"/>
  <c r="AR207" i="20"/>
  <c r="AR197" i="20"/>
  <c r="N52" i="31" s="1"/>
  <c r="AR210" i="20"/>
  <c r="AR253" i="20"/>
  <c r="AR250" i="20"/>
  <c r="AR231" i="20"/>
  <c r="S12" i="31" s="1"/>
  <c r="AR175" i="20"/>
  <c r="AR243" i="20"/>
  <c r="AR181" i="20"/>
  <c r="AR247" i="20"/>
  <c r="S28" i="31" s="1"/>
  <c r="AR208" i="20"/>
  <c r="AR227" i="20"/>
  <c r="AR282" i="20"/>
  <c r="AR232" i="20"/>
  <c r="S13" i="31" s="1"/>
  <c r="AR272" i="20"/>
  <c r="AR249" i="20"/>
  <c r="AR278" i="20"/>
  <c r="AR234" i="20"/>
  <c r="S15" i="31" s="1"/>
  <c r="AR233" i="20"/>
  <c r="AR240" i="20"/>
  <c r="AR285" i="20"/>
  <c r="AR268" i="20"/>
  <c r="S49" i="31" s="1"/>
  <c r="AR239" i="20"/>
  <c r="AR245" i="20"/>
  <c r="AR224" i="20"/>
  <c r="AR226" i="20"/>
  <c r="S7" i="31" s="1"/>
  <c r="AR241" i="20"/>
  <c r="AR277" i="20"/>
  <c r="AR236" i="20"/>
  <c r="AR288" i="20"/>
  <c r="S69" i="31" s="1"/>
  <c r="AR279" i="20"/>
  <c r="AR256" i="20"/>
  <c r="AR252" i="20"/>
  <c r="AR280" i="20"/>
  <c r="S61" i="31" s="1"/>
  <c r="AR229" i="20"/>
  <c r="AR291" i="20"/>
  <c r="AR264" i="20"/>
  <c r="AR246" i="20"/>
  <c r="S27" i="31" s="1"/>
  <c r="AR237" i="20"/>
  <c r="AR238" i="20"/>
  <c r="AR275" i="20"/>
  <c r="AR289" i="20"/>
  <c r="S70" i="31" s="1"/>
  <c r="AR266" i="20"/>
  <c r="AR262" i="20"/>
  <c r="AR287" i="20"/>
  <c r="AR230" i="20"/>
  <c r="S11" i="31" s="1"/>
  <c r="AR271" i="20"/>
  <c r="AR260" i="20"/>
  <c r="AR242" i="20"/>
  <c r="AR281" i="20"/>
  <c r="S62" i="31" s="1"/>
  <c r="AR284" i="20"/>
  <c r="AR293" i="20"/>
  <c r="AR290" i="20"/>
  <c r="AR228" i="20"/>
  <c r="S9" i="31" s="1"/>
  <c r="AR274" i="20"/>
  <c r="AR267" i="20"/>
  <c r="AR263" i="20"/>
  <c r="AR259" i="20"/>
  <c r="S40" i="31" s="1"/>
  <c r="AR248" i="20"/>
  <c r="AR294" i="20"/>
  <c r="AR270" i="20"/>
  <c r="AR254" i="20"/>
  <c r="S35" i="31" s="1"/>
  <c r="AR269" i="20"/>
  <c r="AR265" i="20"/>
  <c r="AR255" i="20"/>
  <c r="AR292" i="20"/>
  <c r="S73" i="31" s="1"/>
  <c r="AR276" i="20"/>
  <c r="AR225" i="20"/>
  <c r="AR273" i="20"/>
  <c r="AR257" i="20"/>
  <c r="S38" i="31" s="1"/>
  <c r="AR258" i="20"/>
  <c r="AR235" i="20"/>
  <c r="AR283" i="20"/>
  <c r="AR244" i="20"/>
  <c r="S25" i="31" s="1"/>
  <c r="AR261" i="20"/>
  <c r="AR286" i="20"/>
  <c r="AR251" i="20"/>
  <c r="N120" i="20"/>
  <c r="G49" i="31" s="1"/>
  <c r="N138" i="20"/>
  <c r="N208" i="20"/>
  <c r="N88" i="20"/>
  <c r="N121" i="20"/>
  <c r="G50" i="31" s="1"/>
  <c r="N105" i="20"/>
  <c r="N89" i="20"/>
  <c r="N143" i="20"/>
  <c r="N201" i="20"/>
  <c r="L56" i="31" s="1"/>
  <c r="N144" i="20"/>
  <c r="N79" i="20"/>
  <c r="N104" i="20"/>
  <c r="N85" i="20"/>
  <c r="G14" i="31" s="1"/>
  <c r="N108" i="20"/>
  <c r="N101" i="20"/>
  <c r="N91" i="20"/>
  <c r="N107" i="20"/>
  <c r="G36" i="31" s="1"/>
  <c r="N127" i="20"/>
  <c r="N111" i="20"/>
  <c r="N95" i="20"/>
  <c r="N122" i="20"/>
  <c r="G51" i="31" s="1"/>
  <c r="N106" i="20"/>
  <c r="N198" i="20"/>
  <c r="N90" i="20"/>
  <c r="N92" i="20"/>
  <c r="G21" i="31" s="1"/>
  <c r="N81" i="20"/>
  <c r="N114" i="20"/>
  <c r="N124" i="20"/>
  <c r="N169" i="20"/>
  <c r="L24" i="31" s="1"/>
  <c r="N125" i="20"/>
  <c r="N110" i="20"/>
  <c r="N215" i="20"/>
  <c r="N133" i="20"/>
  <c r="G62" i="31" s="1"/>
  <c r="N137" i="20"/>
  <c r="N151" i="20"/>
  <c r="N117" i="20"/>
  <c r="N87" i="20"/>
  <c r="G16" i="31" s="1"/>
  <c r="N166" i="20"/>
  <c r="N76" i="20"/>
  <c r="N141" i="20"/>
  <c r="N102" i="20"/>
  <c r="G31" i="31" s="1"/>
  <c r="N131" i="20"/>
  <c r="N192" i="20"/>
  <c r="N139" i="20"/>
  <c r="N123" i="20"/>
  <c r="G52" i="31" s="1"/>
  <c r="N118" i="20"/>
  <c r="N80" i="20"/>
  <c r="N77" i="20"/>
  <c r="N185" i="20"/>
  <c r="L40" i="31" s="1"/>
  <c r="N129" i="20"/>
  <c r="N116" i="20"/>
  <c r="N142" i="20"/>
  <c r="N126" i="20"/>
  <c r="G55" i="31" s="1"/>
  <c r="N140" i="20"/>
  <c r="N94" i="20"/>
  <c r="N78" i="20"/>
  <c r="N100" i="20"/>
  <c r="G29" i="31" s="1"/>
  <c r="N96" i="20"/>
  <c r="N182" i="20"/>
  <c r="N145" i="20"/>
  <c r="N83" i="20"/>
  <c r="G12" i="31" s="1"/>
  <c r="N135" i="20"/>
  <c r="N98" i="20"/>
  <c r="N113" i="20"/>
  <c r="N146" i="20"/>
  <c r="G75" i="31" s="1"/>
  <c r="N199" i="20"/>
  <c r="N136" i="20"/>
  <c r="N97" i="20"/>
  <c r="N130" i="20"/>
  <c r="G59" i="31" s="1"/>
  <c r="N211" i="20"/>
  <c r="N190" i="20"/>
  <c r="N178" i="20"/>
  <c r="N177" i="20"/>
  <c r="L32" i="31" s="1"/>
  <c r="N119" i="20"/>
  <c r="N82" i="20"/>
  <c r="N103" i="20"/>
  <c r="N112" i="20"/>
  <c r="G41" i="31" s="1"/>
  <c r="N194" i="20"/>
  <c r="N193" i="20"/>
  <c r="N181" i="20"/>
  <c r="N184" i="20"/>
  <c r="L39" i="31" s="1"/>
  <c r="N160" i="20"/>
  <c r="N84" i="20"/>
  <c r="N176" i="20"/>
  <c r="N109" i="20"/>
  <c r="G38" i="31" s="1"/>
  <c r="N134" i="20"/>
  <c r="N183" i="20"/>
  <c r="N128" i="20"/>
  <c r="N93" i="20"/>
  <c r="G22" i="31" s="1"/>
  <c r="N197" i="20"/>
  <c r="N200" i="20"/>
  <c r="N153" i="20"/>
  <c r="N188" i="20"/>
  <c r="L43" i="31" s="1"/>
  <c r="N191" i="20"/>
  <c r="N86" i="20"/>
  <c r="N115" i="20"/>
  <c r="N132" i="20"/>
  <c r="G61" i="31" s="1"/>
  <c r="N99" i="20"/>
  <c r="N217" i="20"/>
  <c r="N204" i="20"/>
  <c r="N207" i="20"/>
  <c r="L62" i="31" s="1"/>
  <c r="N195" i="20"/>
  <c r="N174" i="20"/>
  <c r="N165" i="20"/>
  <c r="N168" i="20"/>
  <c r="L23" i="31" s="1"/>
  <c r="N214" i="20"/>
  <c r="N220" i="20"/>
  <c r="N152" i="20"/>
  <c r="N154" i="20"/>
  <c r="N205" i="20"/>
  <c r="N189" i="20"/>
  <c r="N173" i="20"/>
  <c r="N172" i="20"/>
  <c r="L27" i="31" s="1"/>
  <c r="N175" i="20"/>
  <c r="N167" i="20"/>
  <c r="N156" i="20"/>
  <c r="N206" i="20"/>
  <c r="L61" i="31" s="1"/>
  <c r="N159" i="20"/>
  <c r="N157" i="20"/>
  <c r="N212" i="20"/>
  <c r="N196" i="20"/>
  <c r="L51" i="31" s="1"/>
  <c r="N180" i="20"/>
  <c r="N179" i="20"/>
  <c r="N158" i="20"/>
  <c r="N210" i="20"/>
  <c r="L65" i="31" s="1"/>
  <c r="N163" i="20"/>
  <c r="N209" i="20"/>
  <c r="N164" i="20"/>
  <c r="N267" i="20"/>
  <c r="Q48" i="31" s="1"/>
  <c r="N150" i="20"/>
  <c r="N219" i="20"/>
  <c r="N203" i="20"/>
  <c r="N187" i="20"/>
  <c r="L42" i="31" s="1"/>
  <c r="N162" i="20"/>
  <c r="N161" i="20"/>
  <c r="N213" i="20"/>
  <c r="N216" i="20"/>
  <c r="L71" i="31" s="1"/>
  <c r="N218" i="20"/>
  <c r="N171" i="20"/>
  <c r="N202" i="20"/>
  <c r="N155" i="20"/>
  <c r="L10" i="31" s="1"/>
  <c r="N186" i="20"/>
  <c r="N170" i="20"/>
  <c r="N246" i="20"/>
  <c r="N231" i="20"/>
  <c r="Q12" i="31" s="1"/>
  <c r="N232" i="20"/>
  <c r="N294" i="20"/>
  <c r="N248" i="20"/>
  <c r="N293" i="20"/>
  <c r="Q74" i="31" s="1"/>
  <c r="N259" i="20"/>
  <c r="N236" i="20"/>
  <c r="N251" i="20"/>
  <c r="N235" i="20"/>
  <c r="Q16" i="31" s="1"/>
  <c r="N265" i="20"/>
  <c r="N266" i="20"/>
  <c r="N261" i="20"/>
  <c r="N280" i="20"/>
  <c r="Q61" i="31" s="1"/>
  <c r="N290" i="20"/>
  <c r="N224" i="20"/>
  <c r="N234" i="20"/>
  <c r="N239" i="20"/>
  <c r="Q20" i="31" s="1"/>
  <c r="N279" i="20"/>
  <c r="N247" i="20"/>
  <c r="N272" i="20"/>
  <c r="N241" i="20"/>
  <c r="Q22" i="31" s="1"/>
  <c r="N289" i="20"/>
  <c r="N240" i="20"/>
  <c r="N228" i="20"/>
  <c r="N263" i="20"/>
  <c r="Q44" i="31" s="1"/>
  <c r="N276" i="20"/>
  <c r="N268" i="20"/>
  <c r="N243" i="20"/>
  <c r="N264" i="20"/>
  <c r="Q45" i="31" s="1"/>
  <c r="N291" i="20"/>
  <c r="N225" i="20"/>
  <c r="N283" i="20"/>
  <c r="N262" i="20"/>
  <c r="Q43" i="31" s="1"/>
  <c r="N230" i="20"/>
  <c r="N281" i="20"/>
  <c r="N274" i="20"/>
  <c r="N282" i="20"/>
  <c r="Q63" i="31" s="1"/>
  <c r="N277" i="20"/>
  <c r="N227" i="20"/>
  <c r="N250" i="20"/>
  <c r="N233" i="20"/>
  <c r="Q14" i="31" s="1"/>
  <c r="N229" i="20"/>
  <c r="N226" i="20"/>
  <c r="N257" i="20"/>
  <c r="N252" i="20"/>
  <c r="Q33" i="31" s="1"/>
  <c r="N270" i="20"/>
  <c r="N249" i="20"/>
  <c r="N258" i="20"/>
  <c r="N242" i="20"/>
  <c r="Q23" i="31" s="1"/>
  <c r="N260" i="20"/>
  <c r="N285" i="20"/>
  <c r="N244" i="20"/>
  <c r="N284" i="20"/>
  <c r="Q65" i="31" s="1"/>
  <c r="N273" i="20"/>
  <c r="N237" i="20"/>
  <c r="N287" i="20"/>
  <c r="N238" i="20"/>
  <c r="Q19" i="31" s="1"/>
  <c r="N278" i="20"/>
  <c r="N275" i="20"/>
  <c r="N288" i="20"/>
  <c r="N269" i="20"/>
  <c r="Q50" i="31" s="1"/>
  <c r="N245" i="20"/>
  <c r="N256" i="20"/>
  <c r="N254" i="20"/>
  <c r="N271" i="20"/>
  <c r="Q52" i="31" s="1"/>
  <c r="N255" i="20"/>
  <c r="N286" i="20"/>
  <c r="N292" i="20"/>
  <c r="N253" i="20"/>
  <c r="Q34" i="31" s="1"/>
  <c r="AC65" i="20"/>
  <c r="AC31" i="20"/>
  <c r="AC38" i="20"/>
  <c r="AC29" i="20"/>
  <c r="AC4" i="20"/>
  <c r="AC64" i="20"/>
  <c r="AC57" i="20"/>
  <c r="AC14" i="20"/>
  <c r="AC30" i="20"/>
  <c r="AC62" i="20"/>
  <c r="AC59" i="20"/>
  <c r="AC34" i="20"/>
  <c r="AC47" i="20"/>
  <c r="AC16" i="20"/>
  <c r="AC3" i="20"/>
  <c r="AC43" i="20"/>
  <c r="AC53" i="20"/>
  <c r="AC15" i="20"/>
  <c r="AC22" i="20"/>
  <c r="AC49" i="20"/>
  <c r="AC71" i="20"/>
  <c r="AC19" i="20"/>
  <c r="AC25" i="20"/>
  <c r="AC55" i="20"/>
  <c r="AC67" i="20"/>
  <c r="AC69" i="20"/>
  <c r="AC70" i="20"/>
  <c r="AC13" i="20"/>
  <c r="AC18" i="20"/>
  <c r="AC7" i="20"/>
  <c r="AC50" i="20"/>
  <c r="AC60" i="20"/>
  <c r="AC68" i="20"/>
  <c r="AC37" i="20"/>
  <c r="AC6" i="20"/>
  <c r="AC72" i="20"/>
  <c r="AC32" i="20"/>
  <c r="AC52" i="20"/>
  <c r="AC36" i="20"/>
  <c r="AC45" i="20"/>
  <c r="C48" i="31" s="1"/>
  <c r="AC26" i="20"/>
  <c r="AC11" i="20"/>
  <c r="AC24" i="20"/>
  <c r="AC48" i="20"/>
  <c r="AC128" i="20"/>
  <c r="AC114" i="20"/>
  <c r="AC27" i="20"/>
  <c r="AC56" i="20"/>
  <c r="AC41" i="20"/>
  <c r="AC54" i="20"/>
  <c r="AC42" i="20"/>
  <c r="AC23" i="20"/>
  <c r="AC66" i="20"/>
  <c r="AC35" i="20"/>
  <c r="AC80" i="20"/>
  <c r="AC130" i="20"/>
  <c r="H59" i="31" s="1"/>
  <c r="AC141" i="20"/>
  <c r="AC125" i="20"/>
  <c r="AC109" i="20"/>
  <c r="AC135" i="20"/>
  <c r="H64" i="31" s="1"/>
  <c r="AC9" i="20"/>
  <c r="AC39" i="20"/>
  <c r="AC51" i="20"/>
  <c r="AC61" i="20"/>
  <c r="AC46" i="20"/>
  <c r="AC12" i="20"/>
  <c r="AC5" i="20"/>
  <c r="AC17" i="20"/>
  <c r="AC86" i="20"/>
  <c r="AC132" i="20"/>
  <c r="AC116" i="20"/>
  <c r="AC124" i="20"/>
  <c r="H53" i="31" s="1"/>
  <c r="AC105" i="20"/>
  <c r="AC143" i="20"/>
  <c r="AC58" i="20"/>
  <c r="AC28" i="20"/>
  <c r="AC10" i="20"/>
  <c r="AC21" i="20"/>
  <c r="AC33" i="20"/>
  <c r="AC63" i="20"/>
  <c r="AC8" i="20"/>
  <c r="AC20" i="20"/>
  <c r="AC40" i="20"/>
  <c r="AC44" i="20"/>
  <c r="AC103" i="20"/>
  <c r="AC121" i="20"/>
  <c r="AC93" i="20"/>
  <c r="AC84" i="20"/>
  <c r="H13" i="31" s="1"/>
  <c r="AC77" i="20"/>
  <c r="AC140" i="20"/>
  <c r="AC96" i="20"/>
  <c r="AC107" i="20"/>
  <c r="H36" i="31" s="1"/>
  <c r="AC83" i="20"/>
  <c r="AC134" i="20"/>
  <c r="AC118" i="20"/>
  <c r="AC146" i="20"/>
  <c r="H75" i="31" s="1"/>
  <c r="AC123" i="20"/>
  <c r="AC127" i="20"/>
  <c r="AC100" i="20"/>
  <c r="AC85" i="20"/>
  <c r="H14" i="31" s="1"/>
  <c r="AC90" i="20"/>
  <c r="AC98" i="20"/>
  <c r="AC82" i="20"/>
  <c r="AC101" i="20"/>
  <c r="H30" i="31" s="1"/>
  <c r="AC106" i="20"/>
  <c r="AC99" i="20"/>
  <c r="AC76" i="20"/>
  <c r="AC145" i="20"/>
  <c r="H74" i="31" s="1"/>
  <c r="AC115" i="20"/>
  <c r="AC91" i="20"/>
  <c r="AC102" i="20"/>
  <c r="AC175" i="20"/>
  <c r="M30" i="31" s="1"/>
  <c r="AC137" i="20"/>
  <c r="AC139" i="20"/>
  <c r="AC111" i="20"/>
  <c r="AC94" i="20"/>
  <c r="H23" i="31" s="1"/>
  <c r="AC88" i="20"/>
  <c r="AC81" i="20"/>
  <c r="AC112" i="20"/>
  <c r="AC89" i="20"/>
  <c r="H18" i="31" s="1"/>
  <c r="AC131" i="20"/>
  <c r="AC110" i="20"/>
  <c r="AC136" i="20"/>
  <c r="AC97" i="20"/>
  <c r="H26" i="31" s="1"/>
  <c r="AC79" i="20"/>
  <c r="AC87" i="20"/>
  <c r="AC78" i="20"/>
  <c r="AC95" i="20"/>
  <c r="H24" i="31" s="1"/>
  <c r="AC104" i="20"/>
  <c r="AC108" i="20"/>
  <c r="AC178" i="20"/>
  <c r="AC133" i="20"/>
  <c r="H62" i="31" s="1"/>
  <c r="AC138" i="20"/>
  <c r="AC165" i="20"/>
  <c r="AC117" i="20"/>
  <c r="AC122" i="20"/>
  <c r="H51" i="31" s="1"/>
  <c r="AC159" i="20"/>
  <c r="AC119" i="20"/>
  <c r="AC144" i="20"/>
  <c r="AC120" i="20"/>
  <c r="H49" i="31" s="1"/>
  <c r="AC92" i="20"/>
  <c r="AC170" i="20"/>
  <c r="AC142" i="20"/>
  <c r="AC129" i="20"/>
  <c r="H58" i="31" s="1"/>
  <c r="AC126" i="20"/>
  <c r="AC204" i="20"/>
  <c r="AC113" i="20"/>
  <c r="AC197" i="20"/>
  <c r="M52" i="31" s="1"/>
  <c r="AC210" i="20"/>
  <c r="AC187" i="20"/>
  <c r="AC173" i="20"/>
  <c r="AC214" i="20"/>
  <c r="M69" i="31" s="1"/>
  <c r="AC171" i="20"/>
  <c r="AC218" i="20"/>
  <c r="AC166" i="20"/>
  <c r="AC155" i="20"/>
  <c r="M10" i="31" s="1"/>
  <c r="AC193" i="20"/>
  <c r="AC172" i="20"/>
  <c r="AC207" i="20"/>
  <c r="AC177" i="20"/>
  <c r="M32" i="31" s="1"/>
  <c r="AC161" i="20"/>
  <c r="AC202" i="20"/>
  <c r="AC158" i="20"/>
  <c r="AC188" i="20"/>
  <c r="M43" i="31" s="1"/>
  <c r="AC194" i="20"/>
  <c r="AC205" i="20"/>
  <c r="AC216" i="20"/>
  <c r="AC200" i="20"/>
  <c r="M55" i="31" s="1"/>
  <c r="AC181" i="20"/>
  <c r="AC184" i="20"/>
  <c r="AC220" i="20"/>
  <c r="AC168" i="20"/>
  <c r="M23" i="31" s="1"/>
  <c r="AC156" i="20"/>
  <c r="AC152" i="20"/>
  <c r="AC191" i="20"/>
  <c r="AC182" i="20"/>
  <c r="M37" i="31" s="1"/>
  <c r="AC150" i="20"/>
  <c r="AC219" i="20"/>
  <c r="AC203" i="20"/>
  <c r="AC179" i="20"/>
  <c r="M34" i="31" s="1"/>
  <c r="AC215" i="20"/>
  <c r="AC212" i="20"/>
  <c r="AC208" i="20"/>
  <c r="AC198" i="20"/>
  <c r="M53" i="31" s="1"/>
  <c r="AC167" i="20"/>
  <c r="AC211" i="20"/>
  <c r="AC183" i="20"/>
  <c r="AC154" i="20"/>
  <c r="M9" i="31" s="1"/>
  <c r="AC157" i="20"/>
  <c r="AC153" i="20"/>
  <c r="AC199" i="20"/>
  <c r="AC195" i="20"/>
  <c r="M50" i="31" s="1"/>
  <c r="AC180" i="20"/>
  <c r="AC206" i="20"/>
  <c r="AC196" i="20"/>
  <c r="AC186" i="20"/>
  <c r="M41" i="31" s="1"/>
  <c r="AC169" i="20"/>
  <c r="AC151" i="20"/>
  <c r="AC162" i="20"/>
  <c r="AC192" i="20"/>
  <c r="M47" i="31" s="1"/>
  <c r="AC209" i="20"/>
  <c r="AC217" i="20"/>
  <c r="AC174" i="20"/>
  <c r="AC282" i="20"/>
  <c r="R63" i="31" s="1"/>
  <c r="AC190" i="20"/>
  <c r="AC163" i="20"/>
  <c r="AC176" i="20"/>
  <c r="AC189" i="20"/>
  <c r="M44" i="31" s="1"/>
  <c r="AC185" i="20"/>
  <c r="AC227" i="20"/>
  <c r="AC255" i="20"/>
  <c r="AC213" i="20"/>
  <c r="M68" i="31" s="1"/>
  <c r="AC201" i="20"/>
  <c r="AC262" i="20"/>
  <c r="AC293" i="20"/>
  <c r="AC164" i="20"/>
  <c r="M19" i="31" s="1"/>
  <c r="AC160" i="20"/>
  <c r="AC267" i="20"/>
  <c r="AC245" i="20"/>
  <c r="AC244" i="20"/>
  <c r="R25" i="31" s="1"/>
  <c r="AC277" i="20"/>
  <c r="AC263" i="20"/>
  <c r="AC260" i="20"/>
  <c r="AC273" i="20"/>
  <c r="R54" i="31" s="1"/>
  <c r="AC238" i="20"/>
  <c r="AC288" i="20"/>
  <c r="AC224" i="20"/>
  <c r="AC234" i="20"/>
  <c r="R15" i="31" s="1"/>
  <c r="AC253" i="20"/>
  <c r="AC280" i="20"/>
  <c r="AC243" i="20"/>
  <c r="AC229" i="20"/>
  <c r="R10" i="31" s="1"/>
  <c r="AC242" i="20"/>
  <c r="AC257" i="20"/>
  <c r="AC290" i="20"/>
  <c r="AC259" i="20"/>
  <c r="R40" i="31" s="1"/>
  <c r="AC287" i="20"/>
  <c r="AC266" i="20"/>
  <c r="AC251" i="20"/>
  <c r="AC226" i="20"/>
  <c r="R7" i="31" s="1"/>
  <c r="AC283" i="20"/>
  <c r="AC228" i="20"/>
  <c r="AC250" i="20"/>
  <c r="AC246" i="20"/>
  <c r="R27" i="31" s="1"/>
  <c r="AC239" i="20"/>
  <c r="AC284" i="20"/>
  <c r="AC279" i="20"/>
  <c r="AC272" i="20"/>
  <c r="R53" i="31" s="1"/>
  <c r="AC237" i="20"/>
  <c r="AC294" i="20"/>
  <c r="AC241" i="20"/>
  <c r="AC274" i="20"/>
  <c r="R55" i="31" s="1"/>
  <c r="AC249" i="20"/>
  <c r="AC278" i="20"/>
  <c r="AC232" i="20"/>
  <c r="AC292" i="20"/>
  <c r="R73" i="31" s="1"/>
  <c r="AC268" i="20"/>
  <c r="AC248" i="20"/>
  <c r="AC261" i="20"/>
  <c r="AC276" i="20"/>
  <c r="R57" i="31" s="1"/>
  <c r="AC269" i="20"/>
  <c r="AC231" i="20"/>
  <c r="AC230" i="20"/>
  <c r="AC285" i="20"/>
  <c r="R66" i="31" s="1"/>
  <c r="AC289" i="20"/>
  <c r="AC275" i="20"/>
  <c r="AC235" i="20"/>
  <c r="AC264" i="20"/>
  <c r="R45" i="31" s="1"/>
  <c r="AC233" i="20"/>
  <c r="AC247" i="20"/>
  <c r="AC240" i="20"/>
  <c r="AC252" i="20"/>
  <c r="R33" i="31" s="1"/>
  <c r="AC225" i="20"/>
  <c r="AC258" i="20"/>
  <c r="AC286" i="20"/>
  <c r="AC236" i="20"/>
  <c r="R17" i="31" s="1"/>
  <c r="AC265" i="20"/>
  <c r="AC270" i="20"/>
  <c r="AC271" i="20"/>
  <c r="AC256" i="20"/>
  <c r="R37" i="31" s="1"/>
  <c r="AC254" i="20"/>
  <c r="AC281" i="20"/>
  <c r="AC291" i="20"/>
  <c r="AC2" i="20"/>
  <c r="D73" i="31"/>
  <c r="D67" i="31"/>
  <c r="E27" i="31"/>
  <c r="D36" i="31"/>
  <c r="D14" i="31"/>
  <c r="D23" i="31"/>
  <c r="D38" i="31"/>
  <c r="D66" i="31"/>
  <c r="D49" i="31"/>
  <c r="E73" i="31"/>
  <c r="D10" i="31"/>
  <c r="D51" i="31"/>
  <c r="D65" i="31"/>
  <c r="D72" i="31"/>
  <c r="E22" i="31"/>
  <c r="D43" i="31"/>
  <c r="D28" i="31"/>
  <c r="D34" i="31"/>
  <c r="D39" i="31"/>
  <c r="E54" i="31"/>
  <c r="D8" i="31"/>
  <c r="D61" i="31"/>
  <c r="E9" i="31"/>
  <c r="D56" i="31"/>
  <c r="D53" i="31"/>
  <c r="D15" i="31"/>
  <c r="D48" i="31"/>
  <c r="D7" i="31"/>
  <c r="D57" i="31"/>
  <c r="D68" i="31"/>
  <c r="D60" i="31"/>
  <c r="D21" i="31"/>
  <c r="D18" i="31"/>
  <c r="D62" i="31"/>
  <c r="E16" i="31"/>
  <c r="F53" i="31"/>
  <c r="E12" i="31"/>
  <c r="F41" i="31"/>
  <c r="E65" i="31"/>
  <c r="K74" i="31"/>
  <c r="G67" i="31"/>
  <c r="H57" i="31"/>
  <c r="I72" i="31"/>
  <c r="E53" i="31"/>
  <c r="E29" i="31"/>
  <c r="E75" i="31"/>
  <c r="F23" i="31"/>
  <c r="F19" i="31"/>
  <c r="E33" i="31"/>
  <c r="K10" i="31"/>
  <c r="L63" i="31"/>
  <c r="G17" i="31"/>
  <c r="H43" i="31"/>
  <c r="I33" i="31"/>
  <c r="D29" i="31"/>
  <c r="D13" i="31"/>
  <c r="E38" i="31"/>
  <c r="D74" i="31"/>
  <c r="D16" i="31"/>
  <c r="D50" i="31"/>
  <c r="D47" i="31"/>
  <c r="E28" i="31"/>
  <c r="D59" i="31"/>
  <c r="E59" i="31"/>
  <c r="E61" i="31"/>
  <c r="E18" i="31"/>
  <c r="F55" i="31"/>
  <c r="G34" i="31"/>
  <c r="E57" i="31"/>
  <c r="F51" i="31"/>
  <c r="G18" i="31"/>
  <c r="H9" i="31"/>
  <c r="E74" i="31"/>
  <c r="F72" i="31"/>
  <c r="G72" i="31"/>
  <c r="G73" i="31"/>
  <c r="I23" i="31"/>
  <c r="H70" i="31"/>
  <c r="E55" i="31"/>
  <c r="H54" i="31"/>
  <c r="E51" i="31"/>
  <c r="H38" i="31"/>
  <c r="G8" i="31"/>
  <c r="J67" i="31"/>
  <c r="G33" i="31"/>
  <c r="F36" i="31"/>
  <c r="G37" i="31"/>
  <c r="E60" i="31"/>
  <c r="D32" i="31"/>
  <c r="D12" i="31"/>
  <c r="D69" i="31"/>
  <c r="E11" i="31"/>
  <c r="D9" i="31"/>
  <c r="D55" i="31"/>
  <c r="D24" i="31"/>
  <c r="D42" i="31"/>
  <c r="F34" i="31"/>
  <c r="H15" i="31"/>
  <c r="I50" i="31"/>
  <c r="E71" i="31"/>
  <c r="F22" i="31"/>
  <c r="H61" i="31"/>
  <c r="I18" i="31"/>
  <c r="E67" i="31"/>
  <c r="F18" i="31"/>
  <c r="E49" i="31"/>
  <c r="F39" i="31"/>
  <c r="G30" i="31"/>
  <c r="H45" i="31"/>
  <c r="E45" i="31"/>
  <c r="E41" i="31"/>
  <c r="E17" i="31"/>
  <c r="F7" i="31"/>
  <c r="G20" i="31"/>
  <c r="H34" i="31"/>
  <c r="E70" i="31"/>
  <c r="F69" i="31"/>
  <c r="H72" i="31"/>
  <c r="D17" i="31"/>
  <c r="E8" i="31"/>
  <c r="D41" i="31"/>
  <c r="D71" i="31"/>
  <c r="E43" i="31"/>
  <c r="D70" i="31"/>
  <c r="D54" i="31"/>
  <c r="D11" i="31"/>
  <c r="C23" i="31"/>
  <c r="D30" i="31"/>
  <c r="D25" i="31"/>
  <c r="E44" i="31"/>
  <c r="D52" i="31"/>
  <c r="E7" i="31"/>
  <c r="E69" i="31"/>
  <c r="E63" i="31"/>
  <c r="H32" i="31"/>
  <c r="H50" i="31"/>
  <c r="F68" i="31"/>
  <c r="G56" i="31"/>
  <c r="J68" i="31"/>
  <c r="F56" i="31"/>
  <c r="G40" i="31"/>
  <c r="J36" i="31"/>
  <c r="E62" i="31"/>
  <c r="F52" i="31"/>
  <c r="G24" i="31"/>
  <c r="J69" i="31"/>
  <c r="H22" i="31"/>
  <c r="I48" i="31"/>
  <c r="H6" i="31"/>
  <c r="E64" i="31"/>
  <c r="F37" i="31"/>
  <c r="H69" i="31"/>
  <c r="I49" i="31"/>
  <c r="E56" i="31"/>
  <c r="F21" i="31"/>
  <c r="H25" i="31"/>
  <c r="I17" i="31"/>
  <c r="E68" i="31"/>
  <c r="G35" i="31"/>
  <c r="E6" i="31"/>
  <c r="F66" i="31"/>
  <c r="H12" i="31"/>
  <c r="I67" i="31"/>
  <c r="E36" i="31"/>
  <c r="H63" i="31"/>
  <c r="I35" i="31"/>
  <c r="E24" i="31"/>
  <c r="F50" i="31"/>
  <c r="H47" i="31"/>
  <c r="I69" i="31"/>
  <c r="E32" i="31"/>
  <c r="L53" i="31"/>
  <c r="G19" i="31"/>
  <c r="N22" i="31"/>
  <c r="F57" i="31"/>
  <c r="G10" i="31"/>
  <c r="H52" i="31"/>
  <c r="K35" i="31"/>
  <c r="G43" i="31"/>
  <c r="H56" i="31"/>
  <c r="I32" i="31"/>
  <c r="J38" i="31"/>
  <c r="F15" i="31"/>
  <c r="G53" i="31"/>
  <c r="H29" i="31"/>
  <c r="J51" i="31"/>
  <c r="F44" i="31"/>
  <c r="G54" i="31"/>
  <c r="H19" i="31"/>
  <c r="I54" i="31"/>
  <c r="J56" i="31"/>
  <c r="E35" i="31"/>
  <c r="E42" i="31"/>
  <c r="F8" i="31"/>
  <c r="G39" i="31"/>
  <c r="J34" i="31"/>
  <c r="L70" i="31"/>
  <c r="H27" i="31"/>
  <c r="E19" i="31"/>
  <c r="BG2" i="20"/>
  <c r="E5" i="31" s="1"/>
  <c r="E26" i="31"/>
  <c r="G66" i="31"/>
  <c r="L6" i="31"/>
  <c r="N55" i="31"/>
  <c r="G46" i="31"/>
  <c r="H11" i="31"/>
  <c r="I38" i="31"/>
  <c r="F31" i="31"/>
  <c r="J29" i="31"/>
  <c r="L21" i="31"/>
  <c r="F60" i="31"/>
  <c r="G5" i="31"/>
  <c r="G70" i="31"/>
  <c r="H35" i="31"/>
  <c r="I68" i="31"/>
  <c r="K58" i="31"/>
  <c r="F46" i="31"/>
  <c r="H28" i="31"/>
  <c r="J18" i="31"/>
  <c r="F75" i="31"/>
  <c r="G60" i="31"/>
  <c r="H5" i="31"/>
  <c r="J72" i="31"/>
  <c r="J23" i="31"/>
  <c r="L47" i="31"/>
  <c r="E72" i="31"/>
  <c r="E48" i="31"/>
  <c r="F70" i="31"/>
  <c r="H44" i="31"/>
  <c r="I28" i="31"/>
  <c r="G68" i="31"/>
  <c r="H20" i="31"/>
  <c r="E52" i="31"/>
  <c r="E20" i="31"/>
  <c r="F38" i="31"/>
  <c r="H31" i="31"/>
  <c r="I60" i="31"/>
  <c r="H66" i="31"/>
  <c r="K51" i="31"/>
  <c r="F62" i="31"/>
  <c r="G47" i="31"/>
  <c r="H68" i="31"/>
  <c r="I44" i="31"/>
  <c r="J50" i="31"/>
  <c r="F45" i="31"/>
  <c r="G9" i="31"/>
  <c r="G6" i="31"/>
  <c r="H40" i="31"/>
  <c r="J55" i="31"/>
  <c r="F48" i="31"/>
  <c r="G58" i="31"/>
  <c r="G45" i="31"/>
  <c r="H17" i="31"/>
  <c r="H10" i="31"/>
  <c r="J35" i="31"/>
  <c r="E50" i="31"/>
  <c r="F24" i="31"/>
  <c r="G71" i="31"/>
  <c r="J73" i="31"/>
  <c r="E46" i="31"/>
  <c r="F20" i="31"/>
  <c r="J66" i="31"/>
  <c r="E31" i="31"/>
  <c r="K12" i="31"/>
  <c r="G69" i="31"/>
  <c r="H41" i="31"/>
  <c r="E37" i="31"/>
  <c r="F73" i="31"/>
  <c r="G23" i="31"/>
  <c r="AR2" i="20"/>
  <c r="D5" i="31" s="1"/>
  <c r="F33" i="31"/>
  <c r="G7" i="31"/>
  <c r="E30" i="31"/>
  <c r="F25" i="31"/>
  <c r="E15" i="31"/>
  <c r="K67" i="31"/>
  <c r="G25" i="31"/>
  <c r="H60" i="31"/>
  <c r="J41" i="31"/>
  <c r="L37" i="31"/>
  <c r="F64" i="31"/>
  <c r="G74" i="31"/>
  <c r="H39" i="31"/>
  <c r="I21" i="31"/>
  <c r="F27" i="31"/>
  <c r="H65" i="31"/>
  <c r="J22" i="31"/>
  <c r="F13" i="31"/>
  <c r="G64" i="31"/>
  <c r="H8" i="31"/>
  <c r="J33" i="31"/>
  <c r="K42" i="31"/>
  <c r="F42" i="31"/>
  <c r="G27" i="31"/>
  <c r="H16" i="31"/>
  <c r="I71" i="31"/>
  <c r="J6" i="31"/>
  <c r="K21" i="31"/>
  <c r="F32" i="31"/>
  <c r="G42" i="31"/>
  <c r="H7" i="31"/>
  <c r="I34" i="31"/>
  <c r="F49" i="31"/>
  <c r="J37" i="31"/>
  <c r="L54" i="31"/>
  <c r="F16" i="31"/>
  <c r="G65" i="31"/>
  <c r="G26" i="31"/>
  <c r="H33" i="31"/>
  <c r="K72" i="31"/>
  <c r="H37" i="31"/>
  <c r="I29" i="31"/>
  <c r="J70" i="31"/>
  <c r="K69" i="31"/>
  <c r="L66" i="31"/>
  <c r="M33" i="31"/>
  <c r="I37" i="31"/>
  <c r="I14" i="31"/>
  <c r="J61" i="31"/>
  <c r="K59" i="31"/>
  <c r="L45" i="31"/>
  <c r="I43" i="31"/>
  <c r="K65" i="31"/>
  <c r="L33" i="31"/>
  <c r="I8" i="31"/>
  <c r="J21" i="31"/>
  <c r="J14" i="31"/>
  <c r="K50" i="31"/>
  <c r="I5" i="31"/>
  <c r="J59" i="31"/>
  <c r="F63" i="31"/>
  <c r="G48" i="31"/>
  <c r="F65" i="31"/>
  <c r="G11" i="31"/>
  <c r="H67" i="31"/>
  <c r="I39" i="31"/>
  <c r="M20" i="31"/>
  <c r="F47" i="31"/>
  <c r="G32" i="31"/>
  <c r="H46" i="31"/>
  <c r="J20" i="31"/>
  <c r="F9" i="31"/>
  <c r="F10" i="31"/>
  <c r="I7" i="31"/>
  <c r="O55" i="31"/>
  <c r="L49" i="31"/>
  <c r="M14" i="31"/>
  <c r="N23" i="31"/>
  <c r="J30" i="31"/>
  <c r="K66" i="31"/>
  <c r="L48" i="31"/>
  <c r="I9" i="31"/>
  <c r="K26" i="31"/>
  <c r="K54" i="31"/>
  <c r="L36" i="31"/>
  <c r="I15" i="31"/>
  <c r="J16" i="31"/>
  <c r="K68" i="31"/>
  <c r="I25" i="31"/>
  <c r="J49" i="31"/>
  <c r="L15" i="31"/>
  <c r="F61" i="31"/>
  <c r="G13" i="31"/>
  <c r="H48" i="31"/>
  <c r="J19" i="31"/>
  <c r="L31" i="31"/>
  <c r="F28" i="31"/>
  <c r="H73" i="31"/>
  <c r="I22" i="31"/>
  <c r="K37" i="31"/>
  <c r="G63" i="31"/>
  <c r="I65" i="31"/>
  <c r="J25" i="31"/>
  <c r="L38" i="31"/>
  <c r="F12" i="31"/>
  <c r="G57" i="31"/>
  <c r="H21" i="31"/>
  <c r="K19" i="31"/>
  <c r="K70" i="31"/>
  <c r="L52" i="31"/>
  <c r="I31" i="31"/>
  <c r="J32" i="31"/>
  <c r="L55" i="31"/>
  <c r="I26" i="31"/>
  <c r="J11" i="31"/>
  <c r="L8" i="31"/>
  <c r="K9" i="31"/>
  <c r="I62" i="31"/>
  <c r="J47" i="31"/>
  <c r="K25" i="31"/>
  <c r="L46" i="31"/>
  <c r="M25" i="31"/>
  <c r="I20" i="31"/>
  <c r="J26" i="31"/>
  <c r="F30" i="31"/>
  <c r="G15" i="31"/>
  <c r="H71" i="31"/>
  <c r="G44" i="31"/>
  <c r="J40" i="31"/>
  <c r="J24" i="31"/>
  <c r="F29" i="31"/>
  <c r="F14" i="31"/>
  <c r="H55" i="31"/>
  <c r="I19" i="31"/>
  <c r="M59" i="31"/>
  <c r="F43" i="31"/>
  <c r="G28" i="31"/>
  <c r="H42" i="31"/>
  <c r="L72" i="31"/>
  <c r="K6" i="31"/>
  <c r="L59" i="31"/>
  <c r="I52" i="31"/>
  <c r="J63" i="31"/>
  <c r="K61" i="31"/>
  <c r="I36" i="31"/>
  <c r="J42" i="31"/>
  <c r="K29" i="31"/>
  <c r="L50" i="31"/>
  <c r="M65" i="31"/>
  <c r="J17" i="31"/>
  <c r="L29" i="31"/>
  <c r="I27" i="31"/>
  <c r="J28" i="31"/>
  <c r="K28" i="31"/>
  <c r="K38" i="31"/>
  <c r="L20" i="31"/>
  <c r="I57" i="31"/>
  <c r="J57" i="31"/>
  <c r="K36" i="31"/>
  <c r="I41" i="31"/>
  <c r="J5" i="31"/>
  <c r="J74" i="31"/>
  <c r="L69" i="31"/>
  <c r="K22" i="31"/>
  <c r="L75" i="31"/>
  <c r="K20" i="31"/>
  <c r="L7" i="31"/>
  <c r="I56" i="31"/>
  <c r="J58" i="31"/>
  <c r="K23" i="31"/>
  <c r="L9" i="31"/>
  <c r="O12" i="31"/>
  <c r="M42" i="31"/>
  <c r="M28" i="31"/>
  <c r="K7" i="31"/>
  <c r="L60" i="31"/>
  <c r="M26" i="31"/>
  <c r="M73" i="31"/>
  <c r="K62" i="31"/>
  <c r="L44" i="31"/>
  <c r="M21" i="31"/>
  <c r="K46" i="31"/>
  <c r="L28" i="31"/>
  <c r="M48" i="31"/>
  <c r="K44" i="31"/>
  <c r="I46" i="31"/>
  <c r="J31" i="31"/>
  <c r="L30" i="31"/>
  <c r="M27" i="31"/>
  <c r="I75" i="31"/>
  <c r="J10" i="31"/>
  <c r="L22" i="31"/>
  <c r="K24" i="31"/>
  <c r="L11" i="31"/>
  <c r="I30" i="31"/>
  <c r="J15" i="31"/>
  <c r="K75" i="31"/>
  <c r="L14" i="31"/>
  <c r="M62" i="31"/>
  <c r="N28" i="31"/>
  <c r="P53" i="31"/>
  <c r="I59" i="31"/>
  <c r="J60" i="31"/>
  <c r="K30" i="31"/>
  <c r="L12" i="31"/>
  <c r="K73" i="31"/>
  <c r="K14" i="31"/>
  <c r="L67" i="31"/>
  <c r="M16" i="31"/>
  <c r="K33" i="31"/>
  <c r="M57" i="31"/>
  <c r="K60" i="31"/>
  <c r="L35" i="31"/>
  <c r="M13" i="31"/>
  <c r="K64" i="31"/>
  <c r="L34" i="31"/>
  <c r="L13" i="31"/>
  <c r="I11" i="31"/>
  <c r="J12" i="31"/>
  <c r="M49" i="31"/>
  <c r="K8" i="31"/>
  <c r="L18" i="31"/>
  <c r="M60" i="31"/>
  <c r="N60" i="31"/>
  <c r="I40" i="31"/>
  <c r="J46" i="31"/>
  <c r="K11" i="31"/>
  <c r="L64" i="31"/>
  <c r="O42" i="31"/>
  <c r="K32" i="31"/>
  <c r="L19" i="31"/>
  <c r="M71" i="31"/>
  <c r="N5" i="31"/>
  <c r="O69" i="31"/>
  <c r="L5" i="31"/>
  <c r="L74" i="31"/>
  <c r="O26" i="31"/>
  <c r="K49" i="31"/>
  <c r="L58" i="31"/>
  <c r="M36" i="31"/>
  <c r="M39" i="31"/>
  <c r="N21" i="31"/>
  <c r="K13" i="31"/>
  <c r="M75" i="31"/>
  <c r="N16" i="31"/>
  <c r="K31" i="31"/>
  <c r="L17" i="31"/>
  <c r="J64" i="31"/>
  <c r="L16" i="31"/>
  <c r="I58" i="31"/>
  <c r="K40" i="31"/>
  <c r="K15" i="31"/>
  <c r="L68" i="31"/>
  <c r="O37" i="31"/>
  <c r="I47" i="31"/>
  <c r="J48" i="31"/>
  <c r="K17" i="31"/>
  <c r="I42" i="31"/>
  <c r="J27" i="31"/>
  <c r="K48" i="31"/>
  <c r="L73" i="31"/>
  <c r="L26" i="31"/>
  <c r="M11" i="31"/>
  <c r="M7" i="31"/>
  <c r="K71" i="31"/>
  <c r="L57" i="31"/>
  <c r="M46" i="31"/>
  <c r="N45" i="31"/>
  <c r="P43" i="31"/>
  <c r="N43" i="31"/>
  <c r="L41" i="31"/>
  <c r="N54" i="31"/>
  <c r="M5" i="31"/>
  <c r="M74" i="31"/>
  <c r="K39" i="31"/>
  <c r="L25" i="31"/>
  <c r="M58" i="31"/>
  <c r="N10" i="31"/>
  <c r="N71" i="31"/>
  <c r="P68" i="31"/>
  <c r="N59" i="31"/>
  <c r="P17" i="31"/>
  <c r="O18" i="31"/>
  <c r="P11" i="31"/>
  <c r="M70" i="31"/>
  <c r="N26" i="31"/>
  <c r="O8" i="31"/>
  <c r="O13" i="31"/>
  <c r="O39" i="31"/>
  <c r="M67" i="31"/>
  <c r="M63" i="31"/>
  <c r="N66" i="31"/>
  <c r="O72" i="31"/>
  <c r="M22" i="31"/>
  <c r="N20" i="31"/>
  <c r="M66" i="31"/>
  <c r="N32" i="31"/>
  <c r="N12" i="31"/>
  <c r="N57" i="31"/>
  <c r="Q27" i="31"/>
  <c r="P7" i="31"/>
  <c r="P31" i="31"/>
  <c r="M38" i="31"/>
  <c r="O51" i="31"/>
  <c r="O31" i="31"/>
  <c r="N72" i="31"/>
  <c r="M12" i="31"/>
  <c r="N6" i="31"/>
  <c r="M8" i="31"/>
  <c r="N19" i="31"/>
  <c r="O58" i="31"/>
  <c r="O70" i="31"/>
  <c r="M54" i="31"/>
  <c r="N29" i="31"/>
  <c r="P6" i="31"/>
  <c r="N48" i="31"/>
  <c r="O60" i="31"/>
  <c r="M35" i="31"/>
  <c r="M61" i="31"/>
  <c r="N61" i="31"/>
  <c r="M51" i="31"/>
  <c r="O28" i="31"/>
  <c r="P9" i="31"/>
  <c r="P75" i="31"/>
  <c r="O45" i="31"/>
  <c r="Q13" i="31"/>
  <c r="O41" i="31"/>
  <c r="M24" i="31"/>
  <c r="P51" i="31"/>
  <c r="N14" i="31"/>
  <c r="N11" i="31"/>
  <c r="M6" i="31"/>
  <c r="O52" i="31"/>
  <c r="O71" i="31"/>
  <c r="O25" i="31"/>
  <c r="O36" i="31"/>
  <c r="M17" i="31"/>
  <c r="P57" i="31"/>
  <c r="P66" i="31"/>
  <c r="N40" i="31"/>
  <c r="Q75" i="31"/>
  <c r="O35" i="31"/>
  <c r="O15" i="31"/>
  <c r="Q29" i="31"/>
  <c r="Q40" i="31"/>
  <c r="N7" i="31"/>
  <c r="M64" i="31"/>
  <c r="N49" i="31"/>
  <c r="O9" i="31"/>
  <c r="Q17" i="31"/>
  <c r="N67" i="31"/>
  <c r="O10" i="31"/>
  <c r="O54" i="31"/>
  <c r="O34" i="31"/>
  <c r="P72" i="31"/>
  <c r="O23" i="31"/>
  <c r="M72" i="31"/>
  <c r="N64" i="31"/>
  <c r="O7" i="31"/>
  <c r="O48" i="31"/>
  <c r="N56" i="31"/>
  <c r="O30" i="31"/>
  <c r="P40" i="31"/>
  <c r="Q32" i="31"/>
  <c r="M29" i="31"/>
  <c r="O40" i="31"/>
  <c r="P70" i="31"/>
  <c r="N73" i="31"/>
  <c r="O61" i="31"/>
  <c r="P56" i="31"/>
  <c r="M45" i="31"/>
  <c r="M18" i="31"/>
  <c r="N27" i="31"/>
  <c r="O57" i="31"/>
  <c r="O22" i="31"/>
  <c r="P8" i="31"/>
  <c r="N33" i="31"/>
  <c r="O64" i="31"/>
  <c r="P36" i="31"/>
  <c r="Q46" i="31"/>
  <c r="M31" i="31"/>
  <c r="O19" i="31"/>
  <c r="N34" i="31"/>
  <c r="O50" i="31"/>
  <c r="N68" i="31"/>
  <c r="N17" i="31"/>
  <c r="P15" i="31"/>
  <c r="N70" i="31"/>
  <c r="M40" i="31"/>
  <c r="O32" i="31"/>
  <c r="P63" i="31"/>
  <c r="R8" i="31"/>
  <c r="N51" i="31"/>
  <c r="P27" i="31"/>
  <c r="N69" i="31"/>
  <c r="O33" i="31"/>
  <c r="O14" i="31"/>
  <c r="P25" i="31"/>
  <c r="Q47" i="31"/>
  <c r="Q42" i="31"/>
  <c r="Q71" i="31"/>
  <c r="N15" i="31"/>
  <c r="O75" i="31"/>
  <c r="P54" i="31"/>
  <c r="P59" i="31"/>
  <c r="R36" i="31"/>
  <c r="M56" i="31"/>
  <c r="O67" i="31"/>
  <c r="P38" i="31"/>
  <c r="O47" i="31"/>
  <c r="N13" i="31"/>
  <c r="Q5" i="31"/>
  <c r="R43" i="31"/>
  <c r="N31" i="31"/>
  <c r="O68" i="31"/>
  <c r="R74" i="31"/>
  <c r="N46" i="31"/>
  <c r="O63" i="31"/>
  <c r="P34" i="31"/>
  <c r="O21" i="31"/>
  <c r="Q15" i="31"/>
  <c r="M15" i="31"/>
  <c r="O44" i="31"/>
  <c r="N41" i="31"/>
  <c r="N18" i="31"/>
  <c r="O17" i="31"/>
  <c r="O43" i="31"/>
  <c r="N62" i="31"/>
  <c r="O27" i="31"/>
  <c r="P64" i="31"/>
  <c r="R48" i="31"/>
  <c r="N65" i="31"/>
  <c r="O59" i="31"/>
  <c r="P22" i="31"/>
  <c r="S34" i="31"/>
  <c r="Q60" i="31"/>
  <c r="P60" i="31"/>
  <c r="P52" i="31"/>
  <c r="Q28" i="31"/>
  <c r="Q53" i="31"/>
  <c r="R26" i="31"/>
  <c r="P48" i="31"/>
  <c r="Q70" i="31"/>
  <c r="Q21" i="31"/>
  <c r="S31" i="31"/>
  <c r="P16" i="31"/>
  <c r="Q9" i="31"/>
  <c r="P71" i="31"/>
  <c r="P73" i="31"/>
  <c r="N30" i="31"/>
  <c r="O49" i="31"/>
  <c r="P37" i="31"/>
  <c r="P28" i="31"/>
  <c r="Q57" i="31"/>
  <c r="P35" i="31"/>
  <c r="Q49" i="31"/>
  <c r="Q24" i="31"/>
  <c r="S24" i="31"/>
  <c r="Q72" i="31"/>
  <c r="Q6" i="31"/>
  <c r="P49" i="31"/>
  <c r="Q64" i="31"/>
  <c r="P67" i="31"/>
  <c r="P46" i="31"/>
  <c r="P26" i="31"/>
  <c r="N36" i="31"/>
  <c r="O46" i="31"/>
  <c r="P65" i="31"/>
  <c r="Q11" i="31"/>
  <c r="P14" i="31"/>
  <c r="R58" i="31"/>
  <c r="R44" i="31"/>
  <c r="P23" i="31"/>
  <c r="Q62" i="31"/>
  <c r="P74" i="31"/>
  <c r="R41" i="31"/>
  <c r="Q55" i="31"/>
  <c r="P19" i="31"/>
  <c r="Q58" i="31"/>
  <c r="Q8" i="31"/>
  <c r="R19" i="31"/>
  <c r="P55" i="31"/>
  <c r="Q31" i="31"/>
  <c r="P69" i="31"/>
  <c r="P12" i="31"/>
  <c r="Q10" i="31"/>
  <c r="R69" i="31"/>
  <c r="Q7" i="31"/>
  <c r="N63" i="31"/>
  <c r="P47" i="31"/>
  <c r="R5" i="31"/>
  <c r="Q38" i="31"/>
  <c r="P62" i="31"/>
  <c r="P10" i="31"/>
  <c r="Q51" i="31"/>
  <c r="R34" i="31"/>
  <c r="Q30" i="31"/>
  <c r="P58" i="31"/>
  <c r="R61" i="31"/>
  <c r="Q39" i="31"/>
  <c r="R24" i="31"/>
  <c r="P33" i="31"/>
  <c r="Q41" i="31"/>
  <c r="R23" i="31"/>
  <c r="Q66" i="31"/>
  <c r="R38" i="31"/>
  <c r="R71" i="31"/>
  <c r="S8" i="31"/>
  <c r="Q25" i="31"/>
  <c r="R68" i="31"/>
  <c r="Q54" i="31"/>
  <c r="R47" i="31"/>
  <c r="Q18" i="31"/>
  <c r="Q68" i="31"/>
  <c r="R32" i="31"/>
  <c r="S63" i="31"/>
  <c r="Q59" i="31"/>
  <c r="Q56" i="31"/>
  <c r="R64" i="31"/>
  <c r="R9" i="31"/>
  <c r="Q69" i="31"/>
  <c r="R31" i="31"/>
  <c r="R20" i="31"/>
  <c r="R65" i="31"/>
  <c r="Q26" i="31"/>
  <c r="Q37" i="31"/>
  <c r="S53" i="31"/>
  <c r="Q35" i="31"/>
  <c r="R60" i="31"/>
  <c r="R18" i="31"/>
  <c r="S30" i="31"/>
  <c r="R75" i="31"/>
  <c r="R22" i="31"/>
  <c r="R30" i="31"/>
  <c r="Q36" i="31"/>
  <c r="R59" i="31"/>
  <c r="R13" i="31"/>
  <c r="S59" i="31"/>
  <c r="R49" i="31"/>
  <c r="R29" i="31"/>
  <c r="Q67" i="31"/>
  <c r="R42" i="31"/>
  <c r="R50" i="31"/>
  <c r="R12" i="31"/>
  <c r="S14" i="31"/>
  <c r="R11" i="31"/>
  <c r="Q73" i="31"/>
  <c r="R70" i="31"/>
  <c r="R56" i="31"/>
  <c r="S21" i="31"/>
  <c r="R16" i="31"/>
  <c r="R14" i="31"/>
  <c r="R28" i="31"/>
  <c r="R21" i="31"/>
  <c r="R6" i="31"/>
  <c r="R39" i="31"/>
  <c r="S66" i="31"/>
  <c r="R67" i="31"/>
  <c r="S20" i="31"/>
  <c r="R46" i="31"/>
  <c r="S26" i="31"/>
  <c r="S5" i="31"/>
  <c r="S22" i="31"/>
  <c r="S58" i="31"/>
  <c r="R51" i="31"/>
  <c r="S17" i="31"/>
  <c r="R52" i="31"/>
  <c r="S60" i="31"/>
  <c r="S37" i="31"/>
  <c r="S33" i="31"/>
  <c r="S10" i="31"/>
  <c r="S72" i="31"/>
  <c r="S45" i="31"/>
  <c r="S18" i="31"/>
  <c r="S19" i="31"/>
  <c r="R35" i="31"/>
  <c r="S56" i="31"/>
  <c r="S47" i="31"/>
  <c r="S43" i="31"/>
  <c r="S68" i="31"/>
  <c r="S52" i="31"/>
  <c r="S41" i="31"/>
  <c r="R62" i="31"/>
  <c r="S23" i="31"/>
  <c r="R72" i="31"/>
  <c r="S65" i="31"/>
  <c r="S74" i="31"/>
  <c r="S71" i="31"/>
  <c r="S55" i="31"/>
  <c r="S48" i="31"/>
  <c r="S44" i="31"/>
  <c r="S29" i="31"/>
  <c r="S75" i="31"/>
  <c r="S51" i="31"/>
  <c r="BV2" i="20"/>
  <c r="F5" i="31" s="1"/>
  <c r="S50" i="31"/>
  <c r="S46" i="31"/>
  <c r="S36" i="31"/>
  <c r="S57" i="31"/>
  <c r="S6" i="31"/>
  <c r="S54" i="31"/>
  <c r="S39" i="31"/>
  <c r="S16" i="31"/>
  <c r="S64" i="31"/>
  <c r="S42" i="31"/>
  <c r="S67" i="31"/>
  <c r="S32" i="31"/>
  <c r="C16" i="31" l="1"/>
  <c r="C15" i="31"/>
  <c r="C75" i="31"/>
  <c r="C74" i="31"/>
  <c r="C73" i="31"/>
  <c r="C72" i="31"/>
  <c r="C71" i="31"/>
  <c r="C70" i="31"/>
  <c r="C69" i="31"/>
  <c r="C68" i="31"/>
  <c r="C67" i="31"/>
  <c r="C66" i="31"/>
  <c r="C65" i="31"/>
  <c r="C64" i="31"/>
  <c r="C63" i="31"/>
  <c r="C62" i="31"/>
  <c r="C61" i="31"/>
  <c r="C60" i="31"/>
  <c r="C59" i="31"/>
  <c r="C58" i="31"/>
  <c r="C57" i="31"/>
  <c r="C56" i="31"/>
  <c r="C55" i="31"/>
  <c r="C21" i="31"/>
  <c r="C54" i="31"/>
  <c r="C53" i="31"/>
  <c r="C52" i="31"/>
  <c r="C51" i="31"/>
  <c r="C50" i="31"/>
  <c r="C49" i="31"/>
  <c r="C47" i="31"/>
  <c r="C46" i="31"/>
  <c r="C45" i="31"/>
  <c r="C22" i="31"/>
  <c r="C44" i="31"/>
  <c r="C43" i="31"/>
  <c r="C42" i="31"/>
  <c r="C41" i="31"/>
  <c r="C19" i="31"/>
  <c r="C40" i="31"/>
  <c r="C39" i="31"/>
  <c r="C20" i="31"/>
  <c r="C38" i="31"/>
  <c r="C37" i="31"/>
  <c r="C36" i="31"/>
  <c r="C35" i="31"/>
  <c r="C34" i="31"/>
  <c r="C33" i="31"/>
  <c r="C32" i="31"/>
  <c r="C31" i="31"/>
  <c r="C30" i="31"/>
  <c r="C29" i="31"/>
  <c r="C28" i="31"/>
  <c r="C27" i="31"/>
  <c r="C26" i="31"/>
  <c r="C25" i="31"/>
  <c r="C24" i="31"/>
  <c r="C17" i="31"/>
  <c r="C14" i="31"/>
  <c r="C13" i="31"/>
  <c r="C12" i="31"/>
  <c r="C11" i="31"/>
  <c r="C10" i="31"/>
  <c r="C9" i="31"/>
  <c r="C8" i="31"/>
  <c r="C7" i="31"/>
  <c r="C6" i="31"/>
  <c r="C5" i="31" l="1"/>
  <c r="M2" i="20"/>
  <c r="L2" i="20"/>
  <c r="K2" i="20"/>
  <c r="J2" i="20"/>
  <c r="I2" i="20"/>
  <c r="H2" i="20"/>
  <c r="G2" i="20"/>
  <c r="F2" i="20"/>
  <c r="E2" i="20"/>
  <c r="D2" i="20"/>
  <c r="C2" i="20"/>
  <c r="M13" i="20"/>
  <c r="N13" i="20" s="1"/>
  <c r="L13" i="20"/>
  <c r="K13" i="20"/>
  <c r="J13" i="20"/>
  <c r="I13" i="20"/>
  <c r="H13" i="20"/>
  <c r="G13" i="20"/>
  <c r="F13" i="20"/>
  <c r="E13" i="20"/>
  <c r="D13" i="20"/>
  <c r="C13" i="20"/>
  <c r="M12" i="20"/>
  <c r="N12" i="20" s="1"/>
  <c r="L12" i="20"/>
  <c r="K12" i="20"/>
  <c r="J12" i="20"/>
  <c r="I12" i="20"/>
  <c r="H12" i="20"/>
  <c r="G12" i="20"/>
  <c r="F12" i="20"/>
  <c r="E12" i="20"/>
  <c r="D12" i="20"/>
  <c r="C12" i="20"/>
  <c r="M72" i="20"/>
  <c r="N72" i="20" s="1"/>
  <c r="L72" i="20"/>
  <c r="K72" i="20"/>
  <c r="J72" i="20"/>
  <c r="I72" i="20"/>
  <c r="H72" i="20"/>
  <c r="G72" i="20"/>
  <c r="F72" i="20"/>
  <c r="E72" i="20"/>
  <c r="D72" i="20"/>
  <c r="C72" i="20"/>
  <c r="M71" i="20"/>
  <c r="N71" i="20" s="1"/>
  <c r="L71" i="20"/>
  <c r="K71" i="20"/>
  <c r="J71" i="20"/>
  <c r="I71" i="20"/>
  <c r="H71" i="20"/>
  <c r="G71" i="20"/>
  <c r="F71" i="20"/>
  <c r="E71" i="20"/>
  <c r="D71" i="20"/>
  <c r="C71" i="20"/>
  <c r="M70" i="20"/>
  <c r="N70" i="20" s="1"/>
  <c r="L70" i="20"/>
  <c r="K70" i="20"/>
  <c r="J70" i="20"/>
  <c r="I70" i="20"/>
  <c r="H70" i="20"/>
  <c r="G70" i="20"/>
  <c r="F70" i="20"/>
  <c r="E70" i="20"/>
  <c r="D70" i="20"/>
  <c r="C70" i="20"/>
  <c r="M69" i="20"/>
  <c r="N69" i="20" s="1"/>
  <c r="L69" i="20"/>
  <c r="K69" i="20"/>
  <c r="J69" i="20"/>
  <c r="I69" i="20"/>
  <c r="H69" i="20"/>
  <c r="G69" i="20"/>
  <c r="F69" i="20"/>
  <c r="E69" i="20"/>
  <c r="D69" i="20"/>
  <c r="C69" i="20"/>
  <c r="M68" i="20"/>
  <c r="N68" i="20" s="1"/>
  <c r="L68" i="20"/>
  <c r="K68" i="20"/>
  <c r="J68" i="20"/>
  <c r="I68" i="20"/>
  <c r="H68" i="20"/>
  <c r="G68" i="20"/>
  <c r="F68" i="20"/>
  <c r="E68" i="20"/>
  <c r="D68" i="20"/>
  <c r="C68" i="20"/>
  <c r="M67" i="20"/>
  <c r="N67" i="20" s="1"/>
  <c r="L67" i="20"/>
  <c r="K67" i="20"/>
  <c r="J67" i="20"/>
  <c r="I67" i="20"/>
  <c r="H67" i="20"/>
  <c r="G67" i="20"/>
  <c r="F67" i="20"/>
  <c r="E67" i="20"/>
  <c r="D67" i="20"/>
  <c r="C67" i="20"/>
  <c r="M66" i="20"/>
  <c r="N66" i="20" s="1"/>
  <c r="L66" i="20"/>
  <c r="K66" i="20"/>
  <c r="J66" i="20"/>
  <c r="I66" i="20"/>
  <c r="H66" i="20"/>
  <c r="G66" i="20"/>
  <c r="F66" i="20"/>
  <c r="E66" i="20"/>
  <c r="D66" i="20"/>
  <c r="C66" i="20"/>
  <c r="M65" i="20"/>
  <c r="N65" i="20" s="1"/>
  <c r="L65" i="20"/>
  <c r="K65" i="20"/>
  <c r="J65" i="20"/>
  <c r="I65" i="20"/>
  <c r="H65" i="20"/>
  <c r="G65" i="20"/>
  <c r="F65" i="20"/>
  <c r="E65" i="20"/>
  <c r="D65" i="20"/>
  <c r="C65" i="20"/>
  <c r="M64" i="20"/>
  <c r="N64" i="20" s="1"/>
  <c r="L64" i="20"/>
  <c r="K64" i="20"/>
  <c r="J64" i="20"/>
  <c r="I64" i="20"/>
  <c r="H64" i="20"/>
  <c r="G64" i="20"/>
  <c r="F64" i="20"/>
  <c r="E64" i="20"/>
  <c r="D64" i="20"/>
  <c r="C64" i="20"/>
  <c r="M63" i="20"/>
  <c r="N63" i="20" s="1"/>
  <c r="L63" i="20"/>
  <c r="K63" i="20"/>
  <c r="J63" i="20"/>
  <c r="I63" i="20"/>
  <c r="H63" i="20"/>
  <c r="G63" i="20"/>
  <c r="F63" i="20"/>
  <c r="E63" i="20"/>
  <c r="D63" i="20"/>
  <c r="C63" i="20"/>
  <c r="M62" i="20"/>
  <c r="N62" i="20" s="1"/>
  <c r="L62" i="20"/>
  <c r="K62" i="20"/>
  <c r="J62" i="20"/>
  <c r="I62" i="20"/>
  <c r="H62" i="20"/>
  <c r="G62" i="20"/>
  <c r="F62" i="20"/>
  <c r="E62" i="20"/>
  <c r="D62" i="20"/>
  <c r="C62" i="20"/>
  <c r="M61" i="20"/>
  <c r="N61" i="20" s="1"/>
  <c r="L61" i="20"/>
  <c r="K61" i="20"/>
  <c r="J61" i="20"/>
  <c r="I61" i="20"/>
  <c r="H61" i="20"/>
  <c r="G61" i="20"/>
  <c r="F61" i="20"/>
  <c r="E61" i="20"/>
  <c r="D61" i="20"/>
  <c r="C61" i="20"/>
  <c r="M60" i="20"/>
  <c r="N60" i="20" s="1"/>
  <c r="L60" i="20"/>
  <c r="K60" i="20"/>
  <c r="J60" i="20"/>
  <c r="I60" i="20"/>
  <c r="H60" i="20"/>
  <c r="G60" i="20"/>
  <c r="F60" i="20"/>
  <c r="E60" i="20"/>
  <c r="D60" i="20"/>
  <c r="C60" i="20"/>
  <c r="M59" i="20"/>
  <c r="N59" i="20" s="1"/>
  <c r="L59" i="20"/>
  <c r="K59" i="20"/>
  <c r="J59" i="20"/>
  <c r="I59" i="20"/>
  <c r="H59" i="20"/>
  <c r="G59" i="20"/>
  <c r="F59" i="20"/>
  <c r="E59" i="20"/>
  <c r="D59" i="20"/>
  <c r="C59" i="20"/>
  <c r="M58" i="20"/>
  <c r="N58" i="20" s="1"/>
  <c r="L58" i="20"/>
  <c r="K58" i="20"/>
  <c r="J58" i="20"/>
  <c r="I58" i="20"/>
  <c r="H58" i="20"/>
  <c r="G58" i="20"/>
  <c r="F58" i="20"/>
  <c r="E58" i="20"/>
  <c r="D58" i="20"/>
  <c r="C58" i="20"/>
  <c r="M57" i="20"/>
  <c r="N57" i="20" s="1"/>
  <c r="L57" i="20"/>
  <c r="K57" i="20"/>
  <c r="J57" i="20"/>
  <c r="I57" i="20"/>
  <c r="H57" i="20"/>
  <c r="G57" i="20"/>
  <c r="F57" i="20"/>
  <c r="E57" i="20"/>
  <c r="D57" i="20"/>
  <c r="C57" i="20"/>
  <c r="M56" i="20"/>
  <c r="N56" i="20" s="1"/>
  <c r="L56" i="20"/>
  <c r="K56" i="20"/>
  <c r="J56" i="20"/>
  <c r="I56" i="20"/>
  <c r="H56" i="20"/>
  <c r="G56" i="20"/>
  <c r="F56" i="20"/>
  <c r="E56" i="20"/>
  <c r="D56" i="20"/>
  <c r="C56" i="20"/>
  <c r="M55" i="20"/>
  <c r="N55" i="20" s="1"/>
  <c r="L55" i="20"/>
  <c r="K55" i="20"/>
  <c r="J55" i="20"/>
  <c r="I55" i="20"/>
  <c r="H55" i="20"/>
  <c r="G55" i="20"/>
  <c r="F55" i="20"/>
  <c r="E55" i="20"/>
  <c r="D55" i="20"/>
  <c r="C55" i="20"/>
  <c r="N2" i="20" l="1"/>
  <c r="B5" i="31" s="1"/>
  <c r="M54" i="20"/>
  <c r="N54" i="20" s="1"/>
  <c r="L54" i="20"/>
  <c r="K54" i="20"/>
  <c r="J54" i="20"/>
  <c r="I54" i="20"/>
  <c r="H54" i="20"/>
  <c r="G54" i="20"/>
  <c r="F54" i="20"/>
  <c r="E54" i="20"/>
  <c r="D54" i="20"/>
  <c r="C54" i="20"/>
  <c r="M53" i="20"/>
  <c r="N53" i="20" s="1"/>
  <c r="L53" i="20"/>
  <c r="K53" i="20"/>
  <c r="J53" i="20"/>
  <c r="I53" i="20"/>
  <c r="H53" i="20"/>
  <c r="G53" i="20"/>
  <c r="F53" i="20"/>
  <c r="E53" i="20"/>
  <c r="D53" i="20"/>
  <c r="C53" i="20"/>
  <c r="M52" i="20"/>
  <c r="N52" i="20" s="1"/>
  <c r="L52" i="20"/>
  <c r="K52" i="20"/>
  <c r="J52" i="20"/>
  <c r="I52" i="20"/>
  <c r="H52" i="20"/>
  <c r="G52" i="20"/>
  <c r="F52" i="20"/>
  <c r="E52" i="20"/>
  <c r="D52" i="20"/>
  <c r="C52" i="20"/>
  <c r="M18" i="20"/>
  <c r="N18" i="20" s="1"/>
  <c r="L18" i="20"/>
  <c r="K18" i="20"/>
  <c r="J18" i="20"/>
  <c r="I18" i="20"/>
  <c r="H18" i="20"/>
  <c r="G18" i="20"/>
  <c r="F18" i="20"/>
  <c r="E18" i="20"/>
  <c r="D18" i="20"/>
  <c r="C18" i="20"/>
  <c r="M51" i="20"/>
  <c r="N51" i="20" s="1"/>
  <c r="L51" i="20"/>
  <c r="K51" i="20"/>
  <c r="J51" i="20"/>
  <c r="I51" i="20"/>
  <c r="H51" i="20"/>
  <c r="G51" i="20"/>
  <c r="F51" i="20"/>
  <c r="E51" i="20"/>
  <c r="D51" i="20"/>
  <c r="C51" i="20"/>
  <c r="M50" i="20"/>
  <c r="N50" i="20" s="1"/>
  <c r="L50" i="20"/>
  <c r="K50" i="20"/>
  <c r="J50" i="20"/>
  <c r="I50" i="20"/>
  <c r="H50" i="20"/>
  <c r="G50" i="20"/>
  <c r="F50" i="20"/>
  <c r="E50" i="20"/>
  <c r="D50" i="20"/>
  <c r="C50" i="20"/>
  <c r="M49" i="20"/>
  <c r="N49" i="20" s="1"/>
  <c r="L49" i="20"/>
  <c r="K49" i="20"/>
  <c r="J49" i="20"/>
  <c r="I49" i="20"/>
  <c r="H49" i="20"/>
  <c r="G49" i="20"/>
  <c r="F49" i="20"/>
  <c r="E49" i="20"/>
  <c r="D49" i="20"/>
  <c r="C49" i="20"/>
  <c r="M48" i="20"/>
  <c r="N48" i="20" s="1"/>
  <c r="L48" i="20"/>
  <c r="K48" i="20"/>
  <c r="J48" i="20"/>
  <c r="I48" i="20"/>
  <c r="H48" i="20"/>
  <c r="G48" i="20"/>
  <c r="F48" i="20"/>
  <c r="E48" i="20"/>
  <c r="D48" i="20"/>
  <c r="C48" i="20"/>
  <c r="M47" i="20"/>
  <c r="N47" i="20" s="1"/>
  <c r="L47" i="20"/>
  <c r="K47" i="20"/>
  <c r="J47" i="20"/>
  <c r="I47" i="20"/>
  <c r="H47" i="20"/>
  <c r="G47" i="20"/>
  <c r="F47" i="20"/>
  <c r="E47" i="20"/>
  <c r="D47" i="20"/>
  <c r="C47" i="20"/>
  <c r="M46" i="20"/>
  <c r="N46" i="20" s="1"/>
  <c r="L46" i="20"/>
  <c r="K46" i="20"/>
  <c r="J46" i="20"/>
  <c r="I46" i="20"/>
  <c r="H46" i="20"/>
  <c r="G46" i="20"/>
  <c r="F46" i="20"/>
  <c r="E46" i="20"/>
  <c r="D46" i="20"/>
  <c r="C46" i="20"/>
  <c r="M45" i="20"/>
  <c r="N45" i="20" s="1"/>
  <c r="L45" i="20"/>
  <c r="K45" i="20"/>
  <c r="J45" i="20"/>
  <c r="I45" i="20"/>
  <c r="H45" i="20"/>
  <c r="G45" i="20"/>
  <c r="F45" i="20"/>
  <c r="E45" i="20"/>
  <c r="D45" i="20"/>
  <c r="C45" i="20"/>
  <c r="M44" i="20"/>
  <c r="N44" i="20" s="1"/>
  <c r="L44" i="20"/>
  <c r="K44" i="20"/>
  <c r="J44" i="20"/>
  <c r="I44" i="20"/>
  <c r="H44" i="20"/>
  <c r="G44" i="20"/>
  <c r="F44" i="20"/>
  <c r="E44" i="20"/>
  <c r="D44" i="20"/>
  <c r="C44" i="20"/>
  <c r="M43" i="20"/>
  <c r="N43" i="20" s="1"/>
  <c r="L43" i="20"/>
  <c r="K43" i="20"/>
  <c r="J43" i="20"/>
  <c r="I43" i="20"/>
  <c r="H43" i="20"/>
  <c r="G43" i="20"/>
  <c r="F43" i="20"/>
  <c r="E43" i="20"/>
  <c r="D43" i="20"/>
  <c r="C43" i="20"/>
  <c r="M42" i="20"/>
  <c r="N42" i="20" s="1"/>
  <c r="L42" i="20"/>
  <c r="K42" i="20"/>
  <c r="J42" i="20"/>
  <c r="I42" i="20"/>
  <c r="H42" i="20"/>
  <c r="G42" i="20"/>
  <c r="F42" i="20"/>
  <c r="E42" i="20"/>
  <c r="D42" i="20"/>
  <c r="C42" i="20"/>
  <c r="M19" i="20"/>
  <c r="N19" i="20" s="1"/>
  <c r="L19" i="20"/>
  <c r="K19" i="20"/>
  <c r="J19" i="20"/>
  <c r="I19" i="20"/>
  <c r="H19" i="20"/>
  <c r="G19" i="20"/>
  <c r="F19" i="20"/>
  <c r="E19" i="20"/>
  <c r="D19" i="20"/>
  <c r="C19" i="20"/>
  <c r="G41" i="20"/>
  <c r="F41" i="20"/>
  <c r="E41" i="20"/>
  <c r="D41" i="20"/>
  <c r="C41" i="20"/>
  <c r="M40" i="20"/>
  <c r="N40" i="20" s="1"/>
  <c r="L40" i="20"/>
  <c r="K40" i="20"/>
  <c r="J40" i="20"/>
  <c r="I40" i="20"/>
  <c r="H40" i="20"/>
  <c r="G40" i="20"/>
  <c r="F40" i="20"/>
  <c r="E40" i="20"/>
  <c r="D40" i="20"/>
  <c r="C40" i="20"/>
  <c r="M39" i="20"/>
  <c r="N39" i="20" s="1"/>
  <c r="L39" i="20"/>
  <c r="K39" i="20"/>
  <c r="J39" i="20"/>
  <c r="I39" i="20"/>
  <c r="H39" i="20"/>
  <c r="G39" i="20"/>
  <c r="F39" i="20"/>
  <c r="E39" i="20"/>
  <c r="D39" i="20"/>
  <c r="C39" i="20"/>
  <c r="B39" i="20"/>
  <c r="M38" i="20"/>
  <c r="N38" i="20" s="1"/>
  <c r="L38" i="20"/>
  <c r="K38" i="20"/>
  <c r="J38" i="20"/>
  <c r="I38" i="20"/>
  <c r="H38" i="20"/>
  <c r="G38" i="20"/>
  <c r="F38" i="20"/>
  <c r="E38" i="20"/>
  <c r="D38" i="20"/>
  <c r="C38" i="20"/>
  <c r="M16" i="20"/>
  <c r="N16" i="20" s="1"/>
  <c r="L16" i="20"/>
  <c r="K16" i="20"/>
  <c r="J16" i="20"/>
  <c r="I16" i="20"/>
  <c r="H16" i="20"/>
  <c r="G16" i="20"/>
  <c r="F16" i="20"/>
  <c r="E16" i="20"/>
  <c r="D16" i="20"/>
  <c r="C16" i="20"/>
  <c r="M37" i="20"/>
  <c r="N37" i="20" s="1"/>
  <c r="L37" i="20"/>
  <c r="K37" i="20"/>
  <c r="J37" i="20"/>
  <c r="I37" i="20"/>
  <c r="H37" i="20"/>
  <c r="G37" i="20"/>
  <c r="F37" i="20"/>
  <c r="E37" i="20"/>
  <c r="D37" i="20"/>
  <c r="C37" i="20"/>
  <c r="M36" i="20"/>
  <c r="N36" i="20" s="1"/>
  <c r="L36" i="20"/>
  <c r="K36" i="20"/>
  <c r="J36" i="20"/>
  <c r="I36" i="20"/>
  <c r="H36" i="20"/>
  <c r="G36" i="20"/>
  <c r="F36" i="20"/>
  <c r="E36" i="20"/>
  <c r="D36" i="20"/>
  <c r="C36" i="20"/>
  <c r="M17" i="20"/>
  <c r="N17" i="20" s="1"/>
  <c r="L17" i="20"/>
  <c r="K17" i="20"/>
  <c r="J17" i="20"/>
  <c r="I17" i="20"/>
  <c r="H17" i="20"/>
  <c r="G17" i="20"/>
  <c r="F17" i="20"/>
  <c r="E17" i="20"/>
  <c r="D17" i="20"/>
  <c r="C17" i="20"/>
  <c r="M35" i="20"/>
  <c r="N35" i="20" s="1"/>
  <c r="L35" i="20"/>
  <c r="K35" i="20"/>
  <c r="J35" i="20"/>
  <c r="I35" i="20"/>
  <c r="H35" i="20"/>
  <c r="G35" i="20"/>
  <c r="F35" i="20"/>
  <c r="E35" i="20"/>
  <c r="D35" i="20"/>
  <c r="C35" i="20"/>
  <c r="M34" i="20"/>
  <c r="N34" i="20" s="1"/>
  <c r="L34" i="20"/>
  <c r="K34" i="20"/>
  <c r="J34" i="20"/>
  <c r="I34" i="20"/>
  <c r="H34" i="20"/>
  <c r="G34" i="20"/>
  <c r="F34" i="20"/>
  <c r="E34" i="20"/>
  <c r="D34" i="20"/>
  <c r="C34" i="20"/>
  <c r="M33" i="20"/>
  <c r="N33" i="20" s="1"/>
  <c r="L33" i="20"/>
  <c r="K33" i="20"/>
  <c r="J33" i="20"/>
  <c r="I33" i="20"/>
  <c r="H33" i="20"/>
  <c r="G33" i="20"/>
  <c r="F33" i="20"/>
  <c r="E33" i="20"/>
  <c r="D33" i="20"/>
  <c r="C33" i="20"/>
  <c r="M32" i="20"/>
  <c r="N32" i="20" s="1"/>
  <c r="L32" i="20"/>
  <c r="K32" i="20"/>
  <c r="J32" i="20"/>
  <c r="I32" i="20"/>
  <c r="H32" i="20"/>
  <c r="G32" i="20"/>
  <c r="F32" i="20"/>
  <c r="E32" i="20"/>
  <c r="D32" i="20"/>
  <c r="C32" i="20"/>
  <c r="M31" i="20"/>
  <c r="N31" i="20" s="1"/>
  <c r="L31" i="20"/>
  <c r="K31" i="20"/>
  <c r="J31" i="20"/>
  <c r="I31" i="20"/>
  <c r="H31" i="20"/>
  <c r="G31" i="20"/>
  <c r="F31" i="20"/>
  <c r="E31" i="20"/>
  <c r="D31" i="20"/>
  <c r="C31" i="20"/>
  <c r="M30" i="20"/>
  <c r="N30" i="20" s="1"/>
  <c r="L30" i="20"/>
  <c r="K30" i="20"/>
  <c r="J30" i="20"/>
  <c r="I30" i="20"/>
  <c r="H30" i="20"/>
  <c r="G30" i="20"/>
  <c r="F30" i="20"/>
  <c r="E30" i="20"/>
  <c r="D30" i="20"/>
  <c r="C30" i="20"/>
  <c r="M29" i="20"/>
  <c r="N29" i="20" s="1"/>
  <c r="L29" i="20"/>
  <c r="K29" i="20"/>
  <c r="J29" i="20"/>
  <c r="I29" i="20"/>
  <c r="H29" i="20"/>
  <c r="G29" i="20"/>
  <c r="F29" i="20"/>
  <c r="E29" i="20"/>
  <c r="D29" i="20"/>
  <c r="C29" i="20"/>
  <c r="M15" i="20"/>
  <c r="N15" i="20" s="1"/>
  <c r="L15" i="20"/>
  <c r="K15" i="20"/>
  <c r="J15" i="20"/>
  <c r="I15" i="20"/>
  <c r="H15" i="20"/>
  <c r="G15" i="20"/>
  <c r="F15" i="20"/>
  <c r="E15" i="20"/>
  <c r="D15" i="20"/>
  <c r="C15" i="20"/>
  <c r="M28" i="20"/>
  <c r="N28" i="20" s="1"/>
  <c r="L28" i="20"/>
  <c r="K28" i="20"/>
  <c r="J28" i="20"/>
  <c r="I28" i="20"/>
  <c r="H28" i="20"/>
  <c r="G28" i="20"/>
  <c r="F28" i="20"/>
  <c r="E28" i="20"/>
  <c r="D28" i="20"/>
  <c r="C28" i="20"/>
  <c r="M27" i="20"/>
  <c r="N27" i="20" s="1"/>
  <c r="L27" i="20"/>
  <c r="K27" i="20"/>
  <c r="J27" i="20"/>
  <c r="I27" i="20"/>
  <c r="H27" i="20"/>
  <c r="G27" i="20"/>
  <c r="F27" i="20"/>
  <c r="E27" i="20"/>
  <c r="D27" i="20"/>
  <c r="C27" i="20"/>
  <c r="M26" i="20"/>
  <c r="N26" i="20" s="1"/>
  <c r="L26" i="20"/>
  <c r="K26" i="20"/>
  <c r="J26" i="20"/>
  <c r="I26" i="20"/>
  <c r="H26" i="20"/>
  <c r="G26" i="20"/>
  <c r="F26" i="20"/>
  <c r="E26" i="20"/>
  <c r="D26" i="20"/>
  <c r="C26" i="20"/>
  <c r="M25" i="20"/>
  <c r="N25" i="20" s="1"/>
  <c r="L25" i="20"/>
  <c r="K25" i="20"/>
  <c r="J25" i="20"/>
  <c r="I25" i="20"/>
  <c r="H25" i="20"/>
  <c r="G25" i="20"/>
  <c r="F25" i="20"/>
  <c r="E25" i="20"/>
  <c r="D25" i="20"/>
  <c r="C25" i="20"/>
  <c r="M24" i="20"/>
  <c r="N24" i="20" s="1"/>
  <c r="L24" i="20"/>
  <c r="K24" i="20"/>
  <c r="J24" i="20"/>
  <c r="I24" i="20"/>
  <c r="H24" i="20"/>
  <c r="G24" i="20"/>
  <c r="F24" i="20"/>
  <c r="E24" i="20"/>
  <c r="D24" i="20"/>
  <c r="C24" i="20"/>
  <c r="M23" i="20"/>
  <c r="N23" i="20" s="1"/>
  <c r="L23" i="20"/>
  <c r="K23" i="20"/>
  <c r="J23" i="20"/>
  <c r="I23" i="20"/>
  <c r="H23" i="20"/>
  <c r="G23" i="20"/>
  <c r="F23" i="20"/>
  <c r="E23" i="20"/>
  <c r="D23" i="20"/>
  <c r="C23" i="20"/>
  <c r="M22" i="20"/>
  <c r="N22" i="20" s="1"/>
  <c r="L22" i="20"/>
  <c r="K22" i="20"/>
  <c r="J22" i="20"/>
  <c r="I22" i="20"/>
  <c r="H22" i="20"/>
  <c r="G22" i="20"/>
  <c r="F22" i="20"/>
  <c r="E22" i="20"/>
  <c r="D22" i="20"/>
  <c r="C22" i="20"/>
  <c r="M21" i="20"/>
  <c r="N21" i="20" s="1"/>
  <c r="L21" i="20"/>
  <c r="K21" i="20"/>
  <c r="J21" i="20"/>
  <c r="I21" i="20"/>
  <c r="H21" i="20"/>
  <c r="G21" i="20"/>
  <c r="F21" i="20"/>
  <c r="E21" i="20"/>
  <c r="D21" i="20"/>
  <c r="C21" i="20"/>
  <c r="M14" i="20"/>
  <c r="N14" i="20" s="1"/>
  <c r="L14" i="20"/>
  <c r="K14" i="20"/>
  <c r="J14" i="20"/>
  <c r="I14" i="20"/>
  <c r="H14" i="20"/>
  <c r="G14" i="20"/>
  <c r="F14" i="20"/>
  <c r="E14" i="20"/>
  <c r="D14" i="20"/>
  <c r="C14" i="20"/>
  <c r="M11" i="20"/>
  <c r="N11" i="20" s="1"/>
  <c r="L11" i="20"/>
  <c r="K11" i="20"/>
  <c r="J11" i="20"/>
  <c r="I11" i="20"/>
  <c r="H11" i="20"/>
  <c r="G11" i="20"/>
  <c r="F11" i="20"/>
  <c r="E11" i="20"/>
  <c r="D11" i="20"/>
  <c r="C11" i="20"/>
  <c r="M10" i="20"/>
  <c r="N10" i="20" s="1"/>
  <c r="L10" i="20"/>
  <c r="K10" i="20"/>
  <c r="J10" i="20"/>
  <c r="I10" i="20"/>
  <c r="H10" i="20"/>
  <c r="G10" i="20"/>
  <c r="F10" i="20"/>
  <c r="E10" i="20"/>
  <c r="D10" i="20"/>
  <c r="C10" i="20"/>
  <c r="M9" i="20"/>
  <c r="N9" i="20" s="1"/>
  <c r="L9" i="20"/>
  <c r="K9" i="20"/>
  <c r="J9" i="20"/>
  <c r="I9" i="20"/>
  <c r="H9" i="20"/>
  <c r="G9" i="20"/>
  <c r="F9" i="20"/>
  <c r="E9" i="20"/>
  <c r="D9" i="20"/>
  <c r="C9" i="20"/>
  <c r="M8" i="20"/>
  <c r="N8" i="20" s="1"/>
  <c r="L8" i="20"/>
  <c r="K8" i="20"/>
  <c r="J8" i="20"/>
  <c r="I8" i="20"/>
  <c r="H8" i="20"/>
  <c r="G8" i="20"/>
  <c r="F8" i="20"/>
  <c r="E8" i="20"/>
  <c r="D8" i="20"/>
  <c r="C8" i="20"/>
  <c r="M7" i="20"/>
  <c r="N7" i="20" s="1"/>
  <c r="L7" i="20"/>
  <c r="K7" i="20"/>
  <c r="J7" i="20"/>
  <c r="I7" i="20"/>
  <c r="H7" i="20"/>
  <c r="G7" i="20"/>
  <c r="F7" i="20"/>
  <c r="E7" i="20"/>
  <c r="D7" i="20"/>
  <c r="C7" i="20"/>
  <c r="M6" i="20"/>
  <c r="N6" i="20" s="1"/>
  <c r="L6" i="20"/>
  <c r="K6" i="20"/>
  <c r="J6" i="20"/>
  <c r="I6" i="20"/>
  <c r="H6" i="20"/>
  <c r="G6" i="20"/>
  <c r="F6" i="20"/>
  <c r="E6" i="20"/>
  <c r="D6" i="20"/>
  <c r="C6" i="20"/>
  <c r="M5" i="20"/>
  <c r="N5" i="20" s="1"/>
  <c r="L5" i="20"/>
  <c r="K5" i="20"/>
  <c r="J5" i="20"/>
  <c r="I5" i="20"/>
  <c r="H5" i="20"/>
  <c r="G5" i="20"/>
  <c r="F5" i="20"/>
  <c r="E5" i="20"/>
  <c r="D5" i="20"/>
  <c r="C5" i="20"/>
  <c r="M4" i="20"/>
  <c r="N4" i="20" s="1"/>
  <c r="L4" i="20"/>
  <c r="K4" i="20"/>
  <c r="J4" i="20"/>
  <c r="I4" i="20"/>
  <c r="H4" i="20"/>
  <c r="G4" i="20"/>
  <c r="F4" i="20"/>
  <c r="E4" i="20"/>
  <c r="D4" i="20"/>
  <c r="C4" i="20"/>
  <c r="M3" i="20"/>
  <c r="N3" i="20" s="1"/>
  <c r="L3" i="20"/>
  <c r="K3" i="20"/>
  <c r="J3" i="20"/>
  <c r="I3" i="20"/>
  <c r="H3" i="20"/>
  <c r="G3" i="20"/>
  <c r="F3" i="20"/>
  <c r="E3" i="20"/>
  <c r="D3" i="20"/>
  <c r="C3" i="20"/>
  <c r="B31" i="20"/>
  <c r="B13" i="20"/>
  <c r="B16" i="31" s="1"/>
  <c r="B12" i="20"/>
  <c r="B15" i="31" s="1"/>
  <c r="B72" i="20"/>
  <c r="B75" i="31" s="1"/>
  <c r="B71" i="20"/>
  <c r="B74" i="31" s="1"/>
  <c r="B70" i="20"/>
  <c r="B73" i="31" s="1"/>
  <c r="B69" i="20"/>
  <c r="B72" i="31" s="1"/>
  <c r="B68" i="20"/>
  <c r="B71" i="31" s="1"/>
  <c r="B67" i="20"/>
  <c r="B70" i="31" s="1"/>
  <c r="B65" i="20"/>
  <c r="B68" i="31" s="1"/>
  <c r="B66" i="20"/>
  <c r="B69" i="31" s="1"/>
  <c r="B64" i="20"/>
  <c r="B67" i="31" s="1"/>
  <c r="B63" i="20"/>
  <c r="B66" i="31" s="1"/>
  <c r="B62" i="20"/>
  <c r="B65" i="31" s="1"/>
  <c r="B61" i="20"/>
  <c r="B64" i="31" s="1"/>
  <c r="B60" i="20"/>
  <c r="B63" i="31" s="1"/>
  <c r="B59" i="20"/>
  <c r="B62" i="31" s="1"/>
  <c r="B58" i="20"/>
  <c r="B61" i="31" s="1"/>
  <c r="B57" i="20"/>
  <c r="B60" i="31" s="1"/>
  <c r="B56" i="20"/>
  <c r="B59" i="31" s="1"/>
  <c r="B55" i="20"/>
  <c r="B58" i="31" s="1"/>
  <c r="B54" i="20"/>
  <c r="B57" i="31" s="1"/>
  <c r="B53" i="20"/>
  <c r="B52" i="20"/>
  <c r="B18" i="20"/>
  <c r="B21" i="31" s="1"/>
  <c r="B51" i="20"/>
  <c r="B54" i="31" s="1"/>
  <c r="B50" i="20"/>
  <c r="B49" i="20"/>
  <c r="B48" i="20"/>
  <c r="B51" i="31" s="1"/>
  <c r="B47" i="20"/>
  <c r="B50" i="31" s="1"/>
  <c r="B46" i="20"/>
  <c r="B45" i="20"/>
  <c r="B44" i="20"/>
  <c r="B47" i="31" s="1"/>
  <c r="B43" i="20"/>
  <c r="B46" i="31" s="1"/>
  <c r="B42" i="20"/>
  <c r="B19" i="20"/>
  <c r="B41" i="20"/>
  <c r="B40" i="20"/>
  <c r="B38" i="20"/>
  <c r="B41" i="31" s="1"/>
  <c r="B16" i="20"/>
  <c r="B19" i="31" s="1"/>
  <c r="B37" i="20"/>
  <c r="B36" i="20"/>
  <c r="B17" i="20"/>
  <c r="B20" i="31" s="1"/>
  <c r="B35" i="20"/>
  <c r="B38" i="31" s="1"/>
  <c r="B34" i="20"/>
  <c r="B33" i="20"/>
  <c r="B32" i="20"/>
  <c r="B35" i="31" s="1"/>
  <c r="B30" i="20"/>
  <c r="B28" i="20"/>
  <c r="B29" i="20"/>
  <c r="B15" i="20"/>
  <c r="B18" i="31" s="1"/>
  <c r="B27" i="20"/>
  <c r="B26" i="20"/>
  <c r="B29" i="31" s="1"/>
  <c r="B25" i="20"/>
  <c r="B28" i="31" s="1"/>
  <c r="B24" i="20"/>
  <c r="B27" i="31" s="1"/>
  <c r="B23" i="20"/>
  <c r="B22" i="20"/>
  <c r="B25" i="31" s="1"/>
  <c r="B21" i="20"/>
  <c r="B24" i="31" s="1"/>
  <c r="B14" i="20"/>
  <c r="B17" i="31" s="1"/>
  <c r="B11" i="20"/>
  <c r="B10" i="20"/>
  <c r="B13" i="31" s="1"/>
  <c r="B9" i="20"/>
  <c r="B12" i="31" s="1"/>
  <c r="B8" i="20"/>
  <c r="B11" i="31" s="1"/>
  <c r="B7" i="20"/>
  <c r="B6" i="20"/>
  <c r="B9" i="31" s="1"/>
  <c r="B5" i="20"/>
  <c r="B4" i="20"/>
  <c r="B7" i="31" s="1"/>
  <c r="B3" i="20"/>
  <c r="B8" i="31" l="1"/>
  <c r="B32" i="31"/>
  <c r="B36" i="31"/>
  <c r="B39" i="31"/>
  <c r="B43" i="31"/>
  <c r="B10" i="31"/>
  <c r="B14" i="31"/>
  <c r="B26" i="31"/>
  <c r="B30" i="31"/>
  <c r="B33" i="31"/>
  <c r="B22" i="31"/>
  <c r="B48" i="31"/>
  <c r="B52" i="31"/>
  <c r="B55" i="31"/>
  <c r="B45" i="31"/>
  <c r="B49" i="31"/>
  <c r="B53" i="31"/>
  <c r="B56" i="31"/>
  <c r="B42" i="31"/>
  <c r="B31" i="31"/>
  <c r="B37" i="31"/>
  <c r="B40" i="31"/>
  <c r="B34" i="31"/>
  <c r="C18" i="31"/>
  <c r="B6" i="31"/>
  <c r="M41" i="20"/>
  <c r="J41" i="20"/>
  <c r="I41" i="20"/>
  <c r="L41" i="20"/>
  <c r="H41" i="20"/>
  <c r="K41" i="20"/>
  <c r="N41" i="20" l="1"/>
  <c r="B44" i="31" s="1"/>
  <c r="S3" i="14"/>
  <c r="S4" i="14"/>
  <c r="S5" i="14"/>
  <c r="S6" i="14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47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62" i="14"/>
  <c r="S63" i="14"/>
  <c r="S64" i="14"/>
  <c r="S65" i="14"/>
  <c r="S66" i="14"/>
  <c r="S67" i="14"/>
  <c r="S68" i="14"/>
  <c r="S69" i="14"/>
  <c r="S70" i="14"/>
  <c r="S71" i="14"/>
  <c r="S72" i="14"/>
  <c r="S73" i="14"/>
  <c r="S74" i="14"/>
  <c r="S75" i="14"/>
  <c r="S76" i="14"/>
  <c r="S77" i="14"/>
  <c r="S78" i="14"/>
  <c r="S79" i="14"/>
  <c r="S80" i="14"/>
  <c r="S81" i="14"/>
  <c r="S82" i="14"/>
  <c r="S83" i="14"/>
  <c r="S84" i="14"/>
  <c r="S85" i="14"/>
  <c r="S86" i="14"/>
  <c r="S87" i="14"/>
  <c r="S88" i="14"/>
  <c r="S89" i="14"/>
  <c r="S90" i="14"/>
  <c r="S91" i="14"/>
  <c r="S92" i="14"/>
  <c r="S93" i="14"/>
  <c r="S94" i="14"/>
  <c r="S95" i="14"/>
  <c r="S96" i="14"/>
  <c r="S97" i="14"/>
  <c r="S98" i="14"/>
  <c r="S99" i="14"/>
  <c r="S100" i="14"/>
  <c r="S101" i="14"/>
  <c r="S102" i="14"/>
  <c r="S103" i="14"/>
  <c r="S104" i="14"/>
  <c r="S105" i="14"/>
  <c r="S106" i="14"/>
  <c r="S107" i="14"/>
  <c r="S108" i="14"/>
  <c r="S109" i="14"/>
  <c r="S110" i="14"/>
  <c r="S111" i="14"/>
  <c r="S112" i="14"/>
  <c r="S113" i="14"/>
  <c r="S114" i="14"/>
  <c r="S115" i="14"/>
  <c r="S116" i="14"/>
  <c r="S117" i="14"/>
  <c r="S118" i="14"/>
  <c r="S119" i="14"/>
  <c r="S120" i="14"/>
  <c r="S121" i="14"/>
  <c r="S122" i="14"/>
  <c r="S123" i="14"/>
  <c r="S124" i="14"/>
  <c r="S125" i="14"/>
  <c r="S126" i="14"/>
  <c r="S127" i="14"/>
  <c r="S128" i="14"/>
  <c r="S129" i="14"/>
  <c r="S130" i="14"/>
  <c r="S131" i="14"/>
  <c r="S132" i="14"/>
  <c r="S133" i="14"/>
  <c r="S134" i="14"/>
  <c r="S135" i="14"/>
  <c r="S136" i="14"/>
  <c r="S137" i="14"/>
  <c r="S138" i="14"/>
  <c r="S139" i="14"/>
  <c r="S140" i="14"/>
  <c r="S141" i="14"/>
  <c r="S142" i="14"/>
  <c r="S143" i="14"/>
  <c r="S144" i="14"/>
  <c r="S145" i="14"/>
  <c r="S146" i="14"/>
  <c r="S147" i="14"/>
  <c r="S148" i="14"/>
  <c r="S149" i="14"/>
  <c r="S150" i="14"/>
  <c r="S151" i="14"/>
  <c r="S152" i="14"/>
  <c r="S153" i="14"/>
  <c r="S154" i="14"/>
  <c r="S155" i="14"/>
  <c r="S156" i="14"/>
  <c r="S157" i="14"/>
  <c r="S158" i="14"/>
  <c r="S159" i="14"/>
  <c r="S160" i="14"/>
  <c r="S161" i="14"/>
  <c r="S162" i="14"/>
  <c r="S163" i="14"/>
  <c r="S164" i="14"/>
  <c r="S165" i="14"/>
  <c r="S166" i="14"/>
  <c r="S167" i="14"/>
  <c r="S168" i="14"/>
  <c r="S169" i="14"/>
  <c r="S170" i="14"/>
  <c r="S171" i="14"/>
  <c r="S172" i="14"/>
  <c r="S173" i="14"/>
  <c r="S174" i="14"/>
  <c r="S175" i="14"/>
  <c r="S176" i="14"/>
  <c r="S177" i="14"/>
  <c r="S178" i="14"/>
  <c r="S179" i="14"/>
  <c r="S180" i="14"/>
  <c r="S181" i="14"/>
  <c r="S182" i="14"/>
  <c r="S183" i="14"/>
  <c r="S184" i="14"/>
  <c r="S185" i="14"/>
  <c r="S186" i="14"/>
  <c r="S187" i="14"/>
  <c r="S188" i="14"/>
  <c r="S189" i="14"/>
  <c r="S190" i="14"/>
  <c r="S191" i="14"/>
  <c r="S192" i="14"/>
  <c r="S193" i="14"/>
  <c r="S194" i="14"/>
  <c r="S195" i="14"/>
  <c r="S196" i="14"/>
  <c r="S197" i="14"/>
  <c r="S198" i="14"/>
  <c r="S199" i="14"/>
  <c r="S200" i="14"/>
  <c r="S201" i="14"/>
  <c r="S202" i="14"/>
  <c r="S203" i="14"/>
  <c r="S204" i="14"/>
  <c r="S205" i="14"/>
  <c r="S206" i="14"/>
  <c r="S207" i="14"/>
  <c r="S208" i="14"/>
  <c r="S209" i="14"/>
  <c r="S210" i="14"/>
  <c r="S211" i="14"/>
  <c r="S212" i="14"/>
  <c r="S213" i="14"/>
  <c r="S214" i="14"/>
  <c r="S215" i="14"/>
  <c r="S216" i="14"/>
  <c r="S217" i="14"/>
  <c r="S218" i="14"/>
  <c r="S219" i="14"/>
  <c r="S220" i="14"/>
  <c r="S221" i="14"/>
  <c r="S222" i="14"/>
  <c r="S223" i="14"/>
  <c r="S224" i="14"/>
  <c r="S225" i="14"/>
  <c r="S226" i="14"/>
  <c r="S227" i="14"/>
  <c r="S228" i="14"/>
  <c r="S229" i="14"/>
  <c r="S230" i="14"/>
  <c r="S231" i="14"/>
  <c r="S232" i="14"/>
  <c r="S233" i="14"/>
  <c r="S234" i="14"/>
  <c r="S235" i="14"/>
  <c r="S236" i="14"/>
  <c r="S237" i="14"/>
  <c r="S238" i="14"/>
  <c r="S239" i="14"/>
  <c r="S240" i="14"/>
  <c r="S241" i="14"/>
  <c r="S242" i="14"/>
  <c r="S243" i="14"/>
  <c r="S244" i="14"/>
  <c r="S245" i="14"/>
  <c r="S246" i="14"/>
  <c r="S247" i="14"/>
  <c r="S248" i="14"/>
  <c r="S249" i="14"/>
  <c r="S250" i="14"/>
  <c r="C252" i="5" l="1"/>
  <c r="Q252" i="5"/>
  <c r="P252" i="5"/>
  <c r="O252" i="5"/>
  <c r="N252" i="5"/>
  <c r="M252" i="5"/>
  <c r="L252" i="5"/>
  <c r="K252" i="5"/>
  <c r="J252" i="5"/>
  <c r="I252" i="5"/>
  <c r="H252" i="5"/>
  <c r="G252" i="5"/>
  <c r="F252" i="5"/>
  <c r="E252" i="5"/>
  <c r="D252" i="5"/>
</calcChain>
</file>

<file path=xl/sharedStrings.xml><?xml version="1.0" encoding="utf-8"?>
<sst xmlns="http://schemas.openxmlformats.org/spreadsheetml/2006/main" count="2138" uniqueCount="128">
  <si>
    <t>Date</t>
  </si>
  <si>
    <t>Noir &amp; Blanc</t>
  </si>
  <si>
    <t>Couleur</t>
  </si>
  <si>
    <t>Photocopies</t>
  </si>
  <si>
    <t>Agraphe</t>
  </si>
  <si>
    <t>Recto-Verso</t>
  </si>
  <si>
    <t>Services</t>
  </si>
  <si>
    <t>B-D-M</t>
  </si>
  <si>
    <t>D-G</t>
  </si>
  <si>
    <t>Stratégie</t>
  </si>
  <si>
    <t>Clientelle</t>
  </si>
  <si>
    <t>Communication qualité</t>
  </si>
  <si>
    <t>DPALSE</t>
  </si>
  <si>
    <t>DRH-DSSI</t>
  </si>
  <si>
    <t>Financier</t>
  </si>
  <si>
    <t>DIT</t>
  </si>
  <si>
    <t>DISAM</t>
  </si>
  <si>
    <t>DIM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</si>
  <si>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</si>
  <si>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</si>
  <si>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</si>
  <si>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</si>
  <si>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</si>
  <si>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</si>
  <si>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</si>
  <si>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</si>
  <si>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</si>
  <si>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</si>
  <si>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</si>
  <si>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</si>
  <si>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</si>
  <si>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</si>
  <si>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</si>
  <si>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</si>
  <si>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</si>
  <si>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</si>
  <si>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</si>
  <si>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</si>
  <si>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</si>
  <si>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</si>
  <si>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</si>
  <si>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</si>
  <si>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</si>
  <si>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</si>
  <si>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</si>
  <si>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</si>
  <si>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</si>
  <si>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</si>
  <si>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</si>
  <si>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</si>
  <si>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</si>
  <si>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</si>
  <si>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</si>
  <si>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</si>
  <si>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</si>
  <si>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</si>
  <si>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</si>
  <si>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</si>
  <si>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</si>
  <si>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</si>
  <si>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</si>
  <si>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</si>
  <si>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</si>
  <si>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</si>
  <si>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</si>
  <si>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</si>
  <si>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</si>
  <si>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</si>
  <si>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</si>
  <si>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</si>
  <si>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</si>
  <si>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CAC</t>
  </si>
  <si>
    <t>Appart-thérap</t>
  </si>
  <si>
    <t>CMP rue Wagon</t>
  </si>
  <si>
    <t>CMP rue des Wetz</t>
  </si>
  <si>
    <t>SAJ</t>
  </si>
  <si>
    <t>CMP Roost Warendin</t>
  </si>
  <si>
    <t>Quantitée demandée</t>
  </si>
  <si>
    <t>Assemblages</t>
  </si>
  <si>
    <t>Documents</t>
  </si>
  <si>
    <t>Imprimés</t>
  </si>
  <si>
    <t>Recto-Simple</t>
  </si>
  <si>
    <t>Spirale</t>
  </si>
  <si>
    <t>Thermo-co</t>
  </si>
  <si>
    <t xml:space="preserve">Plastification </t>
  </si>
  <si>
    <t>29/10/2017</t>
  </si>
  <si>
    <t>Nombres de pages</t>
  </si>
  <si>
    <t>vide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</si>
  <si>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</si>
  <si>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</si>
  <si>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</si>
  <si>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</si>
  <si>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</si>
  <si>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</si>
  <si>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</si>
  <si>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</si>
  <si>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</si>
  <si>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</si>
  <si>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</si>
  <si>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</si>
  <si>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Clinique Psychiatrique</t>
  </si>
  <si>
    <t>Coté A</t>
  </si>
  <si>
    <t>directions</t>
  </si>
  <si>
    <t>syndicats</t>
  </si>
  <si>
    <t>Coté B</t>
  </si>
  <si>
    <t>Psychiatrie</t>
  </si>
  <si>
    <t>Plateau Technique</t>
  </si>
  <si>
    <t>Médecine 2</t>
  </si>
  <si>
    <t>Services  demandeur</t>
  </si>
  <si>
    <t>thxdd@hotmail.com</t>
  </si>
  <si>
    <t xml:space="preserve">Services  </t>
  </si>
  <si>
    <t xml:space="preserve">Mode </t>
  </si>
  <si>
    <t xml:space="preserve"> livret</t>
  </si>
  <si>
    <t xml:space="preserve">Calcul </t>
  </si>
  <si>
    <t>pulsions</t>
  </si>
  <si>
    <t xml:space="preserve"> PNormal A 4</t>
  </si>
  <si>
    <t xml:space="preserve"> PAdhésive A 4</t>
  </si>
  <si>
    <t>PNormal A 3</t>
  </si>
  <si>
    <t>N&amp;B_A4</t>
  </si>
  <si>
    <t>N&amp;B_A3</t>
  </si>
  <si>
    <t>C_A4</t>
  </si>
  <si>
    <t>C_A3</t>
  </si>
  <si>
    <t xml:space="preserve"> NB-pages</t>
  </si>
  <si>
    <t>Nombres</t>
  </si>
  <si>
    <t xml:space="preserve">Calcul des </t>
  </si>
  <si>
    <t>demandeurs</t>
  </si>
  <si>
    <t>oui</t>
  </si>
  <si>
    <t>dimanche 10 déc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</si>
</sst>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8"/>
      <color rgb="FFFFFF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/>
    <xf numFmtId="0" fontId="0" fillId="6" borderId="0" xfId="0" applyFill="1"/>
    <xf numFmtId="0" fontId="0" fillId="0" borderId="4" xfId="0" applyFont="1" applyBorder="1"/>
    <xf numFmtId="0" fontId="0" fillId="7" borderId="4" xfId="0" applyFont="1" applyFill="1" applyBorder="1"/>
    <xf numFmtId="0" fontId="0" fillId="8" borderId="4" xfId="0" applyFont="1" applyFill="1" applyBorder="1"/>
    <xf numFmtId="0" fontId="0" fillId="6" borderId="4" xfId="0" applyFont="1" applyFill="1" applyBorder="1"/>
    <xf numFmtId="0" fontId="3" fillId="6" borderId="0" xfId="1" applyFill="1"/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4" fillId="4" borderId="0" xfId="0" applyFont="1" applyFill="1" applyBorder="1" applyAlignment="1">
      <alignment textRotation="45"/>
    </xf>
    <xf numFmtId="0" fontId="5" fillId="4" borderId="1" xfId="0" applyFont="1" applyFill="1" applyBorder="1" applyAlignment="1">
      <alignment horizontal="center" vertical="center" textRotation="180"/>
    </xf>
    <xf numFmtId="0" fontId="0" fillId="4" borderId="5" xfId="0" applyFill="1" applyBorder="1" applyAlignment="1">
      <alignment horizontal="center" vertical="center" wrapText="1"/>
    </xf>
    <xf numFmtId="0" fontId="0" fillId="7" borderId="6" xfId="0" applyFont="1" applyFill="1" applyBorder="1"/>
    <xf numFmtId="0" fontId="0" fillId="0" borderId="7" xfId="0" applyFont="1" applyBorder="1"/>
    <xf numFmtId="0" fontId="0" fillId="7" borderId="7" xfId="0" applyFont="1" applyFill="1" applyBorder="1"/>
    <xf numFmtId="0" fontId="0" fillId="4" borderId="1" xfId="0" applyFill="1" applyBorder="1"/>
    <xf numFmtId="0" fontId="0" fillId="3" borderId="5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22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2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/>
    </xf>
    <xf numFmtId="0" fontId="0" fillId="3" borderId="10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0" fillId="9" borderId="4" xfId="0" applyFont="1" applyFill="1" applyBorder="1"/>
    <xf numFmtId="0" fontId="0" fillId="2" borderId="1" xfId="0" applyFont="1" applyFill="1" applyBorder="1" applyAlignment="1">
      <alignment horizontal="center"/>
    </xf>
    <xf numFmtId="0" fontId="6" fillId="4" borderId="0" xfId="0" applyFont="1" applyFill="1"/>
    <xf numFmtId="0" fontId="0" fillId="2" borderId="1" xfId="0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textRotation="180" wrapText="1"/>
    </xf>
    <xf numFmtId="0" fontId="0" fillId="4" borderId="1" xfId="0" applyFill="1" applyBorder="1" applyAlignment="1">
      <alignment horizontal="center" vertical="center" textRotation="180"/>
    </xf>
    <xf numFmtId="0" fontId="0" fillId="4" borderId="5" xfId="0" applyFill="1" applyBorder="1" applyAlignment="1">
      <alignment horizontal="center" vertical="center" textRotation="180"/>
    </xf>
    <xf numFmtId="0" fontId="0" fillId="4" borderId="5" xfId="0" applyFill="1" applyBorder="1" applyAlignment="1">
      <alignment horizontal="center" vertical="center" textRotation="180" wrapText="1"/>
    </xf>
    <xf numFmtId="0" fontId="0" fillId="4" borderId="3" xfId="0" applyFill="1" applyBorder="1" applyAlignment="1">
      <alignment horizontal="center" vertical="center" textRotation="180"/>
    </xf>
    <xf numFmtId="0" fontId="0" fillId="3" borderId="1" xfId="0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7" fillId="4" borderId="0" xfId="0" applyFont="1" applyFill="1"/>
  </cellXfs>
  <cellStyles count="2">
    <cellStyle name="Lien hypertexte" xfId="1" builtinId="8"/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0089B7-0432-4223-954E-A2F73FAA0C64}" type="doc">
      <dgm:prSet loTypeId="urn:microsoft.com/office/officeart/2005/8/layout/pyramid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1FCB076D-4F87-40E8-871A-BAB9EBDD4195}">
      <dgm:prSet phldrT="[Texte]" custT="1"/>
      <dgm:spPr/>
      <dgm:t>
        <a:bodyPr/>
        <a:lstStyle/>
        <a:p>
          <a:r>
            <a:rPr lang="fr-FR" sz="1200"/>
            <a:t>Urgences</a:t>
          </a:r>
        </a:p>
      </dgm:t>
    </dgm:pt>
    <dgm:pt modelId="{447D891E-E9EA-462B-9C3B-E209EF8E695B}" type="parTrans" cxnId="{0B73E65D-E5A8-48F6-8D9A-6857A6E4FFC0}">
      <dgm:prSet/>
      <dgm:spPr/>
      <dgm:t>
        <a:bodyPr/>
        <a:lstStyle/>
        <a:p>
          <a:endParaRPr lang="fr-FR"/>
        </a:p>
      </dgm:t>
    </dgm:pt>
    <dgm:pt modelId="{EC1A7755-EAAC-4D9D-B568-758DB1EF8205}" type="sibTrans" cxnId="{0B73E65D-E5A8-48F6-8D9A-6857A6E4FFC0}">
      <dgm:prSet/>
      <dgm:spPr/>
      <dgm:t>
        <a:bodyPr/>
        <a:lstStyle/>
        <a:p>
          <a:endParaRPr lang="fr-FR"/>
        </a:p>
      </dgm:t>
    </dgm:pt>
    <dgm:pt modelId="{B2F94B3E-37A1-4AAB-9393-F26D51CA6AE1}">
      <dgm:prSet phldrT="[Texte]" custT="1"/>
      <dgm:spPr/>
      <dgm:t>
        <a:bodyPr/>
        <a:lstStyle/>
        <a:p>
          <a:r>
            <a:rPr lang="fr-FR" sz="1050"/>
            <a:t>Réanimation</a:t>
          </a:r>
        </a:p>
      </dgm:t>
    </dgm:pt>
    <dgm:pt modelId="{A552E009-8F98-4E10-82BA-305A96520672}" type="parTrans" cxnId="{B9D62E4C-018E-4ACA-829B-5E4F0FC64D3B}">
      <dgm:prSet/>
      <dgm:spPr/>
      <dgm:t>
        <a:bodyPr/>
        <a:lstStyle/>
        <a:p>
          <a:endParaRPr lang="fr-FR"/>
        </a:p>
      </dgm:t>
    </dgm:pt>
    <dgm:pt modelId="{F0287A52-42E1-432D-AB46-D66DBEB9FDA5}" type="sibTrans" cxnId="{B9D62E4C-018E-4ACA-829B-5E4F0FC64D3B}">
      <dgm:prSet/>
      <dgm:spPr/>
      <dgm:t>
        <a:bodyPr/>
        <a:lstStyle/>
        <a:p>
          <a:endParaRPr lang="fr-FR"/>
        </a:p>
      </dgm:t>
    </dgm:pt>
    <dgm:pt modelId="{DA6DDE67-68D1-423A-BB7D-6DF9FA41CFF0}">
      <dgm:prSet phldrT="[Texte]" custT="1"/>
      <dgm:spPr/>
      <dgm:t>
        <a:bodyPr/>
        <a:lstStyle/>
        <a:p>
          <a:r>
            <a:rPr lang="fr-FR" sz="1050"/>
            <a:t>USIC</a:t>
          </a:r>
        </a:p>
      </dgm:t>
    </dgm:pt>
    <dgm:pt modelId="{45C65D57-70E2-45C8-8D09-29C454230FEC}" type="parTrans" cxnId="{3CD86E0D-4DC8-4B98-BBB4-8BF56C78204D}">
      <dgm:prSet/>
      <dgm:spPr/>
      <dgm:t>
        <a:bodyPr/>
        <a:lstStyle/>
        <a:p>
          <a:endParaRPr lang="fr-FR"/>
        </a:p>
      </dgm:t>
    </dgm:pt>
    <dgm:pt modelId="{92281A1B-161A-461A-9BFE-C4DD97273E69}" type="sibTrans" cxnId="{3CD86E0D-4DC8-4B98-BBB4-8BF56C78204D}">
      <dgm:prSet/>
      <dgm:spPr/>
      <dgm:t>
        <a:bodyPr/>
        <a:lstStyle/>
        <a:p>
          <a:endParaRPr lang="fr-FR"/>
        </a:p>
      </dgm:t>
    </dgm:pt>
    <dgm:pt modelId="{CFD9A618-DF03-4810-BCCE-C4A05FE630C3}">
      <dgm:prSet phldrT="[Texte]" custT="1"/>
      <dgm:spPr/>
      <dgm:t>
        <a:bodyPr/>
        <a:lstStyle/>
        <a:p>
          <a:r>
            <a:rPr lang="fr-FR" sz="1050"/>
            <a:t>Bloc Obstétrique</a:t>
          </a:r>
        </a:p>
      </dgm:t>
    </dgm:pt>
    <dgm:pt modelId="{41D99FDF-B40E-4357-AB58-CDC1891BF0D1}" type="parTrans" cxnId="{CB3915D9-3EC1-4E8F-8AE1-8223144AA0F1}">
      <dgm:prSet/>
      <dgm:spPr/>
      <dgm:t>
        <a:bodyPr/>
        <a:lstStyle/>
        <a:p>
          <a:endParaRPr lang="fr-FR"/>
        </a:p>
      </dgm:t>
    </dgm:pt>
    <dgm:pt modelId="{E0B7392D-166E-4FA8-8A80-076E6CBD4BEA}" type="sibTrans" cxnId="{CB3915D9-3EC1-4E8F-8AE1-8223144AA0F1}">
      <dgm:prSet/>
      <dgm:spPr/>
      <dgm:t>
        <a:bodyPr/>
        <a:lstStyle/>
        <a:p>
          <a:endParaRPr lang="fr-FR"/>
        </a:p>
      </dgm:t>
    </dgm:pt>
    <dgm:pt modelId="{E056D1A7-B7DB-4A3C-942D-1F0E88648213}">
      <dgm:prSet phldrT="[Texte]" custT="1"/>
      <dgm:spPr/>
      <dgm:t>
        <a:bodyPr/>
        <a:lstStyle/>
        <a:p>
          <a:r>
            <a:rPr lang="fr-FR" sz="1050"/>
            <a:t>Hémodialyse</a:t>
          </a:r>
        </a:p>
      </dgm:t>
    </dgm:pt>
    <dgm:pt modelId="{A374CE51-6A41-43DF-993B-2877FED8A70A}" type="parTrans" cxnId="{7E71C3DD-8F83-491F-BFF7-9C7FB026E49F}">
      <dgm:prSet/>
      <dgm:spPr/>
      <dgm:t>
        <a:bodyPr/>
        <a:lstStyle/>
        <a:p>
          <a:endParaRPr lang="fr-FR"/>
        </a:p>
      </dgm:t>
    </dgm:pt>
    <dgm:pt modelId="{ADAED2F2-15F5-4405-B616-1E1E08969483}" type="sibTrans" cxnId="{7E71C3DD-8F83-491F-BFF7-9C7FB026E49F}">
      <dgm:prSet/>
      <dgm:spPr/>
      <dgm:t>
        <a:bodyPr/>
        <a:lstStyle/>
        <a:p>
          <a:endParaRPr lang="fr-FR"/>
        </a:p>
      </dgm:t>
    </dgm:pt>
    <dgm:pt modelId="{1E17CEA4-C0FD-463C-8B5E-68A13BAD44B6}" type="pres">
      <dgm:prSet presAssocID="{390089B7-0432-4223-954E-A2F73FAA0C64}" presName="compositeShape" presStyleCnt="0">
        <dgm:presLayoutVars>
          <dgm:dir/>
          <dgm:resizeHandles/>
        </dgm:presLayoutVars>
      </dgm:prSet>
      <dgm:spPr/>
    </dgm:pt>
    <dgm:pt modelId="{77D13C82-72CB-4F34-AA98-5F598EB55B87}" type="pres">
      <dgm:prSet presAssocID="{390089B7-0432-4223-954E-A2F73FAA0C64}" presName="pyramid" presStyleLbl="node1" presStyleIdx="0" presStyleCnt="1"/>
      <dgm:spPr/>
    </dgm:pt>
    <dgm:pt modelId="{BC145FB1-3EBD-43DF-85A4-D097077E5D18}" type="pres">
      <dgm:prSet presAssocID="{390089B7-0432-4223-954E-A2F73FAA0C64}" presName="theList" presStyleCnt="0"/>
      <dgm:spPr/>
    </dgm:pt>
    <dgm:pt modelId="{EBF8935C-F5FB-45C1-9C8A-34FC62C51AB2}" type="pres">
      <dgm:prSet presAssocID="{1FCB076D-4F87-40E8-871A-BAB9EBDD4195}" presName="aNode" presStyleLbl="fgAcc1" presStyleIdx="0" presStyleCnt="5" custScaleY="15193">
        <dgm:presLayoutVars>
          <dgm:bulletEnabled val="1"/>
        </dgm:presLayoutVars>
      </dgm:prSet>
      <dgm:spPr/>
    </dgm:pt>
    <dgm:pt modelId="{29B7038E-D825-4552-99CB-4321A99AE4D0}" type="pres">
      <dgm:prSet presAssocID="{1FCB076D-4F87-40E8-871A-BAB9EBDD4195}" presName="aSpace" presStyleCnt="0"/>
      <dgm:spPr/>
    </dgm:pt>
    <dgm:pt modelId="{21A34002-146F-456A-9499-B4E3BC842532}" type="pres">
      <dgm:prSet presAssocID="{B2F94B3E-37A1-4AAB-9393-F26D51CA6AE1}" presName="aNode" presStyleLbl="fgAcc1" presStyleIdx="1" presStyleCnt="5" custScaleY="10812">
        <dgm:presLayoutVars>
          <dgm:bulletEnabled val="1"/>
        </dgm:presLayoutVars>
      </dgm:prSet>
      <dgm:spPr/>
    </dgm:pt>
    <dgm:pt modelId="{1E237BD7-B520-4D61-BA86-DFE67D53BF77}" type="pres">
      <dgm:prSet presAssocID="{B2F94B3E-37A1-4AAB-9393-F26D51CA6AE1}" presName="aSpace" presStyleCnt="0"/>
      <dgm:spPr/>
    </dgm:pt>
    <dgm:pt modelId="{3CE14499-3887-4E39-97BA-1D9BFC855824}" type="pres">
      <dgm:prSet presAssocID="{DA6DDE67-68D1-423A-BB7D-6DF9FA41CFF0}" presName="aNode" presStyleLbl="fgAcc1" presStyleIdx="2" presStyleCnt="5" custScaleY="10506">
        <dgm:presLayoutVars>
          <dgm:bulletEnabled val="1"/>
        </dgm:presLayoutVars>
      </dgm:prSet>
      <dgm:spPr/>
    </dgm:pt>
    <dgm:pt modelId="{96CD43F0-9A03-4671-B0DE-79A210BF81C1}" type="pres">
      <dgm:prSet presAssocID="{DA6DDE67-68D1-423A-BB7D-6DF9FA41CFF0}" presName="aSpace" presStyleCnt="0"/>
      <dgm:spPr/>
    </dgm:pt>
    <dgm:pt modelId="{D31B48D0-E8EE-4456-9AA7-FF6F88E16B2A}" type="pres">
      <dgm:prSet presAssocID="{CFD9A618-DF03-4810-BCCE-C4A05FE630C3}" presName="aNode" presStyleLbl="fgAcc1" presStyleIdx="3" presStyleCnt="5" custScaleY="15193">
        <dgm:presLayoutVars>
          <dgm:bulletEnabled val="1"/>
        </dgm:presLayoutVars>
      </dgm:prSet>
      <dgm:spPr/>
    </dgm:pt>
    <dgm:pt modelId="{AA4AFC7A-5098-421F-9625-40AC7F3CC2E9}" type="pres">
      <dgm:prSet presAssocID="{CFD9A618-DF03-4810-BCCE-C4A05FE630C3}" presName="aSpace" presStyleCnt="0"/>
      <dgm:spPr/>
    </dgm:pt>
    <dgm:pt modelId="{FFFF5C92-57BC-44A8-8DCD-63C67CA4C548}" type="pres">
      <dgm:prSet presAssocID="{E056D1A7-B7DB-4A3C-942D-1F0E88648213}" presName="aNode" presStyleLbl="fgAcc1" presStyleIdx="4" presStyleCnt="5" custScaleY="15193">
        <dgm:presLayoutVars>
          <dgm:bulletEnabled val="1"/>
        </dgm:presLayoutVars>
      </dgm:prSet>
      <dgm:spPr/>
    </dgm:pt>
    <dgm:pt modelId="{BA31951F-1762-4F30-BADA-E02BACA1B5A7}" type="pres">
      <dgm:prSet presAssocID="{E056D1A7-B7DB-4A3C-942D-1F0E88648213}" presName="aSpace" presStyleCnt="0"/>
      <dgm:spPr/>
    </dgm:pt>
  </dgm:ptLst>
  <dgm:cxnLst>
    <dgm:cxn modelId="{53B40800-41FB-4EDC-95DA-35175963D21E}" type="presOf" srcId="{DA6DDE67-68D1-423A-BB7D-6DF9FA41CFF0}" destId="{3CE14499-3887-4E39-97BA-1D9BFC855824}" srcOrd="0" destOrd="0" presId="urn:microsoft.com/office/officeart/2005/8/layout/pyramid2"/>
    <dgm:cxn modelId="{3CD86E0D-4DC8-4B98-BBB4-8BF56C78204D}" srcId="{390089B7-0432-4223-954E-A2F73FAA0C64}" destId="{DA6DDE67-68D1-423A-BB7D-6DF9FA41CFF0}" srcOrd="2" destOrd="0" parTransId="{45C65D57-70E2-45C8-8D09-29C454230FEC}" sibTransId="{92281A1B-161A-461A-9BFE-C4DD97273E69}"/>
    <dgm:cxn modelId="{5364E711-D4CC-4D53-9880-E2E43B0294FC}" type="presOf" srcId="{E056D1A7-B7DB-4A3C-942D-1F0E88648213}" destId="{FFFF5C92-57BC-44A8-8DCD-63C67CA4C548}" srcOrd="0" destOrd="0" presId="urn:microsoft.com/office/officeart/2005/8/layout/pyramid2"/>
    <dgm:cxn modelId="{94C0FA27-CC61-4C50-8C84-4C4BD03DCD39}" type="presOf" srcId="{1FCB076D-4F87-40E8-871A-BAB9EBDD4195}" destId="{EBF8935C-F5FB-45C1-9C8A-34FC62C51AB2}" srcOrd="0" destOrd="0" presId="urn:microsoft.com/office/officeart/2005/8/layout/pyramid2"/>
    <dgm:cxn modelId="{0B73E65D-E5A8-48F6-8D9A-6857A6E4FFC0}" srcId="{390089B7-0432-4223-954E-A2F73FAA0C64}" destId="{1FCB076D-4F87-40E8-871A-BAB9EBDD4195}" srcOrd="0" destOrd="0" parTransId="{447D891E-E9EA-462B-9C3B-E209EF8E695B}" sibTransId="{EC1A7755-EAAC-4D9D-B568-758DB1EF8205}"/>
    <dgm:cxn modelId="{B9D62E4C-018E-4ACA-829B-5E4F0FC64D3B}" srcId="{390089B7-0432-4223-954E-A2F73FAA0C64}" destId="{B2F94B3E-37A1-4AAB-9393-F26D51CA6AE1}" srcOrd="1" destOrd="0" parTransId="{A552E009-8F98-4E10-82BA-305A96520672}" sibTransId="{F0287A52-42E1-432D-AB46-D66DBEB9FDA5}"/>
    <dgm:cxn modelId="{4D300E97-6F18-413C-9EDA-5ABD8C39975D}" type="presOf" srcId="{CFD9A618-DF03-4810-BCCE-C4A05FE630C3}" destId="{D31B48D0-E8EE-4456-9AA7-FF6F88E16B2A}" srcOrd="0" destOrd="0" presId="urn:microsoft.com/office/officeart/2005/8/layout/pyramid2"/>
    <dgm:cxn modelId="{82B75798-092A-42ED-A58B-110BF3C46962}" type="presOf" srcId="{B2F94B3E-37A1-4AAB-9393-F26D51CA6AE1}" destId="{21A34002-146F-456A-9499-B4E3BC842532}" srcOrd="0" destOrd="0" presId="urn:microsoft.com/office/officeart/2005/8/layout/pyramid2"/>
    <dgm:cxn modelId="{CB3915D9-3EC1-4E8F-8AE1-8223144AA0F1}" srcId="{390089B7-0432-4223-954E-A2F73FAA0C64}" destId="{CFD9A618-DF03-4810-BCCE-C4A05FE630C3}" srcOrd="3" destOrd="0" parTransId="{41D99FDF-B40E-4357-AB58-CDC1891BF0D1}" sibTransId="{E0B7392D-166E-4FA8-8A80-076E6CBD4BEA}"/>
    <dgm:cxn modelId="{8ABF9CDB-3B16-4C39-A703-94E9B6BF5944}" type="presOf" srcId="{390089B7-0432-4223-954E-A2F73FAA0C64}" destId="{1E17CEA4-C0FD-463C-8B5E-68A13BAD44B6}" srcOrd="0" destOrd="0" presId="urn:microsoft.com/office/officeart/2005/8/layout/pyramid2"/>
    <dgm:cxn modelId="{7E71C3DD-8F83-491F-BFF7-9C7FB026E49F}" srcId="{390089B7-0432-4223-954E-A2F73FAA0C64}" destId="{E056D1A7-B7DB-4A3C-942D-1F0E88648213}" srcOrd="4" destOrd="0" parTransId="{A374CE51-6A41-43DF-993B-2877FED8A70A}" sibTransId="{ADAED2F2-15F5-4405-B616-1E1E08969483}"/>
    <dgm:cxn modelId="{4D09CE72-21A2-41C1-8290-DF59EA03B742}" type="presParOf" srcId="{1E17CEA4-C0FD-463C-8B5E-68A13BAD44B6}" destId="{77D13C82-72CB-4F34-AA98-5F598EB55B87}" srcOrd="0" destOrd="0" presId="urn:microsoft.com/office/officeart/2005/8/layout/pyramid2"/>
    <dgm:cxn modelId="{AB5A06D0-826E-4B3A-895A-951678C545DF}" type="presParOf" srcId="{1E17CEA4-C0FD-463C-8B5E-68A13BAD44B6}" destId="{BC145FB1-3EBD-43DF-85A4-D097077E5D18}" srcOrd="1" destOrd="0" presId="urn:microsoft.com/office/officeart/2005/8/layout/pyramid2"/>
    <dgm:cxn modelId="{E572DB77-A8CA-4AE0-9EF1-E673C9A36F54}" type="presParOf" srcId="{BC145FB1-3EBD-43DF-85A4-D097077E5D18}" destId="{EBF8935C-F5FB-45C1-9C8A-34FC62C51AB2}" srcOrd="0" destOrd="0" presId="urn:microsoft.com/office/officeart/2005/8/layout/pyramid2"/>
    <dgm:cxn modelId="{C1D9F515-5474-4329-BB4B-88CDCFC5501E}" type="presParOf" srcId="{BC145FB1-3EBD-43DF-85A4-D097077E5D18}" destId="{29B7038E-D825-4552-99CB-4321A99AE4D0}" srcOrd="1" destOrd="0" presId="urn:microsoft.com/office/officeart/2005/8/layout/pyramid2"/>
    <dgm:cxn modelId="{1C69E3B5-7C71-4C06-8780-D62FF4DC269A}" type="presParOf" srcId="{BC145FB1-3EBD-43DF-85A4-D097077E5D18}" destId="{21A34002-146F-456A-9499-B4E3BC842532}" srcOrd="2" destOrd="0" presId="urn:microsoft.com/office/officeart/2005/8/layout/pyramid2"/>
    <dgm:cxn modelId="{6AA7A314-946C-49F3-B736-F0E9EF621CCE}" type="presParOf" srcId="{BC145FB1-3EBD-43DF-85A4-D097077E5D18}" destId="{1E237BD7-B520-4D61-BA86-DFE67D53BF77}" srcOrd="3" destOrd="0" presId="urn:microsoft.com/office/officeart/2005/8/layout/pyramid2"/>
    <dgm:cxn modelId="{913C64A6-05BB-4FF5-9670-6ACD06F95DC5}" type="presParOf" srcId="{BC145FB1-3EBD-43DF-85A4-D097077E5D18}" destId="{3CE14499-3887-4E39-97BA-1D9BFC855824}" srcOrd="4" destOrd="0" presId="urn:microsoft.com/office/officeart/2005/8/layout/pyramid2"/>
    <dgm:cxn modelId="{30CEE1D0-7032-41A4-BF33-EDE42EFE7653}" type="presParOf" srcId="{BC145FB1-3EBD-43DF-85A4-D097077E5D18}" destId="{96CD43F0-9A03-4671-B0DE-79A210BF81C1}" srcOrd="5" destOrd="0" presId="urn:microsoft.com/office/officeart/2005/8/layout/pyramid2"/>
    <dgm:cxn modelId="{5A082AFB-3FCF-44C2-9110-10E3014348DE}" type="presParOf" srcId="{BC145FB1-3EBD-43DF-85A4-D097077E5D18}" destId="{D31B48D0-E8EE-4456-9AA7-FF6F88E16B2A}" srcOrd="6" destOrd="0" presId="urn:microsoft.com/office/officeart/2005/8/layout/pyramid2"/>
    <dgm:cxn modelId="{AE08CDA8-34E5-4075-B7B3-3B17B505F9CA}" type="presParOf" srcId="{BC145FB1-3EBD-43DF-85A4-D097077E5D18}" destId="{AA4AFC7A-5098-421F-9625-40AC7F3CC2E9}" srcOrd="7" destOrd="0" presId="urn:microsoft.com/office/officeart/2005/8/layout/pyramid2"/>
    <dgm:cxn modelId="{D88A16E4-084F-4CCD-B744-EE5BD69BA74B}" type="presParOf" srcId="{BC145FB1-3EBD-43DF-85A4-D097077E5D18}" destId="{FFFF5C92-57BC-44A8-8DCD-63C67CA4C548}" srcOrd="8" destOrd="0" presId="urn:microsoft.com/office/officeart/2005/8/layout/pyramid2"/>
    <dgm:cxn modelId="{2724523D-0B30-497A-8896-9C153E1DD254}" type="presParOf" srcId="{BC145FB1-3EBD-43DF-85A4-D097077E5D18}" destId="{BA31951F-1762-4F30-BADA-E02BACA1B5A7}" srcOrd="9" destOrd="0" presId="urn:microsoft.com/office/officeart/2005/8/layout/pyramid2"/>
  </dgm:cxnLst>
  <dgm:bg/>
  <dgm:whole/>
  <dgm:extLst>
    <a:ext uri="http://schemas.microsoft.com/office/drawing/2008/diagram">
      <dsp:dataModelExt xmlns:dsp="http://schemas.microsoft.com/office/drawing/2008/diagram" relId="rId11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AF8A7398-8935-406E-B44E-7F4162B2C4C9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57DEF1D6-FEF6-4E59-8F01-6C3306C5945F}">
      <dgm:prSet phldrT="[Texte]"/>
      <dgm:spPr/>
      <dgm:t>
        <a:bodyPr/>
        <a:lstStyle/>
        <a:p>
          <a:r>
            <a:rPr lang="fr-FR"/>
            <a:t>Clientelle</a:t>
          </a:r>
        </a:p>
      </dgm:t>
    </dgm:pt>
    <dgm:pt modelId="{B35CA694-ECB0-4E45-8CAD-0ADC1BA78899}" type="parTrans" cxnId="{DC3BD30B-EC07-409E-A972-CC04D9B4C80A}">
      <dgm:prSet/>
      <dgm:spPr/>
      <dgm:t>
        <a:bodyPr/>
        <a:lstStyle/>
        <a:p>
          <a:endParaRPr lang="fr-FR"/>
        </a:p>
      </dgm:t>
    </dgm:pt>
    <dgm:pt modelId="{DA74F4F6-7584-4461-98B0-3DA310C93EE6}" type="sibTrans" cxnId="{DC3BD30B-EC07-409E-A972-CC04D9B4C80A}">
      <dgm:prSet/>
      <dgm:spPr/>
      <dgm:t>
        <a:bodyPr/>
        <a:lstStyle/>
        <a:p>
          <a:endParaRPr lang="fr-FR"/>
        </a:p>
      </dgm:t>
    </dgm:pt>
    <dgm:pt modelId="{913549BC-6393-4E97-A53D-2A5AB2E8BD6A}">
      <dgm:prSet phldrT="[Texte]"/>
      <dgm:spPr/>
      <dgm:t>
        <a:bodyPr/>
        <a:lstStyle/>
        <a:p>
          <a:r>
            <a:rPr lang="fr-FR"/>
            <a:t>DISAM</a:t>
          </a:r>
        </a:p>
      </dgm:t>
    </dgm:pt>
    <dgm:pt modelId="{62F5F8EC-7B57-4B52-91FF-D2A865294433}" type="parTrans" cxnId="{A7F6EC96-BD42-4871-A5C7-D48156733D52}">
      <dgm:prSet/>
      <dgm:spPr/>
      <dgm:t>
        <a:bodyPr/>
        <a:lstStyle/>
        <a:p>
          <a:endParaRPr lang="fr-FR"/>
        </a:p>
      </dgm:t>
    </dgm:pt>
    <dgm:pt modelId="{7B7939A4-E150-4756-9DD8-F1C0B45D4187}" type="sibTrans" cxnId="{A7F6EC96-BD42-4871-A5C7-D48156733D52}">
      <dgm:prSet/>
      <dgm:spPr/>
      <dgm:t>
        <a:bodyPr/>
        <a:lstStyle/>
        <a:p>
          <a:endParaRPr lang="fr-FR"/>
        </a:p>
      </dgm:t>
    </dgm:pt>
    <dgm:pt modelId="{094F322F-7308-40F8-93F1-CFE467F6B3DF}">
      <dgm:prSet phldrT="[Texte]"/>
      <dgm:spPr/>
      <dgm:t>
        <a:bodyPr/>
        <a:lstStyle/>
        <a:p>
          <a:r>
            <a:rPr lang="fr-FR"/>
            <a:t>DIM</a:t>
          </a:r>
        </a:p>
      </dgm:t>
    </dgm:pt>
    <dgm:pt modelId="{567B5C4B-48D3-4F45-B669-FEE329D8F0E1}" type="parTrans" cxnId="{B83AAB0A-43A4-4BF1-B4CF-DC543EF1D2E7}">
      <dgm:prSet/>
      <dgm:spPr/>
      <dgm:t>
        <a:bodyPr/>
        <a:lstStyle/>
        <a:p>
          <a:endParaRPr lang="fr-FR"/>
        </a:p>
      </dgm:t>
    </dgm:pt>
    <dgm:pt modelId="{013F2373-467E-4E5C-BB19-6BE0BC0FEE3F}" type="sibTrans" cxnId="{B83AAB0A-43A4-4BF1-B4CF-DC543EF1D2E7}">
      <dgm:prSet/>
      <dgm:spPr/>
      <dgm:t>
        <a:bodyPr/>
        <a:lstStyle/>
        <a:p>
          <a:endParaRPr lang="fr-FR"/>
        </a:p>
      </dgm:t>
    </dgm:pt>
    <dgm:pt modelId="{66BE1844-6F64-4CA1-9477-C2C3CA275AB2}">
      <dgm:prSet phldrT="[Texte]"/>
      <dgm:spPr/>
      <dgm:t>
        <a:bodyPr/>
        <a:lstStyle/>
        <a:p>
          <a:r>
            <a:rPr lang="fr-FR"/>
            <a:t>Stratégie</a:t>
          </a:r>
        </a:p>
      </dgm:t>
    </dgm:pt>
    <dgm:pt modelId="{FCEDEEE1-C0EC-4B83-98AF-BE80F8221E61}" type="parTrans" cxnId="{6CCE118C-8F7C-461C-9C63-7886BFF34F9D}">
      <dgm:prSet/>
      <dgm:spPr/>
      <dgm:t>
        <a:bodyPr/>
        <a:lstStyle/>
        <a:p>
          <a:endParaRPr lang="fr-FR"/>
        </a:p>
      </dgm:t>
    </dgm:pt>
    <dgm:pt modelId="{96259CC1-A11F-4489-BD6D-0E88ACB32144}" type="sibTrans" cxnId="{6CCE118C-8F7C-461C-9C63-7886BFF34F9D}">
      <dgm:prSet/>
      <dgm:spPr/>
      <dgm:t>
        <a:bodyPr/>
        <a:lstStyle/>
        <a:p>
          <a:endParaRPr lang="fr-FR"/>
        </a:p>
      </dgm:t>
    </dgm:pt>
    <dgm:pt modelId="{C3502F8C-4175-4D68-A450-753864FAB58D}">
      <dgm:prSet phldrT="[Texte]"/>
      <dgm:spPr/>
      <dgm:t>
        <a:bodyPr/>
        <a:lstStyle/>
        <a:p>
          <a:r>
            <a:rPr lang="fr-FR"/>
            <a:t>Santé au travail</a:t>
          </a:r>
        </a:p>
      </dgm:t>
    </dgm:pt>
    <dgm:pt modelId="{03FDFCF8-AC9D-404F-8A97-6D35D552BE7C}" type="parTrans" cxnId="{3E71E5EC-8074-4ED7-99DD-A19AC96222A8}">
      <dgm:prSet/>
      <dgm:spPr/>
      <dgm:t>
        <a:bodyPr/>
        <a:lstStyle/>
        <a:p>
          <a:endParaRPr lang="fr-FR"/>
        </a:p>
      </dgm:t>
    </dgm:pt>
    <dgm:pt modelId="{B449D5C9-52AF-4CD8-8FDB-A060CFDC8A9A}" type="sibTrans" cxnId="{3E71E5EC-8074-4ED7-99DD-A19AC96222A8}">
      <dgm:prSet/>
      <dgm:spPr/>
      <dgm:t>
        <a:bodyPr/>
        <a:lstStyle/>
        <a:p>
          <a:endParaRPr lang="fr-FR"/>
        </a:p>
      </dgm:t>
    </dgm:pt>
    <dgm:pt modelId="{961F754B-9DD4-4755-9E09-BB4577A1ABDC}">
      <dgm:prSet phldrT="[Texte]"/>
      <dgm:spPr/>
      <dgm:t>
        <a:bodyPr/>
        <a:lstStyle/>
        <a:p>
          <a:r>
            <a:rPr lang="fr-FR"/>
            <a:t>SAJ</a:t>
          </a:r>
        </a:p>
      </dgm:t>
    </dgm:pt>
    <dgm:pt modelId="{55F6F552-A2E3-4C35-A66A-C069598D0957}" type="parTrans" cxnId="{20B6F2D8-4221-43D2-A599-8E4AD0E1B6BD}">
      <dgm:prSet/>
      <dgm:spPr/>
      <dgm:t>
        <a:bodyPr/>
        <a:lstStyle/>
        <a:p>
          <a:endParaRPr lang="fr-FR"/>
        </a:p>
      </dgm:t>
    </dgm:pt>
    <dgm:pt modelId="{90EDF61C-83C4-4E4B-9A44-76F8A973ADE0}" type="sibTrans" cxnId="{20B6F2D8-4221-43D2-A599-8E4AD0E1B6BD}">
      <dgm:prSet/>
      <dgm:spPr/>
      <dgm:t>
        <a:bodyPr/>
        <a:lstStyle/>
        <a:p>
          <a:endParaRPr lang="fr-FR"/>
        </a:p>
      </dgm:t>
    </dgm:pt>
    <dgm:pt modelId="{85FF77AF-E467-4FAA-AD2F-5AE831F219F3}" type="pres">
      <dgm:prSet presAssocID="{AF8A7398-8935-406E-B44E-7F4162B2C4C9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</dgm:pt>
    <dgm:pt modelId="{EB3F7AD3-7931-4A0D-9D45-E4BD53384615}" type="pres">
      <dgm:prSet presAssocID="{57DEF1D6-FEF6-4E59-8F01-6C3306C5945F}" presName="hierRoot1" presStyleCnt="0"/>
      <dgm:spPr/>
    </dgm:pt>
    <dgm:pt modelId="{C4BF137A-7151-4222-85A0-5747FA870C0D}" type="pres">
      <dgm:prSet presAssocID="{57DEF1D6-FEF6-4E59-8F01-6C3306C5945F}" presName="composite" presStyleCnt="0"/>
      <dgm:spPr/>
    </dgm:pt>
    <dgm:pt modelId="{2B99D91E-FF03-4D3B-9488-4C63759957CF}" type="pres">
      <dgm:prSet presAssocID="{57DEF1D6-FEF6-4E59-8F01-6C3306C5945F}" presName="background" presStyleLbl="node0" presStyleIdx="0" presStyleCnt="3"/>
      <dgm:spPr/>
    </dgm:pt>
    <dgm:pt modelId="{AD9FBFFC-396D-49F6-9096-80673204B3FF}" type="pres">
      <dgm:prSet presAssocID="{57DEF1D6-FEF6-4E59-8F01-6C3306C5945F}" presName="text" presStyleLbl="fgAcc0" presStyleIdx="0" presStyleCnt="3" custLinFactNeighborX="-25267" custLinFactNeighborY="92023">
        <dgm:presLayoutVars>
          <dgm:chPref val="3"/>
        </dgm:presLayoutVars>
      </dgm:prSet>
      <dgm:spPr/>
    </dgm:pt>
    <dgm:pt modelId="{59F3A18A-C185-4489-9DA9-8E441C1D068F}" type="pres">
      <dgm:prSet presAssocID="{57DEF1D6-FEF6-4E59-8F01-6C3306C5945F}" presName="hierChild2" presStyleCnt="0"/>
      <dgm:spPr/>
    </dgm:pt>
    <dgm:pt modelId="{6306CB08-9071-40BA-9140-3E7535971BE1}" type="pres">
      <dgm:prSet presAssocID="{62F5F8EC-7B57-4B52-91FF-D2A865294433}" presName="Name10" presStyleLbl="parChTrans1D2" presStyleIdx="0" presStyleCnt="1"/>
      <dgm:spPr/>
    </dgm:pt>
    <dgm:pt modelId="{F28C8C79-6E25-49F3-91F3-9A196536D95F}" type="pres">
      <dgm:prSet presAssocID="{913549BC-6393-4E97-A53D-2A5AB2E8BD6A}" presName="hierRoot2" presStyleCnt="0"/>
      <dgm:spPr/>
    </dgm:pt>
    <dgm:pt modelId="{1FF7E481-50AF-4406-A139-844B0FF1DA1A}" type="pres">
      <dgm:prSet presAssocID="{913549BC-6393-4E97-A53D-2A5AB2E8BD6A}" presName="composite2" presStyleCnt="0"/>
      <dgm:spPr/>
    </dgm:pt>
    <dgm:pt modelId="{98609057-457B-4666-8537-96FBCB3F0E85}" type="pres">
      <dgm:prSet presAssocID="{913549BC-6393-4E97-A53D-2A5AB2E8BD6A}" presName="background2" presStyleLbl="node2" presStyleIdx="0" presStyleCnt="1"/>
      <dgm:spPr/>
    </dgm:pt>
    <dgm:pt modelId="{53F45517-5780-4A6E-8D04-24BB09AF09BF}" type="pres">
      <dgm:prSet presAssocID="{913549BC-6393-4E97-A53D-2A5AB2E8BD6A}" presName="text2" presStyleLbl="fgAcc2" presStyleIdx="0" presStyleCnt="1" custLinFactX="100000" custLinFactNeighborX="106583" custLinFactNeighborY="-53777">
        <dgm:presLayoutVars>
          <dgm:chPref val="3"/>
        </dgm:presLayoutVars>
      </dgm:prSet>
      <dgm:spPr/>
    </dgm:pt>
    <dgm:pt modelId="{9596E203-2B9F-455C-A718-A9C363D98E7F}" type="pres">
      <dgm:prSet presAssocID="{913549BC-6393-4E97-A53D-2A5AB2E8BD6A}" presName="hierChild3" presStyleCnt="0"/>
      <dgm:spPr/>
    </dgm:pt>
    <dgm:pt modelId="{59488752-3952-4227-AEED-43312FAEB081}" type="pres">
      <dgm:prSet presAssocID="{567B5C4B-48D3-4F45-B669-FEE329D8F0E1}" presName="Name17" presStyleLbl="parChTrans1D3" presStyleIdx="0" presStyleCnt="2"/>
      <dgm:spPr/>
    </dgm:pt>
    <dgm:pt modelId="{E1BD6F4D-640F-414B-A139-16D41AA32947}" type="pres">
      <dgm:prSet presAssocID="{094F322F-7308-40F8-93F1-CFE467F6B3DF}" presName="hierRoot3" presStyleCnt="0"/>
      <dgm:spPr/>
    </dgm:pt>
    <dgm:pt modelId="{96681434-6F9A-4630-9492-D9BE3E4A9303}" type="pres">
      <dgm:prSet presAssocID="{094F322F-7308-40F8-93F1-CFE467F6B3DF}" presName="composite3" presStyleCnt="0"/>
      <dgm:spPr/>
    </dgm:pt>
    <dgm:pt modelId="{20540817-8151-4127-BEAD-9F778E530332}" type="pres">
      <dgm:prSet presAssocID="{094F322F-7308-40F8-93F1-CFE467F6B3DF}" presName="background3" presStyleLbl="node3" presStyleIdx="0" presStyleCnt="2"/>
      <dgm:spPr/>
    </dgm:pt>
    <dgm:pt modelId="{CD1721DD-0CAB-4C36-A4A5-05B9F81E56AF}" type="pres">
      <dgm:prSet presAssocID="{094F322F-7308-40F8-93F1-CFE467F6B3DF}" presName="text3" presStyleLbl="fgAcc3" presStyleIdx="0" presStyleCnt="2" custAng="0" custLinFactX="100000" custLinFactNeighborX="169234" custLinFactNeighborY="-77859">
        <dgm:presLayoutVars>
          <dgm:chPref val="3"/>
        </dgm:presLayoutVars>
      </dgm:prSet>
      <dgm:spPr/>
    </dgm:pt>
    <dgm:pt modelId="{52852B57-AF3A-475D-8351-F436D11B7D7A}" type="pres">
      <dgm:prSet presAssocID="{094F322F-7308-40F8-93F1-CFE467F6B3DF}" presName="hierChild4" presStyleCnt="0"/>
      <dgm:spPr/>
    </dgm:pt>
    <dgm:pt modelId="{15939ED8-46FB-497A-B595-D57EC2D742E2}" type="pres">
      <dgm:prSet presAssocID="{FCEDEEE1-C0EC-4B83-98AF-BE80F8221E61}" presName="Name17" presStyleLbl="parChTrans1D3" presStyleIdx="1" presStyleCnt="2"/>
      <dgm:spPr/>
    </dgm:pt>
    <dgm:pt modelId="{14C89445-A55F-4B45-94EB-6B2A88822F3B}" type="pres">
      <dgm:prSet presAssocID="{66BE1844-6F64-4CA1-9477-C2C3CA275AB2}" presName="hierRoot3" presStyleCnt="0"/>
      <dgm:spPr/>
    </dgm:pt>
    <dgm:pt modelId="{097FDE88-37F6-4E22-BECE-16742F23D3E4}" type="pres">
      <dgm:prSet presAssocID="{66BE1844-6F64-4CA1-9477-C2C3CA275AB2}" presName="composite3" presStyleCnt="0"/>
      <dgm:spPr/>
    </dgm:pt>
    <dgm:pt modelId="{AEC748A8-5E61-4DFA-B0CB-396446A8AD5E}" type="pres">
      <dgm:prSet presAssocID="{66BE1844-6F64-4CA1-9477-C2C3CA275AB2}" presName="background3" presStyleLbl="node3" presStyleIdx="1" presStyleCnt="2"/>
      <dgm:spPr/>
    </dgm:pt>
    <dgm:pt modelId="{DA6F56F7-D4CC-4512-9477-E54C5A610CBA}" type="pres">
      <dgm:prSet presAssocID="{66BE1844-6F64-4CA1-9477-C2C3CA275AB2}" presName="text3" presStyleLbl="fgAcc3" presStyleIdx="1" presStyleCnt="2" custLinFactY="-99578" custLinFactNeighborX="39385" custLinFactNeighborY="-100000">
        <dgm:presLayoutVars>
          <dgm:chPref val="3"/>
        </dgm:presLayoutVars>
      </dgm:prSet>
      <dgm:spPr/>
    </dgm:pt>
    <dgm:pt modelId="{39D905F5-C981-46EB-8900-20465C04E59C}" type="pres">
      <dgm:prSet presAssocID="{66BE1844-6F64-4CA1-9477-C2C3CA275AB2}" presName="hierChild4" presStyleCnt="0"/>
      <dgm:spPr/>
    </dgm:pt>
    <dgm:pt modelId="{685C1AA9-8D18-482B-B0A4-E3B65FCB2A67}" type="pres">
      <dgm:prSet presAssocID="{C3502F8C-4175-4D68-A450-753864FAB58D}" presName="hierRoot1" presStyleCnt="0"/>
      <dgm:spPr/>
    </dgm:pt>
    <dgm:pt modelId="{A3EB3A62-2BB5-43DB-B6BF-4D29AD6CB37D}" type="pres">
      <dgm:prSet presAssocID="{C3502F8C-4175-4D68-A450-753864FAB58D}" presName="composite" presStyleCnt="0"/>
      <dgm:spPr/>
    </dgm:pt>
    <dgm:pt modelId="{7D25CD81-604E-4808-834C-C922B8542C63}" type="pres">
      <dgm:prSet presAssocID="{C3502F8C-4175-4D68-A450-753864FAB58D}" presName="background" presStyleLbl="node0" presStyleIdx="1" presStyleCnt="3"/>
      <dgm:spPr/>
    </dgm:pt>
    <dgm:pt modelId="{D63BFAB6-B186-45FC-AF17-3EE5CCF7F24E}" type="pres">
      <dgm:prSet presAssocID="{C3502F8C-4175-4D68-A450-753864FAB58D}" presName="text" presStyleLbl="fgAcc0" presStyleIdx="1" presStyleCnt="3" custLinFactX="-35390" custLinFactY="100000" custLinFactNeighborX="-100000" custLinFactNeighborY="130688">
        <dgm:presLayoutVars>
          <dgm:chPref val="3"/>
        </dgm:presLayoutVars>
      </dgm:prSet>
      <dgm:spPr/>
    </dgm:pt>
    <dgm:pt modelId="{6058CD62-015C-4CD6-AAA1-FC9357E30056}" type="pres">
      <dgm:prSet presAssocID="{C3502F8C-4175-4D68-A450-753864FAB58D}" presName="hierChild2" presStyleCnt="0"/>
      <dgm:spPr/>
    </dgm:pt>
    <dgm:pt modelId="{06BBBAA8-F17D-4067-84B6-721C8CE8DB1F}" type="pres">
      <dgm:prSet presAssocID="{961F754B-9DD4-4755-9E09-BB4577A1ABDC}" presName="hierRoot1" presStyleCnt="0"/>
      <dgm:spPr/>
    </dgm:pt>
    <dgm:pt modelId="{78199D4A-A2B3-469B-9958-DB8C19A6F267}" type="pres">
      <dgm:prSet presAssocID="{961F754B-9DD4-4755-9E09-BB4577A1ABDC}" presName="composite" presStyleCnt="0"/>
      <dgm:spPr/>
    </dgm:pt>
    <dgm:pt modelId="{243B5AAA-70C9-41BB-BCCC-2DB2FED5FC94}" type="pres">
      <dgm:prSet presAssocID="{961F754B-9DD4-4755-9E09-BB4577A1ABDC}" presName="background" presStyleLbl="node0" presStyleIdx="2" presStyleCnt="3"/>
      <dgm:spPr/>
    </dgm:pt>
    <dgm:pt modelId="{51CCA463-906C-426D-A630-82662FF09BD3}" type="pres">
      <dgm:prSet presAssocID="{961F754B-9DD4-4755-9E09-BB4577A1ABDC}" presName="text" presStyleLbl="fgAcc0" presStyleIdx="2" presStyleCnt="3" custLinFactX="-36370" custLinFactY="100000" custLinFactNeighborX="-100000" custLinFactNeighborY="130688">
        <dgm:presLayoutVars>
          <dgm:chPref val="3"/>
        </dgm:presLayoutVars>
      </dgm:prSet>
      <dgm:spPr/>
    </dgm:pt>
    <dgm:pt modelId="{4AC45707-EC43-455F-B7B9-0BF480BE1214}" type="pres">
      <dgm:prSet presAssocID="{961F754B-9DD4-4755-9E09-BB4577A1ABDC}" presName="hierChild2" presStyleCnt="0"/>
      <dgm:spPr/>
    </dgm:pt>
  </dgm:ptLst>
  <dgm:cxnLst>
    <dgm:cxn modelId="{B83AAB0A-43A4-4BF1-B4CF-DC543EF1D2E7}" srcId="{913549BC-6393-4E97-A53D-2A5AB2E8BD6A}" destId="{094F322F-7308-40F8-93F1-CFE467F6B3DF}" srcOrd="0" destOrd="0" parTransId="{567B5C4B-48D3-4F45-B669-FEE329D8F0E1}" sibTransId="{013F2373-467E-4E5C-BB19-6BE0BC0FEE3F}"/>
    <dgm:cxn modelId="{DC3BD30B-EC07-409E-A972-CC04D9B4C80A}" srcId="{AF8A7398-8935-406E-B44E-7F4162B2C4C9}" destId="{57DEF1D6-FEF6-4E59-8F01-6C3306C5945F}" srcOrd="0" destOrd="0" parTransId="{B35CA694-ECB0-4E45-8CAD-0ADC1BA78899}" sibTransId="{DA74F4F6-7584-4461-98B0-3DA310C93EE6}"/>
    <dgm:cxn modelId="{A5C8511E-CCAD-479D-85E0-746493F9F0B3}" type="presOf" srcId="{C3502F8C-4175-4D68-A450-753864FAB58D}" destId="{D63BFAB6-B186-45FC-AF17-3EE5CCF7F24E}" srcOrd="0" destOrd="0" presId="urn:microsoft.com/office/officeart/2005/8/layout/hierarchy1"/>
    <dgm:cxn modelId="{26CAA332-B49C-48FA-97E3-9F9E271D92F3}" type="presOf" srcId="{094F322F-7308-40F8-93F1-CFE467F6B3DF}" destId="{CD1721DD-0CAB-4C36-A4A5-05B9F81E56AF}" srcOrd="0" destOrd="0" presId="urn:microsoft.com/office/officeart/2005/8/layout/hierarchy1"/>
    <dgm:cxn modelId="{6CD3DA75-7F9D-4E7F-AC5F-974407CFFF27}" type="presOf" srcId="{567B5C4B-48D3-4F45-B669-FEE329D8F0E1}" destId="{59488752-3952-4227-AEED-43312FAEB081}" srcOrd="0" destOrd="0" presId="urn:microsoft.com/office/officeart/2005/8/layout/hierarchy1"/>
    <dgm:cxn modelId="{3C7E9979-85DA-4E35-A4BD-6C542F441FD3}" type="presOf" srcId="{62F5F8EC-7B57-4B52-91FF-D2A865294433}" destId="{6306CB08-9071-40BA-9140-3E7535971BE1}" srcOrd="0" destOrd="0" presId="urn:microsoft.com/office/officeart/2005/8/layout/hierarchy1"/>
    <dgm:cxn modelId="{26AAD679-DB3C-45A6-A042-D5D6A4C3EECC}" type="presOf" srcId="{FCEDEEE1-C0EC-4B83-98AF-BE80F8221E61}" destId="{15939ED8-46FB-497A-B595-D57EC2D742E2}" srcOrd="0" destOrd="0" presId="urn:microsoft.com/office/officeart/2005/8/layout/hierarchy1"/>
    <dgm:cxn modelId="{384B9885-07A7-4DFD-A475-B80C8E7F63CD}" type="presOf" srcId="{913549BC-6393-4E97-A53D-2A5AB2E8BD6A}" destId="{53F45517-5780-4A6E-8D04-24BB09AF09BF}" srcOrd="0" destOrd="0" presId="urn:microsoft.com/office/officeart/2005/8/layout/hierarchy1"/>
    <dgm:cxn modelId="{F0319D85-3F4D-4951-86E1-DD5E536C142E}" type="presOf" srcId="{66BE1844-6F64-4CA1-9477-C2C3CA275AB2}" destId="{DA6F56F7-D4CC-4512-9477-E54C5A610CBA}" srcOrd="0" destOrd="0" presId="urn:microsoft.com/office/officeart/2005/8/layout/hierarchy1"/>
    <dgm:cxn modelId="{6CCE118C-8F7C-461C-9C63-7886BFF34F9D}" srcId="{913549BC-6393-4E97-A53D-2A5AB2E8BD6A}" destId="{66BE1844-6F64-4CA1-9477-C2C3CA275AB2}" srcOrd="1" destOrd="0" parTransId="{FCEDEEE1-C0EC-4B83-98AF-BE80F8221E61}" sibTransId="{96259CC1-A11F-4489-BD6D-0E88ACB32144}"/>
    <dgm:cxn modelId="{A7F6EC96-BD42-4871-A5C7-D48156733D52}" srcId="{57DEF1D6-FEF6-4E59-8F01-6C3306C5945F}" destId="{913549BC-6393-4E97-A53D-2A5AB2E8BD6A}" srcOrd="0" destOrd="0" parTransId="{62F5F8EC-7B57-4B52-91FF-D2A865294433}" sibTransId="{7B7939A4-E150-4756-9DD8-F1C0B45D4187}"/>
    <dgm:cxn modelId="{F7573AA3-5DCA-4FFD-AA65-61A8587E1873}" type="presOf" srcId="{AF8A7398-8935-406E-B44E-7F4162B2C4C9}" destId="{85FF77AF-E467-4FAA-AD2F-5AE831F219F3}" srcOrd="0" destOrd="0" presId="urn:microsoft.com/office/officeart/2005/8/layout/hierarchy1"/>
    <dgm:cxn modelId="{0C1049C2-76B7-4662-89C5-687F5300B957}" type="presOf" srcId="{961F754B-9DD4-4755-9E09-BB4577A1ABDC}" destId="{51CCA463-906C-426D-A630-82662FF09BD3}" srcOrd="0" destOrd="0" presId="urn:microsoft.com/office/officeart/2005/8/layout/hierarchy1"/>
    <dgm:cxn modelId="{B33522D5-7548-4FB6-B983-C31015984C63}" type="presOf" srcId="{57DEF1D6-FEF6-4E59-8F01-6C3306C5945F}" destId="{AD9FBFFC-396D-49F6-9096-80673204B3FF}" srcOrd="0" destOrd="0" presId="urn:microsoft.com/office/officeart/2005/8/layout/hierarchy1"/>
    <dgm:cxn modelId="{20B6F2D8-4221-43D2-A599-8E4AD0E1B6BD}" srcId="{AF8A7398-8935-406E-B44E-7F4162B2C4C9}" destId="{961F754B-9DD4-4755-9E09-BB4577A1ABDC}" srcOrd="2" destOrd="0" parTransId="{55F6F552-A2E3-4C35-A66A-C069598D0957}" sibTransId="{90EDF61C-83C4-4E4B-9A44-76F8A973ADE0}"/>
    <dgm:cxn modelId="{3E71E5EC-8074-4ED7-99DD-A19AC96222A8}" srcId="{AF8A7398-8935-406E-B44E-7F4162B2C4C9}" destId="{C3502F8C-4175-4D68-A450-753864FAB58D}" srcOrd="1" destOrd="0" parTransId="{03FDFCF8-AC9D-404F-8A97-6D35D552BE7C}" sibTransId="{B449D5C9-52AF-4CD8-8FDB-A060CFDC8A9A}"/>
    <dgm:cxn modelId="{C45F52F1-B5DA-466C-81AB-B073B3029367}" type="presParOf" srcId="{85FF77AF-E467-4FAA-AD2F-5AE831F219F3}" destId="{EB3F7AD3-7931-4A0D-9D45-E4BD53384615}" srcOrd="0" destOrd="0" presId="urn:microsoft.com/office/officeart/2005/8/layout/hierarchy1"/>
    <dgm:cxn modelId="{88D402A8-61C9-4271-A904-3DCBA9DF1EC8}" type="presParOf" srcId="{EB3F7AD3-7931-4A0D-9D45-E4BD53384615}" destId="{C4BF137A-7151-4222-85A0-5747FA870C0D}" srcOrd="0" destOrd="0" presId="urn:microsoft.com/office/officeart/2005/8/layout/hierarchy1"/>
    <dgm:cxn modelId="{FB36E593-DC55-4CFC-99C4-5AB14DE34CF6}" type="presParOf" srcId="{C4BF137A-7151-4222-85A0-5747FA870C0D}" destId="{2B99D91E-FF03-4D3B-9488-4C63759957CF}" srcOrd="0" destOrd="0" presId="urn:microsoft.com/office/officeart/2005/8/layout/hierarchy1"/>
    <dgm:cxn modelId="{0D0D110B-C045-43E8-9B3E-0E7AEEAD4B44}" type="presParOf" srcId="{C4BF137A-7151-4222-85A0-5747FA870C0D}" destId="{AD9FBFFC-396D-49F6-9096-80673204B3FF}" srcOrd="1" destOrd="0" presId="urn:microsoft.com/office/officeart/2005/8/layout/hierarchy1"/>
    <dgm:cxn modelId="{70D678A4-38C9-4A5B-BCC8-5E3AE22288C6}" type="presParOf" srcId="{EB3F7AD3-7931-4A0D-9D45-E4BD53384615}" destId="{59F3A18A-C185-4489-9DA9-8E441C1D068F}" srcOrd="1" destOrd="0" presId="urn:microsoft.com/office/officeart/2005/8/layout/hierarchy1"/>
    <dgm:cxn modelId="{522EA2DE-6D40-46B7-AC6C-46CFACC7F45E}" type="presParOf" srcId="{59F3A18A-C185-4489-9DA9-8E441C1D068F}" destId="{6306CB08-9071-40BA-9140-3E7535971BE1}" srcOrd="0" destOrd="0" presId="urn:microsoft.com/office/officeart/2005/8/layout/hierarchy1"/>
    <dgm:cxn modelId="{ED6DA210-68D6-4FAE-B28B-51234826F8C6}" type="presParOf" srcId="{59F3A18A-C185-4489-9DA9-8E441C1D068F}" destId="{F28C8C79-6E25-49F3-91F3-9A196536D95F}" srcOrd="1" destOrd="0" presId="urn:microsoft.com/office/officeart/2005/8/layout/hierarchy1"/>
    <dgm:cxn modelId="{3B466546-DEC5-4320-A46C-C4EEEB4FCA44}" type="presParOf" srcId="{F28C8C79-6E25-49F3-91F3-9A196536D95F}" destId="{1FF7E481-50AF-4406-A139-844B0FF1DA1A}" srcOrd="0" destOrd="0" presId="urn:microsoft.com/office/officeart/2005/8/layout/hierarchy1"/>
    <dgm:cxn modelId="{1F733F2B-D919-43D6-9626-64AA12220DA9}" type="presParOf" srcId="{1FF7E481-50AF-4406-A139-844B0FF1DA1A}" destId="{98609057-457B-4666-8537-96FBCB3F0E85}" srcOrd="0" destOrd="0" presId="urn:microsoft.com/office/officeart/2005/8/layout/hierarchy1"/>
    <dgm:cxn modelId="{D1A2BC6C-7E83-47F1-B9EB-76DC1B003ED4}" type="presParOf" srcId="{1FF7E481-50AF-4406-A139-844B0FF1DA1A}" destId="{53F45517-5780-4A6E-8D04-24BB09AF09BF}" srcOrd="1" destOrd="0" presId="urn:microsoft.com/office/officeart/2005/8/layout/hierarchy1"/>
    <dgm:cxn modelId="{28068763-3EF6-4BB9-8407-A3F1D536DF19}" type="presParOf" srcId="{F28C8C79-6E25-49F3-91F3-9A196536D95F}" destId="{9596E203-2B9F-455C-A718-A9C363D98E7F}" srcOrd="1" destOrd="0" presId="urn:microsoft.com/office/officeart/2005/8/layout/hierarchy1"/>
    <dgm:cxn modelId="{41848EE2-574B-404A-BE08-3C2023F786CC}" type="presParOf" srcId="{9596E203-2B9F-455C-A718-A9C363D98E7F}" destId="{59488752-3952-4227-AEED-43312FAEB081}" srcOrd="0" destOrd="0" presId="urn:microsoft.com/office/officeart/2005/8/layout/hierarchy1"/>
    <dgm:cxn modelId="{422ED0CD-1070-4654-99F7-ED378AFA49FD}" type="presParOf" srcId="{9596E203-2B9F-455C-A718-A9C363D98E7F}" destId="{E1BD6F4D-640F-414B-A139-16D41AA32947}" srcOrd="1" destOrd="0" presId="urn:microsoft.com/office/officeart/2005/8/layout/hierarchy1"/>
    <dgm:cxn modelId="{2EA56094-C229-4FA7-AA48-C5EB7E098234}" type="presParOf" srcId="{E1BD6F4D-640F-414B-A139-16D41AA32947}" destId="{96681434-6F9A-4630-9492-D9BE3E4A9303}" srcOrd="0" destOrd="0" presId="urn:microsoft.com/office/officeart/2005/8/layout/hierarchy1"/>
    <dgm:cxn modelId="{4B233A2C-9EED-4BAF-9F82-81F48C8FBE9B}" type="presParOf" srcId="{96681434-6F9A-4630-9492-D9BE3E4A9303}" destId="{20540817-8151-4127-BEAD-9F778E530332}" srcOrd="0" destOrd="0" presId="urn:microsoft.com/office/officeart/2005/8/layout/hierarchy1"/>
    <dgm:cxn modelId="{BFB1A537-0B4C-4A75-8E76-7D7ED63BFC02}" type="presParOf" srcId="{96681434-6F9A-4630-9492-D9BE3E4A9303}" destId="{CD1721DD-0CAB-4C36-A4A5-05B9F81E56AF}" srcOrd="1" destOrd="0" presId="urn:microsoft.com/office/officeart/2005/8/layout/hierarchy1"/>
    <dgm:cxn modelId="{B74BEE2D-21C5-4C21-BA05-B5CD61C89334}" type="presParOf" srcId="{E1BD6F4D-640F-414B-A139-16D41AA32947}" destId="{52852B57-AF3A-475D-8351-F436D11B7D7A}" srcOrd="1" destOrd="0" presId="urn:microsoft.com/office/officeart/2005/8/layout/hierarchy1"/>
    <dgm:cxn modelId="{14592BBB-1809-4EFA-A397-A3093A8BC6F6}" type="presParOf" srcId="{9596E203-2B9F-455C-A718-A9C363D98E7F}" destId="{15939ED8-46FB-497A-B595-D57EC2D742E2}" srcOrd="2" destOrd="0" presId="urn:microsoft.com/office/officeart/2005/8/layout/hierarchy1"/>
    <dgm:cxn modelId="{2FC9B18C-EFDC-4F44-97AC-27FC08947F4D}" type="presParOf" srcId="{9596E203-2B9F-455C-A718-A9C363D98E7F}" destId="{14C89445-A55F-4B45-94EB-6B2A88822F3B}" srcOrd="3" destOrd="0" presId="urn:microsoft.com/office/officeart/2005/8/layout/hierarchy1"/>
    <dgm:cxn modelId="{C5A06A85-2EE7-4312-AD0C-A4471BEE91F8}" type="presParOf" srcId="{14C89445-A55F-4B45-94EB-6B2A88822F3B}" destId="{097FDE88-37F6-4E22-BECE-16742F23D3E4}" srcOrd="0" destOrd="0" presId="urn:microsoft.com/office/officeart/2005/8/layout/hierarchy1"/>
    <dgm:cxn modelId="{B7345EDF-A46B-4DA0-8D67-7BE9F3528A6B}" type="presParOf" srcId="{097FDE88-37F6-4E22-BECE-16742F23D3E4}" destId="{AEC748A8-5E61-4DFA-B0CB-396446A8AD5E}" srcOrd="0" destOrd="0" presId="urn:microsoft.com/office/officeart/2005/8/layout/hierarchy1"/>
    <dgm:cxn modelId="{BF27F3EC-27CB-4046-BECF-70CBDA0BB3AD}" type="presParOf" srcId="{097FDE88-37F6-4E22-BECE-16742F23D3E4}" destId="{DA6F56F7-D4CC-4512-9477-E54C5A610CBA}" srcOrd="1" destOrd="0" presId="urn:microsoft.com/office/officeart/2005/8/layout/hierarchy1"/>
    <dgm:cxn modelId="{102AB356-5AAA-4D90-B9FD-40B51EF97955}" type="presParOf" srcId="{14C89445-A55F-4B45-94EB-6B2A88822F3B}" destId="{39D905F5-C981-46EB-8900-20465C04E59C}" srcOrd="1" destOrd="0" presId="urn:microsoft.com/office/officeart/2005/8/layout/hierarchy1"/>
    <dgm:cxn modelId="{F0DDDC5D-3200-4261-A446-A84356C41698}" type="presParOf" srcId="{85FF77AF-E467-4FAA-AD2F-5AE831F219F3}" destId="{685C1AA9-8D18-482B-B0A4-E3B65FCB2A67}" srcOrd="1" destOrd="0" presId="urn:microsoft.com/office/officeart/2005/8/layout/hierarchy1"/>
    <dgm:cxn modelId="{117B7902-D019-4C3B-A1EB-B889FCB84ACB}" type="presParOf" srcId="{685C1AA9-8D18-482B-B0A4-E3B65FCB2A67}" destId="{A3EB3A62-2BB5-43DB-B6BF-4D29AD6CB37D}" srcOrd="0" destOrd="0" presId="urn:microsoft.com/office/officeart/2005/8/layout/hierarchy1"/>
    <dgm:cxn modelId="{310A60D8-F32B-4E57-A0D6-5E204293DB34}" type="presParOf" srcId="{A3EB3A62-2BB5-43DB-B6BF-4D29AD6CB37D}" destId="{7D25CD81-604E-4808-834C-C922B8542C63}" srcOrd="0" destOrd="0" presId="urn:microsoft.com/office/officeart/2005/8/layout/hierarchy1"/>
    <dgm:cxn modelId="{1B721AD8-C26A-4939-80C7-0BBBF8DE4FD0}" type="presParOf" srcId="{A3EB3A62-2BB5-43DB-B6BF-4D29AD6CB37D}" destId="{D63BFAB6-B186-45FC-AF17-3EE5CCF7F24E}" srcOrd="1" destOrd="0" presId="urn:microsoft.com/office/officeart/2005/8/layout/hierarchy1"/>
    <dgm:cxn modelId="{0D596C50-7E0B-4E65-B142-1BF1025350FF}" type="presParOf" srcId="{685C1AA9-8D18-482B-B0A4-E3B65FCB2A67}" destId="{6058CD62-015C-4CD6-AAA1-FC9357E30056}" srcOrd="1" destOrd="0" presId="urn:microsoft.com/office/officeart/2005/8/layout/hierarchy1"/>
    <dgm:cxn modelId="{96BD9638-EB35-40DA-BFC1-170B245F7E92}" type="presParOf" srcId="{85FF77AF-E467-4FAA-AD2F-5AE831F219F3}" destId="{06BBBAA8-F17D-4067-84B6-721C8CE8DB1F}" srcOrd="2" destOrd="0" presId="urn:microsoft.com/office/officeart/2005/8/layout/hierarchy1"/>
    <dgm:cxn modelId="{FB34D3CE-F219-4A8A-97D5-7C3FA543EC72}" type="presParOf" srcId="{06BBBAA8-F17D-4067-84B6-721C8CE8DB1F}" destId="{78199D4A-A2B3-469B-9958-DB8C19A6F267}" srcOrd="0" destOrd="0" presId="urn:microsoft.com/office/officeart/2005/8/layout/hierarchy1"/>
    <dgm:cxn modelId="{418B816A-F644-43B9-98C6-32430070C1C0}" type="presParOf" srcId="{78199D4A-A2B3-469B-9958-DB8C19A6F267}" destId="{243B5AAA-70C9-41BB-BCCC-2DB2FED5FC94}" srcOrd="0" destOrd="0" presId="urn:microsoft.com/office/officeart/2005/8/layout/hierarchy1"/>
    <dgm:cxn modelId="{1357A20A-5A3F-4A95-BF02-C8D9BD33CCE8}" type="presParOf" srcId="{78199D4A-A2B3-469B-9958-DB8C19A6F267}" destId="{51CCA463-906C-426D-A630-82662FF09BD3}" srcOrd="1" destOrd="0" presId="urn:microsoft.com/office/officeart/2005/8/layout/hierarchy1"/>
    <dgm:cxn modelId="{9FEFCC3A-EEF8-4CEF-83EA-DD46D743AF9E}" type="presParOf" srcId="{06BBBAA8-F17D-4067-84B6-721C8CE8DB1F}" destId="{4AC45707-EC43-455F-B7B9-0BF480BE1214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12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2AC3E092-C151-4819-9E99-A61BEB657FE3}" type="doc">
      <dgm:prSet loTypeId="urn:microsoft.com/office/officeart/2005/8/layout/defaul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DE43C40E-9EA1-4E1B-94AA-0E4CBC7DF80D}">
      <dgm:prSet phldrT="[Texte]"/>
      <dgm:spPr/>
      <dgm:t>
        <a:bodyPr/>
        <a:lstStyle/>
        <a:p>
          <a:r>
            <a:rPr lang="fr-FR"/>
            <a:t>Endoscopie</a:t>
          </a:r>
        </a:p>
      </dgm:t>
    </dgm:pt>
    <dgm:pt modelId="{302BFD49-225F-4C5F-8F56-28E7E1336A6B}" type="parTrans" cxnId="{AF0C0086-7B5D-47D4-808B-F6535F46265C}">
      <dgm:prSet/>
      <dgm:spPr/>
      <dgm:t>
        <a:bodyPr/>
        <a:lstStyle/>
        <a:p>
          <a:endParaRPr lang="fr-FR"/>
        </a:p>
      </dgm:t>
    </dgm:pt>
    <dgm:pt modelId="{217C716E-CA04-44F4-9BF5-9FBDA3268AD7}" type="sibTrans" cxnId="{AF0C0086-7B5D-47D4-808B-F6535F46265C}">
      <dgm:prSet/>
      <dgm:spPr/>
      <dgm:t>
        <a:bodyPr/>
        <a:lstStyle/>
        <a:p>
          <a:endParaRPr lang="fr-FR"/>
        </a:p>
      </dgm:t>
    </dgm:pt>
    <dgm:pt modelId="{CFB01228-6364-462C-805E-6F67350EC34E}" type="pres">
      <dgm:prSet presAssocID="{2AC3E092-C151-4819-9E99-A61BEB657FE3}" presName="diagram" presStyleCnt="0">
        <dgm:presLayoutVars>
          <dgm:dir/>
          <dgm:resizeHandles val="exact"/>
        </dgm:presLayoutVars>
      </dgm:prSet>
      <dgm:spPr/>
    </dgm:pt>
    <dgm:pt modelId="{90759EE2-13E0-440C-A34D-80AA30B40ACD}" type="pres">
      <dgm:prSet presAssocID="{DE43C40E-9EA1-4E1B-94AA-0E4CBC7DF80D}" presName="node" presStyleLbl="node1" presStyleIdx="0" presStyleCnt="1" custLinFactNeighborX="18236" custLinFactNeighborY="-3576">
        <dgm:presLayoutVars>
          <dgm:bulletEnabled val="1"/>
        </dgm:presLayoutVars>
      </dgm:prSet>
      <dgm:spPr/>
    </dgm:pt>
  </dgm:ptLst>
  <dgm:cxnLst>
    <dgm:cxn modelId="{DD3D1614-A399-4040-8343-26FFCA327E56}" type="presOf" srcId="{DE43C40E-9EA1-4E1B-94AA-0E4CBC7DF80D}" destId="{90759EE2-13E0-440C-A34D-80AA30B40ACD}" srcOrd="0" destOrd="0" presId="urn:microsoft.com/office/officeart/2005/8/layout/default"/>
    <dgm:cxn modelId="{AF0C0086-7B5D-47D4-808B-F6535F46265C}" srcId="{2AC3E092-C151-4819-9E99-A61BEB657FE3}" destId="{DE43C40E-9EA1-4E1B-94AA-0E4CBC7DF80D}" srcOrd="0" destOrd="0" parTransId="{302BFD49-225F-4C5F-8F56-28E7E1336A6B}" sibTransId="{217C716E-CA04-44F4-9BF5-9FBDA3268AD7}"/>
    <dgm:cxn modelId="{C67EB1B7-DE48-46CD-A78D-38DD805066B9}" type="presOf" srcId="{2AC3E092-C151-4819-9E99-A61BEB657FE3}" destId="{CFB01228-6364-462C-805E-6F67350EC34E}" srcOrd="0" destOrd="0" presId="urn:microsoft.com/office/officeart/2005/8/layout/default"/>
    <dgm:cxn modelId="{1AFC2610-C67D-43DE-9FB6-FC100C63F70C}" type="presParOf" srcId="{CFB01228-6364-462C-805E-6F67350EC34E}" destId="{90759EE2-13E0-440C-A34D-80AA30B40ACD}" srcOrd="0" destOrd="0" presId="urn:microsoft.com/office/officeart/2005/8/layout/default"/>
  </dgm:cxnLst>
  <dgm:bg>
    <a:solidFill>
      <a:schemeClr val="bg1"/>
    </a:solidFill>
  </dgm:bg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ACAF503C-7147-4E20-9478-87C2F2DBFB3A}" type="doc">
      <dgm:prSet loTypeId="urn:microsoft.com/office/officeart/2005/8/layout/funnel1" loCatId="process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2A48A065-523B-46BE-B018-2CD54467AD2A}">
      <dgm:prSet phldrT="[Texte]"/>
      <dgm:spPr/>
      <dgm:t>
        <a:bodyPr/>
        <a:lstStyle/>
        <a:p>
          <a:r>
            <a:rPr lang="fr-FR"/>
            <a:t>Laboratoire</a:t>
          </a:r>
        </a:p>
      </dgm:t>
    </dgm:pt>
    <dgm:pt modelId="{60B21D5C-5389-4FEE-BA45-6E1473905716}" type="parTrans" cxnId="{5C8AD5D1-1113-4018-9413-F4083955847D}">
      <dgm:prSet/>
      <dgm:spPr/>
      <dgm:t>
        <a:bodyPr/>
        <a:lstStyle/>
        <a:p>
          <a:endParaRPr lang="fr-FR"/>
        </a:p>
      </dgm:t>
    </dgm:pt>
    <dgm:pt modelId="{E85E9DF6-C1C9-4724-9B08-FDCCDEB9E049}" type="sibTrans" cxnId="{5C8AD5D1-1113-4018-9413-F4083955847D}">
      <dgm:prSet/>
      <dgm:spPr/>
      <dgm:t>
        <a:bodyPr/>
        <a:lstStyle/>
        <a:p>
          <a:endParaRPr lang="fr-FR"/>
        </a:p>
      </dgm:t>
    </dgm:pt>
    <dgm:pt modelId="{7FC5F113-3CA1-4628-B3FF-9094DCB2B523}">
      <dgm:prSet phldrT="[Texte]"/>
      <dgm:spPr/>
      <dgm:t>
        <a:bodyPr/>
        <a:lstStyle/>
        <a:p>
          <a:r>
            <a:rPr lang="fr-FR"/>
            <a:t>Imagerie médicale</a:t>
          </a:r>
        </a:p>
      </dgm:t>
    </dgm:pt>
    <dgm:pt modelId="{42019949-D6BA-4101-BD4D-E8F1277AB3F7}" type="parTrans" cxnId="{9A70A1E0-F33F-4BE8-867A-0CFDB2CD3B53}">
      <dgm:prSet/>
      <dgm:spPr/>
      <dgm:t>
        <a:bodyPr/>
        <a:lstStyle/>
        <a:p>
          <a:endParaRPr lang="fr-FR"/>
        </a:p>
      </dgm:t>
    </dgm:pt>
    <dgm:pt modelId="{4564D9DC-0FF1-4B1D-904E-26B7352E79B2}" type="sibTrans" cxnId="{9A70A1E0-F33F-4BE8-867A-0CFDB2CD3B53}">
      <dgm:prSet/>
      <dgm:spPr/>
      <dgm:t>
        <a:bodyPr/>
        <a:lstStyle/>
        <a:p>
          <a:endParaRPr lang="fr-FR"/>
        </a:p>
      </dgm:t>
    </dgm:pt>
    <dgm:pt modelId="{8D613318-2842-40A1-94F5-3531F4268DDB}">
      <dgm:prSet phldrT="[Texte]"/>
      <dgm:spPr/>
      <dgm:t>
        <a:bodyPr/>
        <a:lstStyle/>
        <a:p>
          <a:r>
            <a:rPr lang="fr-FR"/>
            <a:t>Pharmacie</a:t>
          </a:r>
        </a:p>
      </dgm:t>
    </dgm:pt>
    <dgm:pt modelId="{1548EA43-AAEE-4ABE-86F4-67EF09831119}" type="parTrans" cxnId="{9DB4E2A1-AC32-4FE4-8C87-929BC0FB036E}">
      <dgm:prSet/>
      <dgm:spPr/>
      <dgm:t>
        <a:bodyPr/>
        <a:lstStyle/>
        <a:p>
          <a:endParaRPr lang="fr-FR"/>
        </a:p>
      </dgm:t>
    </dgm:pt>
    <dgm:pt modelId="{C0B8999B-946C-4692-A9FD-E4DA429F7B84}" type="sibTrans" cxnId="{9DB4E2A1-AC32-4FE4-8C87-929BC0FB036E}">
      <dgm:prSet/>
      <dgm:spPr/>
      <dgm:t>
        <a:bodyPr/>
        <a:lstStyle/>
        <a:p>
          <a:endParaRPr lang="fr-FR"/>
        </a:p>
      </dgm:t>
    </dgm:pt>
    <dgm:pt modelId="{F92E9283-0524-4087-85EA-C9C393EAC287}">
      <dgm:prSet phldrT="[Texte]"/>
      <dgm:spPr>
        <a:solidFill>
          <a:schemeClr val="accent1"/>
        </a:solidFill>
      </dgm:spPr>
      <dgm:t>
        <a:bodyPr/>
        <a:lstStyle/>
        <a:p>
          <a:r>
            <a:rPr lang="fr-FR"/>
            <a:t>Médico-téchnique</a:t>
          </a:r>
        </a:p>
      </dgm:t>
    </dgm:pt>
    <dgm:pt modelId="{51B9A0DA-EC84-49BF-AE7A-47BF29A3A7F0}" type="sibTrans" cxnId="{0F1B8C80-B3A5-43E1-84AF-E12AC2AE4665}">
      <dgm:prSet/>
      <dgm:spPr/>
      <dgm:t>
        <a:bodyPr/>
        <a:lstStyle/>
        <a:p>
          <a:endParaRPr lang="fr-FR"/>
        </a:p>
      </dgm:t>
    </dgm:pt>
    <dgm:pt modelId="{B0F18B57-3F2E-440E-81EC-CDF87850F48E}" type="parTrans" cxnId="{0F1B8C80-B3A5-43E1-84AF-E12AC2AE4665}">
      <dgm:prSet/>
      <dgm:spPr/>
      <dgm:t>
        <a:bodyPr/>
        <a:lstStyle/>
        <a:p>
          <a:endParaRPr lang="fr-FR"/>
        </a:p>
      </dgm:t>
    </dgm:pt>
    <dgm:pt modelId="{16AF8F44-524B-41C9-948B-A455BB3399CA}" type="pres">
      <dgm:prSet presAssocID="{ACAF503C-7147-4E20-9478-87C2F2DBFB3A}" presName="Name0" presStyleCnt="0">
        <dgm:presLayoutVars>
          <dgm:chMax val="4"/>
          <dgm:resizeHandles val="exact"/>
        </dgm:presLayoutVars>
      </dgm:prSet>
      <dgm:spPr/>
    </dgm:pt>
    <dgm:pt modelId="{E40EE708-87C4-412D-8D48-1474A9D9DBC8}" type="pres">
      <dgm:prSet presAssocID="{ACAF503C-7147-4E20-9478-87C2F2DBFB3A}" presName="ellipse" presStyleLbl="trBgShp" presStyleIdx="0" presStyleCnt="1"/>
      <dgm:spPr/>
    </dgm:pt>
    <dgm:pt modelId="{D170F2F3-B9C2-4FEE-8922-9C82C0743A24}" type="pres">
      <dgm:prSet presAssocID="{ACAF503C-7147-4E20-9478-87C2F2DBFB3A}" presName="arrow1" presStyleLbl="fgShp" presStyleIdx="0" presStyleCnt="1"/>
      <dgm:spPr/>
    </dgm:pt>
    <dgm:pt modelId="{ED0B2051-E4DA-44D7-9453-9F810FD69949}" type="pres">
      <dgm:prSet presAssocID="{ACAF503C-7147-4E20-9478-87C2F2DBFB3A}" presName="rectangle" presStyleLbl="revTx" presStyleIdx="0" presStyleCnt="1" custScaleX="94445" custScaleY="80000">
        <dgm:presLayoutVars>
          <dgm:bulletEnabled val="1"/>
        </dgm:presLayoutVars>
      </dgm:prSet>
      <dgm:spPr/>
    </dgm:pt>
    <dgm:pt modelId="{56272243-5E95-4474-89A3-901BA21C3017}" type="pres">
      <dgm:prSet presAssocID="{7FC5F113-3CA1-4628-B3FF-9094DCB2B523}" presName="item1" presStyleLbl="node1" presStyleIdx="0" presStyleCnt="3">
        <dgm:presLayoutVars>
          <dgm:bulletEnabled val="1"/>
        </dgm:presLayoutVars>
      </dgm:prSet>
      <dgm:spPr/>
    </dgm:pt>
    <dgm:pt modelId="{B9F67EE8-A346-49DA-972E-7002333AA00B}" type="pres">
      <dgm:prSet presAssocID="{8D613318-2842-40A1-94F5-3531F4268DDB}" presName="item2" presStyleLbl="node1" presStyleIdx="1" presStyleCnt="3">
        <dgm:presLayoutVars>
          <dgm:bulletEnabled val="1"/>
        </dgm:presLayoutVars>
      </dgm:prSet>
      <dgm:spPr/>
    </dgm:pt>
    <dgm:pt modelId="{B70F6D09-2194-41FC-8D00-211762A385F8}" type="pres">
      <dgm:prSet presAssocID="{F92E9283-0524-4087-85EA-C9C393EAC287}" presName="item3" presStyleLbl="node1" presStyleIdx="2" presStyleCnt="3">
        <dgm:presLayoutVars>
          <dgm:bulletEnabled val="1"/>
        </dgm:presLayoutVars>
      </dgm:prSet>
      <dgm:spPr/>
    </dgm:pt>
    <dgm:pt modelId="{FA775792-B703-48EF-9810-9A30312A6316}" type="pres">
      <dgm:prSet presAssocID="{ACAF503C-7147-4E20-9478-87C2F2DBFB3A}" presName="funnel" presStyleLbl="trAlignAcc1" presStyleIdx="0" presStyleCnt="1"/>
      <dgm:spPr/>
    </dgm:pt>
  </dgm:ptLst>
  <dgm:cxnLst>
    <dgm:cxn modelId="{027DB101-3951-41EB-94C6-91A64842F9F0}" type="presOf" srcId="{2A48A065-523B-46BE-B018-2CD54467AD2A}" destId="{B70F6D09-2194-41FC-8D00-211762A385F8}" srcOrd="0" destOrd="0" presId="urn:microsoft.com/office/officeart/2005/8/layout/funnel1"/>
    <dgm:cxn modelId="{10A00250-2A2A-4DAE-A111-CEFCF36F80B0}" type="presOf" srcId="{7FC5F113-3CA1-4628-B3FF-9094DCB2B523}" destId="{B9F67EE8-A346-49DA-972E-7002333AA00B}" srcOrd="0" destOrd="0" presId="urn:microsoft.com/office/officeart/2005/8/layout/funnel1"/>
    <dgm:cxn modelId="{8C438A80-EB49-41C7-BABE-325EA29E2659}" type="presOf" srcId="{8D613318-2842-40A1-94F5-3531F4268DDB}" destId="{56272243-5E95-4474-89A3-901BA21C3017}" srcOrd="0" destOrd="0" presId="urn:microsoft.com/office/officeart/2005/8/layout/funnel1"/>
    <dgm:cxn modelId="{0F1B8C80-B3A5-43E1-84AF-E12AC2AE4665}" srcId="{ACAF503C-7147-4E20-9478-87C2F2DBFB3A}" destId="{F92E9283-0524-4087-85EA-C9C393EAC287}" srcOrd="3" destOrd="0" parTransId="{B0F18B57-3F2E-440E-81EC-CDF87850F48E}" sibTransId="{51B9A0DA-EC84-49BF-AE7A-47BF29A3A7F0}"/>
    <dgm:cxn modelId="{B6354081-0454-4208-8604-F05086680405}" type="presOf" srcId="{ACAF503C-7147-4E20-9478-87C2F2DBFB3A}" destId="{16AF8F44-524B-41C9-948B-A455BB3399CA}" srcOrd="0" destOrd="0" presId="urn:microsoft.com/office/officeart/2005/8/layout/funnel1"/>
    <dgm:cxn modelId="{9DB4E2A1-AC32-4FE4-8C87-929BC0FB036E}" srcId="{ACAF503C-7147-4E20-9478-87C2F2DBFB3A}" destId="{8D613318-2842-40A1-94F5-3531F4268DDB}" srcOrd="2" destOrd="0" parTransId="{1548EA43-AAEE-4ABE-86F4-67EF09831119}" sibTransId="{C0B8999B-946C-4692-A9FD-E4DA429F7B84}"/>
    <dgm:cxn modelId="{ECEB15B8-9D67-4603-BCCD-3F1156A52851}" type="presOf" srcId="{F92E9283-0524-4087-85EA-C9C393EAC287}" destId="{ED0B2051-E4DA-44D7-9453-9F810FD69949}" srcOrd="0" destOrd="0" presId="urn:microsoft.com/office/officeart/2005/8/layout/funnel1"/>
    <dgm:cxn modelId="{5C8AD5D1-1113-4018-9413-F4083955847D}" srcId="{ACAF503C-7147-4E20-9478-87C2F2DBFB3A}" destId="{2A48A065-523B-46BE-B018-2CD54467AD2A}" srcOrd="0" destOrd="0" parTransId="{60B21D5C-5389-4FEE-BA45-6E1473905716}" sibTransId="{E85E9DF6-C1C9-4724-9B08-FDCCDEB9E049}"/>
    <dgm:cxn modelId="{9A70A1E0-F33F-4BE8-867A-0CFDB2CD3B53}" srcId="{ACAF503C-7147-4E20-9478-87C2F2DBFB3A}" destId="{7FC5F113-3CA1-4628-B3FF-9094DCB2B523}" srcOrd="1" destOrd="0" parTransId="{42019949-D6BA-4101-BD4D-E8F1277AB3F7}" sibTransId="{4564D9DC-0FF1-4B1D-904E-26B7352E79B2}"/>
    <dgm:cxn modelId="{4C5D1311-C8A7-4BC0-9CCA-E92D91D395CA}" type="presParOf" srcId="{16AF8F44-524B-41C9-948B-A455BB3399CA}" destId="{E40EE708-87C4-412D-8D48-1474A9D9DBC8}" srcOrd="0" destOrd="0" presId="urn:microsoft.com/office/officeart/2005/8/layout/funnel1"/>
    <dgm:cxn modelId="{EB5AC110-E410-41B1-85AF-0F1C8E1524A9}" type="presParOf" srcId="{16AF8F44-524B-41C9-948B-A455BB3399CA}" destId="{D170F2F3-B9C2-4FEE-8922-9C82C0743A24}" srcOrd="1" destOrd="0" presId="urn:microsoft.com/office/officeart/2005/8/layout/funnel1"/>
    <dgm:cxn modelId="{E89D68B1-9F4C-4EA0-BB03-6FCC58D15954}" type="presParOf" srcId="{16AF8F44-524B-41C9-948B-A455BB3399CA}" destId="{ED0B2051-E4DA-44D7-9453-9F810FD69949}" srcOrd="2" destOrd="0" presId="urn:microsoft.com/office/officeart/2005/8/layout/funnel1"/>
    <dgm:cxn modelId="{69BF27DC-6E6F-495D-8CFD-2EE6833ED627}" type="presParOf" srcId="{16AF8F44-524B-41C9-948B-A455BB3399CA}" destId="{56272243-5E95-4474-89A3-901BA21C3017}" srcOrd="3" destOrd="0" presId="urn:microsoft.com/office/officeart/2005/8/layout/funnel1"/>
    <dgm:cxn modelId="{CF6EDDE3-51AE-450A-8D5F-EBB61EE8353A}" type="presParOf" srcId="{16AF8F44-524B-41C9-948B-A455BB3399CA}" destId="{B9F67EE8-A346-49DA-972E-7002333AA00B}" srcOrd="4" destOrd="0" presId="urn:microsoft.com/office/officeart/2005/8/layout/funnel1"/>
    <dgm:cxn modelId="{F7CE0DCB-F8D9-4D29-ACE3-10E48418F6FC}" type="presParOf" srcId="{16AF8F44-524B-41C9-948B-A455BB3399CA}" destId="{B70F6D09-2194-41FC-8D00-211762A385F8}" srcOrd="5" destOrd="0" presId="urn:microsoft.com/office/officeart/2005/8/layout/funnel1"/>
    <dgm:cxn modelId="{685F284F-E972-40C1-842D-363B25FA7760}" type="presParOf" srcId="{16AF8F44-524B-41C9-948B-A455BB3399CA}" destId="{FA775792-B703-48EF-9810-9A30312A6316}" srcOrd="6" destOrd="0" presId="urn:microsoft.com/office/officeart/2005/8/layout/funnel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31180895-4EFE-4499-A8F9-503A156A838F}" type="doc">
      <dgm:prSet loTypeId="urn:microsoft.com/office/officeart/2005/8/layout/target3" loCatId="relationship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5A788A7B-6952-4924-A7D2-76131867A9FB}">
      <dgm:prSet phldrT="[Texte]"/>
      <dgm:spPr/>
      <dgm:t>
        <a:bodyPr/>
        <a:lstStyle/>
        <a:p>
          <a:r>
            <a:rPr lang="fr-FR" b="0" i="0" u="none"/>
            <a:t>Clinique Psychiatrique</a:t>
          </a:r>
          <a:endParaRPr lang="fr-FR"/>
        </a:p>
      </dgm:t>
    </dgm:pt>
    <dgm:pt modelId="{EBAE159F-6524-440E-A3F6-FD0EA2BF0B60}" type="parTrans" cxnId="{DB60C93F-8315-4A0D-AB40-64D4BD82B487}">
      <dgm:prSet/>
      <dgm:spPr/>
      <dgm:t>
        <a:bodyPr/>
        <a:lstStyle/>
        <a:p>
          <a:endParaRPr lang="fr-FR"/>
        </a:p>
      </dgm:t>
    </dgm:pt>
    <dgm:pt modelId="{BDF302F7-B6C6-48D8-96C6-0808271AD8BA}" type="sibTrans" cxnId="{DB60C93F-8315-4A0D-AB40-64D4BD82B487}">
      <dgm:prSet/>
      <dgm:spPr/>
      <dgm:t>
        <a:bodyPr/>
        <a:lstStyle/>
        <a:p>
          <a:endParaRPr lang="fr-FR"/>
        </a:p>
      </dgm:t>
    </dgm:pt>
    <dgm:pt modelId="{DF2DECCE-3A8A-4A6B-8751-7BAB2E2F13B0}">
      <dgm:prSet phldrT="[Texte]"/>
      <dgm:spPr/>
      <dgm:t>
        <a:bodyPr/>
        <a:lstStyle/>
        <a:p>
          <a:r>
            <a:rPr lang="fr-FR"/>
            <a:t>CMP</a:t>
          </a:r>
        </a:p>
      </dgm:t>
    </dgm:pt>
    <dgm:pt modelId="{096AB5CC-6B1F-43AF-99E8-8171027C7E2B}" type="parTrans" cxnId="{73240E61-CBEB-4DCD-9EAD-2B6BAE38069E}">
      <dgm:prSet/>
      <dgm:spPr/>
      <dgm:t>
        <a:bodyPr/>
        <a:lstStyle/>
        <a:p>
          <a:endParaRPr lang="fr-FR"/>
        </a:p>
      </dgm:t>
    </dgm:pt>
    <dgm:pt modelId="{039A7143-1F98-4B4D-B9EA-AEA807AF8CFF}" type="sibTrans" cxnId="{73240E61-CBEB-4DCD-9EAD-2B6BAE38069E}">
      <dgm:prSet/>
      <dgm:spPr/>
      <dgm:t>
        <a:bodyPr/>
        <a:lstStyle/>
        <a:p>
          <a:endParaRPr lang="fr-FR"/>
        </a:p>
      </dgm:t>
    </dgm:pt>
    <dgm:pt modelId="{60810072-10E1-4958-8EE9-82C696F2DBE8}">
      <dgm:prSet phldrT="[Texte]"/>
      <dgm:spPr/>
      <dgm:t>
        <a:bodyPr/>
        <a:lstStyle/>
        <a:p>
          <a:r>
            <a:rPr lang="fr-FR"/>
            <a:t>Rue Wagon</a:t>
          </a:r>
        </a:p>
      </dgm:t>
    </dgm:pt>
    <dgm:pt modelId="{26C43F18-179A-455D-AF7C-0BFE1240BD3F}" type="parTrans" cxnId="{5C2822DB-5B36-44D1-AC64-028F7B585AF5}">
      <dgm:prSet/>
      <dgm:spPr/>
      <dgm:t>
        <a:bodyPr/>
        <a:lstStyle/>
        <a:p>
          <a:endParaRPr lang="fr-FR"/>
        </a:p>
      </dgm:t>
    </dgm:pt>
    <dgm:pt modelId="{6DA5082B-3A9C-48A2-8777-72411E485353}" type="sibTrans" cxnId="{5C2822DB-5B36-44D1-AC64-028F7B585AF5}">
      <dgm:prSet/>
      <dgm:spPr/>
      <dgm:t>
        <a:bodyPr/>
        <a:lstStyle/>
        <a:p>
          <a:endParaRPr lang="fr-FR"/>
        </a:p>
      </dgm:t>
    </dgm:pt>
    <dgm:pt modelId="{F2940BCB-FE5D-4E30-BAB4-D587238E3589}">
      <dgm:prSet phldrT="[Texte]"/>
      <dgm:spPr/>
      <dgm:t>
        <a:bodyPr/>
        <a:lstStyle/>
        <a:p>
          <a:r>
            <a:rPr lang="fr-FR" b="0" i="0" u="none"/>
            <a:t>CAC</a:t>
          </a:r>
          <a:endParaRPr lang="fr-FR"/>
        </a:p>
      </dgm:t>
    </dgm:pt>
    <dgm:pt modelId="{30F55E4D-488A-488D-90D8-1F80239FDFBE}" type="parTrans" cxnId="{8280C989-84C2-4FB0-AEE2-AD040723B769}">
      <dgm:prSet/>
      <dgm:spPr/>
      <dgm:t>
        <a:bodyPr/>
        <a:lstStyle/>
        <a:p>
          <a:endParaRPr lang="fr-FR"/>
        </a:p>
      </dgm:t>
    </dgm:pt>
    <dgm:pt modelId="{DD2304F6-E3C2-4A40-AD20-216AD947316C}" type="sibTrans" cxnId="{8280C989-84C2-4FB0-AEE2-AD040723B769}">
      <dgm:prSet/>
      <dgm:spPr/>
      <dgm:t>
        <a:bodyPr/>
        <a:lstStyle/>
        <a:p>
          <a:endParaRPr lang="fr-FR"/>
        </a:p>
      </dgm:t>
    </dgm:pt>
    <dgm:pt modelId="{6C473109-7142-43C7-9F14-43D74EA3A761}">
      <dgm:prSet phldrT="[Texte]"/>
      <dgm:spPr/>
      <dgm:t>
        <a:bodyPr/>
        <a:lstStyle/>
        <a:p>
          <a:r>
            <a:rPr lang="fr-FR"/>
            <a:t>CMP </a:t>
          </a:r>
        </a:p>
      </dgm:t>
    </dgm:pt>
    <dgm:pt modelId="{58C5B484-AF20-416D-9221-05B9BABB720A}" type="parTrans" cxnId="{34632EDF-801E-4DCB-8474-1B98F4D01DD9}">
      <dgm:prSet/>
      <dgm:spPr/>
      <dgm:t>
        <a:bodyPr/>
        <a:lstStyle/>
        <a:p>
          <a:endParaRPr lang="fr-FR"/>
        </a:p>
      </dgm:t>
    </dgm:pt>
    <dgm:pt modelId="{ECF974A7-DB61-494A-91EA-41C8CD153C09}" type="sibTrans" cxnId="{34632EDF-801E-4DCB-8474-1B98F4D01DD9}">
      <dgm:prSet/>
      <dgm:spPr/>
      <dgm:t>
        <a:bodyPr/>
        <a:lstStyle/>
        <a:p>
          <a:endParaRPr lang="fr-FR"/>
        </a:p>
      </dgm:t>
    </dgm:pt>
    <dgm:pt modelId="{BCBF12A8-658B-4B88-8286-D4B7DE0C0E4C}">
      <dgm:prSet phldrT="[Texte]"/>
      <dgm:spPr/>
      <dgm:t>
        <a:bodyPr/>
        <a:lstStyle/>
        <a:p>
          <a:r>
            <a:rPr lang="fr-FR" b="0" i="0" u="none"/>
            <a:t>Appartement-thérapeutique</a:t>
          </a:r>
          <a:endParaRPr lang="fr-FR"/>
        </a:p>
      </dgm:t>
    </dgm:pt>
    <dgm:pt modelId="{E58C2C70-0F8C-4511-9939-0A352F2205D2}" type="parTrans" cxnId="{CFF00702-300B-48A2-A60F-C290295BE896}">
      <dgm:prSet/>
      <dgm:spPr/>
      <dgm:t>
        <a:bodyPr/>
        <a:lstStyle/>
        <a:p>
          <a:endParaRPr lang="fr-FR"/>
        </a:p>
      </dgm:t>
    </dgm:pt>
    <dgm:pt modelId="{51821B7B-11CC-41CF-A0C1-36ECA8E985B0}" type="sibTrans" cxnId="{CFF00702-300B-48A2-A60F-C290295BE896}">
      <dgm:prSet/>
      <dgm:spPr/>
      <dgm:t>
        <a:bodyPr/>
        <a:lstStyle/>
        <a:p>
          <a:endParaRPr lang="fr-FR"/>
        </a:p>
      </dgm:t>
    </dgm:pt>
    <dgm:pt modelId="{46E1C206-ECD9-4AA7-A8FC-E8EB4D0374A5}">
      <dgm:prSet phldrT="[Texte]"/>
      <dgm:spPr/>
      <dgm:t>
        <a:bodyPr/>
        <a:lstStyle/>
        <a:p>
          <a:r>
            <a:rPr lang="fr-FR"/>
            <a:t>CMP</a:t>
          </a:r>
        </a:p>
      </dgm:t>
    </dgm:pt>
    <dgm:pt modelId="{6E1F5280-3221-46AA-B35B-3180D2F08BBF}" type="parTrans" cxnId="{5C6B6205-00E9-4229-84F5-32676EE46AEB}">
      <dgm:prSet/>
      <dgm:spPr/>
      <dgm:t>
        <a:bodyPr/>
        <a:lstStyle/>
        <a:p>
          <a:endParaRPr lang="fr-FR"/>
        </a:p>
      </dgm:t>
    </dgm:pt>
    <dgm:pt modelId="{E18A109F-3AD5-43B7-91B9-50D0987832E7}" type="sibTrans" cxnId="{5C6B6205-00E9-4229-84F5-32676EE46AEB}">
      <dgm:prSet/>
      <dgm:spPr/>
      <dgm:t>
        <a:bodyPr/>
        <a:lstStyle/>
        <a:p>
          <a:endParaRPr lang="fr-FR"/>
        </a:p>
      </dgm:t>
    </dgm:pt>
    <dgm:pt modelId="{103EB25D-31FB-430A-A333-364EEE627657}">
      <dgm:prSet phldrT="[Texte]"/>
      <dgm:spPr/>
      <dgm:t>
        <a:bodyPr/>
        <a:lstStyle/>
        <a:p>
          <a:r>
            <a:rPr lang="fr-FR"/>
            <a:t>rue des Wetz</a:t>
          </a:r>
        </a:p>
      </dgm:t>
    </dgm:pt>
    <dgm:pt modelId="{0F616EC1-5D02-4CA9-82A8-CB7F1A0AA167}" type="parTrans" cxnId="{6152CC75-350D-4971-8232-4A6A9E8962AC}">
      <dgm:prSet/>
      <dgm:spPr/>
      <dgm:t>
        <a:bodyPr/>
        <a:lstStyle/>
        <a:p>
          <a:endParaRPr lang="fr-FR"/>
        </a:p>
      </dgm:t>
    </dgm:pt>
    <dgm:pt modelId="{1303294A-EC43-465F-9F92-C0A3453F8CFF}" type="sibTrans" cxnId="{6152CC75-350D-4971-8232-4A6A9E8962AC}">
      <dgm:prSet/>
      <dgm:spPr/>
      <dgm:t>
        <a:bodyPr/>
        <a:lstStyle/>
        <a:p>
          <a:endParaRPr lang="fr-FR"/>
        </a:p>
      </dgm:t>
    </dgm:pt>
    <dgm:pt modelId="{897B84D6-9E13-40B0-897D-75A77073E8E4}">
      <dgm:prSet phldrT="[Texte]"/>
      <dgm:spPr/>
      <dgm:t>
        <a:bodyPr/>
        <a:lstStyle/>
        <a:p>
          <a:r>
            <a:rPr lang="fr-FR"/>
            <a:t>Roost Warendin</a:t>
          </a:r>
        </a:p>
      </dgm:t>
    </dgm:pt>
    <dgm:pt modelId="{7042BF94-CAF2-43F4-AA53-95D5B4D785E1}" type="sibTrans" cxnId="{9D5305FA-DAD5-4951-8F1B-7060EEBA9668}">
      <dgm:prSet/>
      <dgm:spPr/>
      <dgm:t>
        <a:bodyPr/>
        <a:lstStyle/>
        <a:p>
          <a:endParaRPr lang="fr-FR"/>
        </a:p>
      </dgm:t>
    </dgm:pt>
    <dgm:pt modelId="{CBF94BCB-E8AB-44F5-A183-A63DD4A23523}" type="parTrans" cxnId="{9D5305FA-DAD5-4951-8F1B-7060EEBA9668}">
      <dgm:prSet/>
      <dgm:spPr/>
      <dgm:t>
        <a:bodyPr/>
        <a:lstStyle/>
        <a:p>
          <a:endParaRPr lang="fr-FR"/>
        </a:p>
      </dgm:t>
    </dgm:pt>
    <dgm:pt modelId="{B77AEE38-72A8-447F-8677-D908EDA26AC1}" type="pres">
      <dgm:prSet presAssocID="{31180895-4EFE-4499-A8F9-503A156A838F}" presName="Name0" presStyleCnt="0">
        <dgm:presLayoutVars>
          <dgm:chMax val="7"/>
          <dgm:dir/>
          <dgm:animLvl val="lvl"/>
          <dgm:resizeHandles val="exact"/>
        </dgm:presLayoutVars>
      </dgm:prSet>
      <dgm:spPr/>
    </dgm:pt>
    <dgm:pt modelId="{3842547A-6583-48CC-B574-33838D1BA583}" type="pres">
      <dgm:prSet presAssocID="{5A788A7B-6952-4924-A7D2-76131867A9FB}" presName="circle1" presStyleLbl="node1" presStyleIdx="0" presStyleCnt="3"/>
      <dgm:spPr/>
    </dgm:pt>
    <dgm:pt modelId="{8BBD11F2-5C42-48ED-862F-370DFFEE3CB1}" type="pres">
      <dgm:prSet presAssocID="{5A788A7B-6952-4924-A7D2-76131867A9FB}" presName="space" presStyleCnt="0"/>
      <dgm:spPr/>
    </dgm:pt>
    <dgm:pt modelId="{E3156621-5CD4-4C1C-BC9C-86EED55DBB4F}" type="pres">
      <dgm:prSet presAssocID="{5A788A7B-6952-4924-A7D2-76131867A9FB}" presName="rect1" presStyleLbl="alignAcc1" presStyleIdx="0" presStyleCnt="3"/>
      <dgm:spPr/>
    </dgm:pt>
    <dgm:pt modelId="{B71F6E14-190C-4196-A738-5F8F9E21AA5E}" type="pres">
      <dgm:prSet presAssocID="{F2940BCB-FE5D-4E30-BAB4-D587238E3589}" presName="vertSpace2" presStyleLbl="node1" presStyleIdx="0" presStyleCnt="3"/>
      <dgm:spPr/>
    </dgm:pt>
    <dgm:pt modelId="{36FCBC04-927B-4E36-9FB1-55D17D04774D}" type="pres">
      <dgm:prSet presAssocID="{F2940BCB-FE5D-4E30-BAB4-D587238E3589}" presName="circle2" presStyleLbl="node1" presStyleIdx="1" presStyleCnt="3"/>
      <dgm:spPr/>
    </dgm:pt>
    <dgm:pt modelId="{70BDC201-E439-416E-BB69-306598A14AEF}" type="pres">
      <dgm:prSet presAssocID="{F2940BCB-FE5D-4E30-BAB4-D587238E3589}" presName="rect2" presStyleLbl="alignAcc1" presStyleIdx="1" presStyleCnt="3"/>
      <dgm:spPr/>
    </dgm:pt>
    <dgm:pt modelId="{F479829A-A1A1-4B81-AD11-938D01867D24}" type="pres">
      <dgm:prSet presAssocID="{BCBF12A8-658B-4B88-8286-D4B7DE0C0E4C}" presName="vertSpace3" presStyleLbl="node1" presStyleIdx="1" presStyleCnt="3"/>
      <dgm:spPr/>
    </dgm:pt>
    <dgm:pt modelId="{1F0F3F1B-0291-4628-A2B9-13F982BF53DF}" type="pres">
      <dgm:prSet presAssocID="{BCBF12A8-658B-4B88-8286-D4B7DE0C0E4C}" presName="circle3" presStyleLbl="node1" presStyleIdx="2" presStyleCnt="3"/>
      <dgm:spPr/>
    </dgm:pt>
    <dgm:pt modelId="{F35674FA-9B58-4501-A2ED-08FAE9C85D01}" type="pres">
      <dgm:prSet presAssocID="{BCBF12A8-658B-4B88-8286-D4B7DE0C0E4C}" presName="rect3" presStyleLbl="alignAcc1" presStyleIdx="2" presStyleCnt="3"/>
      <dgm:spPr/>
    </dgm:pt>
    <dgm:pt modelId="{C1AA8DA8-429C-4BC1-9EA4-331726623DC3}" type="pres">
      <dgm:prSet presAssocID="{5A788A7B-6952-4924-A7D2-76131867A9FB}" presName="rect1ParTx" presStyleLbl="alignAcc1" presStyleIdx="2" presStyleCnt="3">
        <dgm:presLayoutVars>
          <dgm:chMax val="1"/>
          <dgm:bulletEnabled val="1"/>
        </dgm:presLayoutVars>
      </dgm:prSet>
      <dgm:spPr/>
    </dgm:pt>
    <dgm:pt modelId="{F1B5C635-C404-4E46-ADAC-019CC97D654D}" type="pres">
      <dgm:prSet presAssocID="{5A788A7B-6952-4924-A7D2-76131867A9FB}" presName="rect1ChTx" presStyleLbl="alignAcc1" presStyleIdx="2" presStyleCnt="3">
        <dgm:presLayoutVars>
          <dgm:bulletEnabled val="1"/>
        </dgm:presLayoutVars>
      </dgm:prSet>
      <dgm:spPr/>
    </dgm:pt>
    <dgm:pt modelId="{E36AE4DF-6455-4FD4-A385-2C75D3366265}" type="pres">
      <dgm:prSet presAssocID="{F2940BCB-FE5D-4E30-BAB4-D587238E3589}" presName="rect2ParTx" presStyleLbl="alignAcc1" presStyleIdx="2" presStyleCnt="3">
        <dgm:presLayoutVars>
          <dgm:chMax val="1"/>
          <dgm:bulletEnabled val="1"/>
        </dgm:presLayoutVars>
      </dgm:prSet>
      <dgm:spPr/>
    </dgm:pt>
    <dgm:pt modelId="{5D7CB671-152A-4C2B-A968-F9298CA2B4FB}" type="pres">
      <dgm:prSet presAssocID="{F2940BCB-FE5D-4E30-BAB4-D587238E3589}" presName="rect2ChTx" presStyleLbl="alignAcc1" presStyleIdx="2" presStyleCnt="3">
        <dgm:presLayoutVars>
          <dgm:bulletEnabled val="1"/>
        </dgm:presLayoutVars>
      </dgm:prSet>
      <dgm:spPr/>
    </dgm:pt>
    <dgm:pt modelId="{841A63A8-9275-45E4-97DE-F590042EFB4F}" type="pres">
      <dgm:prSet presAssocID="{BCBF12A8-658B-4B88-8286-D4B7DE0C0E4C}" presName="rect3ParTx" presStyleLbl="alignAcc1" presStyleIdx="2" presStyleCnt="3">
        <dgm:presLayoutVars>
          <dgm:chMax val="1"/>
          <dgm:bulletEnabled val="1"/>
        </dgm:presLayoutVars>
      </dgm:prSet>
      <dgm:spPr/>
    </dgm:pt>
    <dgm:pt modelId="{063B30B1-55C4-488F-99AE-E09543B95ED0}" type="pres">
      <dgm:prSet presAssocID="{BCBF12A8-658B-4B88-8286-D4B7DE0C0E4C}" presName="rect3ChTx" presStyleLbl="alignAcc1" presStyleIdx="2" presStyleCnt="3">
        <dgm:presLayoutVars>
          <dgm:bulletEnabled val="1"/>
        </dgm:presLayoutVars>
      </dgm:prSet>
      <dgm:spPr/>
    </dgm:pt>
  </dgm:ptLst>
  <dgm:cxnLst>
    <dgm:cxn modelId="{CFF00702-300B-48A2-A60F-C290295BE896}" srcId="{31180895-4EFE-4499-A8F9-503A156A838F}" destId="{BCBF12A8-658B-4B88-8286-D4B7DE0C0E4C}" srcOrd="2" destOrd="0" parTransId="{E58C2C70-0F8C-4511-9939-0A352F2205D2}" sibTransId="{51821B7B-11CC-41CF-A0C1-36ECA8E985B0}"/>
    <dgm:cxn modelId="{5C6B6205-00E9-4229-84F5-32676EE46AEB}" srcId="{BCBF12A8-658B-4B88-8286-D4B7DE0C0E4C}" destId="{46E1C206-ECD9-4AA7-A8FC-E8EB4D0374A5}" srcOrd="0" destOrd="0" parTransId="{6E1F5280-3221-46AA-B35B-3180D2F08BBF}" sibTransId="{E18A109F-3AD5-43B7-91B9-50D0987832E7}"/>
    <dgm:cxn modelId="{DB60C93F-8315-4A0D-AB40-64D4BD82B487}" srcId="{31180895-4EFE-4499-A8F9-503A156A838F}" destId="{5A788A7B-6952-4924-A7D2-76131867A9FB}" srcOrd="0" destOrd="0" parTransId="{EBAE159F-6524-440E-A3F6-FD0EA2BF0B60}" sibTransId="{BDF302F7-B6C6-48D8-96C6-0808271AD8BA}"/>
    <dgm:cxn modelId="{73240E61-CBEB-4DCD-9EAD-2B6BAE38069E}" srcId="{5A788A7B-6952-4924-A7D2-76131867A9FB}" destId="{DF2DECCE-3A8A-4A6B-8751-7BAB2E2F13B0}" srcOrd="0" destOrd="0" parTransId="{096AB5CC-6B1F-43AF-99E8-8171027C7E2B}" sibTransId="{039A7143-1F98-4B4D-B9EA-AEA807AF8CFF}"/>
    <dgm:cxn modelId="{8EDD1861-413B-4302-8FDE-B142C839CB8D}" type="presOf" srcId="{5A788A7B-6952-4924-A7D2-76131867A9FB}" destId="{C1AA8DA8-429C-4BC1-9EA4-331726623DC3}" srcOrd="1" destOrd="0" presId="urn:microsoft.com/office/officeart/2005/8/layout/target3"/>
    <dgm:cxn modelId="{80F1AC64-4D7C-4EAE-9B5A-A454DE4D3A5D}" type="presOf" srcId="{F2940BCB-FE5D-4E30-BAB4-D587238E3589}" destId="{70BDC201-E439-416E-BB69-306598A14AEF}" srcOrd="0" destOrd="0" presId="urn:microsoft.com/office/officeart/2005/8/layout/target3"/>
    <dgm:cxn modelId="{45780165-3A02-4A35-8E1F-590A76F62C8B}" type="presOf" srcId="{DF2DECCE-3A8A-4A6B-8751-7BAB2E2F13B0}" destId="{F1B5C635-C404-4E46-ADAC-019CC97D654D}" srcOrd="0" destOrd="0" presId="urn:microsoft.com/office/officeart/2005/8/layout/target3"/>
    <dgm:cxn modelId="{769F5A45-F427-460B-86E8-389AA5545A56}" type="presOf" srcId="{46E1C206-ECD9-4AA7-A8FC-E8EB4D0374A5}" destId="{063B30B1-55C4-488F-99AE-E09543B95ED0}" srcOrd="0" destOrd="0" presId="urn:microsoft.com/office/officeart/2005/8/layout/target3"/>
    <dgm:cxn modelId="{2002E047-21B6-4554-A55E-9618023602D9}" type="presOf" srcId="{5A788A7B-6952-4924-A7D2-76131867A9FB}" destId="{E3156621-5CD4-4C1C-BC9C-86EED55DBB4F}" srcOrd="0" destOrd="0" presId="urn:microsoft.com/office/officeart/2005/8/layout/target3"/>
    <dgm:cxn modelId="{CEC76849-4FE0-4E34-BCFE-A59E893774A1}" type="presOf" srcId="{BCBF12A8-658B-4B88-8286-D4B7DE0C0E4C}" destId="{F35674FA-9B58-4501-A2ED-08FAE9C85D01}" srcOrd="0" destOrd="0" presId="urn:microsoft.com/office/officeart/2005/8/layout/target3"/>
    <dgm:cxn modelId="{2AD0D24C-E12C-4F19-807B-4690BBE918D8}" type="presOf" srcId="{31180895-4EFE-4499-A8F9-503A156A838F}" destId="{B77AEE38-72A8-447F-8677-D908EDA26AC1}" srcOrd="0" destOrd="0" presId="urn:microsoft.com/office/officeart/2005/8/layout/target3"/>
    <dgm:cxn modelId="{6152CC75-350D-4971-8232-4A6A9E8962AC}" srcId="{BCBF12A8-658B-4B88-8286-D4B7DE0C0E4C}" destId="{103EB25D-31FB-430A-A333-364EEE627657}" srcOrd="1" destOrd="0" parTransId="{0F616EC1-5D02-4CA9-82A8-CB7F1A0AA167}" sibTransId="{1303294A-EC43-465F-9F92-C0A3453F8CFF}"/>
    <dgm:cxn modelId="{A883EA7B-1296-43D3-AB62-5E70243AA13E}" type="presOf" srcId="{60810072-10E1-4958-8EE9-82C696F2DBE8}" destId="{F1B5C635-C404-4E46-ADAC-019CC97D654D}" srcOrd="0" destOrd="1" presId="urn:microsoft.com/office/officeart/2005/8/layout/target3"/>
    <dgm:cxn modelId="{11C10685-3A44-419C-B6CC-DE621BB48CE9}" type="presOf" srcId="{897B84D6-9E13-40B0-897D-75A77073E8E4}" destId="{5D7CB671-152A-4C2B-A968-F9298CA2B4FB}" srcOrd="0" destOrd="1" presId="urn:microsoft.com/office/officeart/2005/8/layout/target3"/>
    <dgm:cxn modelId="{8280C989-84C2-4FB0-AEE2-AD040723B769}" srcId="{31180895-4EFE-4499-A8F9-503A156A838F}" destId="{F2940BCB-FE5D-4E30-BAB4-D587238E3589}" srcOrd="1" destOrd="0" parTransId="{30F55E4D-488A-488D-90D8-1F80239FDFBE}" sibTransId="{DD2304F6-E3C2-4A40-AD20-216AD947316C}"/>
    <dgm:cxn modelId="{A0EFD1B8-2F39-4996-A397-CFC0B32D848D}" type="presOf" srcId="{6C473109-7142-43C7-9F14-43D74EA3A761}" destId="{5D7CB671-152A-4C2B-A968-F9298CA2B4FB}" srcOrd="0" destOrd="0" presId="urn:microsoft.com/office/officeart/2005/8/layout/target3"/>
    <dgm:cxn modelId="{57529FC5-BD1A-4101-B733-2B4F0DC7FFCC}" type="presOf" srcId="{103EB25D-31FB-430A-A333-364EEE627657}" destId="{063B30B1-55C4-488F-99AE-E09543B95ED0}" srcOrd="0" destOrd="1" presId="urn:microsoft.com/office/officeart/2005/8/layout/target3"/>
    <dgm:cxn modelId="{CD0309D0-EE4A-4551-AC96-2F3B9892AB06}" type="presOf" srcId="{BCBF12A8-658B-4B88-8286-D4B7DE0C0E4C}" destId="{841A63A8-9275-45E4-97DE-F590042EFB4F}" srcOrd="1" destOrd="0" presId="urn:microsoft.com/office/officeart/2005/8/layout/target3"/>
    <dgm:cxn modelId="{5C2822DB-5B36-44D1-AC64-028F7B585AF5}" srcId="{5A788A7B-6952-4924-A7D2-76131867A9FB}" destId="{60810072-10E1-4958-8EE9-82C696F2DBE8}" srcOrd="1" destOrd="0" parTransId="{26C43F18-179A-455D-AF7C-0BFE1240BD3F}" sibTransId="{6DA5082B-3A9C-48A2-8777-72411E485353}"/>
    <dgm:cxn modelId="{34632EDF-801E-4DCB-8474-1B98F4D01DD9}" srcId="{F2940BCB-FE5D-4E30-BAB4-D587238E3589}" destId="{6C473109-7142-43C7-9F14-43D74EA3A761}" srcOrd="0" destOrd="0" parTransId="{58C5B484-AF20-416D-9221-05B9BABB720A}" sibTransId="{ECF974A7-DB61-494A-91EA-41C8CD153C09}"/>
    <dgm:cxn modelId="{588A13E7-9F3E-4DE3-9955-26E108C08BDE}" type="presOf" srcId="{F2940BCB-FE5D-4E30-BAB4-D587238E3589}" destId="{E36AE4DF-6455-4FD4-A385-2C75D3366265}" srcOrd="1" destOrd="0" presId="urn:microsoft.com/office/officeart/2005/8/layout/target3"/>
    <dgm:cxn modelId="{9D5305FA-DAD5-4951-8F1B-7060EEBA9668}" srcId="{F2940BCB-FE5D-4E30-BAB4-D587238E3589}" destId="{897B84D6-9E13-40B0-897D-75A77073E8E4}" srcOrd="1" destOrd="0" parTransId="{CBF94BCB-E8AB-44F5-A183-A63DD4A23523}" sibTransId="{7042BF94-CAF2-43F4-AA53-95D5B4D785E1}"/>
    <dgm:cxn modelId="{38BF0CB1-BC86-46AC-AF7F-BDF1CEF8916D}" type="presParOf" srcId="{B77AEE38-72A8-447F-8677-D908EDA26AC1}" destId="{3842547A-6583-48CC-B574-33838D1BA583}" srcOrd="0" destOrd="0" presId="urn:microsoft.com/office/officeart/2005/8/layout/target3"/>
    <dgm:cxn modelId="{866A32FD-B9A3-4D0B-A42F-08FCCDAE9F67}" type="presParOf" srcId="{B77AEE38-72A8-447F-8677-D908EDA26AC1}" destId="{8BBD11F2-5C42-48ED-862F-370DFFEE3CB1}" srcOrd="1" destOrd="0" presId="urn:microsoft.com/office/officeart/2005/8/layout/target3"/>
    <dgm:cxn modelId="{0557129A-8B37-4916-8A8D-951F7BB78ABE}" type="presParOf" srcId="{B77AEE38-72A8-447F-8677-D908EDA26AC1}" destId="{E3156621-5CD4-4C1C-BC9C-86EED55DBB4F}" srcOrd="2" destOrd="0" presId="urn:microsoft.com/office/officeart/2005/8/layout/target3"/>
    <dgm:cxn modelId="{1CE47805-2B6C-4864-AB84-384B7AB3220C}" type="presParOf" srcId="{B77AEE38-72A8-447F-8677-D908EDA26AC1}" destId="{B71F6E14-190C-4196-A738-5F8F9E21AA5E}" srcOrd="3" destOrd="0" presId="urn:microsoft.com/office/officeart/2005/8/layout/target3"/>
    <dgm:cxn modelId="{248C767E-A3D7-47F2-8BCF-1A8DF8B02168}" type="presParOf" srcId="{B77AEE38-72A8-447F-8677-D908EDA26AC1}" destId="{36FCBC04-927B-4E36-9FB1-55D17D04774D}" srcOrd="4" destOrd="0" presId="urn:microsoft.com/office/officeart/2005/8/layout/target3"/>
    <dgm:cxn modelId="{392B73C8-602F-49C8-AEC6-E5B8B88C56EA}" type="presParOf" srcId="{B77AEE38-72A8-447F-8677-D908EDA26AC1}" destId="{70BDC201-E439-416E-BB69-306598A14AEF}" srcOrd="5" destOrd="0" presId="urn:microsoft.com/office/officeart/2005/8/layout/target3"/>
    <dgm:cxn modelId="{FA464CF3-86CA-48CE-B586-1B61842B118D}" type="presParOf" srcId="{B77AEE38-72A8-447F-8677-D908EDA26AC1}" destId="{F479829A-A1A1-4B81-AD11-938D01867D24}" srcOrd="6" destOrd="0" presId="urn:microsoft.com/office/officeart/2005/8/layout/target3"/>
    <dgm:cxn modelId="{15C4FDF0-2D23-4255-871C-C81300BF7485}" type="presParOf" srcId="{B77AEE38-72A8-447F-8677-D908EDA26AC1}" destId="{1F0F3F1B-0291-4628-A2B9-13F982BF53DF}" srcOrd="7" destOrd="0" presId="urn:microsoft.com/office/officeart/2005/8/layout/target3"/>
    <dgm:cxn modelId="{A5CAF4C1-43B0-4464-9C5E-E09C5274F5C0}" type="presParOf" srcId="{B77AEE38-72A8-447F-8677-D908EDA26AC1}" destId="{F35674FA-9B58-4501-A2ED-08FAE9C85D01}" srcOrd="8" destOrd="0" presId="urn:microsoft.com/office/officeart/2005/8/layout/target3"/>
    <dgm:cxn modelId="{7136B6CB-DEDD-42E3-B2E3-08B95240B537}" type="presParOf" srcId="{B77AEE38-72A8-447F-8677-D908EDA26AC1}" destId="{C1AA8DA8-429C-4BC1-9EA4-331726623DC3}" srcOrd="9" destOrd="0" presId="urn:microsoft.com/office/officeart/2005/8/layout/target3"/>
    <dgm:cxn modelId="{B2C542CA-208D-41EA-8314-8D05DD408684}" type="presParOf" srcId="{B77AEE38-72A8-447F-8677-D908EDA26AC1}" destId="{F1B5C635-C404-4E46-ADAC-019CC97D654D}" srcOrd="10" destOrd="0" presId="urn:microsoft.com/office/officeart/2005/8/layout/target3"/>
    <dgm:cxn modelId="{4909027A-FA98-4CA1-B60A-5DF24ECA1B74}" type="presParOf" srcId="{B77AEE38-72A8-447F-8677-D908EDA26AC1}" destId="{E36AE4DF-6455-4FD4-A385-2C75D3366265}" srcOrd="11" destOrd="0" presId="urn:microsoft.com/office/officeart/2005/8/layout/target3"/>
    <dgm:cxn modelId="{13BD767E-B8FB-44D6-8EAD-1DA53EFD2F3C}" type="presParOf" srcId="{B77AEE38-72A8-447F-8677-D908EDA26AC1}" destId="{5D7CB671-152A-4C2B-A968-F9298CA2B4FB}" srcOrd="12" destOrd="0" presId="urn:microsoft.com/office/officeart/2005/8/layout/target3"/>
    <dgm:cxn modelId="{2F75873E-16E9-4662-B5CA-AB60F44BDAFB}" type="presParOf" srcId="{B77AEE38-72A8-447F-8677-D908EDA26AC1}" destId="{841A63A8-9275-45E4-97DE-F590042EFB4F}" srcOrd="13" destOrd="0" presId="urn:microsoft.com/office/officeart/2005/8/layout/target3"/>
    <dgm:cxn modelId="{2A3DD8C9-2337-4EF6-AAE0-3F9AB07E82F0}" type="presParOf" srcId="{B77AEE38-72A8-447F-8677-D908EDA26AC1}" destId="{063B30B1-55C4-488F-99AE-E09543B95ED0}" srcOrd="14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77D13C82-72CB-4F34-AA98-5F598EB55B87}">
      <dsp:nvSpPr>
        <dsp:cNvPr id="0" name=""/>
        <dsp:cNvSpPr/>
      </dsp:nvSpPr>
      <dsp:spPr>
        <a:xfrm>
          <a:off x="132159" y="0"/>
          <a:ext cx="2619373" cy="2619373"/>
        </a:xfrm>
        <a:prstGeom prst="triangl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BF8935C-F5FB-45C1-9C8A-34FC62C51AB2}">
      <dsp:nvSpPr>
        <dsp:cNvPr id="0" name=""/>
        <dsp:cNvSpPr/>
      </dsp:nvSpPr>
      <dsp:spPr>
        <a:xfrm>
          <a:off x="1441846" y="262418"/>
          <a:ext cx="1702593" cy="245927"/>
        </a:xfrm>
        <a:prstGeom prst="round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Urgences</a:t>
          </a:r>
        </a:p>
      </dsp:txBody>
      <dsp:txXfrm>
        <a:off x="1453851" y="274423"/>
        <a:ext cx="1678583" cy="221917"/>
      </dsp:txXfrm>
    </dsp:sp>
    <dsp:sp modelId="{21A34002-146F-456A-9499-B4E3BC842532}">
      <dsp:nvSpPr>
        <dsp:cNvPr id="0" name=""/>
        <dsp:cNvSpPr/>
      </dsp:nvSpPr>
      <dsp:spPr>
        <a:xfrm>
          <a:off x="1441846" y="710682"/>
          <a:ext cx="1702593" cy="175012"/>
        </a:xfrm>
        <a:prstGeom prst="round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50" kern="1200"/>
            <a:t>Réanimation</a:t>
          </a:r>
        </a:p>
      </dsp:txBody>
      <dsp:txXfrm>
        <a:off x="1450389" y="719225"/>
        <a:ext cx="1685507" cy="157926"/>
      </dsp:txXfrm>
    </dsp:sp>
    <dsp:sp modelId="{3CE14499-3887-4E39-97BA-1D9BFC855824}">
      <dsp:nvSpPr>
        <dsp:cNvPr id="0" name=""/>
        <dsp:cNvSpPr/>
      </dsp:nvSpPr>
      <dsp:spPr>
        <a:xfrm>
          <a:off x="1441846" y="1088031"/>
          <a:ext cx="1702593" cy="170059"/>
        </a:xfrm>
        <a:prstGeom prst="round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50" kern="1200"/>
            <a:t>USIC</a:t>
          </a:r>
        </a:p>
      </dsp:txBody>
      <dsp:txXfrm>
        <a:off x="1450148" y="1096333"/>
        <a:ext cx="1685989" cy="153455"/>
      </dsp:txXfrm>
    </dsp:sp>
    <dsp:sp modelId="{D31B48D0-E8EE-4456-9AA7-FF6F88E16B2A}">
      <dsp:nvSpPr>
        <dsp:cNvPr id="0" name=""/>
        <dsp:cNvSpPr/>
      </dsp:nvSpPr>
      <dsp:spPr>
        <a:xfrm>
          <a:off x="1441846" y="1460427"/>
          <a:ext cx="1702593" cy="245927"/>
        </a:xfrm>
        <a:prstGeom prst="round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50" kern="1200"/>
            <a:t>Bloc Obstétrique</a:t>
          </a:r>
        </a:p>
      </dsp:txBody>
      <dsp:txXfrm>
        <a:off x="1453851" y="1472432"/>
        <a:ext cx="1678583" cy="221917"/>
      </dsp:txXfrm>
    </dsp:sp>
    <dsp:sp modelId="{FFFF5C92-57BC-44A8-8DCD-63C67CA4C548}">
      <dsp:nvSpPr>
        <dsp:cNvPr id="0" name=""/>
        <dsp:cNvSpPr/>
      </dsp:nvSpPr>
      <dsp:spPr>
        <a:xfrm>
          <a:off x="1441846" y="1908691"/>
          <a:ext cx="1702593" cy="245927"/>
        </a:xfrm>
        <a:prstGeom prst="round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ctr" anchorCtr="0">
          <a:noAutofit/>
        </a:bodyPr>
        <a:lstStyle/>
        <a:p>
          <a:pPr marL="0" lvl="0" indent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50" kern="1200"/>
            <a:t>Hémodialyse</a:t>
          </a:r>
        </a:p>
      </dsp:txBody>
      <dsp:txXfrm>
        <a:off x="1453851" y="1920696"/>
        <a:ext cx="1678583" cy="221917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15939ED8-46FB-497A-B595-D57EC2D742E2}">
      <dsp:nvSpPr>
        <dsp:cNvPr id="0" name=""/>
        <dsp:cNvSpPr/>
      </dsp:nvSpPr>
      <dsp:spPr>
        <a:xfrm>
          <a:off x="1330263" y="505158"/>
          <a:ext cx="666752" cy="399097"/>
        </a:xfrm>
        <a:custGeom>
          <a:avLst/>
          <a:gdLst/>
          <a:ahLst/>
          <a:cxnLst/>
          <a:rect l="0" t="0" r="0" b="0"/>
          <a:pathLst>
            <a:path>
              <a:moveTo>
                <a:pt x="666752" y="399097"/>
              </a:moveTo>
              <a:lnTo>
                <a:pt x="0" y="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9488752-3952-4227-AEED-43312FAEB081}">
      <dsp:nvSpPr>
        <dsp:cNvPr id="0" name=""/>
        <dsp:cNvSpPr/>
      </dsp:nvSpPr>
      <dsp:spPr>
        <a:xfrm>
          <a:off x="1951296" y="858535"/>
          <a:ext cx="91440" cy="91440"/>
        </a:xfrm>
        <a:custGeom>
          <a:avLst/>
          <a:gdLst/>
          <a:ahLst/>
          <a:cxnLst/>
          <a:rect l="0" t="0" r="0" b="0"/>
          <a:pathLst>
            <a:path>
              <a:moveTo>
                <a:pt x="45720" y="45720"/>
              </a:moveTo>
              <a:lnTo>
                <a:pt x="45720" y="74174"/>
              </a:lnTo>
              <a:lnTo>
                <a:pt x="55398" y="74174"/>
              </a:lnTo>
              <a:lnTo>
                <a:pt x="55398" y="132397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306CB08-9071-40BA-9140-3E7535971BE1}">
      <dsp:nvSpPr>
        <dsp:cNvPr id="0" name=""/>
        <dsp:cNvSpPr/>
      </dsp:nvSpPr>
      <dsp:spPr>
        <a:xfrm>
          <a:off x="539846" y="505160"/>
          <a:ext cx="1457169" cy="399093"/>
        </a:xfrm>
        <a:custGeom>
          <a:avLst/>
          <a:gdLst/>
          <a:ahLst/>
          <a:cxnLst/>
          <a:rect l="0" t="0" r="0" b="0"/>
          <a:pathLst>
            <a:path>
              <a:moveTo>
                <a:pt x="0" y="399093"/>
              </a:moveTo>
              <a:lnTo>
                <a:pt x="1457169" y="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B99D91E-FF03-4D3B-9488-4C63759957CF}">
      <dsp:nvSpPr>
        <dsp:cNvPr id="0" name=""/>
        <dsp:cNvSpPr/>
      </dsp:nvSpPr>
      <dsp:spPr>
        <a:xfrm>
          <a:off x="225598" y="505158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D9FBFFC-396D-49F6-9096-80673204B3FF}">
      <dsp:nvSpPr>
        <dsp:cNvPr id="0" name=""/>
        <dsp:cNvSpPr/>
      </dsp:nvSpPr>
      <dsp:spPr>
        <a:xfrm>
          <a:off x="295431" y="571499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Clientelle</a:t>
          </a:r>
        </a:p>
      </dsp:txBody>
      <dsp:txXfrm>
        <a:off x="307120" y="583188"/>
        <a:ext cx="605118" cy="375717"/>
      </dsp:txXfrm>
    </dsp:sp>
    <dsp:sp modelId="{98609057-457B-4666-8537-96FBCB3F0E85}">
      <dsp:nvSpPr>
        <dsp:cNvPr id="0" name=""/>
        <dsp:cNvSpPr/>
      </dsp:nvSpPr>
      <dsp:spPr>
        <a:xfrm>
          <a:off x="1682767" y="505160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3F45517-5780-4A6E-8D04-24BB09AF09BF}">
      <dsp:nvSpPr>
        <dsp:cNvPr id="0" name=""/>
        <dsp:cNvSpPr/>
      </dsp:nvSpPr>
      <dsp:spPr>
        <a:xfrm>
          <a:off x="1752600" y="571501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DISAM</a:t>
          </a:r>
        </a:p>
      </dsp:txBody>
      <dsp:txXfrm>
        <a:off x="1764289" y="583190"/>
        <a:ext cx="605118" cy="375717"/>
      </dsp:txXfrm>
    </dsp:sp>
    <dsp:sp modelId="{20540817-8151-4127-BEAD-9F778E530332}">
      <dsp:nvSpPr>
        <dsp:cNvPr id="0" name=""/>
        <dsp:cNvSpPr/>
      </dsp:nvSpPr>
      <dsp:spPr>
        <a:xfrm>
          <a:off x="1692446" y="990933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D1721DD-0CAB-4C36-A4A5-05B9F81E56AF}">
      <dsp:nvSpPr>
        <dsp:cNvPr id="0" name=""/>
        <dsp:cNvSpPr/>
      </dsp:nvSpPr>
      <dsp:spPr>
        <a:xfrm>
          <a:off x="1762279" y="1057274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DIM</a:t>
          </a:r>
        </a:p>
      </dsp:txBody>
      <dsp:txXfrm>
        <a:off x="1773968" y="1068963"/>
        <a:ext cx="605118" cy="375717"/>
      </dsp:txXfrm>
    </dsp:sp>
    <dsp:sp modelId="{AEC748A8-5E61-4DFA-B0CB-396446A8AD5E}">
      <dsp:nvSpPr>
        <dsp:cNvPr id="0" name=""/>
        <dsp:cNvSpPr/>
      </dsp:nvSpPr>
      <dsp:spPr>
        <a:xfrm>
          <a:off x="1016015" y="505158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6F56F7-D4CC-4512-9477-E54C5A610CBA}">
      <dsp:nvSpPr>
        <dsp:cNvPr id="0" name=""/>
        <dsp:cNvSpPr/>
      </dsp:nvSpPr>
      <dsp:spPr>
        <a:xfrm>
          <a:off x="1085848" y="571499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Stratégie</a:t>
          </a:r>
        </a:p>
      </dsp:txBody>
      <dsp:txXfrm>
        <a:off x="1097537" y="583188"/>
        <a:ext cx="605118" cy="375717"/>
      </dsp:txXfrm>
    </dsp:sp>
    <dsp:sp modelId="{7D25CD81-604E-4808-834C-C922B8542C63}">
      <dsp:nvSpPr>
        <dsp:cNvPr id="0" name=""/>
        <dsp:cNvSpPr/>
      </dsp:nvSpPr>
      <dsp:spPr>
        <a:xfrm>
          <a:off x="301641" y="1058563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3BFAB6-B186-45FC-AF17-3EE5CCF7F24E}">
      <dsp:nvSpPr>
        <dsp:cNvPr id="0" name=""/>
        <dsp:cNvSpPr/>
      </dsp:nvSpPr>
      <dsp:spPr>
        <a:xfrm>
          <a:off x="371474" y="1124904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Santé au travail</a:t>
          </a:r>
        </a:p>
      </dsp:txBody>
      <dsp:txXfrm>
        <a:off x="383163" y="1136593"/>
        <a:ext cx="605118" cy="375717"/>
      </dsp:txXfrm>
    </dsp:sp>
    <dsp:sp modelId="{243B5AAA-70C9-41BB-BCCC-2DB2FED5FC94}">
      <dsp:nvSpPr>
        <dsp:cNvPr id="0" name=""/>
        <dsp:cNvSpPr/>
      </dsp:nvSpPr>
      <dsp:spPr>
        <a:xfrm>
          <a:off x="1063645" y="1058563"/>
          <a:ext cx="628496" cy="39909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CCA463-906C-426D-A630-82662FF09BD3}">
      <dsp:nvSpPr>
        <dsp:cNvPr id="0" name=""/>
        <dsp:cNvSpPr/>
      </dsp:nvSpPr>
      <dsp:spPr>
        <a:xfrm>
          <a:off x="1133478" y="1124904"/>
          <a:ext cx="628496" cy="39909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SAJ</a:t>
          </a:r>
        </a:p>
      </dsp:txBody>
      <dsp:txXfrm>
        <a:off x="1145167" y="1136593"/>
        <a:ext cx="605118" cy="375717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0759EE2-13E0-440C-A34D-80AA30B40ACD}">
      <dsp:nvSpPr>
        <dsp:cNvPr id="0" name=""/>
        <dsp:cNvSpPr/>
      </dsp:nvSpPr>
      <dsp:spPr>
        <a:xfrm>
          <a:off x="235985" y="0"/>
          <a:ext cx="887964" cy="532778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9530" tIns="49530" rIns="49530" bIns="49530" numCol="1" spcCol="1270" anchor="ctr" anchorCtr="0">
          <a:noAutofit/>
        </a:bodyPr>
        <a:lstStyle/>
        <a:p>
          <a:pPr marL="0" lvl="0" indent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300" kern="1200"/>
            <a:t>Endoscopie</a:t>
          </a:r>
        </a:p>
      </dsp:txBody>
      <dsp:txXfrm>
        <a:off x="235985" y="0"/>
        <a:ext cx="887964" cy="532778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40EE708-87C4-412D-8D48-1474A9D9DBC8}">
      <dsp:nvSpPr>
        <dsp:cNvPr id="0" name=""/>
        <dsp:cNvSpPr/>
      </dsp:nvSpPr>
      <dsp:spPr>
        <a:xfrm>
          <a:off x="300928" y="157733"/>
          <a:ext cx="1099708" cy="381914"/>
        </a:xfrm>
        <a:prstGeom prst="ellipse">
          <a:avLst/>
        </a:prstGeom>
        <a:solidFill>
          <a:schemeClr val="accent1">
            <a:tint val="50000"/>
            <a:alpha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D170F2F3-B9C2-4FEE-8922-9C82C0743A24}">
      <dsp:nvSpPr>
        <dsp:cNvPr id="0" name=""/>
        <dsp:cNvSpPr/>
      </dsp:nvSpPr>
      <dsp:spPr>
        <a:xfrm>
          <a:off x="745926" y="1092912"/>
          <a:ext cx="213121" cy="136398"/>
        </a:xfrm>
        <a:prstGeom prst="downArrow">
          <a:avLst/>
        </a:prstGeom>
        <a:solidFill>
          <a:schemeClr val="accent1">
            <a:tint val="6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ED0B2051-E4DA-44D7-9453-9F810FD69949}">
      <dsp:nvSpPr>
        <dsp:cNvPr id="0" name=""/>
        <dsp:cNvSpPr/>
      </dsp:nvSpPr>
      <dsp:spPr>
        <a:xfrm>
          <a:off x="369408" y="1227605"/>
          <a:ext cx="966158" cy="204597"/>
        </a:xfrm>
        <a:prstGeom prst="rect">
          <a:avLst/>
        </a:prstGeom>
        <a:solidFill>
          <a:schemeClr val="accent1"/>
        </a:solidFill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9784" tIns="49784" rIns="49784" bIns="49784" numCol="1" spcCol="1270" anchor="ctr" anchorCtr="0">
          <a:noAutofit/>
        </a:bodyPr>
        <a:lstStyle/>
        <a:p>
          <a:pPr marL="0" lvl="0" indent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700" kern="1200"/>
            <a:t>Médico-téchnique</a:t>
          </a:r>
        </a:p>
      </dsp:txBody>
      <dsp:txXfrm>
        <a:off x="369408" y="1227605"/>
        <a:ext cx="966158" cy="204597"/>
      </dsp:txXfrm>
    </dsp:sp>
    <dsp:sp modelId="{56272243-5E95-4474-89A3-901BA21C3017}">
      <dsp:nvSpPr>
        <dsp:cNvPr id="0" name=""/>
        <dsp:cNvSpPr/>
      </dsp:nvSpPr>
      <dsp:spPr>
        <a:xfrm>
          <a:off x="700744" y="569144"/>
          <a:ext cx="383619" cy="383619"/>
        </a:xfrm>
        <a:prstGeom prst="ellips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00" kern="1200"/>
            <a:t>Pharmacie</a:t>
          </a:r>
        </a:p>
      </dsp:txBody>
      <dsp:txXfrm>
        <a:off x="756924" y="625324"/>
        <a:ext cx="271259" cy="271259"/>
      </dsp:txXfrm>
    </dsp:sp>
    <dsp:sp modelId="{B9F67EE8-A346-49DA-972E-7002333AA00B}">
      <dsp:nvSpPr>
        <dsp:cNvPr id="0" name=""/>
        <dsp:cNvSpPr/>
      </dsp:nvSpPr>
      <dsp:spPr>
        <a:xfrm>
          <a:off x="426243" y="281344"/>
          <a:ext cx="383619" cy="383619"/>
        </a:xfrm>
        <a:prstGeom prst="ellips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00" kern="1200"/>
            <a:t>Imagerie médicale</a:t>
          </a:r>
        </a:p>
      </dsp:txBody>
      <dsp:txXfrm>
        <a:off x="482423" y="337524"/>
        <a:ext cx="271259" cy="271259"/>
      </dsp:txXfrm>
    </dsp:sp>
    <dsp:sp modelId="{B70F6D09-2194-41FC-8D00-211762A385F8}">
      <dsp:nvSpPr>
        <dsp:cNvPr id="0" name=""/>
        <dsp:cNvSpPr/>
      </dsp:nvSpPr>
      <dsp:spPr>
        <a:xfrm>
          <a:off x="818388" y="188594"/>
          <a:ext cx="383619" cy="383619"/>
        </a:xfrm>
        <a:prstGeom prst="ellips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500" kern="1200"/>
            <a:t>Laboratoire</a:t>
          </a:r>
        </a:p>
      </dsp:txBody>
      <dsp:txXfrm>
        <a:off x="874568" y="244774"/>
        <a:ext cx="271259" cy="271259"/>
      </dsp:txXfrm>
    </dsp:sp>
    <dsp:sp modelId="{FA775792-B703-48EF-9810-9A30312A6316}">
      <dsp:nvSpPr>
        <dsp:cNvPr id="0" name=""/>
        <dsp:cNvSpPr/>
      </dsp:nvSpPr>
      <dsp:spPr>
        <a:xfrm>
          <a:off x="255746" y="110847"/>
          <a:ext cx="1193482" cy="954786"/>
        </a:xfrm>
        <a:prstGeom prst="funnel">
          <a:avLst/>
        </a:prstGeom>
        <a:solidFill>
          <a:schemeClr val="lt1">
            <a:alpha val="4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842547A-6583-48CC-B574-33838D1BA583}">
      <dsp:nvSpPr>
        <dsp:cNvPr id="0" name=""/>
        <dsp:cNvSpPr/>
      </dsp:nvSpPr>
      <dsp:spPr>
        <a:xfrm>
          <a:off x="0" y="157162"/>
          <a:ext cx="1428750" cy="1428750"/>
        </a:xfrm>
        <a:prstGeom prst="pie">
          <a:avLst>
            <a:gd name="adj1" fmla="val 5400000"/>
            <a:gd name="adj2" fmla="val 1620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3156621-5CD4-4C1C-BC9C-86EED55DBB4F}">
      <dsp:nvSpPr>
        <dsp:cNvPr id="0" name=""/>
        <dsp:cNvSpPr/>
      </dsp:nvSpPr>
      <dsp:spPr>
        <a:xfrm>
          <a:off x="714375" y="157162"/>
          <a:ext cx="1666874" cy="1428750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b="0" i="0" u="none" kern="1200"/>
            <a:t>Clinique Psychiatrique</a:t>
          </a:r>
          <a:endParaRPr lang="fr-FR" sz="1000" kern="1200"/>
        </a:p>
      </dsp:txBody>
      <dsp:txXfrm>
        <a:off x="714375" y="157162"/>
        <a:ext cx="833437" cy="428625"/>
      </dsp:txXfrm>
    </dsp:sp>
    <dsp:sp modelId="{36FCBC04-927B-4E36-9FB1-55D17D04774D}">
      <dsp:nvSpPr>
        <dsp:cNvPr id="0" name=""/>
        <dsp:cNvSpPr/>
      </dsp:nvSpPr>
      <dsp:spPr>
        <a:xfrm>
          <a:off x="250031" y="585788"/>
          <a:ext cx="928686" cy="928686"/>
        </a:xfrm>
        <a:prstGeom prst="pie">
          <a:avLst>
            <a:gd name="adj1" fmla="val 5400000"/>
            <a:gd name="adj2" fmla="val 1620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70BDC201-E439-416E-BB69-306598A14AEF}">
      <dsp:nvSpPr>
        <dsp:cNvPr id="0" name=""/>
        <dsp:cNvSpPr/>
      </dsp:nvSpPr>
      <dsp:spPr>
        <a:xfrm>
          <a:off x="714375" y="585788"/>
          <a:ext cx="1666874" cy="92868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b="0" i="0" u="none" kern="1200"/>
            <a:t>CAC</a:t>
          </a:r>
          <a:endParaRPr lang="fr-FR" sz="1000" kern="1200"/>
        </a:p>
      </dsp:txBody>
      <dsp:txXfrm>
        <a:off x="714375" y="585788"/>
        <a:ext cx="833437" cy="428624"/>
      </dsp:txXfrm>
    </dsp:sp>
    <dsp:sp modelId="{1F0F3F1B-0291-4628-A2B9-13F982BF53DF}">
      <dsp:nvSpPr>
        <dsp:cNvPr id="0" name=""/>
        <dsp:cNvSpPr/>
      </dsp:nvSpPr>
      <dsp:spPr>
        <a:xfrm>
          <a:off x="500062" y="1014412"/>
          <a:ext cx="428624" cy="428624"/>
        </a:xfrm>
        <a:prstGeom prst="pie">
          <a:avLst>
            <a:gd name="adj1" fmla="val 5400000"/>
            <a:gd name="adj2" fmla="val 1620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5674FA-9B58-4501-A2ED-08FAE9C85D01}">
      <dsp:nvSpPr>
        <dsp:cNvPr id="0" name=""/>
        <dsp:cNvSpPr/>
      </dsp:nvSpPr>
      <dsp:spPr>
        <a:xfrm>
          <a:off x="714375" y="1014412"/>
          <a:ext cx="1666874" cy="42862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b="0" i="0" u="none" kern="1200"/>
            <a:t>Appartement-thérapeutique</a:t>
          </a:r>
          <a:endParaRPr lang="fr-FR" sz="1000" kern="1200"/>
        </a:p>
      </dsp:txBody>
      <dsp:txXfrm>
        <a:off x="714375" y="1014412"/>
        <a:ext cx="833437" cy="428624"/>
      </dsp:txXfrm>
    </dsp:sp>
    <dsp:sp modelId="{F1B5C635-C404-4E46-ADAC-019CC97D654D}">
      <dsp:nvSpPr>
        <dsp:cNvPr id="0" name=""/>
        <dsp:cNvSpPr/>
      </dsp:nvSpPr>
      <dsp:spPr>
        <a:xfrm>
          <a:off x="1547812" y="157162"/>
          <a:ext cx="833437" cy="428625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sp3d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CMP</a:t>
          </a:r>
        </a:p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Rue Wagon</a:t>
          </a:r>
        </a:p>
      </dsp:txBody>
      <dsp:txXfrm>
        <a:off x="1547812" y="157162"/>
        <a:ext cx="833437" cy="428625"/>
      </dsp:txXfrm>
    </dsp:sp>
    <dsp:sp modelId="{5D7CB671-152A-4C2B-A968-F9298CA2B4FB}">
      <dsp:nvSpPr>
        <dsp:cNvPr id="0" name=""/>
        <dsp:cNvSpPr/>
      </dsp:nvSpPr>
      <dsp:spPr>
        <a:xfrm>
          <a:off x="1547812" y="585788"/>
          <a:ext cx="833437" cy="428624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sp3d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CMP </a:t>
          </a:r>
        </a:p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Roost Warendin</a:t>
          </a:r>
        </a:p>
      </dsp:txBody>
      <dsp:txXfrm>
        <a:off x="1547812" y="585788"/>
        <a:ext cx="833437" cy="428624"/>
      </dsp:txXfrm>
    </dsp:sp>
    <dsp:sp modelId="{063B30B1-55C4-488F-99AE-E09543B95ED0}">
      <dsp:nvSpPr>
        <dsp:cNvPr id="0" name=""/>
        <dsp:cNvSpPr/>
      </dsp:nvSpPr>
      <dsp:spPr>
        <a:xfrm>
          <a:off x="1547812" y="1014412"/>
          <a:ext cx="833437" cy="428624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sp3d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CMP</a:t>
          </a:r>
        </a:p>
        <a:p>
          <a:pPr marL="57150" lvl="1" indent="-57150" algn="l" defTabSz="3556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800" kern="1200"/>
            <a:t>rue des Wetz</a:t>
          </a:r>
        </a:p>
      </dsp:txBody>
      <dsp:txXfrm>
        <a:off x="1547812" y="1014412"/>
        <a:ext cx="833437" cy="42862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yramid2">
  <dgm:title val=""/>
  <dgm:desc val=""/>
  <dgm:catLst>
    <dgm:cat type="pyramid" pri="3000"/>
    <dgm:cat type="list" pri="21000"/>
    <dgm:cat type="convert" pri="17000"/>
  </dgm:catLst>
  <dgm:sampData useDef="1">
    <dgm:dataModel>
      <dgm:ptLst/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compositeShape">
    <dgm:alg type="composite"/>
    <dgm:shape xmlns:r="http://schemas.openxmlformats.org/officeDocument/2006/relationships" r:blip="">
      <dgm:adjLst/>
    </dgm:shape>
    <dgm:presOf/>
    <dgm:varLst>
      <dgm:dir/>
      <dgm:resizeHandles/>
    </dgm:varLst>
    <dgm:choose name="Name0">
      <dgm:if name="Name1" func="var" arg="dir" op="equ" val="norm">
        <dgm:constrLst>
          <dgm:constr type="w" for="ch" forName="pyramid" refType="h"/>
          <dgm:constr type="h" for="ch" forName="pyramid" refType="h"/>
          <dgm:constr type="h" for="ch" forName="theList" refType="h" fact="0.8"/>
          <dgm:constr type="w" for="ch" forName="theList" refType="h" fact="0.65"/>
          <dgm:constr type="ctrY" for="ch" forName="theList" refType="h" refFor="ch" refForName="pyramid" fact="0.5"/>
          <dgm:constr type="l" for="ch" forName="theList" refType="w" refFor="ch" refForName="pyramid" fact="0.5"/>
          <dgm:constr type="h" for="des" forName="aSpace" refType="h" fact="0.1"/>
        </dgm:constrLst>
      </dgm:if>
      <dgm:else name="Name2">
        <dgm:constrLst>
          <dgm:constr type="w" for="ch" forName="pyramid" refType="h"/>
          <dgm:constr type="h" for="ch" forName="pyramid" refType="h"/>
          <dgm:constr type="h" for="ch" forName="theList" refType="h" fact="0.8"/>
          <dgm:constr type="w" for="ch" forName="theList" refType="h" fact="0.65"/>
          <dgm:constr type="ctrY" for="ch" forName="theList" refType="h" refFor="ch" refForName="pyramid" fact="0.5"/>
          <dgm:constr type="r" for="ch" forName="theList" refType="w" refFor="ch" refForName="pyramid" fact="0.5"/>
          <dgm:constr type="h" for="des" forName="aSpace" refType="h" fact="0.1"/>
        </dgm:constrLst>
      </dgm:else>
    </dgm:choose>
    <dgm:ruleLst/>
    <dgm:choose name="Name3">
      <dgm:if name="Name4" axis="ch" ptType="node" func="cnt" op="gte" val="1">
        <dgm:layoutNode name="pyramid" styleLbl="node1">
          <dgm:alg type="sp"/>
          <dgm:shape xmlns:r="http://schemas.openxmlformats.org/officeDocument/2006/relationships" type="triangle" r:blip="">
            <dgm:adjLst/>
          </dgm:shape>
          <dgm:presOf/>
          <dgm:constrLst/>
          <dgm:ruleLst/>
        </dgm:layoutNode>
        <dgm:layoutNode name="theList">
          <dgm:alg type="lin">
            <dgm:param type="linDir" val="fromT"/>
          </dgm:alg>
          <dgm:shape xmlns:r="http://schemas.openxmlformats.org/officeDocument/2006/relationships" r:blip="">
            <dgm:adjLst/>
          </dgm:shape>
          <dgm:presOf/>
          <dgm:constrLst>
            <dgm:constr type="w" for="ch" forName="aNode" refType="w"/>
            <dgm:constr type="h" for="ch" forName="aNode" refType="h"/>
            <dgm:constr type="primFontSz" for="ch" ptType="node" op="equ"/>
          </dgm:constrLst>
          <dgm:ruleLst/>
          <dgm:forEach name="aNodeForEach" axis="ch" ptType="node">
            <dgm:layoutNode name="aNode" styleLbl="fgAcc1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  <dgm:layoutNode name="a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layoutNode>
      </dgm:if>
      <dgm:else name="Name5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default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funnel1">
  <dgm:title val=""/>
  <dgm:desc val=""/>
  <dgm:catLst>
    <dgm:cat type="relationship" pri="2000"/>
    <dgm:cat type="process" pri="27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4"/>
      <dgm:resizeHandles val="exact"/>
    </dgm:varLst>
    <dgm:alg type="composite">
      <dgm:param type="ar" val="1.25"/>
    </dgm:alg>
    <dgm:shape xmlns:r="http://schemas.openxmlformats.org/officeDocument/2006/relationships" r:blip="">
      <dgm:adjLst/>
    </dgm:shape>
    <dgm:presOf/>
    <dgm:choose name="Name1">
      <dgm:if name="Name2" axis="ch" ptType="node" func="cnt" op="equ" val="2">
        <dgm:constrLst>
          <dgm:constr type="w" for="ch" forName="ellipse" refType="w" fact="0.645"/>
          <dgm:constr type="h" for="ch" forName="ellipse" refType="h" fact="0.28"/>
          <dgm:constr type="t" for="ch" forName="ellipse" refType="w" fact="0.0275"/>
          <dgm:constr type="l" for="ch" forName="ellipse" refType="w" fact="0.0265"/>
          <dgm:constr type="w" for="ch" forName="arrow1" refType="w" fact="0.125"/>
          <dgm:constr type="h" for="ch" forName="arrow1" refType="h" fact="0.1"/>
          <dgm:constr type="t" for="ch" forName="arrow1" refType="h" fact="0.72"/>
          <dgm:constr type="l" for="ch" forName="arrow1" refType="w" fact="0.2875"/>
          <dgm:constr type="w" for="ch" forName="rectangle" refType="w" fact="0.6"/>
          <dgm:constr type="h" for="ch" forName="rectangle" refType="w" refFor="ch" refForName="rectangle" fact="0.25"/>
          <dgm:constr type="t" for="ch" forName="rectangle" refType="h" fact="0.8"/>
          <dgm:constr type="l" for="ch" forName="rectangle" refType="w" fact="0.05"/>
          <dgm:constr type="w" for="ch" forName="item1" refType="w" fact="0.35"/>
          <dgm:constr type="h" for="ch" forName="item1" refType="w" fact="0.35"/>
          <dgm:constr type="t" for="ch" forName="item1" refType="h" fact="0.05"/>
          <dgm:constr type="l" for="ch" forName="item1" refType="w" fact="0.125"/>
          <dgm:constr type="primFontSz" for="ch" forName="item1" op="equ" val="65"/>
          <dgm:constr type="w" for="ch" forName="funnel" refType="w" fact="0.7"/>
          <dgm:constr type="h" for="ch" forName="funnel" refType="h" fact="0.7"/>
          <dgm:constr type="t" for="ch" forName="funnel"/>
          <dgm:constr type="l" for="ch" forName="funnel"/>
        </dgm:constrLst>
      </dgm:if>
      <dgm:else name="Name3">
        <dgm:constrLst>
          <dgm:constr type="w" for="ch" forName="ellipse" refType="w" fact="0.645"/>
          <dgm:constr type="h" for="ch" forName="ellipse" refType="h" fact="0.28"/>
          <dgm:constr type="t" for="ch" forName="ellipse" refType="w" fact="0.0275"/>
          <dgm:constr type="l" for="ch" forName="ellipse" refType="w" fact="0.0265"/>
          <dgm:constr type="w" for="ch" forName="arrow1" refType="w" fact="0.125"/>
          <dgm:constr type="h" for="ch" forName="arrow1" refType="h" fact="0.1"/>
          <dgm:constr type="t" for="ch" forName="arrow1" refType="h" fact="0.72"/>
          <dgm:constr type="l" for="ch" forName="arrow1" refType="w" fact="0.2875"/>
          <dgm:constr type="w" for="ch" forName="rectangle" refType="w" fact="0.6"/>
          <dgm:constr type="h" for="ch" forName="rectangle" refType="w" refFor="ch" refForName="rectangle" fact="0.25"/>
          <dgm:constr type="t" for="ch" forName="rectangle" refType="h" fact="0.8"/>
          <dgm:constr type="l" for="ch" forName="rectangle" refType="w" fact="0.05"/>
          <dgm:constr type="primFontSz" for="ch" forName="rectangle" val="65"/>
          <dgm:constr type="w" for="ch" forName="item1" refType="w" fact="0.225"/>
          <dgm:constr type="h" for="ch" forName="item1" refType="w" fact="0.225"/>
          <dgm:constr type="t" for="ch" forName="item1" refType="h" fact="0.336"/>
          <dgm:constr type="l" for="ch" forName="item1" refType="w" fact="0.261"/>
          <dgm:constr type="primFontSz" for="ch" forName="item1" val="65"/>
          <dgm:constr type="w" for="ch" forName="item2" refType="w" fact="0.225"/>
          <dgm:constr type="h" for="ch" forName="item2" refType="w" fact="0.225"/>
          <dgm:constr type="t" for="ch" forName="item2" refType="h" fact="0.125"/>
          <dgm:constr type="l" for="ch" forName="item2" refType="w" fact="0.1"/>
          <dgm:constr type="primFontSz" for="ch" forName="item2" refType="primFontSz" refFor="ch" refForName="item1" op="equ"/>
          <dgm:constr type="w" for="ch" forName="item3" refType="w" fact="0.225"/>
          <dgm:constr type="h" for="ch" forName="item3" refType="w" fact="0.225"/>
          <dgm:constr type="t" for="ch" forName="item3" refType="h" fact="0.057"/>
          <dgm:constr type="l" for="ch" forName="item3" refType="w" fact="0.33"/>
          <dgm:constr type="primFontSz" for="ch" forName="item3" refType="primFontSz" refFor="ch" refForName="item1" op="equ"/>
          <dgm:constr type="w" for="ch" forName="funnel" refType="w" fact="0.7"/>
          <dgm:constr type="h" for="ch" forName="funnel" refType="h" fact="0.7"/>
          <dgm:constr type="t" for="ch" forName="funnel"/>
          <dgm:constr type="l" for="ch" forName="funnel"/>
        </dgm:constrLst>
      </dgm:else>
    </dgm:choose>
    <dgm:ruleLst/>
    <dgm:choose name="Name4">
      <dgm:if name="Name5" axis="ch" ptType="node" func="cnt" op="gte" val="1">
        <dgm:layoutNode name="ellipse" styleLbl="trBgShp">
          <dgm:alg type="sp"/>
          <dgm:shape xmlns:r="http://schemas.openxmlformats.org/officeDocument/2006/relationships" type="ellipse" r:blip="">
            <dgm:adjLst/>
          </dgm:shape>
          <dgm:presOf/>
          <dgm:constrLst/>
          <dgm:ruleLst/>
        </dgm:layoutNode>
        <dgm:layoutNode name="arrow1" styleLbl="fgShp">
          <dgm:alg type="sp"/>
          <dgm:shape xmlns:r="http://schemas.openxmlformats.org/officeDocument/2006/relationships" type="downArrow" r:blip="">
            <dgm:adjLst/>
          </dgm:shape>
          <dgm:presOf/>
          <dgm:constrLst/>
          <dgm:ruleLst/>
        </dgm:layoutNode>
        <dgm:layoutNode name="rectangle" styleLbl="revTx">
          <dgm:varLst>
            <dgm:bulletEnabled val="1"/>
          </dgm:varLst>
          <dgm:alg type="tx">
            <dgm:param type="txAnchorHorzCh" val="ctr"/>
          </dgm:alg>
          <dgm:shape xmlns:r="http://schemas.openxmlformats.org/officeDocument/2006/relationships" type="rect" r:blip="">
            <dgm:adjLst/>
          </dgm:shape>
          <dgm:choose name="Name6">
            <dgm:if name="Name7" axis="ch" ptType="node" func="cnt" op="equ" val="1">
              <dgm:presOf axis="ch desOrSelf" ptType="node node" st="1 1" cnt="1 0"/>
            </dgm:if>
            <dgm:if name="Name8" axis="ch" ptType="node" func="cnt" op="equ" val="2">
              <dgm:presOf axis="ch desOrSelf" ptType="node node" st="2 1" cnt="1 0"/>
            </dgm:if>
            <dgm:if name="Name9" axis="ch" ptType="node" func="cnt" op="equ" val="3">
              <dgm:presOf axis="ch desOrSelf" ptType="node node" st="3 1" cnt="1 0"/>
            </dgm:if>
            <dgm:else name="Name10">
              <dgm:presOf axis="ch desOrSelf" ptType="node node" st="4 1" cnt="1 0"/>
            </dgm:else>
          </dgm:choose>
          <dgm:constrLst/>
          <dgm:ruleLst>
            <dgm:rule type="primFontSz" val="5" fact="NaN" max="NaN"/>
          </dgm:ruleLst>
        </dgm:layoutNode>
        <dgm:forEach name="Name11" axis="ch" ptType="node" st="2" cnt="1">
          <dgm:layoutNode name="item1" styleLbl="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choose name="Name12">
              <dgm:if name="Name13" axis="root ch" ptType="all node" func="cnt" op="equ" val="1">
                <dgm:presOf/>
              </dgm:if>
              <dgm:if name="Name14" axis="root ch" ptType="all node" func="cnt" op="equ" val="2">
                <dgm:presOf axis="root ch desOrSelf" ptType="all node node" st="1 1 1" cnt="0 1 0"/>
              </dgm:if>
              <dgm:if name="Name15" axis="root ch" ptType="all node" func="cnt" op="equ" val="3">
                <dgm:presOf axis="root ch desOrSelf" ptType="all node node" st="1 2 1" cnt="0 1 0"/>
              </dgm:if>
              <dgm:else name="Name16">
                <dgm:presOf axis="root ch desOrSelf" ptType="all node node" st="1 3 1" cnt="0 1 0"/>
              </dgm:else>
            </dgm:choose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  <dgm:forEach name="Name17" axis="ch" ptType="node" st="3" cnt="1">
          <dgm:layoutNode name="item2" styleLbl="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choose name="Name18">
              <dgm:if name="Name19" axis="root ch" ptType="all node" func="cnt" op="equ" val="1">
                <dgm:presOf/>
              </dgm:if>
              <dgm:if name="Name20" axis="root ch" ptType="all node" func="cnt" op="equ" val="2">
                <dgm:presOf/>
              </dgm:if>
              <dgm:if name="Name21" axis="root ch" ptType="all node" func="cnt" op="equ" val="3">
                <dgm:presOf axis="root ch desOrSelf" ptType="all node node" st="1 1 1" cnt="0 1 0"/>
              </dgm:if>
              <dgm:else name="Name22">
                <dgm:presOf axis="root ch desOrSelf" ptType="all node node" st="1 2 1" cnt="0 1 0"/>
              </dgm:else>
            </dgm:choose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  <dgm:forEach name="Name23" axis="ch" ptType="node" st="4" cnt="1">
          <dgm:layoutNode name="item3" styleLbl="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choose name="Name24">
              <dgm:if name="Name25" axis="root ch" ptType="all node" func="cnt" op="equ" val="1">
                <dgm:presOf/>
              </dgm:if>
              <dgm:if name="Name26" axis="root ch" ptType="all node" func="cnt" op="equ" val="2">
                <dgm:presOf/>
              </dgm:if>
              <dgm:if name="Name27" axis="root ch" ptType="all node" func="cnt" op="equ" val="3">
                <dgm:presOf/>
              </dgm:if>
              <dgm:else name="Name28">
                <dgm:presOf axis="root ch desOrSelf" ptType="all node node" st="1 1 1" cnt="0 1 0"/>
              </dgm:else>
            </dgm:choose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  <dgm:layoutNode name="funnel" styleLbl="trAlignAcc1">
          <dgm:alg type="sp"/>
          <dgm:shape xmlns:r="http://schemas.openxmlformats.org/officeDocument/2006/relationships" type="funnel" r:blip="">
            <dgm:adjLst/>
          </dgm:shape>
          <dgm:presOf/>
          <dgm:constrLst/>
          <dgm:ruleLst/>
        </dgm:layoutNode>
      </dgm:if>
      <dgm:else name="Name29"/>
    </dgm:choos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13" Type="http://schemas.openxmlformats.org/officeDocument/2006/relationships/hyperlink" Target="#'Unit&#233;s transver &amp; ambu'!A1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openxmlformats.org/officeDocument/2006/relationships/hyperlink" Target="#'PME-P&#233;do-Psychiatrie'!A1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image" Target="../media/image4.jpg"/><Relationship Id="rId5" Type="http://schemas.openxmlformats.org/officeDocument/2006/relationships/hyperlink" Target="#'Sp&#233;-Med-Pole 1'!A1"/><Relationship Id="rId15" Type="http://schemas.openxmlformats.org/officeDocument/2006/relationships/hyperlink" Target="#'Psychatrie G&#233;nerale'!A1"/><Relationship Id="rId10" Type="http://schemas.openxmlformats.org/officeDocument/2006/relationships/image" Target="../media/image3.jpg"/><Relationship Id="rId4" Type="http://schemas.openxmlformats.org/officeDocument/2006/relationships/hyperlink" Target="#Services!A1"/><Relationship Id="rId9" Type="http://schemas.openxmlformats.org/officeDocument/2006/relationships/image" Target="../media/image2.png"/><Relationship Id="rId14" Type="http://schemas.openxmlformats.org/officeDocument/2006/relationships/hyperlink" Target="#M&#233;dico_techn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diagramLayout" Target="../diagrams/layout1.xml"/><Relationship Id="rId13" Type="http://schemas.openxmlformats.org/officeDocument/2006/relationships/hyperlink" Target="#'Plateau technique'!A1"/><Relationship Id="rId3" Type="http://schemas.openxmlformats.org/officeDocument/2006/relationships/hyperlink" Target="#Services!A1"/><Relationship Id="rId7" Type="http://schemas.openxmlformats.org/officeDocument/2006/relationships/diagramData" Target="../diagrams/data1.xml"/><Relationship Id="rId12" Type="http://schemas.openxmlformats.org/officeDocument/2006/relationships/hyperlink" Target="#'PME-P&#233;do-Psychiatrie'!A1"/><Relationship Id="rId2" Type="http://schemas.openxmlformats.org/officeDocument/2006/relationships/hyperlink" Target="#Direction!A1"/><Relationship Id="rId16" Type="http://schemas.openxmlformats.org/officeDocument/2006/relationships/hyperlink" Target="#'Psychatrie G&#233;nerale'!A1"/><Relationship Id="rId1" Type="http://schemas.openxmlformats.org/officeDocument/2006/relationships/hyperlink" Target="#'Tableau de bord'!A1"/><Relationship Id="rId6" Type="http://schemas.openxmlformats.org/officeDocument/2006/relationships/hyperlink" Target="#'Chir-Anesth&#233;sie'!A1"/><Relationship Id="rId11" Type="http://schemas.microsoft.com/office/2007/relationships/diagramDrawing" Target="../diagrams/drawing1.xml"/><Relationship Id="rId5" Type="http://schemas.openxmlformats.org/officeDocument/2006/relationships/hyperlink" Target="#'Sp&#233;-Med-Pole 2'!A1"/><Relationship Id="rId15" Type="http://schemas.openxmlformats.org/officeDocument/2006/relationships/hyperlink" Target="#M&#233;dico_techn!A1"/><Relationship Id="rId10" Type="http://schemas.openxmlformats.org/officeDocument/2006/relationships/diagramColors" Target="../diagrams/colors1.xml"/><Relationship Id="rId4" Type="http://schemas.openxmlformats.org/officeDocument/2006/relationships/hyperlink" Target="#'Sp&#233;-Med-Pole 1'!A1"/><Relationship Id="rId9" Type="http://schemas.openxmlformats.org/officeDocument/2006/relationships/diagramQuickStyle" Target="../diagrams/quickStyle1.xml"/><Relationship Id="rId14" Type="http://schemas.openxmlformats.org/officeDocument/2006/relationships/hyperlink" Target="#'Unit&#233;s transver &amp; ambu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diagramData" Target="../diagrams/data2.xml"/><Relationship Id="rId13" Type="http://schemas.openxmlformats.org/officeDocument/2006/relationships/hyperlink" Target="#'PME-P&#233;do-Psychiatrie'!A1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microsoft.com/office/2007/relationships/diagramDrawing" Target="../diagrams/drawing2.xml"/><Relationship Id="rId2" Type="http://schemas.openxmlformats.org/officeDocument/2006/relationships/hyperlink" Target="#'Plateau technique'!A1"/><Relationship Id="rId16" Type="http://schemas.openxmlformats.org/officeDocument/2006/relationships/hyperlink" Target="#'Psychatrie G&#233;nerale'!A1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diagramColors" Target="../diagrams/colors2.xml"/><Relationship Id="rId5" Type="http://schemas.openxmlformats.org/officeDocument/2006/relationships/hyperlink" Target="#'Sp&#233;-Med-Pole 1'!A1"/><Relationship Id="rId15" Type="http://schemas.openxmlformats.org/officeDocument/2006/relationships/hyperlink" Target="#M&#233;dico_techn!A1"/><Relationship Id="rId10" Type="http://schemas.openxmlformats.org/officeDocument/2006/relationships/diagramQuickStyle" Target="../diagrams/quickStyle2.xml"/><Relationship Id="rId4" Type="http://schemas.openxmlformats.org/officeDocument/2006/relationships/hyperlink" Target="#Services!A1"/><Relationship Id="rId9" Type="http://schemas.openxmlformats.org/officeDocument/2006/relationships/diagramLayout" Target="../diagrams/layout2.xml"/><Relationship Id="rId14" Type="http://schemas.openxmlformats.org/officeDocument/2006/relationships/hyperlink" Target="#'Unit&#233;s transver &amp; ambu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PME-P&#233;do-Psychiatrie'!A1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hyperlink" Target="#'Psychatrie G&#233;nerale'!A1"/><Relationship Id="rId5" Type="http://schemas.openxmlformats.org/officeDocument/2006/relationships/hyperlink" Target="#'Sp&#233;-Med-Pole 1'!A1"/><Relationship Id="rId10" Type="http://schemas.openxmlformats.org/officeDocument/2006/relationships/hyperlink" Target="#M&#233;dico_techn!A1"/><Relationship Id="rId4" Type="http://schemas.openxmlformats.org/officeDocument/2006/relationships/hyperlink" Target="#'Cot&#233; A'!A1"/><Relationship Id="rId9" Type="http://schemas.openxmlformats.org/officeDocument/2006/relationships/hyperlink" Target="#'Unit&#233;s transver &amp; ambu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Unit&#233;s transver &amp; ambu'!A1"/><Relationship Id="rId3" Type="http://schemas.openxmlformats.org/officeDocument/2006/relationships/hyperlink" Target="#Direction!A1"/><Relationship Id="rId7" Type="http://schemas.openxmlformats.org/officeDocument/2006/relationships/hyperlink" Target="#'PME-P&#233;do-Psychiatrie'!A1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Chir-Anesth&#233;sie'!A1"/><Relationship Id="rId5" Type="http://schemas.openxmlformats.org/officeDocument/2006/relationships/hyperlink" Target="#'Sp&#233;-Med-Pole 2'!A1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M&#233;dico_techn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Unit&#233;s transver &amp; ambu'!A1"/><Relationship Id="rId3" Type="http://schemas.openxmlformats.org/officeDocument/2006/relationships/hyperlink" Target="#Direction!A1"/><Relationship Id="rId7" Type="http://schemas.openxmlformats.org/officeDocument/2006/relationships/hyperlink" Target="#'PME-P&#233;do-Psychiatrie'!A1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Chir-Anesth&#233;sie'!A1"/><Relationship Id="rId5" Type="http://schemas.openxmlformats.org/officeDocument/2006/relationships/hyperlink" Target="#'Sp&#233;-Med-Pole 1'!A1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M&#233;dico_tech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Unit&#233;s transver &amp; ambu'!A1"/><Relationship Id="rId13" Type="http://schemas.openxmlformats.org/officeDocument/2006/relationships/diagramQuickStyle" Target="../diagrams/quickStyle3.xml"/><Relationship Id="rId3" Type="http://schemas.openxmlformats.org/officeDocument/2006/relationships/hyperlink" Target="#Direction!A1"/><Relationship Id="rId7" Type="http://schemas.openxmlformats.org/officeDocument/2006/relationships/hyperlink" Target="#'PME-P&#233;do-Psychiatrie'!A1"/><Relationship Id="rId12" Type="http://schemas.openxmlformats.org/officeDocument/2006/relationships/diagramLayout" Target="../diagrams/layout3.xml"/><Relationship Id="rId17" Type="http://schemas.openxmlformats.org/officeDocument/2006/relationships/image" Target="../media/image6.jpg"/><Relationship Id="rId2" Type="http://schemas.openxmlformats.org/officeDocument/2006/relationships/hyperlink" Target="#'Plateau technique'!A1"/><Relationship Id="rId16" Type="http://schemas.openxmlformats.org/officeDocument/2006/relationships/image" Target="../media/image5.jpg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diagramData" Target="../diagrams/data3.xml"/><Relationship Id="rId5" Type="http://schemas.openxmlformats.org/officeDocument/2006/relationships/hyperlink" Target="#'Sp&#233;-Med-Pole 1'!A1"/><Relationship Id="rId15" Type="http://schemas.microsoft.com/office/2007/relationships/diagramDrawing" Target="../diagrams/drawing3.xml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M&#233;dico_techn!A1"/><Relationship Id="rId14" Type="http://schemas.openxmlformats.org/officeDocument/2006/relationships/diagramColors" Target="../diagrams/colors3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Unit&#233;s transver &amp; ambu'!A1"/><Relationship Id="rId13" Type="http://schemas.openxmlformats.org/officeDocument/2006/relationships/image" Target="../media/image9.jpg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openxmlformats.org/officeDocument/2006/relationships/image" Target="../media/image8.jpg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image" Target="../media/image7.jpg"/><Relationship Id="rId5" Type="http://schemas.openxmlformats.org/officeDocument/2006/relationships/hyperlink" Target="#'Sp&#233;-Med-Pole 1'!A1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M&#233;dico_tech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PME-P&#233;do-Psychiatrie'!A1"/><Relationship Id="rId13" Type="http://schemas.openxmlformats.org/officeDocument/2006/relationships/image" Target="../media/image12.jpg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openxmlformats.org/officeDocument/2006/relationships/image" Target="../media/image11.jpg"/><Relationship Id="rId2" Type="http://schemas.openxmlformats.org/officeDocument/2006/relationships/hyperlink" Target="#'Plateau technique'!A1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image" Target="../media/image10.jpg"/><Relationship Id="rId5" Type="http://schemas.openxmlformats.org/officeDocument/2006/relationships/hyperlink" Target="#'Sp&#233;-Med-Pole 1'!A1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M&#233;dico_techn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PME-P&#233;do-Psychiatrie'!A1"/><Relationship Id="rId13" Type="http://schemas.openxmlformats.org/officeDocument/2006/relationships/diagramQuickStyle" Target="../diagrams/quickStyle4.xml"/><Relationship Id="rId18" Type="http://schemas.openxmlformats.org/officeDocument/2006/relationships/image" Target="../media/image15.jpg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openxmlformats.org/officeDocument/2006/relationships/diagramLayout" Target="../diagrams/layout4.xml"/><Relationship Id="rId17" Type="http://schemas.openxmlformats.org/officeDocument/2006/relationships/image" Target="../media/image14.jpg"/><Relationship Id="rId2" Type="http://schemas.openxmlformats.org/officeDocument/2006/relationships/hyperlink" Target="#'Plateau technique'!A1"/><Relationship Id="rId16" Type="http://schemas.openxmlformats.org/officeDocument/2006/relationships/image" Target="../media/image13.jpg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diagramData" Target="../diagrams/data4.xml"/><Relationship Id="rId5" Type="http://schemas.openxmlformats.org/officeDocument/2006/relationships/hyperlink" Target="#'Sp&#233;-Med-Pole 1'!A1"/><Relationship Id="rId15" Type="http://schemas.microsoft.com/office/2007/relationships/diagramDrawing" Target="../diagrams/drawing4.xml"/><Relationship Id="rId10" Type="http://schemas.openxmlformats.org/officeDocument/2006/relationships/hyperlink" Target="#'Psychatrie G&#233;nerale'!A1"/><Relationship Id="rId4" Type="http://schemas.openxmlformats.org/officeDocument/2006/relationships/hyperlink" Target="#Services!A1"/><Relationship Id="rId9" Type="http://schemas.openxmlformats.org/officeDocument/2006/relationships/hyperlink" Target="#'Unit&#233;s transver &amp; ambu'!A1"/><Relationship Id="rId14" Type="http://schemas.openxmlformats.org/officeDocument/2006/relationships/diagramColors" Target="../diagrams/colors4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PME-P&#233;do-Psychiatrie'!A1"/><Relationship Id="rId13" Type="http://schemas.openxmlformats.org/officeDocument/2006/relationships/diagramQuickStyle" Target="../diagrams/quickStyle5.xml"/><Relationship Id="rId3" Type="http://schemas.openxmlformats.org/officeDocument/2006/relationships/hyperlink" Target="#Direction!A1"/><Relationship Id="rId7" Type="http://schemas.openxmlformats.org/officeDocument/2006/relationships/hyperlink" Target="#'Chir-Anesth&#233;sie'!A1"/><Relationship Id="rId12" Type="http://schemas.openxmlformats.org/officeDocument/2006/relationships/diagramLayout" Target="../diagrams/layout5.xml"/><Relationship Id="rId2" Type="http://schemas.openxmlformats.org/officeDocument/2006/relationships/hyperlink" Target="#'Plateau technique'!A1"/><Relationship Id="rId16" Type="http://schemas.openxmlformats.org/officeDocument/2006/relationships/image" Target="../media/image16.jpg"/><Relationship Id="rId1" Type="http://schemas.openxmlformats.org/officeDocument/2006/relationships/hyperlink" Target="#'Tableau de bord'!A1"/><Relationship Id="rId6" Type="http://schemas.openxmlformats.org/officeDocument/2006/relationships/hyperlink" Target="#'Sp&#233;-Med-Pole 2'!A1"/><Relationship Id="rId11" Type="http://schemas.openxmlformats.org/officeDocument/2006/relationships/diagramData" Target="../diagrams/data5.xml"/><Relationship Id="rId5" Type="http://schemas.openxmlformats.org/officeDocument/2006/relationships/hyperlink" Target="#'Sp&#233;-Med-Pole 1'!A1"/><Relationship Id="rId15" Type="http://schemas.microsoft.com/office/2007/relationships/diagramDrawing" Target="../diagrams/drawing5.xml"/><Relationship Id="rId10" Type="http://schemas.openxmlformats.org/officeDocument/2006/relationships/hyperlink" Target="#M&#233;dico_techn!A1"/><Relationship Id="rId4" Type="http://schemas.openxmlformats.org/officeDocument/2006/relationships/hyperlink" Target="#Services!A1"/><Relationship Id="rId9" Type="http://schemas.openxmlformats.org/officeDocument/2006/relationships/hyperlink" Target="#'Unit&#233;s transver &amp; ambu'!A1"/><Relationship Id="rId14" Type="http://schemas.openxmlformats.org/officeDocument/2006/relationships/diagramColors" Target="../diagrams/colors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142876</xdr:colOff>
      <xdr:row>20</xdr:row>
      <xdr:rowOff>0</xdr:rowOff>
    </xdr:from>
    <xdr:to>
      <xdr:col>8</xdr:col>
      <xdr:colOff>28576</xdr:colOff>
      <xdr:row>26</xdr:row>
      <xdr:rowOff>19050</xdr:rowOff>
    </xdr:to>
    <xdr:sp macro="[0]!lan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9B6372-6413-4894-A5E0-B5E77C130B0E}"/>
            </a:ext>
          </a:extLst>
        </xdr:cNvPr>
        <xdr:cNvSpPr/>
      </xdr:nvSpPr>
      <xdr:spPr>
        <a:xfrm>
          <a:off x="4714876" y="3810000"/>
          <a:ext cx="1409700" cy="11620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Insérer une nouvelle donnée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9313F80-14DD-4E2A-81B9-2BEE627A7B15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180976</xdr:colOff>
      <xdr:row>0</xdr:row>
      <xdr:rowOff>171450</xdr:rowOff>
    </xdr:from>
    <xdr:to>
      <xdr:col>1</xdr:col>
      <xdr:colOff>123825</xdr:colOff>
      <xdr:row>3</xdr:row>
      <xdr:rowOff>28575</xdr:rowOff>
    </xdr:to>
    <xdr:sp macro="" textlink="">
      <xdr:nvSpPr>
        <xdr:cNvPr id="4" name="Rectangle : avec coins supérieur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DD835C-F506-43BA-8E19-9E359196BA7D}"/>
            </a:ext>
          </a:extLst>
        </xdr:cNvPr>
        <xdr:cNvSpPr/>
      </xdr:nvSpPr>
      <xdr:spPr>
        <a:xfrm>
          <a:off x="180976" y="171450"/>
          <a:ext cx="704849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</a:rPr>
            <a:t>Tableau de bord</a:t>
          </a:r>
        </a:p>
      </xdr:txBody>
    </xdr:sp>
    <xdr:clientData/>
  </xdr:twoCellAnchor>
  <xdr:twoCellAnchor editAs="absolute">
    <xdr:from>
      <xdr:col>2</xdr:col>
      <xdr:colOff>244843</xdr:colOff>
      <xdr:row>0</xdr:row>
      <xdr:rowOff>85725</xdr:rowOff>
    </xdr:from>
    <xdr:to>
      <xdr:col>3</xdr:col>
      <xdr:colOff>180349</xdr:colOff>
      <xdr:row>2</xdr:row>
      <xdr:rowOff>133350</xdr:rowOff>
    </xdr:to>
    <xdr:sp macro="" textlink="">
      <xdr:nvSpPr>
        <xdr:cNvPr id="5" name="Rectangle : avec coins supérieur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AE6A27A-9171-4B8E-90C7-C7C064D9DB3C}"/>
            </a:ext>
          </a:extLst>
        </xdr:cNvPr>
        <xdr:cNvSpPr/>
      </xdr:nvSpPr>
      <xdr:spPr>
        <a:xfrm>
          <a:off x="1768843" y="85725"/>
          <a:ext cx="69750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1</xdr:col>
      <xdr:colOff>258798</xdr:colOff>
      <xdr:row>0</xdr:row>
      <xdr:rowOff>85725</xdr:rowOff>
    </xdr:from>
    <xdr:to>
      <xdr:col>2</xdr:col>
      <xdr:colOff>109870</xdr:colOff>
      <xdr:row>2</xdr:row>
      <xdr:rowOff>133350</xdr:rowOff>
    </xdr:to>
    <xdr:sp macro="" textlink="">
      <xdr:nvSpPr>
        <xdr:cNvPr id="6" name="Rectangle : avec coins supérieurs arrondi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28C7D9-CCB2-424C-B6BC-11507F542C67}"/>
            </a:ext>
          </a:extLst>
        </xdr:cNvPr>
        <xdr:cNvSpPr/>
      </xdr:nvSpPr>
      <xdr:spPr>
        <a:xfrm>
          <a:off x="1020798" y="85725"/>
          <a:ext cx="61307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 editAs="absolute">
    <xdr:from>
      <xdr:col>3</xdr:col>
      <xdr:colOff>315322</xdr:colOff>
      <xdr:row>0</xdr:row>
      <xdr:rowOff>85725</xdr:rowOff>
    </xdr:from>
    <xdr:to>
      <xdr:col>4</xdr:col>
      <xdr:colOff>117674</xdr:colOff>
      <xdr:row>2</xdr:row>
      <xdr:rowOff>133350</xdr:rowOff>
    </xdr:to>
    <xdr:sp macro="" textlink="">
      <xdr:nvSpPr>
        <xdr:cNvPr id="7" name="Rectangle : avec coins supérieurs arrondis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9BBA7C3-85AC-4610-AACE-5D86AA96925D}"/>
            </a:ext>
          </a:extLst>
        </xdr:cNvPr>
        <xdr:cNvSpPr/>
      </xdr:nvSpPr>
      <xdr:spPr>
        <a:xfrm>
          <a:off x="2601322" y="85725"/>
          <a:ext cx="5643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 editAs="absolute">
    <xdr:from>
      <xdr:col>4</xdr:col>
      <xdr:colOff>252647</xdr:colOff>
      <xdr:row>0</xdr:row>
      <xdr:rowOff>85725</xdr:rowOff>
    </xdr:from>
    <xdr:to>
      <xdr:col>5</xdr:col>
      <xdr:colOff>144099</xdr:colOff>
      <xdr:row>2</xdr:row>
      <xdr:rowOff>133350</xdr:rowOff>
    </xdr:to>
    <xdr:sp macro="" textlink="">
      <xdr:nvSpPr>
        <xdr:cNvPr id="8" name="Rectangle : avec coins supérieurs arrondi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A0B1516-806C-4266-B293-0CDC7CADCF7B}"/>
            </a:ext>
          </a:extLst>
        </xdr:cNvPr>
        <xdr:cNvSpPr/>
      </xdr:nvSpPr>
      <xdr:spPr>
        <a:xfrm>
          <a:off x="3300647" y="85725"/>
          <a:ext cx="6534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 editAs="absolute">
    <xdr:from>
      <xdr:col>5</xdr:col>
      <xdr:colOff>279072</xdr:colOff>
      <xdr:row>0</xdr:row>
      <xdr:rowOff>95250</xdr:rowOff>
    </xdr:from>
    <xdr:to>
      <xdr:col>6</xdr:col>
      <xdr:colOff>188879</xdr:colOff>
      <xdr:row>2</xdr:row>
      <xdr:rowOff>142875</xdr:rowOff>
    </xdr:to>
    <xdr:sp macro="" textlink="">
      <xdr:nvSpPr>
        <xdr:cNvPr id="9" name="Rectangle : avec coins supérieur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02673FF-D31C-402E-AD09-E62CB28857DC}"/>
            </a:ext>
          </a:extLst>
        </xdr:cNvPr>
        <xdr:cNvSpPr/>
      </xdr:nvSpPr>
      <xdr:spPr>
        <a:xfrm>
          <a:off x="4089072" y="95250"/>
          <a:ext cx="671807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 editAs="absolute">
    <xdr:from>
      <xdr:col>6</xdr:col>
      <xdr:colOff>323851</xdr:colOff>
      <xdr:row>0</xdr:row>
      <xdr:rowOff>104775</xdr:rowOff>
    </xdr:from>
    <xdr:to>
      <xdr:col>7</xdr:col>
      <xdr:colOff>257175</xdr:colOff>
      <xdr:row>2</xdr:row>
      <xdr:rowOff>152400</xdr:rowOff>
    </xdr:to>
    <xdr:sp macro="" textlink="">
      <xdr:nvSpPr>
        <xdr:cNvPr id="10" name="Rectangle : avec coins supérieur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A7A7139-241D-4418-B188-C3832F89A8D7}"/>
            </a:ext>
          </a:extLst>
        </xdr:cNvPr>
        <xdr:cNvSpPr/>
      </xdr:nvSpPr>
      <xdr:spPr>
        <a:xfrm>
          <a:off x="4895851" y="104775"/>
          <a:ext cx="69532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 editAs="oneCell">
    <xdr:from>
      <xdr:col>5</xdr:col>
      <xdr:colOff>438151</xdr:colOff>
      <xdr:row>5</xdr:row>
      <xdr:rowOff>19050</xdr:rowOff>
    </xdr:from>
    <xdr:to>
      <xdr:col>11</xdr:col>
      <xdr:colOff>342901</xdr:colOff>
      <xdr:row>14</xdr:row>
      <xdr:rowOff>95250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1CDBAD2-9800-45AA-8233-B9FABC4B7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8151" y="971550"/>
          <a:ext cx="4476750" cy="1790700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238124</xdr:colOff>
      <xdr:row>19</xdr:row>
      <xdr:rowOff>57150</xdr:rowOff>
    </xdr:from>
    <xdr:to>
      <xdr:col>14</xdr:col>
      <xdr:colOff>373689</xdr:colOff>
      <xdr:row>31</xdr:row>
      <xdr:rowOff>95250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A0496C24-2B03-4402-8D4C-3BBAF0ECD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4" y="3676650"/>
          <a:ext cx="3945565" cy="23241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20</xdr:row>
      <xdr:rowOff>9525</xdr:rowOff>
    </xdr:from>
    <xdr:to>
      <xdr:col>5</xdr:col>
      <xdr:colOff>28575</xdr:colOff>
      <xdr:row>28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D4778751-5D94-4BD9-AB28-468340451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819525"/>
          <a:ext cx="2924175" cy="156210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6</xdr:row>
      <xdr:rowOff>95250</xdr:rowOff>
    </xdr:from>
    <xdr:to>
      <xdr:col>4</xdr:col>
      <xdr:colOff>228600</xdr:colOff>
      <xdr:row>14</xdr:row>
      <xdr:rowOff>95250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EC31AFE4-C499-4FEF-970C-7C2AC5CA0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1238250"/>
          <a:ext cx="3000375" cy="1524000"/>
        </a:xfrm>
        <a:prstGeom prst="rect">
          <a:avLst/>
        </a:prstGeom>
      </xdr:spPr>
    </xdr:pic>
    <xdr:clientData/>
  </xdr:twoCellAnchor>
  <xdr:twoCellAnchor>
    <xdr:from>
      <xdr:col>7</xdr:col>
      <xdr:colOff>371475</xdr:colOff>
      <xdr:row>0</xdr:row>
      <xdr:rowOff>95250</xdr:rowOff>
    </xdr:from>
    <xdr:to>
      <xdr:col>8</xdr:col>
      <xdr:colOff>314324</xdr:colOff>
      <xdr:row>2</xdr:row>
      <xdr:rowOff>142875</xdr:rowOff>
    </xdr:to>
    <xdr:sp macro="" textlink="">
      <xdr:nvSpPr>
        <xdr:cNvPr id="15" name="Rectangle : avec coins supérieurs arrondis 1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C82101-DAA4-498E-B3FB-1C8CD6CD6C60}"/>
            </a:ext>
          </a:extLst>
        </xdr:cNvPr>
        <xdr:cNvSpPr/>
      </xdr:nvSpPr>
      <xdr:spPr>
        <a:xfrm>
          <a:off x="5705475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409575</xdr:colOff>
      <xdr:row>0</xdr:row>
      <xdr:rowOff>95250</xdr:rowOff>
    </xdr:from>
    <xdr:to>
      <xdr:col>9</xdr:col>
      <xdr:colOff>438150</xdr:colOff>
      <xdr:row>2</xdr:row>
      <xdr:rowOff>142875</xdr:rowOff>
    </xdr:to>
    <xdr:sp macro="" textlink="">
      <xdr:nvSpPr>
        <xdr:cNvPr id="17" name="Rectangle : avec coins supérieurs arrondis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9DE814F-6261-442F-854E-0939DA4B011E}"/>
            </a:ext>
          </a:extLst>
        </xdr:cNvPr>
        <xdr:cNvSpPr/>
      </xdr:nvSpPr>
      <xdr:spPr>
        <a:xfrm>
          <a:off x="6505575" y="95250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590550</xdr:colOff>
      <xdr:row>0</xdr:row>
      <xdr:rowOff>85725</xdr:rowOff>
    </xdr:from>
    <xdr:to>
      <xdr:col>10</xdr:col>
      <xdr:colOff>485775</xdr:colOff>
      <xdr:row>2</xdr:row>
      <xdr:rowOff>133350</xdr:rowOff>
    </xdr:to>
    <xdr:sp macro="" textlink="">
      <xdr:nvSpPr>
        <xdr:cNvPr id="19" name="Rectangle : avec coins supérieurs arrondis 1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9AB61199-71C6-4DC7-B2CE-D01A863FBCF6}"/>
            </a:ext>
          </a:extLst>
        </xdr:cNvPr>
        <xdr:cNvSpPr/>
      </xdr:nvSpPr>
      <xdr:spPr>
        <a:xfrm>
          <a:off x="7448550" y="8572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10</xdr:col>
      <xdr:colOff>628650</xdr:colOff>
      <xdr:row>0</xdr:row>
      <xdr:rowOff>95250</xdr:rowOff>
    </xdr:from>
    <xdr:to>
      <xdr:col>11</xdr:col>
      <xdr:colOff>523875</xdr:colOff>
      <xdr:row>2</xdr:row>
      <xdr:rowOff>142875</xdr:rowOff>
    </xdr:to>
    <xdr:sp macro="" textlink="">
      <xdr:nvSpPr>
        <xdr:cNvPr id="20" name="Rectangle : avec coins supérieurs arrondis 1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7901A8A-59EE-4230-8F20-F24E6467C70F}"/>
            </a:ext>
          </a:extLst>
        </xdr:cNvPr>
        <xdr:cNvSpPr/>
      </xdr:nvSpPr>
      <xdr:spPr>
        <a:xfrm>
          <a:off x="8248650" y="9525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19</xdr:col>
      <xdr:colOff>0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2C7ACE4-000C-4E64-A00F-CA144164794D}"/>
            </a:ext>
          </a:extLst>
        </xdr:cNvPr>
        <xdr:cNvSpPr/>
      </xdr:nvSpPr>
      <xdr:spPr>
        <a:xfrm>
          <a:off x="0" y="9525"/>
          <a:ext cx="155829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0</xdr:rowOff>
    </xdr:from>
    <xdr:ext cx="6067425" cy="36195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12D3B70-F867-4A1B-AB18-2EA3BC614C4A}"/>
            </a:ext>
          </a:extLst>
        </xdr:cNvPr>
        <xdr:cNvSpPr/>
      </xdr:nvSpPr>
      <xdr:spPr>
        <a:xfrm>
          <a:off x="0" y="0"/>
          <a:ext cx="6067425" cy="3619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Récupération des données 2018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9FEDFD1-D305-40C3-961C-4D11A6CB70DA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295276</xdr:colOff>
      <xdr:row>0</xdr:row>
      <xdr:rowOff>95250</xdr:rowOff>
    </xdr:from>
    <xdr:to>
      <xdr:col>1</xdr:col>
      <xdr:colOff>190500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4ADA5C-2891-4C1D-99EF-9FD3E9165C0A}"/>
            </a:ext>
          </a:extLst>
        </xdr:cNvPr>
        <xdr:cNvSpPr/>
      </xdr:nvSpPr>
      <xdr:spPr>
        <a:xfrm>
          <a:off x="295276" y="95250"/>
          <a:ext cx="65722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1</xdr:col>
      <xdr:colOff>397140</xdr:colOff>
      <xdr:row>0</xdr:row>
      <xdr:rowOff>95250</xdr:rowOff>
    </xdr:from>
    <xdr:to>
      <xdr:col>2</xdr:col>
      <xdr:colOff>333375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DF069B9-85B9-47B9-8770-BF2B3191A2B7}"/>
            </a:ext>
          </a:extLst>
        </xdr:cNvPr>
        <xdr:cNvSpPr/>
      </xdr:nvSpPr>
      <xdr:spPr>
        <a:xfrm>
          <a:off x="1159140" y="95250"/>
          <a:ext cx="69823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3</xdr:col>
      <xdr:colOff>637381</xdr:colOff>
      <xdr:row>0</xdr:row>
      <xdr:rowOff>95250</xdr:rowOff>
    </xdr:from>
    <xdr:to>
      <xdr:col>4</xdr:col>
      <xdr:colOff>342107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D1D0E7-31C0-406F-8C68-26744EBFFD2E}"/>
            </a:ext>
          </a:extLst>
        </xdr:cNvPr>
        <xdr:cNvSpPr/>
      </xdr:nvSpPr>
      <xdr:spPr>
        <a:xfrm>
          <a:off x="2923381" y="95250"/>
          <a:ext cx="69532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417897</xdr:colOff>
      <xdr:row>0</xdr:row>
      <xdr:rowOff>95250</xdr:rowOff>
    </xdr:from>
    <xdr:to>
      <xdr:col>5</xdr:col>
      <xdr:colOff>351223</xdr:colOff>
      <xdr:row>2</xdr:row>
      <xdr:rowOff>142875</xdr:rowOff>
    </xdr:to>
    <xdr:sp macro="" textlink="">
      <xdr:nvSpPr>
        <xdr:cNvPr id="7" name="Rectangle : avec coins supérieurs arrondis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EA64130-32EF-4160-91C7-99DB2BE88871}"/>
            </a:ext>
          </a:extLst>
        </xdr:cNvPr>
        <xdr:cNvSpPr/>
      </xdr:nvSpPr>
      <xdr:spPr>
        <a:xfrm>
          <a:off x="3694497" y="95250"/>
          <a:ext cx="69532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532597</xdr:colOff>
      <xdr:row>0</xdr:row>
      <xdr:rowOff>85725</xdr:rowOff>
    </xdr:from>
    <xdr:to>
      <xdr:col>6</xdr:col>
      <xdr:colOff>465923</xdr:colOff>
      <xdr:row>2</xdr:row>
      <xdr:rowOff>133350</xdr:rowOff>
    </xdr:to>
    <xdr:sp macro="" textlink="">
      <xdr:nvSpPr>
        <xdr:cNvPr id="8" name="Rectangle : avec coins supérieurs arrondi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53D2322-8A56-4D48-88DF-E6E68BD02C92}"/>
            </a:ext>
          </a:extLst>
        </xdr:cNvPr>
        <xdr:cNvSpPr/>
      </xdr:nvSpPr>
      <xdr:spPr>
        <a:xfrm>
          <a:off x="4571197" y="85725"/>
          <a:ext cx="69532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647297</xdr:colOff>
      <xdr:row>0</xdr:row>
      <xdr:rowOff>95250</xdr:rowOff>
    </xdr:from>
    <xdr:to>
      <xdr:col>7</xdr:col>
      <xdr:colOff>580623</xdr:colOff>
      <xdr:row>2</xdr:row>
      <xdr:rowOff>142875</xdr:rowOff>
    </xdr:to>
    <xdr:sp macro="" textlink="">
      <xdr:nvSpPr>
        <xdr:cNvPr id="9" name="Rectangle : avec coins supérieur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E12F1F6-DE1A-4992-8F47-2E89D0D156EF}"/>
            </a:ext>
          </a:extLst>
        </xdr:cNvPr>
        <xdr:cNvSpPr/>
      </xdr:nvSpPr>
      <xdr:spPr>
        <a:xfrm>
          <a:off x="5447897" y="95250"/>
          <a:ext cx="69532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4</xdr:col>
      <xdr:colOff>0</xdr:colOff>
      <xdr:row>19</xdr:row>
      <xdr:rowOff>142874</xdr:rowOff>
    </xdr:to>
    <xdr:graphicFrame macro="">
      <xdr:nvGraphicFramePr>
        <xdr:cNvPr id="18" name="Diagramme 17">
          <a:extLst>
            <a:ext uri="{FF2B5EF4-FFF2-40B4-BE49-F238E27FC236}">
              <a16:creationId xmlns:a16="http://schemas.microsoft.com/office/drawing/2014/main" id="{270AF41A-C968-494D-BE01-1D27B269AC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7" r:lo="rId8" r:qs="rId9" r:cs="rId10"/>
        </a:graphicData>
      </a:graphic>
    </xdr:graphicFrame>
    <xdr:clientData/>
  </xdr:twoCellAnchor>
  <xdr:twoCellAnchor>
    <xdr:from>
      <xdr:col>8</xdr:col>
      <xdr:colOff>0</xdr:colOff>
      <xdr:row>0</xdr:row>
      <xdr:rowOff>85725</xdr:rowOff>
    </xdr:from>
    <xdr:to>
      <xdr:col>8</xdr:col>
      <xdr:colOff>704849</xdr:colOff>
      <xdr:row>2</xdr:row>
      <xdr:rowOff>133350</xdr:rowOff>
    </xdr:to>
    <xdr:sp macro="" textlink="">
      <xdr:nvSpPr>
        <xdr:cNvPr id="14" name="Rectangle : avec coins supérieurs arrondis 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F08F23E-34D8-4F0C-8E35-F684D455F381}"/>
            </a:ext>
          </a:extLst>
        </xdr:cNvPr>
        <xdr:cNvSpPr/>
      </xdr:nvSpPr>
      <xdr:spPr>
        <a:xfrm>
          <a:off x="6324600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2</xdr:col>
      <xdr:colOff>460908</xdr:colOff>
      <xdr:row>0</xdr:row>
      <xdr:rowOff>180975</xdr:rowOff>
    </xdr:from>
    <xdr:to>
      <xdr:col>3</xdr:col>
      <xdr:colOff>400050</xdr:colOff>
      <xdr:row>3</xdr:row>
      <xdr:rowOff>38100</xdr:rowOff>
    </xdr:to>
    <xdr:sp macro="" textlink="">
      <xdr:nvSpPr>
        <xdr:cNvPr id="19" name="Rectangle : avec coins supérieurs arrondis 18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4E8E645-B5BC-4AF5-9C2D-9EBC1B60B7C7}"/>
            </a:ext>
          </a:extLst>
        </xdr:cNvPr>
        <xdr:cNvSpPr/>
      </xdr:nvSpPr>
      <xdr:spPr>
        <a:xfrm>
          <a:off x="1984908" y="180975"/>
          <a:ext cx="701142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Plateau Technique</a:t>
          </a:r>
        </a:p>
      </xdr:txBody>
    </xdr:sp>
    <xdr:clientData/>
  </xdr:twoCellAnchor>
  <xdr:twoCellAnchor>
    <xdr:from>
      <xdr:col>9</xdr:col>
      <xdr:colOff>66675</xdr:colOff>
      <xdr:row>0</xdr:row>
      <xdr:rowOff>85725</xdr:rowOff>
    </xdr:from>
    <xdr:to>
      <xdr:col>10</xdr:col>
      <xdr:colOff>95250</xdr:colOff>
      <xdr:row>2</xdr:row>
      <xdr:rowOff>133350</xdr:rowOff>
    </xdr:to>
    <xdr:sp macro="" textlink="">
      <xdr:nvSpPr>
        <xdr:cNvPr id="21" name="Rectangle : avec coins supérieurs arrondis 2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1A371120-56CA-404E-A660-D0BF47A65554}"/>
            </a:ext>
          </a:extLst>
        </xdr:cNvPr>
        <xdr:cNvSpPr/>
      </xdr:nvSpPr>
      <xdr:spPr>
        <a:xfrm>
          <a:off x="7153275" y="8572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10</xdr:col>
      <xdr:colOff>238125</xdr:colOff>
      <xdr:row>0</xdr:row>
      <xdr:rowOff>85725</xdr:rowOff>
    </xdr:from>
    <xdr:to>
      <xdr:col>11</xdr:col>
      <xdr:colOff>133350</xdr:colOff>
      <xdr:row>2</xdr:row>
      <xdr:rowOff>133350</xdr:rowOff>
    </xdr:to>
    <xdr:sp macro="" textlink="">
      <xdr:nvSpPr>
        <xdr:cNvPr id="13" name="Rectangle : avec coins supérieurs arrondis 1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8CC91CC-A987-4A94-A908-686866788D38}"/>
            </a:ext>
          </a:extLst>
        </xdr:cNvPr>
        <xdr:cNvSpPr/>
      </xdr:nvSpPr>
      <xdr:spPr>
        <a:xfrm>
          <a:off x="8086725" y="8572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11</xdr:col>
      <xdr:colOff>304800</xdr:colOff>
      <xdr:row>0</xdr:row>
      <xdr:rowOff>76200</xdr:rowOff>
    </xdr:from>
    <xdr:to>
      <xdr:col>12</xdr:col>
      <xdr:colOff>200025</xdr:colOff>
      <xdr:row>2</xdr:row>
      <xdr:rowOff>123825</xdr:rowOff>
    </xdr:to>
    <xdr:sp macro="" textlink="">
      <xdr:nvSpPr>
        <xdr:cNvPr id="15" name="Rectangle : avec coins supérieurs arrondis 14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2B96D4CB-9082-4366-BEE7-CBD7E432FB11}"/>
            </a:ext>
          </a:extLst>
        </xdr:cNvPr>
        <xdr:cNvSpPr/>
      </xdr:nvSpPr>
      <xdr:spPr>
        <a:xfrm>
          <a:off x="8915400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33AB013-C1E2-4D3B-811C-36F116709135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266701</xdr:colOff>
      <xdr:row>0</xdr:row>
      <xdr:rowOff>104775</xdr:rowOff>
    </xdr:from>
    <xdr:to>
      <xdr:col>1</xdr:col>
      <xdr:colOff>180975</xdr:colOff>
      <xdr:row>2</xdr:row>
      <xdr:rowOff>152400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AC90A-694E-44D1-A818-FAE01F3A7919}"/>
            </a:ext>
          </a:extLst>
        </xdr:cNvPr>
        <xdr:cNvSpPr/>
      </xdr:nvSpPr>
      <xdr:spPr>
        <a:xfrm>
          <a:off x="266701" y="104775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 i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304801</xdr:colOff>
      <xdr:row>0</xdr:row>
      <xdr:rowOff>85725</xdr:rowOff>
    </xdr:from>
    <xdr:to>
      <xdr:col>3</xdr:col>
      <xdr:colOff>219075</xdr:colOff>
      <xdr:row>2</xdr:row>
      <xdr:rowOff>133350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3E8792-2ECC-4554-AEBC-E8C9F9F436A9}"/>
            </a:ext>
          </a:extLst>
        </xdr:cNvPr>
        <xdr:cNvSpPr/>
      </xdr:nvSpPr>
      <xdr:spPr>
        <a:xfrm>
          <a:off x="1828801" y="85725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7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7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285751</xdr:colOff>
      <xdr:row>1</xdr:row>
      <xdr:rowOff>0</xdr:rowOff>
    </xdr:from>
    <xdr:to>
      <xdr:col>2</xdr:col>
      <xdr:colOff>200025</xdr:colOff>
      <xdr:row>3</xdr:row>
      <xdr:rowOff>47625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375E28-79F3-44B3-B514-6F93478D7D06}"/>
            </a:ext>
          </a:extLst>
        </xdr:cNvPr>
        <xdr:cNvSpPr/>
      </xdr:nvSpPr>
      <xdr:spPr>
        <a:xfrm>
          <a:off x="1047751" y="190500"/>
          <a:ext cx="676274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3</xdr:col>
      <xdr:colOff>323851</xdr:colOff>
      <xdr:row>0</xdr:row>
      <xdr:rowOff>104775</xdr:rowOff>
    </xdr:from>
    <xdr:to>
      <xdr:col>4</xdr:col>
      <xdr:colOff>238125</xdr:colOff>
      <xdr:row>2</xdr:row>
      <xdr:rowOff>152400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0443862-9802-49EC-AD7C-81285CA19C77}"/>
            </a:ext>
          </a:extLst>
        </xdr:cNvPr>
        <xdr:cNvSpPr/>
      </xdr:nvSpPr>
      <xdr:spPr>
        <a:xfrm>
          <a:off x="2609851" y="104775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342901</xdr:colOff>
      <xdr:row>0</xdr:row>
      <xdr:rowOff>95250</xdr:rowOff>
    </xdr:from>
    <xdr:to>
      <xdr:col>5</xdr:col>
      <xdr:colOff>257175</xdr:colOff>
      <xdr:row>2</xdr:row>
      <xdr:rowOff>142875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5A5550F-4735-4BA2-AD78-788AF3EE8988}"/>
            </a:ext>
          </a:extLst>
        </xdr:cNvPr>
        <xdr:cNvSpPr/>
      </xdr:nvSpPr>
      <xdr:spPr>
        <a:xfrm>
          <a:off x="3390901" y="95250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361951</xdr:colOff>
      <xdr:row>0</xdr:row>
      <xdr:rowOff>95250</xdr:rowOff>
    </xdr:from>
    <xdr:to>
      <xdr:col>6</xdr:col>
      <xdr:colOff>276225</xdr:colOff>
      <xdr:row>2</xdr:row>
      <xdr:rowOff>142875</xdr:rowOff>
    </xdr:to>
    <xdr:sp macro="" textlink="">
      <xdr:nvSpPr>
        <xdr:cNvPr id="8" name="Rectangle : avec coins supérieur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410FD50-C5F0-42B7-83B6-ADC62908DE5F}"/>
            </a:ext>
          </a:extLst>
        </xdr:cNvPr>
        <xdr:cNvSpPr/>
      </xdr:nvSpPr>
      <xdr:spPr>
        <a:xfrm>
          <a:off x="4171951" y="95250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381001</xdr:colOff>
      <xdr:row>0</xdr:row>
      <xdr:rowOff>95250</xdr:rowOff>
    </xdr:from>
    <xdr:to>
      <xdr:col>7</xdr:col>
      <xdr:colOff>295275</xdr:colOff>
      <xdr:row>2</xdr:row>
      <xdr:rowOff>142875</xdr:rowOff>
    </xdr:to>
    <xdr:sp macro="" textlink="">
      <xdr:nvSpPr>
        <xdr:cNvPr id="9" name="Rectangle : avec coins supérieurs arrondi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134435A-0101-4F20-BE7A-29C01EAC818B}"/>
            </a:ext>
          </a:extLst>
        </xdr:cNvPr>
        <xdr:cNvSpPr/>
      </xdr:nvSpPr>
      <xdr:spPr>
        <a:xfrm>
          <a:off x="4953001" y="95250"/>
          <a:ext cx="67627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0</xdr:col>
      <xdr:colOff>257175</xdr:colOff>
      <xdr:row>5</xdr:row>
      <xdr:rowOff>28575</xdr:rowOff>
    </xdr:from>
    <xdr:to>
      <xdr:col>3</xdr:col>
      <xdr:colOff>189161</xdr:colOff>
      <xdr:row>14</xdr:row>
      <xdr:rowOff>76200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495B943C-12D2-45C1-9872-9ADD3EC4BFAF}"/>
            </a:ext>
          </a:extLst>
        </xdr:cNvPr>
        <xdr:cNvGrpSpPr/>
      </xdr:nvGrpSpPr>
      <xdr:grpSpPr>
        <a:xfrm>
          <a:off x="257175" y="981075"/>
          <a:ext cx="2217986" cy="1762125"/>
          <a:chOff x="3992314" y="922613"/>
          <a:chExt cx="3400424" cy="2479122"/>
        </a:xfrm>
      </xdr:grpSpPr>
      <xdr:sp macro="" textlink="">
        <xdr:nvSpPr>
          <xdr:cNvPr id="15" name="Forme libre : forme 14">
            <a:extLst>
              <a:ext uri="{FF2B5EF4-FFF2-40B4-BE49-F238E27FC236}">
                <a16:creationId xmlns:a16="http://schemas.microsoft.com/office/drawing/2014/main" id="{0EFBC694-0D09-41F8-B174-846F9F369C8F}"/>
              </a:ext>
            </a:extLst>
          </xdr:cNvPr>
          <xdr:cNvSpPr/>
        </xdr:nvSpPr>
        <xdr:spPr>
          <a:xfrm>
            <a:off x="5639395" y="1529908"/>
            <a:ext cx="1168896" cy="278144"/>
          </a:xfrm>
          <a:custGeom>
            <a:avLst/>
            <a:gdLst/>
            <a:ahLst/>
            <a:cxnLst/>
            <a:rect l="0" t="0" r="0" b="0"/>
            <a:pathLst>
              <a:path>
                <a:moveTo>
                  <a:pt x="0" y="0"/>
                </a:moveTo>
                <a:lnTo>
                  <a:pt x="0" y="189547"/>
                </a:lnTo>
                <a:lnTo>
                  <a:pt x="1168896" y="189547"/>
                </a:lnTo>
                <a:lnTo>
                  <a:pt x="1168896" y="278144"/>
                </a:lnTo>
              </a:path>
            </a:pathLst>
          </a:custGeom>
          <a:noFill/>
        </xdr:spPr>
        <xdr:style>
          <a:lnRef idx="2">
            <a:schemeClr val="accent1">
              <a:shade val="6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6" name="Forme libre : forme 15">
            <a:extLst>
              <a:ext uri="{FF2B5EF4-FFF2-40B4-BE49-F238E27FC236}">
                <a16:creationId xmlns:a16="http://schemas.microsoft.com/office/drawing/2014/main" id="{E78EC6D5-9839-4A06-AE9A-B13C851E3AAE}"/>
              </a:ext>
            </a:extLst>
          </xdr:cNvPr>
          <xdr:cNvSpPr/>
        </xdr:nvSpPr>
        <xdr:spPr>
          <a:xfrm>
            <a:off x="5593675" y="1529908"/>
            <a:ext cx="91440" cy="278144"/>
          </a:xfrm>
          <a:custGeom>
            <a:avLst/>
            <a:gdLst/>
            <a:ahLst/>
            <a:cxnLst/>
            <a:rect l="0" t="0" r="0" b="0"/>
            <a:pathLst>
              <a:path>
                <a:moveTo>
                  <a:pt x="45720" y="0"/>
                </a:moveTo>
                <a:lnTo>
                  <a:pt x="45720" y="278144"/>
                </a:lnTo>
              </a:path>
            </a:pathLst>
          </a:custGeom>
          <a:noFill/>
        </xdr:spPr>
        <xdr:style>
          <a:lnRef idx="2">
            <a:schemeClr val="accent1">
              <a:shade val="6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7" name="Forme libre : forme 16">
            <a:extLst>
              <a:ext uri="{FF2B5EF4-FFF2-40B4-BE49-F238E27FC236}">
                <a16:creationId xmlns:a16="http://schemas.microsoft.com/office/drawing/2014/main" id="{4CA4B2CC-95F7-4193-B39B-CC70E21E3E54}"/>
              </a:ext>
            </a:extLst>
          </xdr:cNvPr>
          <xdr:cNvSpPr/>
        </xdr:nvSpPr>
        <xdr:spPr>
          <a:xfrm>
            <a:off x="4424779" y="2415347"/>
            <a:ext cx="91440" cy="278144"/>
          </a:xfrm>
          <a:custGeom>
            <a:avLst/>
            <a:gdLst/>
            <a:ahLst/>
            <a:cxnLst/>
            <a:rect l="0" t="0" r="0" b="0"/>
            <a:pathLst>
              <a:path>
                <a:moveTo>
                  <a:pt x="45720" y="0"/>
                </a:moveTo>
                <a:lnTo>
                  <a:pt x="45720" y="278144"/>
                </a:lnTo>
              </a:path>
            </a:pathLst>
          </a:custGeom>
          <a:noFill/>
        </xdr:spPr>
        <xdr:style>
          <a:lnRef idx="2">
            <a:schemeClr val="accent1">
              <a:shade val="8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 : forme 17">
            <a:extLst>
              <a:ext uri="{FF2B5EF4-FFF2-40B4-BE49-F238E27FC236}">
                <a16:creationId xmlns:a16="http://schemas.microsoft.com/office/drawing/2014/main" id="{C0D04C82-401A-4911-A9E3-57E1EC75E881}"/>
              </a:ext>
            </a:extLst>
          </xdr:cNvPr>
          <xdr:cNvSpPr/>
        </xdr:nvSpPr>
        <xdr:spPr>
          <a:xfrm>
            <a:off x="4470499" y="1529908"/>
            <a:ext cx="1168896" cy="278144"/>
          </a:xfrm>
          <a:custGeom>
            <a:avLst/>
            <a:gdLst/>
            <a:ahLst/>
            <a:cxnLst/>
            <a:rect l="0" t="0" r="0" b="0"/>
            <a:pathLst>
              <a:path>
                <a:moveTo>
                  <a:pt x="1168896" y="0"/>
                </a:moveTo>
                <a:lnTo>
                  <a:pt x="1168896" y="189547"/>
                </a:lnTo>
                <a:lnTo>
                  <a:pt x="0" y="189547"/>
                </a:lnTo>
                <a:lnTo>
                  <a:pt x="0" y="278144"/>
                </a:lnTo>
              </a:path>
            </a:pathLst>
          </a:custGeom>
          <a:noFill/>
        </xdr:spPr>
        <xdr:style>
          <a:lnRef idx="2">
            <a:schemeClr val="accent1">
              <a:shade val="6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9" name="Rectangle : coins arrondis 18">
            <a:extLst>
              <a:ext uri="{FF2B5EF4-FFF2-40B4-BE49-F238E27FC236}">
                <a16:creationId xmlns:a16="http://schemas.microsoft.com/office/drawing/2014/main" id="{162C0F42-D534-468E-912A-DB033C381740}"/>
              </a:ext>
            </a:extLst>
          </xdr:cNvPr>
          <xdr:cNvSpPr/>
        </xdr:nvSpPr>
        <xdr:spPr>
          <a:xfrm>
            <a:off x="5161210" y="922613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0" name="Forme libre : forme 19">
            <a:extLst>
              <a:ext uri="{FF2B5EF4-FFF2-40B4-BE49-F238E27FC236}">
                <a16:creationId xmlns:a16="http://schemas.microsoft.com/office/drawing/2014/main" id="{76690F6D-7D49-4B40-876E-AD89A9A4B625}"/>
              </a:ext>
            </a:extLst>
          </xdr:cNvPr>
          <xdr:cNvSpPr/>
        </xdr:nvSpPr>
        <xdr:spPr>
          <a:xfrm>
            <a:off x="5267473" y="1023563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63507" tIns="63507" rIns="63507" bIns="63507" numCol="1" spcCol="1270" anchor="ctr" anchorCtr="0">
            <a:noAutofit/>
          </a:bodyPr>
          <a:lstStyle/>
          <a:p>
            <a:pPr marL="0" lvl="0" indent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600" kern="1200"/>
              <a:t>Direction générale</a:t>
            </a:r>
          </a:p>
        </xdr:txBody>
      </xdr:sp>
      <xdr:sp macro="" textlink="">
        <xdr:nvSpPr>
          <xdr:cNvPr id="21" name="Rectangle : coins arrondis 20">
            <a:extLst>
              <a:ext uri="{FF2B5EF4-FFF2-40B4-BE49-F238E27FC236}">
                <a16:creationId xmlns:a16="http://schemas.microsoft.com/office/drawing/2014/main" id="{BD8601F8-B00C-4164-B1C5-3CC81FA4A5D2}"/>
              </a:ext>
            </a:extLst>
          </xdr:cNvPr>
          <xdr:cNvSpPr/>
        </xdr:nvSpPr>
        <xdr:spPr>
          <a:xfrm>
            <a:off x="3992314" y="1808052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2" name="Forme libre : forme 21">
            <a:extLst>
              <a:ext uri="{FF2B5EF4-FFF2-40B4-BE49-F238E27FC236}">
                <a16:creationId xmlns:a16="http://schemas.microsoft.com/office/drawing/2014/main" id="{A17B5BDB-1A45-4746-BA7F-CFF7A9FF5F6E}"/>
              </a:ext>
            </a:extLst>
          </xdr:cNvPr>
          <xdr:cNvSpPr/>
        </xdr:nvSpPr>
        <xdr:spPr>
          <a:xfrm>
            <a:off x="4098577" y="1909002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63507" tIns="63507" rIns="63507" bIns="63507" numCol="1" spcCol="1270" anchor="ctr" anchorCtr="0">
            <a:noAutofit/>
          </a:bodyPr>
          <a:lstStyle/>
          <a:p>
            <a:pPr marL="0" lvl="0" indent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900" kern="1200"/>
              <a:t>BDM</a:t>
            </a:r>
          </a:p>
        </xdr:txBody>
      </xdr:sp>
      <xdr:sp macro="" textlink="">
        <xdr:nvSpPr>
          <xdr:cNvPr id="23" name="Rectangle : coins arrondis 22">
            <a:extLst>
              <a:ext uri="{FF2B5EF4-FFF2-40B4-BE49-F238E27FC236}">
                <a16:creationId xmlns:a16="http://schemas.microsoft.com/office/drawing/2014/main" id="{EA578F6D-90FE-4664-A6B0-0E3FC01866CA}"/>
              </a:ext>
            </a:extLst>
          </xdr:cNvPr>
          <xdr:cNvSpPr/>
        </xdr:nvSpPr>
        <xdr:spPr>
          <a:xfrm>
            <a:off x="3992314" y="2693491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4" name="Forme libre : forme 23">
            <a:extLst>
              <a:ext uri="{FF2B5EF4-FFF2-40B4-BE49-F238E27FC236}">
                <a16:creationId xmlns:a16="http://schemas.microsoft.com/office/drawing/2014/main" id="{A8B3A35A-6E2F-4963-B391-DE1ABDC62E67}"/>
              </a:ext>
            </a:extLst>
          </xdr:cNvPr>
          <xdr:cNvSpPr/>
        </xdr:nvSpPr>
        <xdr:spPr>
          <a:xfrm>
            <a:off x="4098577" y="2794441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8747" tIns="78747" rIns="78747" bIns="78747" numCol="1" spcCol="1270" anchor="ctr" anchorCtr="0">
            <a:noAutofit/>
          </a:bodyPr>
          <a:lstStyle/>
          <a:p>
            <a:pPr marL="0" lvl="0" indent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900" kern="1200"/>
              <a:t>Financier</a:t>
            </a:r>
          </a:p>
        </xdr:txBody>
      </xdr:sp>
      <xdr:sp macro="" textlink="">
        <xdr:nvSpPr>
          <xdr:cNvPr id="25" name="Rectangle : coins arrondis 24">
            <a:extLst>
              <a:ext uri="{FF2B5EF4-FFF2-40B4-BE49-F238E27FC236}">
                <a16:creationId xmlns:a16="http://schemas.microsoft.com/office/drawing/2014/main" id="{D67E03F0-3A40-48B5-ADAB-F9B41AB0BFBA}"/>
              </a:ext>
            </a:extLst>
          </xdr:cNvPr>
          <xdr:cNvSpPr/>
        </xdr:nvSpPr>
        <xdr:spPr>
          <a:xfrm>
            <a:off x="5161210" y="1808052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6" name="Forme libre : forme 25">
            <a:extLst>
              <a:ext uri="{FF2B5EF4-FFF2-40B4-BE49-F238E27FC236}">
                <a16:creationId xmlns:a16="http://schemas.microsoft.com/office/drawing/2014/main" id="{00F95C8D-38FE-46B6-9A3D-91FC0A9F6A51}"/>
              </a:ext>
            </a:extLst>
          </xdr:cNvPr>
          <xdr:cNvSpPr/>
        </xdr:nvSpPr>
        <xdr:spPr>
          <a:xfrm>
            <a:off x="5267473" y="1909002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8747" tIns="78747" rIns="78747" bIns="78747" numCol="1" spcCol="1270" anchor="ctr" anchorCtr="0">
            <a:noAutofit/>
          </a:bodyPr>
          <a:lstStyle/>
          <a:p>
            <a:pPr marL="0" lvl="0" indent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900" kern="1200"/>
              <a:t>DRH-DSSI</a:t>
            </a:r>
          </a:p>
        </xdr:txBody>
      </xdr:sp>
      <xdr:sp macro="" textlink="">
        <xdr:nvSpPr>
          <xdr:cNvPr id="27" name="Rectangle : coins arrondis 26">
            <a:extLst>
              <a:ext uri="{FF2B5EF4-FFF2-40B4-BE49-F238E27FC236}">
                <a16:creationId xmlns:a16="http://schemas.microsoft.com/office/drawing/2014/main" id="{18D742A3-1FAB-4589-BE38-C775B1FC56F8}"/>
              </a:ext>
            </a:extLst>
          </xdr:cNvPr>
          <xdr:cNvSpPr/>
        </xdr:nvSpPr>
        <xdr:spPr>
          <a:xfrm>
            <a:off x="6330106" y="1808052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8" name="Forme libre : forme 27">
            <a:extLst>
              <a:ext uri="{FF2B5EF4-FFF2-40B4-BE49-F238E27FC236}">
                <a16:creationId xmlns:a16="http://schemas.microsoft.com/office/drawing/2014/main" id="{3AEA8B30-C705-4B35-93CA-7EB3105FEE36}"/>
              </a:ext>
            </a:extLst>
          </xdr:cNvPr>
          <xdr:cNvSpPr/>
        </xdr:nvSpPr>
        <xdr:spPr>
          <a:xfrm>
            <a:off x="6436369" y="1909002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8747" tIns="78747" rIns="78747" bIns="78747" numCol="1" spcCol="1270" anchor="ctr" anchorCtr="0">
            <a:noAutofit/>
          </a:bodyPr>
          <a:lstStyle/>
          <a:p>
            <a:pPr marL="0" lvl="0" indent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1000" kern="1200"/>
              <a:t>Com-Qualité</a:t>
            </a:r>
          </a:p>
        </xdr:txBody>
      </xdr:sp>
      <xdr:sp macro="" textlink="">
        <xdr:nvSpPr>
          <xdr:cNvPr id="29" name="Rectangle : coins arrondis 28">
            <a:extLst>
              <a:ext uri="{FF2B5EF4-FFF2-40B4-BE49-F238E27FC236}">
                <a16:creationId xmlns:a16="http://schemas.microsoft.com/office/drawing/2014/main" id="{CB1D48A2-14F6-4284-9BD4-E1EDD9AA43B0}"/>
              </a:ext>
            </a:extLst>
          </xdr:cNvPr>
          <xdr:cNvSpPr/>
        </xdr:nvSpPr>
        <xdr:spPr>
          <a:xfrm>
            <a:off x="5123369" y="2637911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30" name="Forme libre : forme 29">
            <a:extLst>
              <a:ext uri="{FF2B5EF4-FFF2-40B4-BE49-F238E27FC236}">
                <a16:creationId xmlns:a16="http://schemas.microsoft.com/office/drawing/2014/main" id="{AD866315-BFD4-4439-A963-EBD54D46EF72}"/>
              </a:ext>
            </a:extLst>
          </xdr:cNvPr>
          <xdr:cNvSpPr/>
        </xdr:nvSpPr>
        <xdr:spPr>
          <a:xfrm>
            <a:off x="5229632" y="2738861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8747" tIns="78747" rIns="78747" bIns="78747" numCol="1" spcCol="1270" anchor="ctr" anchorCtr="0">
            <a:noAutofit/>
          </a:bodyPr>
          <a:lstStyle/>
          <a:p>
            <a:pPr marL="0" lvl="0" indent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900" kern="1200"/>
              <a:t>DPALSE</a:t>
            </a:r>
          </a:p>
        </xdr:txBody>
      </xdr:sp>
      <xdr:sp macro="" textlink="">
        <xdr:nvSpPr>
          <xdr:cNvPr id="31" name="Rectangle : coins arrondis 30">
            <a:extLst>
              <a:ext uri="{FF2B5EF4-FFF2-40B4-BE49-F238E27FC236}">
                <a16:creationId xmlns:a16="http://schemas.microsoft.com/office/drawing/2014/main" id="{04A88D17-8BEC-421E-8F28-2A9AF5919559}"/>
              </a:ext>
            </a:extLst>
          </xdr:cNvPr>
          <xdr:cNvSpPr/>
        </xdr:nvSpPr>
        <xdr:spPr>
          <a:xfrm>
            <a:off x="6298854" y="2637115"/>
            <a:ext cx="956369" cy="607294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32" name="Forme libre : forme 31">
            <a:extLst>
              <a:ext uri="{FF2B5EF4-FFF2-40B4-BE49-F238E27FC236}">
                <a16:creationId xmlns:a16="http://schemas.microsoft.com/office/drawing/2014/main" id="{F9D580D3-089A-409D-8BBB-6152C7280897}"/>
              </a:ext>
            </a:extLst>
          </xdr:cNvPr>
          <xdr:cNvSpPr/>
        </xdr:nvSpPr>
        <xdr:spPr>
          <a:xfrm>
            <a:off x="6405117" y="2738066"/>
            <a:ext cx="956369" cy="607294"/>
          </a:xfrm>
          <a:custGeom>
            <a:avLst/>
            <a:gdLst>
              <a:gd name="connsiteX0" fmla="*/ 0 w 956369"/>
              <a:gd name="connsiteY0" fmla="*/ 60729 h 607294"/>
              <a:gd name="connsiteX1" fmla="*/ 60729 w 956369"/>
              <a:gd name="connsiteY1" fmla="*/ 0 h 607294"/>
              <a:gd name="connsiteX2" fmla="*/ 895640 w 956369"/>
              <a:gd name="connsiteY2" fmla="*/ 0 h 607294"/>
              <a:gd name="connsiteX3" fmla="*/ 956369 w 956369"/>
              <a:gd name="connsiteY3" fmla="*/ 60729 h 607294"/>
              <a:gd name="connsiteX4" fmla="*/ 956369 w 956369"/>
              <a:gd name="connsiteY4" fmla="*/ 546565 h 607294"/>
              <a:gd name="connsiteX5" fmla="*/ 895640 w 956369"/>
              <a:gd name="connsiteY5" fmla="*/ 607294 h 607294"/>
              <a:gd name="connsiteX6" fmla="*/ 60729 w 956369"/>
              <a:gd name="connsiteY6" fmla="*/ 607294 h 607294"/>
              <a:gd name="connsiteX7" fmla="*/ 0 w 956369"/>
              <a:gd name="connsiteY7" fmla="*/ 546565 h 607294"/>
              <a:gd name="connsiteX8" fmla="*/ 0 w 956369"/>
              <a:gd name="connsiteY8" fmla="*/ 60729 h 60729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956369" h="607294">
                <a:moveTo>
                  <a:pt x="0" y="60729"/>
                </a:moveTo>
                <a:cubicBezTo>
                  <a:pt x="0" y="27189"/>
                  <a:pt x="27189" y="0"/>
                  <a:pt x="60729" y="0"/>
                </a:cubicBezTo>
                <a:lnTo>
                  <a:pt x="895640" y="0"/>
                </a:lnTo>
                <a:cubicBezTo>
                  <a:pt x="929180" y="0"/>
                  <a:pt x="956369" y="27189"/>
                  <a:pt x="956369" y="60729"/>
                </a:cubicBezTo>
                <a:lnTo>
                  <a:pt x="956369" y="546565"/>
                </a:lnTo>
                <a:cubicBezTo>
                  <a:pt x="956369" y="580105"/>
                  <a:pt x="929180" y="607294"/>
                  <a:pt x="895640" y="607294"/>
                </a:cubicBezTo>
                <a:lnTo>
                  <a:pt x="60729" y="607294"/>
                </a:lnTo>
                <a:cubicBezTo>
                  <a:pt x="27189" y="607294"/>
                  <a:pt x="0" y="580105"/>
                  <a:pt x="0" y="546565"/>
                </a:cubicBezTo>
                <a:lnTo>
                  <a:pt x="0" y="60729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8747" tIns="78747" rIns="78747" bIns="78747" numCol="1" spcCol="1270" anchor="ctr" anchorCtr="0">
            <a:noAutofit/>
          </a:bodyPr>
          <a:lstStyle/>
          <a:p>
            <a:pPr marL="0" lvl="0" indent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900" kern="1200"/>
              <a:t>DIT</a:t>
            </a:r>
          </a:p>
        </xdr:txBody>
      </xdr:sp>
    </xdr:grpSp>
    <xdr:clientData/>
  </xdr:twoCellAnchor>
  <xdr:twoCellAnchor>
    <xdr:from>
      <xdr:col>0</xdr:col>
      <xdr:colOff>47625</xdr:colOff>
      <xdr:row>11</xdr:row>
      <xdr:rowOff>76200</xdr:rowOff>
    </xdr:from>
    <xdr:to>
      <xdr:col>3</xdr:col>
      <xdr:colOff>381000</xdr:colOff>
      <xdr:row>21</xdr:row>
      <xdr:rowOff>76200</xdr:rowOff>
    </xdr:to>
    <xdr:graphicFrame macro="">
      <xdr:nvGraphicFramePr>
        <xdr:cNvPr id="37" name="Diagramme 36">
          <a:extLst>
            <a:ext uri="{FF2B5EF4-FFF2-40B4-BE49-F238E27FC236}">
              <a16:creationId xmlns:a16="http://schemas.microsoft.com/office/drawing/2014/main" id="{3850DE51-6EAA-4811-9776-9F4C712E3E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8" r:lo="rId9" r:qs="rId10" r:cs="rId11"/>
        </a:graphicData>
      </a:graphic>
    </xdr:graphicFrame>
    <xdr:clientData/>
  </xdr:twoCellAnchor>
  <xdr:twoCellAnchor>
    <xdr:from>
      <xdr:col>7</xdr:col>
      <xdr:colOff>400050</xdr:colOff>
      <xdr:row>0</xdr:row>
      <xdr:rowOff>76200</xdr:rowOff>
    </xdr:from>
    <xdr:to>
      <xdr:col>8</xdr:col>
      <xdr:colOff>342899</xdr:colOff>
      <xdr:row>2</xdr:row>
      <xdr:rowOff>123825</xdr:rowOff>
    </xdr:to>
    <xdr:sp macro="" textlink="">
      <xdr:nvSpPr>
        <xdr:cNvPr id="43" name="Rectangle : avec coins supérieurs arrondis 4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6CC89243-4C4D-4CD8-BC63-75F265092B75}"/>
            </a:ext>
          </a:extLst>
        </xdr:cNvPr>
        <xdr:cNvSpPr/>
      </xdr:nvSpPr>
      <xdr:spPr>
        <a:xfrm>
          <a:off x="5734050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457200</xdr:colOff>
      <xdr:row>0</xdr:row>
      <xdr:rowOff>66675</xdr:rowOff>
    </xdr:from>
    <xdr:to>
      <xdr:col>9</xdr:col>
      <xdr:colOff>485775</xdr:colOff>
      <xdr:row>2</xdr:row>
      <xdr:rowOff>114300</xdr:rowOff>
    </xdr:to>
    <xdr:sp macro="" textlink="">
      <xdr:nvSpPr>
        <xdr:cNvPr id="44" name="Rectangle : avec coins supérieurs arrondis 4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FD1A5905-0ABC-43EC-BCF3-5FB2E0050FC5}"/>
            </a:ext>
          </a:extLst>
        </xdr:cNvPr>
        <xdr:cNvSpPr/>
      </xdr:nvSpPr>
      <xdr:spPr>
        <a:xfrm>
          <a:off x="6553200" y="6667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638175</xdr:colOff>
      <xdr:row>0</xdr:row>
      <xdr:rowOff>76200</xdr:rowOff>
    </xdr:from>
    <xdr:to>
      <xdr:col>10</xdr:col>
      <xdr:colOff>533400</xdr:colOff>
      <xdr:row>2</xdr:row>
      <xdr:rowOff>123825</xdr:rowOff>
    </xdr:to>
    <xdr:sp macro="" textlink="">
      <xdr:nvSpPr>
        <xdr:cNvPr id="34" name="Rectangle : avec coins supérieurs arrondis 3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2AEEE795-06D9-4346-8466-537A5A5E1F83}"/>
            </a:ext>
          </a:extLst>
        </xdr:cNvPr>
        <xdr:cNvSpPr/>
      </xdr:nvSpPr>
      <xdr:spPr>
        <a:xfrm>
          <a:off x="7496175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10</xdr:col>
      <xdr:colOff>695325</xdr:colOff>
      <xdr:row>0</xdr:row>
      <xdr:rowOff>66675</xdr:rowOff>
    </xdr:from>
    <xdr:to>
      <xdr:col>11</xdr:col>
      <xdr:colOff>590550</xdr:colOff>
      <xdr:row>2</xdr:row>
      <xdr:rowOff>114300</xdr:rowOff>
    </xdr:to>
    <xdr:sp macro="" textlink="">
      <xdr:nvSpPr>
        <xdr:cNvPr id="35" name="Rectangle : avec coins supérieurs arrondis 34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F8B788CF-FC51-442A-B4DD-2514397B4B5D}"/>
            </a:ext>
          </a:extLst>
        </xdr:cNvPr>
        <xdr:cNvSpPr/>
      </xdr:nvSpPr>
      <xdr:spPr>
        <a:xfrm>
          <a:off x="8315325" y="6667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C1772B0-66AE-41BE-9A98-6E65E6E25CED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0</xdr:row>
      <xdr:rowOff>95250</xdr:rowOff>
    </xdr:from>
    <xdr:to>
      <xdr:col>1</xdr:col>
      <xdr:colOff>0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71FE83-CCA2-4B07-AFF4-B2E2CD537027}"/>
            </a:ext>
          </a:extLst>
        </xdr:cNvPr>
        <xdr:cNvSpPr/>
      </xdr:nvSpPr>
      <xdr:spPr>
        <a:xfrm>
          <a:off x="123825" y="95250"/>
          <a:ext cx="7334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125246</xdr:colOff>
      <xdr:row>0</xdr:row>
      <xdr:rowOff>95250</xdr:rowOff>
    </xdr:from>
    <xdr:to>
      <xdr:col>3</xdr:col>
      <xdr:colOff>51676</xdr:colOff>
      <xdr:row>2</xdr:row>
      <xdr:rowOff>142875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DE0C18-BB2B-4E6D-BD35-9EAB779E0BCA}"/>
            </a:ext>
          </a:extLst>
        </xdr:cNvPr>
        <xdr:cNvSpPr/>
      </xdr:nvSpPr>
      <xdr:spPr>
        <a:xfrm>
          <a:off x="1744496" y="95250"/>
          <a:ext cx="68843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99408</xdr:colOff>
      <xdr:row>0</xdr:row>
      <xdr:rowOff>95250</xdr:rowOff>
    </xdr:from>
    <xdr:to>
      <xdr:col>2</xdr:col>
      <xdr:colOff>25838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8B49282-D290-418A-B297-49091D3E2303}"/>
            </a:ext>
          </a:extLst>
        </xdr:cNvPr>
        <xdr:cNvSpPr/>
      </xdr:nvSpPr>
      <xdr:spPr>
        <a:xfrm>
          <a:off x="956658" y="95250"/>
          <a:ext cx="68843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3</xdr:col>
      <xdr:colOff>151085</xdr:colOff>
      <xdr:row>0</xdr:row>
      <xdr:rowOff>161925</xdr:rowOff>
    </xdr:from>
    <xdr:to>
      <xdr:col>4</xdr:col>
      <xdr:colOff>77515</xdr:colOff>
      <xdr:row>3</xdr:row>
      <xdr:rowOff>19050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3204548-D437-4FC4-B205-9A54141EA8D7}"/>
            </a:ext>
          </a:extLst>
        </xdr:cNvPr>
        <xdr:cNvSpPr/>
      </xdr:nvSpPr>
      <xdr:spPr>
        <a:xfrm>
          <a:off x="2532335" y="161925"/>
          <a:ext cx="688430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Services</a:t>
          </a:r>
        </a:p>
      </xdr:txBody>
    </xdr:sp>
    <xdr:clientData/>
  </xdr:twoCellAnchor>
  <xdr:twoCellAnchor>
    <xdr:from>
      <xdr:col>4</xdr:col>
      <xdr:colOff>176924</xdr:colOff>
      <xdr:row>0</xdr:row>
      <xdr:rowOff>85725</xdr:rowOff>
    </xdr:from>
    <xdr:to>
      <xdr:col>5</xdr:col>
      <xdr:colOff>103354</xdr:colOff>
      <xdr:row>2</xdr:row>
      <xdr:rowOff>133350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96EF2B0-72D1-4A5F-8FD2-D841568453F1}"/>
            </a:ext>
          </a:extLst>
        </xdr:cNvPr>
        <xdr:cNvSpPr/>
      </xdr:nvSpPr>
      <xdr:spPr>
        <a:xfrm>
          <a:off x="3320174" y="85725"/>
          <a:ext cx="68843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202762</xdr:colOff>
      <xdr:row>0</xdr:row>
      <xdr:rowOff>76200</xdr:rowOff>
    </xdr:from>
    <xdr:to>
      <xdr:col>6</xdr:col>
      <xdr:colOff>129192</xdr:colOff>
      <xdr:row>2</xdr:row>
      <xdr:rowOff>123825</xdr:rowOff>
    </xdr:to>
    <xdr:sp macro="" textlink="">
      <xdr:nvSpPr>
        <xdr:cNvPr id="8" name="Rectangle : avec coins supérieur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A7A44C4-1D6F-45B1-9DAB-3361AD8E6510}"/>
            </a:ext>
          </a:extLst>
        </xdr:cNvPr>
        <xdr:cNvSpPr/>
      </xdr:nvSpPr>
      <xdr:spPr>
        <a:xfrm>
          <a:off x="4108012" y="76200"/>
          <a:ext cx="68843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228601</xdr:colOff>
      <xdr:row>0</xdr:row>
      <xdr:rowOff>85725</xdr:rowOff>
    </xdr:from>
    <xdr:to>
      <xdr:col>7</xdr:col>
      <xdr:colOff>155031</xdr:colOff>
      <xdr:row>2</xdr:row>
      <xdr:rowOff>133350</xdr:rowOff>
    </xdr:to>
    <xdr:sp macro="" textlink="">
      <xdr:nvSpPr>
        <xdr:cNvPr id="9" name="Rectangle : avec coins supérieurs arrondi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71CF2CB-6268-45FC-A574-92F9BA24596F}"/>
            </a:ext>
          </a:extLst>
        </xdr:cNvPr>
        <xdr:cNvSpPr/>
      </xdr:nvSpPr>
      <xdr:spPr>
        <a:xfrm>
          <a:off x="4895851" y="85725"/>
          <a:ext cx="68843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7</xdr:col>
      <xdr:colOff>266700</xdr:colOff>
      <xdr:row>0</xdr:row>
      <xdr:rowOff>76200</xdr:rowOff>
    </xdr:from>
    <xdr:to>
      <xdr:col>8</xdr:col>
      <xdr:colOff>209549</xdr:colOff>
      <xdr:row>2</xdr:row>
      <xdr:rowOff>123825</xdr:rowOff>
    </xdr:to>
    <xdr:sp macro="" textlink="">
      <xdr:nvSpPr>
        <xdr:cNvPr id="10" name="Rectangle : avec coins supérieurs arrondi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B740AE4-8712-435F-97D9-44FA3B023628}"/>
            </a:ext>
          </a:extLst>
        </xdr:cNvPr>
        <xdr:cNvSpPr/>
      </xdr:nvSpPr>
      <xdr:spPr>
        <a:xfrm>
          <a:off x="5695950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285750</xdr:colOff>
      <xdr:row>0</xdr:row>
      <xdr:rowOff>66675</xdr:rowOff>
    </xdr:from>
    <xdr:to>
      <xdr:col>9</xdr:col>
      <xdr:colOff>314325</xdr:colOff>
      <xdr:row>2</xdr:row>
      <xdr:rowOff>114300</xdr:rowOff>
    </xdr:to>
    <xdr:sp macro="" textlink="">
      <xdr:nvSpPr>
        <xdr:cNvPr id="11" name="Rectangle : avec coins supérieurs arrondis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FDF6BC0-1D09-48AC-81B6-D91922D0223A}"/>
            </a:ext>
          </a:extLst>
        </xdr:cNvPr>
        <xdr:cNvSpPr/>
      </xdr:nvSpPr>
      <xdr:spPr>
        <a:xfrm>
          <a:off x="6477000" y="6667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447675</xdr:colOff>
      <xdr:row>0</xdr:row>
      <xdr:rowOff>66675</xdr:rowOff>
    </xdr:from>
    <xdr:to>
      <xdr:col>10</xdr:col>
      <xdr:colOff>342900</xdr:colOff>
      <xdr:row>2</xdr:row>
      <xdr:rowOff>114300</xdr:rowOff>
    </xdr:to>
    <xdr:sp macro="" textlink="">
      <xdr:nvSpPr>
        <xdr:cNvPr id="12" name="Rectangle : avec coins supérieurs arrondi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5600E36-E60F-47CB-8ACB-3B89AAA7653B}"/>
            </a:ext>
          </a:extLst>
        </xdr:cNvPr>
        <xdr:cNvSpPr/>
      </xdr:nvSpPr>
      <xdr:spPr>
        <a:xfrm>
          <a:off x="7400925" y="6667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10</xdr:col>
      <xdr:colOff>495300</xdr:colOff>
      <xdr:row>0</xdr:row>
      <xdr:rowOff>66675</xdr:rowOff>
    </xdr:from>
    <xdr:to>
      <xdr:col>11</xdr:col>
      <xdr:colOff>390525</xdr:colOff>
      <xdr:row>2</xdr:row>
      <xdr:rowOff>114300</xdr:rowOff>
    </xdr:to>
    <xdr:sp macro="" textlink="">
      <xdr:nvSpPr>
        <xdr:cNvPr id="13" name="Rectangle : avec coins supérieurs arrondis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A918B70-37E2-45D3-AC56-DE6A50125F81}"/>
            </a:ext>
          </a:extLst>
        </xdr:cNvPr>
        <xdr:cNvSpPr/>
      </xdr:nvSpPr>
      <xdr:spPr>
        <a:xfrm>
          <a:off x="8210550" y="6667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AC632E0-D3AF-4409-BF3E-4C8180EF7982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342901</xdr:colOff>
      <xdr:row>0</xdr:row>
      <xdr:rowOff>95250</xdr:rowOff>
    </xdr:from>
    <xdr:to>
      <xdr:col>1</xdr:col>
      <xdr:colOff>323851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56E84A-ADB7-4C37-A14D-B5EE57E03896}"/>
            </a:ext>
          </a:extLst>
        </xdr:cNvPr>
        <xdr:cNvSpPr/>
      </xdr:nvSpPr>
      <xdr:spPr>
        <a:xfrm>
          <a:off x="342901" y="95250"/>
          <a:ext cx="762000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584405</xdr:colOff>
      <xdr:row>0</xdr:row>
      <xdr:rowOff>104775</xdr:rowOff>
    </xdr:from>
    <xdr:to>
      <xdr:col>3</xdr:col>
      <xdr:colOff>574573</xdr:colOff>
      <xdr:row>2</xdr:row>
      <xdr:rowOff>152400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77AE119-9E71-45D3-905A-FE1C2451903F}"/>
            </a:ext>
          </a:extLst>
        </xdr:cNvPr>
        <xdr:cNvSpPr/>
      </xdr:nvSpPr>
      <xdr:spPr>
        <a:xfrm>
          <a:off x="2127455" y="104775"/>
          <a:ext cx="752168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459044</xdr:colOff>
      <xdr:row>0</xdr:row>
      <xdr:rowOff>85725</xdr:rowOff>
    </xdr:from>
    <xdr:to>
      <xdr:col>2</xdr:col>
      <xdr:colOff>449212</xdr:colOff>
      <xdr:row>2</xdr:row>
      <xdr:rowOff>133350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4D3D22-1DF1-40F6-9DFD-E941DD54BE5D}"/>
            </a:ext>
          </a:extLst>
        </xdr:cNvPr>
        <xdr:cNvSpPr/>
      </xdr:nvSpPr>
      <xdr:spPr>
        <a:xfrm>
          <a:off x="1240094" y="85725"/>
          <a:ext cx="752168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3</xdr:col>
      <xdr:colOff>709766</xdr:colOff>
      <xdr:row>0</xdr:row>
      <xdr:rowOff>95250</xdr:rowOff>
    </xdr:from>
    <xdr:to>
      <xdr:col>4</xdr:col>
      <xdr:colOff>699934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354DBA9-5A5F-4388-8D68-95533CE1CDD0}"/>
            </a:ext>
          </a:extLst>
        </xdr:cNvPr>
        <xdr:cNvSpPr/>
      </xdr:nvSpPr>
      <xdr:spPr>
        <a:xfrm>
          <a:off x="3014816" y="95250"/>
          <a:ext cx="752168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5</xdr:col>
      <xdr:colOff>73127</xdr:colOff>
      <xdr:row>0</xdr:row>
      <xdr:rowOff>161925</xdr:rowOff>
    </xdr:from>
    <xdr:to>
      <xdr:col>6</xdr:col>
      <xdr:colOff>63295</xdr:colOff>
      <xdr:row>3</xdr:row>
      <xdr:rowOff>19050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20ECA50B-D367-43DF-BCE0-8F9ABD088575}"/>
            </a:ext>
          </a:extLst>
        </xdr:cNvPr>
        <xdr:cNvSpPr/>
      </xdr:nvSpPr>
      <xdr:spPr>
        <a:xfrm>
          <a:off x="3902177" y="161925"/>
          <a:ext cx="752168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Spé-Med-Pole 1</a:t>
          </a:r>
        </a:p>
      </xdr:txBody>
    </xdr:sp>
    <xdr:clientData/>
  </xdr:twoCellAnchor>
  <xdr:twoCellAnchor>
    <xdr:from>
      <xdr:col>6</xdr:col>
      <xdr:colOff>198488</xdr:colOff>
      <xdr:row>0</xdr:row>
      <xdr:rowOff>95250</xdr:rowOff>
    </xdr:from>
    <xdr:to>
      <xdr:col>7</xdr:col>
      <xdr:colOff>188656</xdr:colOff>
      <xdr:row>2</xdr:row>
      <xdr:rowOff>142875</xdr:rowOff>
    </xdr:to>
    <xdr:sp macro="" textlink="">
      <xdr:nvSpPr>
        <xdr:cNvPr id="8" name="Rectangle : avec coins supérieurs arrondi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CA54726-3CC4-4E62-B0E9-9E4CF9940437}"/>
            </a:ext>
          </a:extLst>
        </xdr:cNvPr>
        <xdr:cNvSpPr/>
      </xdr:nvSpPr>
      <xdr:spPr>
        <a:xfrm>
          <a:off x="4789538" y="95250"/>
          <a:ext cx="752168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7</xdr:col>
      <xdr:colOff>323851</xdr:colOff>
      <xdr:row>0</xdr:row>
      <xdr:rowOff>95250</xdr:rowOff>
    </xdr:from>
    <xdr:to>
      <xdr:col>8</xdr:col>
      <xdr:colOff>314019</xdr:colOff>
      <xdr:row>2</xdr:row>
      <xdr:rowOff>142875</xdr:rowOff>
    </xdr:to>
    <xdr:sp macro="" textlink="">
      <xdr:nvSpPr>
        <xdr:cNvPr id="9" name="Rectangle : avec coins supérieur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DE9EA44-7607-490F-92E0-A7B76005E1DA}"/>
            </a:ext>
          </a:extLst>
        </xdr:cNvPr>
        <xdr:cNvSpPr/>
      </xdr:nvSpPr>
      <xdr:spPr>
        <a:xfrm>
          <a:off x="5676901" y="95250"/>
          <a:ext cx="752168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8</xdr:col>
      <xdr:colOff>428625</xdr:colOff>
      <xdr:row>0</xdr:row>
      <xdr:rowOff>85725</xdr:rowOff>
    </xdr:from>
    <xdr:to>
      <xdr:col>9</xdr:col>
      <xdr:colOff>371474</xdr:colOff>
      <xdr:row>2</xdr:row>
      <xdr:rowOff>133350</xdr:rowOff>
    </xdr:to>
    <xdr:sp macro="" textlink="">
      <xdr:nvSpPr>
        <xdr:cNvPr id="10" name="Rectangle : avec coins supérieur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C0CA6CA-2325-4108-9EB4-5983FC299A89}"/>
            </a:ext>
          </a:extLst>
        </xdr:cNvPr>
        <xdr:cNvSpPr/>
      </xdr:nvSpPr>
      <xdr:spPr>
        <a:xfrm>
          <a:off x="6543675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9</xdr:col>
      <xdr:colOff>466725</xdr:colOff>
      <xdr:row>0</xdr:row>
      <xdr:rowOff>85725</xdr:rowOff>
    </xdr:from>
    <xdr:to>
      <xdr:col>10</xdr:col>
      <xdr:colOff>495300</xdr:colOff>
      <xdr:row>2</xdr:row>
      <xdr:rowOff>133350</xdr:rowOff>
    </xdr:to>
    <xdr:sp macro="" textlink="">
      <xdr:nvSpPr>
        <xdr:cNvPr id="11" name="Rectangle : avec coins supérieur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7851F-4B34-481C-8C3F-B738510724C3}"/>
            </a:ext>
          </a:extLst>
        </xdr:cNvPr>
        <xdr:cNvSpPr/>
      </xdr:nvSpPr>
      <xdr:spPr>
        <a:xfrm>
          <a:off x="7343775" y="8572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10</xdr:col>
      <xdr:colOff>666750</xdr:colOff>
      <xdr:row>0</xdr:row>
      <xdr:rowOff>76200</xdr:rowOff>
    </xdr:from>
    <xdr:to>
      <xdr:col>11</xdr:col>
      <xdr:colOff>561975</xdr:colOff>
      <xdr:row>2</xdr:row>
      <xdr:rowOff>123825</xdr:rowOff>
    </xdr:to>
    <xdr:sp macro="" textlink="">
      <xdr:nvSpPr>
        <xdr:cNvPr id="12" name="Rectangle : avec coins supérieurs arrondi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E357482-B51F-4268-B522-9284AEDC9FF0}"/>
            </a:ext>
          </a:extLst>
        </xdr:cNvPr>
        <xdr:cNvSpPr/>
      </xdr:nvSpPr>
      <xdr:spPr>
        <a:xfrm>
          <a:off x="8305800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11</xdr:col>
      <xdr:colOff>704850</xdr:colOff>
      <xdr:row>0</xdr:row>
      <xdr:rowOff>76200</xdr:rowOff>
    </xdr:from>
    <xdr:to>
      <xdr:col>12</xdr:col>
      <xdr:colOff>600075</xdr:colOff>
      <xdr:row>2</xdr:row>
      <xdr:rowOff>123825</xdr:rowOff>
    </xdr:to>
    <xdr:sp macro="" textlink="">
      <xdr:nvSpPr>
        <xdr:cNvPr id="13" name="Rectangle : avec coins supérieurs arrondis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B388C1A-8826-4954-BDF3-9C173A8F56E9}"/>
            </a:ext>
          </a:extLst>
        </xdr:cNvPr>
        <xdr:cNvSpPr/>
      </xdr:nvSpPr>
      <xdr:spPr>
        <a:xfrm>
          <a:off x="9105900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BE3B291-696E-45C1-A67E-7FFD8EF88416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219075</xdr:colOff>
      <xdr:row>0</xdr:row>
      <xdr:rowOff>104775</xdr:rowOff>
    </xdr:from>
    <xdr:to>
      <xdr:col>0</xdr:col>
      <xdr:colOff>1000124</xdr:colOff>
      <xdr:row>2</xdr:row>
      <xdr:rowOff>152400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9F65B4-83ED-4557-AA95-94C4A0E5D561}"/>
            </a:ext>
          </a:extLst>
        </xdr:cNvPr>
        <xdr:cNvSpPr/>
      </xdr:nvSpPr>
      <xdr:spPr>
        <a:xfrm>
          <a:off x="219075" y="104775"/>
          <a:ext cx="7810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 i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1</xdr:col>
      <xdr:colOff>529679</xdr:colOff>
      <xdr:row>0</xdr:row>
      <xdr:rowOff>95250</xdr:rowOff>
    </xdr:from>
    <xdr:to>
      <xdr:col>2</xdr:col>
      <xdr:colOff>559073</xdr:colOff>
      <xdr:row>2</xdr:row>
      <xdr:rowOff>142875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272FF0C-1678-49DE-B535-D0BB374CCFB1}"/>
            </a:ext>
          </a:extLst>
        </xdr:cNvPr>
        <xdr:cNvSpPr/>
      </xdr:nvSpPr>
      <xdr:spPr>
        <a:xfrm>
          <a:off x="2063204" y="95250"/>
          <a:ext cx="79139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1135967</xdr:colOff>
      <xdr:row>0</xdr:row>
      <xdr:rowOff>95250</xdr:rowOff>
    </xdr:from>
    <xdr:to>
      <xdr:col>1</xdr:col>
      <xdr:colOff>393836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50EEFBD-586A-4703-877C-DA216CACD629}"/>
            </a:ext>
          </a:extLst>
        </xdr:cNvPr>
        <xdr:cNvSpPr/>
      </xdr:nvSpPr>
      <xdr:spPr>
        <a:xfrm>
          <a:off x="1135967" y="95250"/>
          <a:ext cx="79139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2</xdr:col>
      <xdr:colOff>694916</xdr:colOff>
      <xdr:row>0</xdr:row>
      <xdr:rowOff>95250</xdr:rowOff>
    </xdr:from>
    <xdr:to>
      <xdr:col>3</xdr:col>
      <xdr:colOff>724310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B2254F-5449-4DB6-9D24-E32F300EB688}"/>
            </a:ext>
          </a:extLst>
        </xdr:cNvPr>
        <xdr:cNvSpPr/>
      </xdr:nvSpPr>
      <xdr:spPr>
        <a:xfrm>
          <a:off x="2990441" y="95250"/>
          <a:ext cx="79139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98153</xdr:colOff>
      <xdr:row>0</xdr:row>
      <xdr:rowOff>95250</xdr:rowOff>
    </xdr:from>
    <xdr:to>
      <xdr:col>5</xdr:col>
      <xdr:colOff>127547</xdr:colOff>
      <xdr:row>2</xdr:row>
      <xdr:rowOff>142875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D720F3A-2559-4FDC-A532-AD7640150962}"/>
            </a:ext>
          </a:extLst>
        </xdr:cNvPr>
        <xdr:cNvSpPr/>
      </xdr:nvSpPr>
      <xdr:spPr>
        <a:xfrm>
          <a:off x="3917678" y="95250"/>
          <a:ext cx="79139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263390</xdr:colOff>
      <xdr:row>0</xdr:row>
      <xdr:rowOff>161925</xdr:rowOff>
    </xdr:from>
    <xdr:to>
      <xdr:col>6</xdr:col>
      <xdr:colOff>292784</xdr:colOff>
      <xdr:row>3</xdr:row>
      <xdr:rowOff>19050</xdr:rowOff>
    </xdr:to>
    <xdr:sp macro="" textlink="">
      <xdr:nvSpPr>
        <xdr:cNvPr id="8" name="Rectangle : avec coins supérieurs arrondis 7">
          <a:extLst>
            <a:ext uri="{FF2B5EF4-FFF2-40B4-BE49-F238E27FC236}">
              <a16:creationId xmlns:a16="http://schemas.microsoft.com/office/drawing/2014/main" id="{896BB284-4C2C-4ABF-9392-B9424B530A54}"/>
            </a:ext>
          </a:extLst>
        </xdr:cNvPr>
        <xdr:cNvSpPr/>
      </xdr:nvSpPr>
      <xdr:spPr>
        <a:xfrm>
          <a:off x="4844915" y="161925"/>
          <a:ext cx="791394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Spé-Med-Pole 2</a:t>
          </a:r>
        </a:p>
      </xdr:txBody>
    </xdr:sp>
    <xdr:clientData/>
  </xdr:twoCellAnchor>
  <xdr:twoCellAnchor>
    <xdr:from>
      <xdr:col>6</xdr:col>
      <xdr:colOff>428625</xdr:colOff>
      <xdr:row>0</xdr:row>
      <xdr:rowOff>95250</xdr:rowOff>
    </xdr:from>
    <xdr:to>
      <xdr:col>7</xdr:col>
      <xdr:colOff>458019</xdr:colOff>
      <xdr:row>2</xdr:row>
      <xdr:rowOff>142875</xdr:rowOff>
    </xdr:to>
    <xdr:sp macro="" textlink="">
      <xdr:nvSpPr>
        <xdr:cNvPr id="9" name="Rectangle : avec coins supérieur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455FFE5-C59C-4351-B2CA-2B03B0317849}"/>
            </a:ext>
          </a:extLst>
        </xdr:cNvPr>
        <xdr:cNvSpPr/>
      </xdr:nvSpPr>
      <xdr:spPr>
        <a:xfrm>
          <a:off x="5772150" y="95250"/>
          <a:ext cx="79139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7</xdr:col>
      <xdr:colOff>590550</xdr:colOff>
      <xdr:row>0</xdr:row>
      <xdr:rowOff>85725</xdr:rowOff>
    </xdr:from>
    <xdr:to>
      <xdr:col>8</xdr:col>
      <xdr:colOff>533399</xdr:colOff>
      <xdr:row>2</xdr:row>
      <xdr:rowOff>133350</xdr:rowOff>
    </xdr:to>
    <xdr:sp macro="" textlink="">
      <xdr:nvSpPr>
        <xdr:cNvPr id="10" name="Rectangle : avec coins supérieur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37FC1BE-94C8-4277-80F7-6C4F98ED86D6}"/>
            </a:ext>
          </a:extLst>
        </xdr:cNvPr>
        <xdr:cNvSpPr/>
      </xdr:nvSpPr>
      <xdr:spPr>
        <a:xfrm>
          <a:off x="6696075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638175</xdr:colOff>
      <xdr:row>0</xdr:row>
      <xdr:rowOff>76200</xdr:rowOff>
    </xdr:from>
    <xdr:to>
      <xdr:col>9</xdr:col>
      <xdr:colOff>666750</xdr:colOff>
      <xdr:row>2</xdr:row>
      <xdr:rowOff>123825</xdr:rowOff>
    </xdr:to>
    <xdr:sp macro="" textlink="">
      <xdr:nvSpPr>
        <xdr:cNvPr id="11" name="Rectangle : avec coins supérieur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A066E76-E11B-49DF-BDFE-6C36137622DC}"/>
            </a:ext>
          </a:extLst>
        </xdr:cNvPr>
        <xdr:cNvSpPr/>
      </xdr:nvSpPr>
      <xdr:spPr>
        <a:xfrm>
          <a:off x="7505700" y="76200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10</xdr:col>
      <xdr:colOff>28575</xdr:colOff>
      <xdr:row>0</xdr:row>
      <xdr:rowOff>66675</xdr:rowOff>
    </xdr:from>
    <xdr:to>
      <xdr:col>10</xdr:col>
      <xdr:colOff>685800</xdr:colOff>
      <xdr:row>2</xdr:row>
      <xdr:rowOff>114300</xdr:rowOff>
    </xdr:to>
    <xdr:sp macro="" textlink="">
      <xdr:nvSpPr>
        <xdr:cNvPr id="12" name="Rectangle : avec coins supérieurs arrondi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A49C61-558B-4BEC-AFC5-E248471643E2}"/>
            </a:ext>
          </a:extLst>
        </xdr:cNvPr>
        <xdr:cNvSpPr/>
      </xdr:nvSpPr>
      <xdr:spPr>
        <a:xfrm>
          <a:off x="8420100" y="6667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11</xdr:col>
      <xdr:colOff>57150</xdr:colOff>
      <xdr:row>0</xdr:row>
      <xdr:rowOff>66675</xdr:rowOff>
    </xdr:from>
    <xdr:to>
      <xdr:col>11</xdr:col>
      <xdr:colOff>714375</xdr:colOff>
      <xdr:row>2</xdr:row>
      <xdr:rowOff>114300</xdr:rowOff>
    </xdr:to>
    <xdr:sp macro="" textlink="">
      <xdr:nvSpPr>
        <xdr:cNvPr id="13" name="Rectangle : avec coins supérieurs arrondis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D77F4F7-B578-4F1D-9BCE-DDDB606B62B6}"/>
            </a:ext>
          </a:extLst>
        </xdr:cNvPr>
        <xdr:cNvSpPr/>
      </xdr:nvSpPr>
      <xdr:spPr>
        <a:xfrm>
          <a:off x="9210675" y="66675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38100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6B0BAAC-6267-4629-B60B-C35D263F1A40}"/>
            </a:ext>
          </a:extLst>
        </xdr:cNvPr>
        <xdr:cNvSpPr/>
      </xdr:nvSpPr>
      <xdr:spPr>
        <a:xfrm>
          <a:off x="0" y="0"/>
          <a:ext cx="1299210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238125</xdr:colOff>
      <xdr:row>0</xdr:row>
      <xdr:rowOff>95250</xdr:rowOff>
    </xdr:from>
    <xdr:to>
      <xdr:col>1</xdr:col>
      <xdr:colOff>180974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B36770-E580-438E-A6AD-8D2BD9C7B8FC}"/>
            </a:ext>
          </a:extLst>
        </xdr:cNvPr>
        <xdr:cNvSpPr/>
      </xdr:nvSpPr>
      <xdr:spPr>
        <a:xfrm>
          <a:off x="238125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 i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342901</xdr:colOff>
      <xdr:row>0</xdr:row>
      <xdr:rowOff>85725</xdr:rowOff>
    </xdr:from>
    <xdr:to>
      <xdr:col>3</xdr:col>
      <xdr:colOff>285750</xdr:colOff>
      <xdr:row>2</xdr:row>
      <xdr:rowOff>133350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FD8ED68-CC4D-45CE-AF64-92877D64FA0E}"/>
            </a:ext>
          </a:extLst>
        </xdr:cNvPr>
        <xdr:cNvSpPr/>
      </xdr:nvSpPr>
      <xdr:spPr>
        <a:xfrm>
          <a:off x="1866901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7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7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290513</xdr:colOff>
      <xdr:row>0</xdr:row>
      <xdr:rowOff>95250</xdr:rowOff>
    </xdr:from>
    <xdr:to>
      <xdr:col>2</xdr:col>
      <xdr:colOff>233362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EF59429-9D11-456B-B3B3-F2DF70D36CD9}"/>
            </a:ext>
          </a:extLst>
        </xdr:cNvPr>
        <xdr:cNvSpPr/>
      </xdr:nvSpPr>
      <xdr:spPr>
        <a:xfrm>
          <a:off x="1052513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3</xdr:col>
      <xdr:colOff>395289</xdr:colOff>
      <xdr:row>0</xdr:row>
      <xdr:rowOff>95250</xdr:rowOff>
    </xdr:from>
    <xdr:to>
      <xdr:col>4</xdr:col>
      <xdr:colOff>338138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D37EEE7-07C5-4DED-9165-18293DAFCB54}"/>
            </a:ext>
          </a:extLst>
        </xdr:cNvPr>
        <xdr:cNvSpPr/>
      </xdr:nvSpPr>
      <xdr:spPr>
        <a:xfrm>
          <a:off x="2681289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447677</xdr:colOff>
      <xdr:row>0</xdr:row>
      <xdr:rowOff>95250</xdr:rowOff>
    </xdr:from>
    <xdr:to>
      <xdr:col>5</xdr:col>
      <xdr:colOff>390526</xdr:colOff>
      <xdr:row>2</xdr:row>
      <xdr:rowOff>142875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56A4B5D-6E7A-4E53-ACC0-53C9479C99FF}"/>
            </a:ext>
          </a:extLst>
        </xdr:cNvPr>
        <xdr:cNvSpPr/>
      </xdr:nvSpPr>
      <xdr:spPr>
        <a:xfrm>
          <a:off x="3495677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500064</xdr:colOff>
      <xdr:row>0</xdr:row>
      <xdr:rowOff>95250</xdr:rowOff>
    </xdr:from>
    <xdr:to>
      <xdr:col>6</xdr:col>
      <xdr:colOff>442913</xdr:colOff>
      <xdr:row>2</xdr:row>
      <xdr:rowOff>142875</xdr:rowOff>
    </xdr:to>
    <xdr:sp macro="" textlink="">
      <xdr:nvSpPr>
        <xdr:cNvPr id="8" name="Rectangle : avec coins supérieur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42688E9-7C4F-4D2E-826B-7ECBB8A80B15}"/>
            </a:ext>
          </a:extLst>
        </xdr:cNvPr>
        <xdr:cNvSpPr/>
      </xdr:nvSpPr>
      <xdr:spPr>
        <a:xfrm>
          <a:off x="4310064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552450</xdr:colOff>
      <xdr:row>0</xdr:row>
      <xdr:rowOff>161925</xdr:rowOff>
    </xdr:from>
    <xdr:to>
      <xdr:col>7</xdr:col>
      <xdr:colOff>495299</xdr:colOff>
      <xdr:row>3</xdr:row>
      <xdr:rowOff>19050</xdr:rowOff>
    </xdr:to>
    <xdr:sp macro="" textlink="">
      <xdr:nvSpPr>
        <xdr:cNvPr id="9" name="Rectangle : avec coins supérieurs arrondis 8">
          <a:extLst>
            <a:ext uri="{FF2B5EF4-FFF2-40B4-BE49-F238E27FC236}">
              <a16:creationId xmlns:a16="http://schemas.microsoft.com/office/drawing/2014/main" id="{B5C5A2DB-859B-4F8F-B845-14EB8AB7F404}"/>
            </a:ext>
          </a:extLst>
        </xdr:cNvPr>
        <xdr:cNvSpPr/>
      </xdr:nvSpPr>
      <xdr:spPr>
        <a:xfrm>
          <a:off x="5124450" y="161925"/>
          <a:ext cx="704849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Chir-Anesthésie</a:t>
          </a:r>
        </a:p>
      </xdr:txBody>
    </xdr:sp>
    <xdr:clientData/>
  </xdr:twoCellAnchor>
  <xdr:twoCellAnchor>
    <xdr:from>
      <xdr:col>7</xdr:col>
      <xdr:colOff>609600</xdr:colOff>
      <xdr:row>0</xdr:row>
      <xdr:rowOff>76200</xdr:rowOff>
    </xdr:from>
    <xdr:to>
      <xdr:col>8</xdr:col>
      <xdr:colOff>552449</xdr:colOff>
      <xdr:row>2</xdr:row>
      <xdr:rowOff>123825</xdr:rowOff>
    </xdr:to>
    <xdr:sp macro="" textlink="">
      <xdr:nvSpPr>
        <xdr:cNvPr id="10" name="Rectangle : avec coins supérieur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F65268D-8270-4D3B-948F-4E36E1F4C234}"/>
            </a:ext>
          </a:extLst>
        </xdr:cNvPr>
        <xdr:cNvSpPr/>
      </xdr:nvSpPr>
      <xdr:spPr>
        <a:xfrm>
          <a:off x="5924550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666750</xdr:colOff>
      <xdr:row>0</xdr:row>
      <xdr:rowOff>76200</xdr:rowOff>
    </xdr:from>
    <xdr:to>
      <xdr:col>9</xdr:col>
      <xdr:colOff>695325</xdr:colOff>
      <xdr:row>2</xdr:row>
      <xdr:rowOff>123825</xdr:rowOff>
    </xdr:to>
    <xdr:sp macro="" textlink="">
      <xdr:nvSpPr>
        <xdr:cNvPr id="11" name="Rectangle : avec coins supérieur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98B3D3F-A8D2-4AE3-9BB4-DF96896D2FA0}"/>
            </a:ext>
          </a:extLst>
        </xdr:cNvPr>
        <xdr:cNvSpPr/>
      </xdr:nvSpPr>
      <xdr:spPr>
        <a:xfrm>
          <a:off x="6743700" y="76200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10</xdr:col>
      <xdr:colOff>47625</xdr:colOff>
      <xdr:row>0</xdr:row>
      <xdr:rowOff>76200</xdr:rowOff>
    </xdr:from>
    <xdr:to>
      <xdr:col>10</xdr:col>
      <xdr:colOff>704850</xdr:colOff>
      <xdr:row>2</xdr:row>
      <xdr:rowOff>123825</xdr:rowOff>
    </xdr:to>
    <xdr:sp macro="" textlink="">
      <xdr:nvSpPr>
        <xdr:cNvPr id="12" name="Rectangle : avec coins supérieurs arrondi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0251047-8A2A-4C43-B3A8-0A6D96383B09}"/>
            </a:ext>
          </a:extLst>
        </xdr:cNvPr>
        <xdr:cNvSpPr/>
      </xdr:nvSpPr>
      <xdr:spPr>
        <a:xfrm>
          <a:off x="7648575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11</xdr:col>
      <xdr:colOff>104775</xdr:colOff>
      <xdr:row>0</xdr:row>
      <xdr:rowOff>76200</xdr:rowOff>
    </xdr:from>
    <xdr:to>
      <xdr:col>12</xdr:col>
      <xdr:colOff>0</xdr:colOff>
      <xdr:row>2</xdr:row>
      <xdr:rowOff>123825</xdr:rowOff>
    </xdr:to>
    <xdr:sp macro="" textlink="">
      <xdr:nvSpPr>
        <xdr:cNvPr id="13" name="Rectangle : avec coins supérieurs arrondis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03BB82A-9C8F-4D7C-A5AE-AD903BBF2709}"/>
            </a:ext>
          </a:extLst>
        </xdr:cNvPr>
        <xdr:cNvSpPr/>
      </xdr:nvSpPr>
      <xdr:spPr>
        <a:xfrm>
          <a:off x="8467725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  <xdr:twoCellAnchor>
    <xdr:from>
      <xdr:col>0</xdr:col>
      <xdr:colOff>55246</xdr:colOff>
      <xdr:row>4</xdr:row>
      <xdr:rowOff>85726</xdr:rowOff>
    </xdr:from>
    <xdr:to>
      <xdr:col>5</xdr:col>
      <xdr:colOff>76200</xdr:colOff>
      <xdr:row>12</xdr:row>
      <xdr:rowOff>38100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581AE515-9BF8-4B34-8696-58D73B8F8BB6}"/>
            </a:ext>
          </a:extLst>
        </xdr:cNvPr>
        <xdr:cNvGrpSpPr/>
      </xdr:nvGrpSpPr>
      <xdr:grpSpPr>
        <a:xfrm>
          <a:off x="55246" y="847726"/>
          <a:ext cx="3811904" cy="1476374"/>
          <a:chOff x="5113020" y="790575"/>
          <a:chExt cx="3850006" cy="2743200"/>
        </a:xfrm>
      </xdr:grpSpPr>
      <xdr:sp macro="" textlink="">
        <xdr:nvSpPr>
          <xdr:cNvPr id="16" name="Forme libre : forme 15">
            <a:extLst>
              <a:ext uri="{FF2B5EF4-FFF2-40B4-BE49-F238E27FC236}">
                <a16:creationId xmlns:a16="http://schemas.microsoft.com/office/drawing/2014/main" id="{67DC8F69-4511-4B0A-967C-17671920CA74}"/>
              </a:ext>
            </a:extLst>
          </xdr:cNvPr>
          <xdr:cNvSpPr/>
        </xdr:nvSpPr>
        <xdr:spPr>
          <a:xfrm>
            <a:off x="7607886" y="2570222"/>
            <a:ext cx="1355140" cy="877824"/>
          </a:xfrm>
          <a:custGeom>
            <a:avLst/>
            <a:gdLst>
              <a:gd name="connsiteX0" fmla="*/ 0 w 1355140"/>
              <a:gd name="connsiteY0" fmla="*/ 87782 h 877824"/>
              <a:gd name="connsiteX1" fmla="*/ 87782 w 1355140"/>
              <a:gd name="connsiteY1" fmla="*/ 0 h 877824"/>
              <a:gd name="connsiteX2" fmla="*/ 1267358 w 1355140"/>
              <a:gd name="connsiteY2" fmla="*/ 0 h 877824"/>
              <a:gd name="connsiteX3" fmla="*/ 1355140 w 1355140"/>
              <a:gd name="connsiteY3" fmla="*/ 87782 h 877824"/>
              <a:gd name="connsiteX4" fmla="*/ 1355140 w 1355140"/>
              <a:gd name="connsiteY4" fmla="*/ 790042 h 877824"/>
              <a:gd name="connsiteX5" fmla="*/ 1267358 w 1355140"/>
              <a:gd name="connsiteY5" fmla="*/ 877824 h 877824"/>
              <a:gd name="connsiteX6" fmla="*/ 87782 w 1355140"/>
              <a:gd name="connsiteY6" fmla="*/ 877824 h 877824"/>
              <a:gd name="connsiteX7" fmla="*/ 0 w 1355140"/>
              <a:gd name="connsiteY7" fmla="*/ 790042 h 877824"/>
              <a:gd name="connsiteX8" fmla="*/ 0 w 1355140"/>
              <a:gd name="connsiteY8" fmla="*/ 87782 h 8778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355140" h="877824">
                <a:moveTo>
                  <a:pt x="0" y="87782"/>
                </a:moveTo>
                <a:cubicBezTo>
                  <a:pt x="0" y="39301"/>
                  <a:pt x="39301" y="0"/>
                  <a:pt x="87782" y="0"/>
                </a:cubicBezTo>
                <a:lnTo>
                  <a:pt x="1267358" y="0"/>
                </a:lnTo>
                <a:cubicBezTo>
                  <a:pt x="1315839" y="0"/>
                  <a:pt x="1355140" y="39301"/>
                  <a:pt x="1355140" y="87782"/>
                </a:cubicBezTo>
                <a:lnTo>
                  <a:pt x="1355140" y="790042"/>
                </a:lnTo>
                <a:cubicBezTo>
                  <a:pt x="1355140" y="838523"/>
                  <a:pt x="1315839" y="877824"/>
                  <a:pt x="1267358" y="877824"/>
                </a:cubicBezTo>
                <a:lnTo>
                  <a:pt x="87782" y="877824"/>
                </a:lnTo>
                <a:cubicBezTo>
                  <a:pt x="39301" y="877824"/>
                  <a:pt x="0" y="838523"/>
                  <a:pt x="0" y="790042"/>
                </a:cubicBezTo>
                <a:lnTo>
                  <a:pt x="0" y="87782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471546" tIns="284459" rIns="65002" bIns="65003" numCol="1" spcCol="1270" anchor="t" anchorCtr="0">
            <a:noAutofit/>
          </a:bodyPr>
          <a:lstStyle/>
          <a:p>
            <a:pPr marL="57150" lvl="1" indent="-57150" algn="l" defTabSz="4000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"/>
            </a:pPr>
            <a:r>
              <a:rPr lang="fr-FR" sz="900" kern="1200"/>
              <a:t>Urologie</a:t>
            </a:r>
          </a:p>
        </xdr:txBody>
      </xdr:sp>
      <xdr:sp macro="" textlink="">
        <xdr:nvSpPr>
          <xdr:cNvPr id="17" name="Forme libre : forme 16">
            <a:extLst>
              <a:ext uri="{FF2B5EF4-FFF2-40B4-BE49-F238E27FC236}">
                <a16:creationId xmlns:a16="http://schemas.microsoft.com/office/drawing/2014/main" id="{962DBCEB-E10D-45A9-9420-1BA8252977F8}"/>
              </a:ext>
            </a:extLst>
          </xdr:cNvPr>
          <xdr:cNvSpPr/>
        </xdr:nvSpPr>
        <xdr:spPr>
          <a:xfrm>
            <a:off x="5113020" y="2655951"/>
            <a:ext cx="1355140" cy="877824"/>
          </a:xfrm>
          <a:custGeom>
            <a:avLst/>
            <a:gdLst>
              <a:gd name="connsiteX0" fmla="*/ 0 w 1355140"/>
              <a:gd name="connsiteY0" fmla="*/ 87782 h 877824"/>
              <a:gd name="connsiteX1" fmla="*/ 87782 w 1355140"/>
              <a:gd name="connsiteY1" fmla="*/ 0 h 877824"/>
              <a:gd name="connsiteX2" fmla="*/ 1267358 w 1355140"/>
              <a:gd name="connsiteY2" fmla="*/ 0 h 877824"/>
              <a:gd name="connsiteX3" fmla="*/ 1355140 w 1355140"/>
              <a:gd name="connsiteY3" fmla="*/ 87782 h 877824"/>
              <a:gd name="connsiteX4" fmla="*/ 1355140 w 1355140"/>
              <a:gd name="connsiteY4" fmla="*/ 790042 h 877824"/>
              <a:gd name="connsiteX5" fmla="*/ 1267358 w 1355140"/>
              <a:gd name="connsiteY5" fmla="*/ 877824 h 877824"/>
              <a:gd name="connsiteX6" fmla="*/ 87782 w 1355140"/>
              <a:gd name="connsiteY6" fmla="*/ 877824 h 877824"/>
              <a:gd name="connsiteX7" fmla="*/ 0 w 1355140"/>
              <a:gd name="connsiteY7" fmla="*/ 790042 h 877824"/>
              <a:gd name="connsiteX8" fmla="*/ 0 w 1355140"/>
              <a:gd name="connsiteY8" fmla="*/ 87782 h 8778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355140" h="877824">
                <a:moveTo>
                  <a:pt x="0" y="87782"/>
                </a:moveTo>
                <a:cubicBezTo>
                  <a:pt x="0" y="39301"/>
                  <a:pt x="39301" y="0"/>
                  <a:pt x="87782" y="0"/>
                </a:cubicBezTo>
                <a:lnTo>
                  <a:pt x="1267358" y="0"/>
                </a:lnTo>
                <a:cubicBezTo>
                  <a:pt x="1315839" y="0"/>
                  <a:pt x="1355140" y="39301"/>
                  <a:pt x="1355140" y="87782"/>
                </a:cubicBezTo>
                <a:lnTo>
                  <a:pt x="1355140" y="790042"/>
                </a:lnTo>
                <a:cubicBezTo>
                  <a:pt x="1355140" y="838523"/>
                  <a:pt x="1315839" y="877824"/>
                  <a:pt x="1267358" y="877824"/>
                </a:cubicBezTo>
                <a:lnTo>
                  <a:pt x="87782" y="877824"/>
                </a:lnTo>
                <a:cubicBezTo>
                  <a:pt x="39301" y="877824"/>
                  <a:pt x="0" y="838523"/>
                  <a:pt x="0" y="790042"/>
                </a:cubicBezTo>
                <a:lnTo>
                  <a:pt x="0" y="87782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65003" tIns="284459" rIns="471545" bIns="65003" numCol="1" spcCol="1270" anchor="t" anchorCtr="0">
            <a:noAutofit/>
          </a:bodyPr>
          <a:lstStyle/>
          <a:p>
            <a:pPr marL="57150" lvl="1" indent="-57150" algn="l" defTabSz="4000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"/>
            </a:pPr>
            <a:r>
              <a:rPr lang="fr-FR" sz="900" kern="1200"/>
              <a:t>Hépato-Gastro</a:t>
            </a:r>
          </a:p>
        </xdr:txBody>
      </xdr:sp>
      <xdr:sp macro="" textlink="">
        <xdr:nvSpPr>
          <xdr:cNvPr id="18" name="Forme libre : forme 17">
            <a:extLst>
              <a:ext uri="{FF2B5EF4-FFF2-40B4-BE49-F238E27FC236}">
                <a16:creationId xmlns:a16="http://schemas.microsoft.com/office/drawing/2014/main" id="{0F76DA5D-410D-43A0-AC56-B9B1B609C01A}"/>
              </a:ext>
            </a:extLst>
          </xdr:cNvPr>
          <xdr:cNvSpPr/>
        </xdr:nvSpPr>
        <xdr:spPr>
          <a:xfrm>
            <a:off x="7324039" y="790575"/>
            <a:ext cx="1355140" cy="877824"/>
          </a:xfrm>
          <a:custGeom>
            <a:avLst/>
            <a:gdLst>
              <a:gd name="connsiteX0" fmla="*/ 0 w 1355140"/>
              <a:gd name="connsiteY0" fmla="*/ 87782 h 877824"/>
              <a:gd name="connsiteX1" fmla="*/ 87782 w 1355140"/>
              <a:gd name="connsiteY1" fmla="*/ 0 h 877824"/>
              <a:gd name="connsiteX2" fmla="*/ 1267358 w 1355140"/>
              <a:gd name="connsiteY2" fmla="*/ 0 h 877824"/>
              <a:gd name="connsiteX3" fmla="*/ 1355140 w 1355140"/>
              <a:gd name="connsiteY3" fmla="*/ 87782 h 877824"/>
              <a:gd name="connsiteX4" fmla="*/ 1355140 w 1355140"/>
              <a:gd name="connsiteY4" fmla="*/ 790042 h 877824"/>
              <a:gd name="connsiteX5" fmla="*/ 1267358 w 1355140"/>
              <a:gd name="connsiteY5" fmla="*/ 877824 h 877824"/>
              <a:gd name="connsiteX6" fmla="*/ 87782 w 1355140"/>
              <a:gd name="connsiteY6" fmla="*/ 877824 h 877824"/>
              <a:gd name="connsiteX7" fmla="*/ 0 w 1355140"/>
              <a:gd name="connsiteY7" fmla="*/ 790042 h 877824"/>
              <a:gd name="connsiteX8" fmla="*/ 0 w 1355140"/>
              <a:gd name="connsiteY8" fmla="*/ 87782 h 8778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355140" h="877824">
                <a:moveTo>
                  <a:pt x="0" y="87782"/>
                </a:moveTo>
                <a:cubicBezTo>
                  <a:pt x="0" y="39301"/>
                  <a:pt x="39301" y="0"/>
                  <a:pt x="87782" y="0"/>
                </a:cubicBezTo>
                <a:lnTo>
                  <a:pt x="1267358" y="0"/>
                </a:lnTo>
                <a:cubicBezTo>
                  <a:pt x="1315839" y="0"/>
                  <a:pt x="1355140" y="39301"/>
                  <a:pt x="1355140" y="87782"/>
                </a:cubicBezTo>
                <a:lnTo>
                  <a:pt x="1355140" y="790042"/>
                </a:lnTo>
                <a:cubicBezTo>
                  <a:pt x="1355140" y="838523"/>
                  <a:pt x="1315839" y="877824"/>
                  <a:pt x="1267358" y="877824"/>
                </a:cubicBezTo>
                <a:lnTo>
                  <a:pt x="87782" y="877824"/>
                </a:lnTo>
                <a:cubicBezTo>
                  <a:pt x="39301" y="877824"/>
                  <a:pt x="0" y="838523"/>
                  <a:pt x="0" y="790042"/>
                </a:cubicBezTo>
                <a:lnTo>
                  <a:pt x="0" y="87782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471545" tIns="65003" rIns="65003" bIns="284459" numCol="1" spcCol="1270" anchor="t" anchorCtr="0">
            <a:noAutofit/>
          </a:bodyPr>
          <a:lstStyle/>
          <a:p>
            <a:pPr marL="57150" lvl="1" indent="-57150" algn="l" defTabSz="4000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"/>
            </a:pPr>
            <a:r>
              <a:rPr lang="fr-FR" sz="900" kern="1200"/>
              <a:t>Chir-Générale</a:t>
            </a:r>
          </a:p>
        </xdr:txBody>
      </xdr:sp>
      <xdr:sp macro="" textlink="">
        <xdr:nvSpPr>
          <xdr:cNvPr id="19" name="Forme libre : forme 18">
            <a:extLst>
              <a:ext uri="{FF2B5EF4-FFF2-40B4-BE49-F238E27FC236}">
                <a16:creationId xmlns:a16="http://schemas.microsoft.com/office/drawing/2014/main" id="{7E7F77BF-9B82-442C-9F51-CE6E5961051E}"/>
              </a:ext>
            </a:extLst>
          </xdr:cNvPr>
          <xdr:cNvSpPr/>
        </xdr:nvSpPr>
        <xdr:spPr>
          <a:xfrm>
            <a:off x="5113020" y="790575"/>
            <a:ext cx="1355140" cy="877824"/>
          </a:xfrm>
          <a:custGeom>
            <a:avLst/>
            <a:gdLst>
              <a:gd name="connsiteX0" fmla="*/ 0 w 1355140"/>
              <a:gd name="connsiteY0" fmla="*/ 87782 h 877824"/>
              <a:gd name="connsiteX1" fmla="*/ 87782 w 1355140"/>
              <a:gd name="connsiteY1" fmla="*/ 0 h 877824"/>
              <a:gd name="connsiteX2" fmla="*/ 1267358 w 1355140"/>
              <a:gd name="connsiteY2" fmla="*/ 0 h 877824"/>
              <a:gd name="connsiteX3" fmla="*/ 1355140 w 1355140"/>
              <a:gd name="connsiteY3" fmla="*/ 87782 h 877824"/>
              <a:gd name="connsiteX4" fmla="*/ 1355140 w 1355140"/>
              <a:gd name="connsiteY4" fmla="*/ 790042 h 877824"/>
              <a:gd name="connsiteX5" fmla="*/ 1267358 w 1355140"/>
              <a:gd name="connsiteY5" fmla="*/ 877824 h 877824"/>
              <a:gd name="connsiteX6" fmla="*/ 87782 w 1355140"/>
              <a:gd name="connsiteY6" fmla="*/ 877824 h 877824"/>
              <a:gd name="connsiteX7" fmla="*/ 0 w 1355140"/>
              <a:gd name="connsiteY7" fmla="*/ 790042 h 877824"/>
              <a:gd name="connsiteX8" fmla="*/ 0 w 1355140"/>
              <a:gd name="connsiteY8" fmla="*/ 87782 h 8778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355140" h="877824">
                <a:moveTo>
                  <a:pt x="0" y="87782"/>
                </a:moveTo>
                <a:cubicBezTo>
                  <a:pt x="0" y="39301"/>
                  <a:pt x="39301" y="0"/>
                  <a:pt x="87782" y="0"/>
                </a:cubicBezTo>
                <a:lnTo>
                  <a:pt x="1267358" y="0"/>
                </a:lnTo>
                <a:cubicBezTo>
                  <a:pt x="1315839" y="0"/>
                  <a:pt x="1355140" y="39301"/>
                  <a:pt x="1355140" y="87782"/>
                </a:cubicBezTo>
                <a:lnTo>
                  <a:pt x="1355140" y="790042"/>
                </a:lnTo>
                <a:cubicBezTo>
                  <a:pt x="1355140" y="838523"/>
                  <a:pt x="1315839" y="877824"/>
                  <a:pt x="1267358" y="877824"/>
                </a:cubicBezTo>
                <a:lnTo>
                  <a:pt x="87782" y="877824"/>
                </a:lnTo>
                <a:cubicBezTo>
                  <a:pt x="39301" y="877824"/>
                  <a:pt x="0" y="838523"/>
                  <a:pt x="0" y="790042"/>
                </a:cubicBezTo>
                <a:lnTo>
                  <a:pt x="0" y="87782"/>
                </a:lnTo>
                <a:close/>
              </a:path>
            </a:pathLst>
          </a:cu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65003" tIns="65003" rIns="471545" bIns="284459" numCol="1" spcCol="1270" anchor="t" anchorCtr="0">
            <a:noAutofit/>
          </a:bodyPr>
          <a:lstStyle/>
          <a:p>
            <a:pPr marL="57150" lvl="1" indent="-57150" algn="l" defTabSz="4000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"/>
            </a:pPr>
            <a:r>
              <a:rPr lang="fr-FR" sz="900" kern="1200"/>
              <a:t>Traumatologie</a:t>
            </a:r>
          </a:p>
        </xdr:txBody>
      </xdr:sp>
      <xdr:sp macro="" textlink="">
        <xdr:nvSpPr>
          <xdr:cNvPr id="20" name="Forme libre : forme 19">
            <a:extLst>
              <a:ext uri="{FF2B5EF4-FFF2-40B4-BE49-F238E27FC236}">
                <a16:creationId xmlns:a16="http://schemas.microsoft.com/office/drawing/2014/main" id="{EF2C0321-BA69-4EAC-8AF4-D78F65A23EDC}"/>
              </a:ext>
            </a:extLst>
          </xdr:cNvPr>
          <xdr:cNvSpPr/>
        </xdr:nvSpPr>
        <xdr:spPr>
          <a:xfrm>
            <a:off x="5680862" y="946937"/>
            <a:ext cx="1187805" cy="1187805"/>
          </a:xfrm>
          <a:custGeom>
            <a:avLst/>
            <a:gdLst>
              <a:gd name="connsiteX0" fmla="*/ 0 w 1187805"/>
              <a:gd name="connsiteY0" fmla="*/ 1187805 h 1187805"/>
              <a:gd name="connsiteX1" fmla="*/ 1187805 w 1187805"/>
              <a:gd name="connsiteY1" fmla="*/ 0 h 1187805"/>
              <a:gd name="connsiteX2" fmla="*/ 1187805 w 1187805"/>
              <a:gd name="connsiteY2" fmla="*/ 1187805 h 1187805"/>
              <a:gd name="connsiteX3" fmla="*/ 0 w 1187805"/>
              <a:gd name="connsiteY3" fmla="*/ 1187805 h 11878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87805" h="1187805">
                <a:moveTo>
                  <a:pt x="0" y="1187805"/>
                </a:moveTo>
                <a:cubicBezTo>
                  <a:pt x="0" y="531798"/>
                  <a:pt x="531798" y="0"/>
                  <a:pt x="1187805" y="0"/>
                </a:cubicBezTo>
                <a:lnTo>
                  <a:pt x="1187805" y="1187805"/>
                </a:lnTo>
                <a:lnTo>
                  <a:pt x="0" y="1187805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426132" tIns="426132" rIns="78232" bIns="78232" numCol="1" spcCol="1270" anchor="ctr" anchorCtr="0">
            <a:noAutofit/>
          </a:bodyPr>
          <a:lstStyle/>
          <a:p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1100" kern="1200"/>
              <a:t>Blocs opératoires</a:t>
            </a:r>
          </a:p>
        </xdr:txBody>
      </xdr:sp>
      <xdr:sp macro="" textlink="">
        <xdr:nvSpPr>
          <xdr:cNvPr id="21" name="Forme libre : forme 20">
            <a:extLst>
              <a:ext uri="{FF2B5EF4-FFF2-40B4-BE49-F238E27FC236}">
                <a16:creationId xmlns:a16="http://schemas.microsoft.com/office/drawing/2014/main" id="{C525EE16-A932-44E4-9725-E8600D2D65FA}"/>
              </a:ext>
            </a:extLst>
          </xdr:cNvPr>
          <xdr:cNvSpPr/>
        </xdr:nvSpPr>
        <xdr:spPr>
          <a:xfrm>
            <a:off x="6923532" y="946937"/>
            <a:ext cx="1187806" cy="1187805"/>
          </a:xfrm>
          <a:custGeom>
            <a:avLst/>
            <a:gdLst>
              <a:gd name="connsiteX0" fmla="*/ 0 w 1187805"/>
              <a:gd name="connsiteY0" fmla="*/ 1187805 h 1187805"/>
              <a:gd name="connsiteX1" fmla="*/ 1187805 w 1187805"/>
              <a:gd name="connsiteY1" fmla="*/ 0 h 1187805"/>
              <a:gd name="connsiteX2" fmla="*/ 1187805 w 1187805"/>
              <a:gd name="connsiteY2" fmla="*/ 1187805 h 1187805"/>
              <a:gd name="connsiteX3" fmla="*/ 0 w 1187805"/>
              <a:gd name="connsiteY3" fmla="*/ 1187805 h 11878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87805" h="1187805">
                <a:moveTo>
                  <a:pt x="0" y="0"/>
                </a:moveTo>
                <a:cubicBezTo>
                  <a:pt x="656007" y="0"/>
                  <a:pt x="1187805" y="531798"/>
                  <a:pt x="1187805" y="1187805"/>
                </a:cubicBezTo>
                <a:lnTo>
                  <a:pt x="0" y="1187805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8232" tIns="426132" rIns="426133" bIns="78232" numCol="1" spcCol="1270" anchor="ctr" anchorCtr="0">
            <a:noAutofit/>
          </a:bodyPr>
          <a:lstStyle/>
          <a:p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1100" kern="1200"/>
              <a:t>Orthopéde</a:t>
            </a:r>
          </a:p>
        </xdr:txBody>
      </xdr:sp>
      <xdr:sp macro="" textlink="">
        <xdr:nvSpPr>
          <xdr:cNvPr id="22" name="Forme libre : forme 21">
            <a:extLst>
              <a:ext uri="{FF2B5EF4-FFF2-40B4-BE49-F238E27FC236}">
                <a16:creationId xmlns:a16="http://schemas.microsoft.com/office/drawing/2014/main" id="{F5010C75-B8AE-41F6-A3CD-4F7509E4E942}"/>
              </a:ext>
            </a:extLst>
          </xdr:cNvPr>
          <xdr:cNvSpPr/>
        </xdr:nvSpPr>
        <xdr:spPr>
          <a:xfrm rot="21600000">
            <a:off x="6923532" y="2189607"/>
            <a:ext cx="1187806" cy="1187805"/>
          </a:xfrm>
          <a:custGeom>
            <a:avLst/>
            <a:gdLst>
              <a:gd name="connsiteX0" fmla="*/ 0 w 1187805"/>
              <a:gd name="connsiteY0" fmla="*/ 1187805 h 1187805"/>
              <a:gd name="connsiteX1" fmla="*/ 1187805 w 1187805"/>
              <a:gd name="connsiteY1" fmla="*/ 0 h 1187805"/>
              <a:gd name="connsiteX2" fmla="*/ 1187805 w 1187805"/>
              <a:gd name="connsiteY2" fmla="*/ 1187805 h 1187805"/>
              <a:gd name="connsiteX3" fmla="*/ 0 w 1187805"/>
              <a:gd name="connsiteY3" fmla="*/ 1187805 h 11878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87805" h="1187805">
                <a:moveTo>
                  <a:pt x="1187805" y="0"/>
                </a:moveTo>
                <a:cubicBezTo>
                  <a:pt x="1187805" y="656007"/>
                  <a:pt x="656007" y="1187805"/>
                  <a:pt x="0" y="1187805"/>
                </a:cubicBezTo>
                <a:lnTo>
                  <a:pt x="0" y="0"/>
                </a:lnTo>
                <a:lnTo>
                  <a:pt x="1187805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78232" tIns="78232" rIns="426133" bIns="426132" numCol="1" spcCol="1270" anchor="ctr" anchorCtr="0">
            <a:noAutofit/>
          </a:bodyPr>
          <a:lstStyle/>
          <a:p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1100" kern="1200"/>
              <a:t>Chir-Digestif</a:t>
            </a:r>
          </a:p>
        </xdr:txBody>
      </xdr:sp>
      <xdr:sp macro="" textlink="">
        <xdr:nvSpPr>
          <xdr:cNvPr id="23" name="Forme libre : forme 22">
            <a:extLst>
              <a:ext uri="{FF2B5EF4-FFF2-40B4-BE49-F238E27FC236}">
                <a16:creationId xmlns:a16="http://schemas.microsoft.com/office/drawing/2014/main" id="{635B24B8-C896-4503-891A-95833D479589}"/>
              </a:ext>
            </a:extLst>
          </xdr:cNvPr>
          <xdr:cNvSpPr/>
        </xdr:nvSpPr>
        <xdr:spPr>
          <a:xfrm rot="21600000">
            <a:off x="5680861" y="2189607"/>
            <a:ext cx="1187806" cy="1187805"/>
          </a:xfrm>
          <a:custGeom>
            <a:avLst/>
            <a:gdLst>
              <a:gd name="connsiteX0" fmla="*/ 0 w 1187805"/>
              <a:gd name="connsiteY0" fmla="*/ 1187805 h 1187805"/>
              <a:gd name="connsiteX1" fmla="*/ 1187805 w 1187805"/>
              <a:gd name="connsiteY1" fmla="*/ 0 h 1187805"/>
              <a:gd name="connsiteX2" fmla="*/ 1187805 w 1187805"/>
              <a:gd name="connsiteY2" fmla="*/ 1187805 h 1187805"/>
              <a:gd name="connsiteX3" fmla="*/ 0 w 1187805"/>
              <a:gd name="connsiteY3" fmla="*/ 1187805 h 11878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187805" h="1187805">
                <a:moveTo>
                  <a:pt x="1187805" y="1187805"/>
                </a:moveTo>
                <a:cubicBezTo>
                  <a:pt x="531798" y="1187805"/>
                  <a:pt x="0" y="656007"/>
                  <a:pt x="0" y="0"/>
                </a:cubicBezTo>
                <a:lnTo>
                  <a:pt x="1187805" y="0"/>
                </a:lnTo>
                <a:lnTo>
                  <a:pt x="1187805" y="1187805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426133" tIns="78232" rIns="78232" bIns="426131" numCol="1" spcCol="1270" anchor="ctr" anchorCtr="0">
            <a:noAutofit/>
          </a:bodyPr>
          <a:lstStyle/>
          <a:p>
            <a:pPr marL="0" lvl="0" indent="0" algn="ctr" defTabSz="4889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fr-FR" sz="1100" kern="1200"/>
              <a:t>Vasculaire</a:t>
            </a:r>
          </a:p>
        </xdr:txBody>
      </xdr:sp>
      <xdr:sp macro="" textlink="">
        <xdr:nvSpPr>
          <xdr:cNvPr id="24" name="Flèche : en arc 23">
            <a:extLst>
              <a:ext uri="{FF2B5EF4-FFF2-40B4-BE49-F238E27FC236}">
                <a16:creationId xmlns:a16="http://schemas.microsoft.com/office/drawing/2014/main" id="{0E3267F0-EF1A-46A6-B2A8-5021D4377B28}"/>
              </a:ext>
            </a:extLst>
          </xdr:cNvPr>
          <xdr:cNvSpPr/>
        </xdr:nvSpPr>
        <xdr:spPr>
          <a:xfrm>
            <a:off x="6691045" y="1915287"/>
            <a:ext cx="410108" cy="356616"/>
          </a:xfrm>
          <a:prstGeom prst="circularArrow">
            <a:avLst/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5" name="Flèche : en arc 24">
            <a:extLst>
              <a:ext uri="{FF2B5EF4-FFF2-40B4-BE49-F238E27FC236}">
                <a16:creationId xmlns:a16="http://schemas.microsoft.com/office/drawing/2014/main" id="{BF6714D6-36AD-457B-AAB7-D8762B48D9E5}"/>
              </a:ext>
            </a:extLst>
          </xdr:cNvPr>
          <xdr:cNvSpPr/>
        </xdr:nvSpPr>
        <xdr:spPr>
          <a:xfrm rot="10800000">
            <a:off x="6691045" y="2052447"/>
            <a:ext cx="410108" cy="356616"/>
          </a:xfrm>
          <a:prstGeom prst="circularArrow">
            <a:avLst/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  <xdr:twoCellAnchor>
    <xdr:from>
      <xdr:col>1</xdr:col>
      <xdr:colOff>390525</xdr:colOff>
      <xdr:row>12</xdr:row>
      <xdr:rowOff>57150</xdr:rowOff>
    </xdr:from>
    <xdr:to>
      <xdr:col>2</xdr:col>
      <xdr:colOff>752475</xdr:colOff>
      <xdr:row>15</xdr:row>
      <xdr:rowOff>19050</xdr:rowOff>
    </xdr:to>
    <xdr:graphicFrame macro="">
      <xdr:nvGraphicFramePr>
        <xdr:cNvPr id="26" name="Diagramme 25">
          <a:extLst>
            <a:ext uri="{FF2B5EF4-FFF2-40B4-BE49-F238E27FC236}">
              <a16:creationId xmlns:a16="http://schemas.microsoft.com/office/drawing/2014/main" id="{D3B46517-D957-4AA4-9F29-E12D02F1A6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  <xdr:twoCellAnchor editAs="oneCell">
    <xdr:from>
      <xdr:col>1</xdr:col>
      <xdr:colOff>466726</xdr:colOff>
      <xdr:row>15</xdr:row>
      <xdr:rowOff>50845</xdr:rowOff>
    </xdr:from>
    <xdr:to>
      <xdr:col>2</xdr:col>
      <xdr:colOff>733426</xdr:colOff>
      <xdr:row>21</xdr:row>
      <xdr:rowOff>47625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BAB8FA9F-5A2C-4C04-9E47-62DEB3808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6" y="2908345"/>
          <a:ext cx="1028700" cy="1139780"/>
        </a:xfrm>
        <a:prstGeom prst="rect">
          <a:avLst/>
        </a:prstGeom>
      </xdr:spPr>
    </xdr:pic>
    <xdr:clientData/>
  </xdr:twoCellAnchor>
  <xdr:twoCellAnchor editAs="oneCell">
    <xdr:from>
      <xdr:col>14</xdr:col>
      <xdr:colOff>133015</xdr:colOff>
      <xdr:row>3</xdr:row>
      <xdr:rowOff>152401</xdr:rowOff>
    </xdr:from>
    <xdr:to>
      <xdr:col>16</xdr:col>
      <xdr:colOff>238125</xdr:colOff>
      <xdr:row>10</xdr:row>
      <xdr:rowOff>95251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9B0F1090-6CDF-46B3-89FA-86872D61F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1965" y="723901"/>
          <a:ext cx="1629110" cy="12763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19050</xdr:colOff>
      <xdr:row>3</xdr:row>
      <xdr:rowOff>9525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C6696C6-E142-41B3-8759-3D5E6D3F599A}"/>
            </a:ext>
          </a:extLst>
        </xdr:cNvPr>
        <xdr:cNvSpPr/>
      </xdr:nvSpPr>
      <xdr:spPr>
        <a:xfrm>
          <a:off x="0" y="0"/>
          <a:ext cx="1297305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</xdr:colOff>
      <xdr:row>0</xdr:row>
      <xdr:rowOff>85725</xdr:rowOff>
    </xdr:from>
    <xdr:to>
      <xdr:col>0</xdr:col>
      <xdr:colOff>752474</xdr:colOff>
      <xdr:row>2</xdr:row>
      <xdr:rowOff>133350</xdr:rowOff>
    </xdr:to>
    <xdr:sp macro="" textlink="">
      <xdr:nvSpPr>
        <xdr:cNvPr id="2" name="Rectangle : avec coins supérieur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64B2CF-7869-42E6-B104-BC78E5F932BF}"/>
            </a:ext>
          </a:extLst>
        </xdr:cNvPr>
        <xdr:cNvSpPr/>
      </xdr:nvSpPr>
      <xdr:spPr>
        <a:xfrm>
          <a:off x="66675" y="85725"/>
          <a:ext cx="68579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 i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152401</xdr:colOff>
      <xdr:row>0</xdr:row>
      <xdr:rowOff>76200</xdr:rowOff>
    </xdr:from>
    <xdr:to>
      <xdr:col>3</xdr:col>
      <xdr:colOff>95250</xdr:colOff>
      <xdr:row>2</xdr:row>
      <xdr:rowOff>123825</xdr:rowOff>
    </xdr:to>
    <xdr:sp macro="" textlink="">
      <xdr:nvSpPr>
        <xdr:cNvPr id="3" name="Rectangle : avec coins supérieur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7E1FC2B-7430-4038-A7BB-3EB5922A26E6}"/>
            </a:ext>
          </a:extLst>
        </xdr:cNvPr>
        <xdr:cNvSpPr/>
      </xdr:nvSpPr>
      <xdr:spPr>
        <a:xfrm>
          <a:off x="1676401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7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7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100013</xdr:colOff>
      <xdr:row>0</xdr:row>
      <xdr:rowOff>85725</xdr:rowOff>
    </xdr:from>
    <xdr:to>
      <xdr:col>2</xdr:col>
      <xdr:colOff>42862</xdr:colOff>
      <xdr:row>2</xdr:row>
      <xdr:rowOff>133350</xdr:rowOff>
    </xdr:to>
    <xdr:sp macro="" textlink="">
      <xdr:nvSpPr>
        <xdr:cNvPr id="4" name="Rectangle : avec coins supérieur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8116CBF-9365-48DA-B627-9F3C7EFB358D}"/>
            </a:ext>
          </a:extLst>
        </xdr:cNvPr>
        <xdr:cNvSpPr/>
      </xdr:nvSpPr>
      <xdr:spPr>
        <a:xfrm>
          <a:off x="862013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3</xdr:col>
      <xdr:colOff>204789</xdr:colOff>
      <xdr:row>0</xdr:row>
      <xdr:rowOff>85725</xdr:rowOff>
    </xdr:from>
    <xdr:to>
      <xdr:col>4</xdr:col>
      <xdr:colOff>147638</xdr:colOff>
      <xdr:row>2</xdr:row>
      <xdr:rowOff>133350</xdr:rowOff>
    </xdr:to>
    <xdr:sp macro="" textlink="">
      <xdr:nvSpPr>
        <xdr:cNvPr id="5" name="Rectangle : avec coins supérieur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C03AFEB-8F23-4D16-92D8-D273C1170774}"/>
            </a:ext>
          </a:extLst>
        </xdr:cNvPr>
        <xdr:cNvSpPr/>
      </xdr:nvSpPr>
      <xdr:spPr>
        <a:xfrm>
          <a:off x="2490789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257177</xdr:colOff>
      <xdr:row>0</xdr:row>
      <xdr:rowOff>85725</xdr:rowOff>
    </xdr:from>
    <xdr:to>
      <xdr:col>5</xdr:col>
      <xdr:colOff>200026</xdr:colOff>
      <xdr:row>2</xdr:row>
      <xdr:rowOff>133350</xdr:rowOff>
    </xdr:to>
    <xdr:sp macro="" textlink="">
      <xdr:nvSpPr>
        <xdr:cNvPr id="6" name="Rectangle : avec coins supérieur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A9EDE6-B926-4764-A449-822D606EBA34}"/>
            </a:ext>
          </a:extLst>
        </xdr:cNvPr>
        <xdr:cNvSpPr/>
      </xdr:nvSpPr>
      <xdr:spPr>
        <a:xfrm>
          <a:off x="3305177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309564</xdr:colOff>
      <xdr:row>0</xdr:row>
      <xdr:rowOff>85725</xdr:rowOff>
    </xdr:from>
    <xdr:to>
      <xdr:col>6</xdr:col>
      <xdr:colOff>252413</xdr:colOff>
      <xdr:row>2</xdr:row>
      <xdr:rowOff>133350</xdr:rowOff>
    </xdr:to>
    <xdr:sp macro="" textlink="">
      <xdr:nvSpPr>
        <xdr:cNvPr id="7" name="Rectangle : avec coins supérieur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445E91D-1982-4468-B149-88EA3E3E6796}"/>
            </a:ext>
          </a:extLst>
        </xdr:cNvPr>
        <xdr:cNvSpPr/>
      </xdr:nvSpPr>
      <xdr:spPr>
        <a:xfrm>
          <a:off x="4119564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361950</xdr:colOff>
      <xdr:row>0</xdr:row>
      <xdr:rowOff>76200</xdr:rowOff>
    </xdr:from>
    <xdr:to>
      <xdr:col>7</xdr:col>
      <xdr:colOff>304799</xdr:colOff>
      <xdr:row>2</xdr:row>
      <xdr:rowOff>123825</xdr:rowOff>
    </xdr:to>
    <xdr:sp macro="" textlink="">
      <xdr:nvSpPr>
        <xdr:cNvPr id="8" name="Rectangle : avec coins supérieur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BCD9359-FA35-478C-8EC0-99E3935B28A6}"/>
            </a:ext>
          </a:extLst>
        </xdr:cNvPr>
        <xdr:cNvSpPr/>
      </xdr:nvSpPr>
      <xdr:spPr>
        <a:xfrm>
          <a:off x="4933950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Chir-Anesthésie</a:t>
          </a:r>
        </a:p>
      </xdr:txBody>
    </xdr:sp>
    <xdr:clientData/>
  </xdr:twoCellAnchor>
  <xdr:twoCellAnchor>
    <xdr:from>
      <xdr:col>7</xdr:col>
      <xdr:colOff>457200</xdr:colOff>
      <xdr:row>0</xdr:row>
      <xdr:rowOff>161925</xdr:rowOff>
    </xdr:from>
    <xdr:to>
      <xdr:col>8</xdr:col>
      <xdr:colOff>400049</xdr:colOff>
      <xdr:row>3</xdr:row>
      <xdr:rowOff>19050</xdr:rowOff>
    </xdr:to>
    <xdr:sp macro="" textlink="">
      <xdr:nvSpPr>
        <xdr:cNvPr id="11" name="Rectangle : avec coins supérieurs arrondis 10">
          <a:extLst>
            <a:ext uri="{FF2B5EF4-FFF2-40B4-BE49-F238E27FC236}">
              <a16:creationId xmlns:a16="http://schemas.microsoft.com/office/drawing/2014/main" id="{7569C348-A920-44BD-9C50-C7C913B6A6D6}"/>
            </a:ext>
          </a:extLst>
        </xdr:cNvPr>
        <xdr:cNvSpPr/>
      </xdr:nvSpPr>
      <xdr:spPr>
        <a:xfrm>
          <a:off x="5791200" y="161925"/>
          <a:ext cx="704849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495300</xdr:colOff>
      <xdr:row>0</xdr:row>
      <xdr:rowOff>85725</xdr:rowOff>
    </xdr:from>
    <xdr:to>
      <xdr:col>9</xdr:col>
      <xdr:colOff>523875</xdr:colOff>
      <xdr:row>2</xdr:row>
      <xdr:rowOff>133350</xdr:rowOff>
    </xdr:to>
    <xdr:sp macro="" textlink="">
      <xdr:nvSpPr>
        <xdr:cNvPr id="12" name="Rectangle : avec coins supérieurs arrondi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CB04E25-A0A5-4BC0-A152-22BD719F2B7E}"/>
            </a:ext>
          </a:extLst>
        </xdr:cNvPr>
        <xdr:cNvSpPr/>
      </xdr:nvSpPr>
      <xdr:spPr>
        <a:xfrm>
          <a:off x="6591300" y="8572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666750</xdr:colOff>
      <xdr:row>0</xdr:row>
      <xdr:rowOff>76200</xdr:rowOff>
    </xdr:from>
    <xdr:to>
      <xdr:col>10</xdr:col>
      <xdr:colOff>561975</xdr:colOff>
      <xdr:row>2</xdr:row>
      <xdr:rowOff>123825</xdr:rowOff>
    </xdr:to>
    <xdr:sp macro="" textlink="">
      <xdr:nvSpPr>
        <xdr:cNvPr id="13" name="Rectangle : avec coins supérieurs arrondis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BE9028E-6AEF-4AEC-BC7D-7DCEFFC6061B}"/>
            </a:ext>
          </a:extLst>
        </xdr:cNvPr>
        <xdr:cNvSpPr/>
      </xdr:nvSpPr>
      <xdr:spPr>
        <a:xfrm>
          <a:off x="7524750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10</xdr:col>
      <xdr:colOff>742950</xdr:colOff>
      <xdr:row>0</xdr:row>
      <xdr:rowOff>76200</xdr:rowOff>
    </xdr:from>
    <xdr:to>
      <xdr:col>11</xdr:col>
      <xdr:colOff>638175</xdr:colOff>
      <xdr:row>2</xdr:row>
      <xdr:rowOff>123825</xdr:rowOff>
    </xdr:to>
    <xdr:sp macro="" textlink="">
      <xdr:nvSpPr>
        <xdr:cNvPr id="14" name="Rectangle : avec coins supérieurs arrondis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3E799F-3131-405C-9F79-11AC2667D820}"/>
            </a:ext>
          </a:extLst>
        </xdr:cNvPr>
        <xdr:cNvSpPr/>
      </xdr:nvSpPr>
      <xdr:spPr>
        <a:xfrm>
          <a:off x="8362950" y="7620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  <xdr:twoCellAnchor editAs="oneCell">
    <xdr:from>
      <xdr:col>15</xdr:col>
      <xdr:colOff>57151</xdr:colOff>
      <xdr:row>3</xdr:row>
      <xdr:rowOff>133350</xdr:rowOff>
    </xdr:from>
    <xdr:to>
      <xdr:col>16</xdr:col>
      <xdr:colOff>98473</xdr:colOff>
      <xdr:row>9</xdr:row>
      <xdr:rowOff>171450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5F93BA4D-D377-48C2-8391-53A9180DD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1" y="704850"/>
          <a:ext cx="803322" cy="11811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</xdr:row>
      <xdr:rowOff>84887</xdr:rowOff>
    </xdr:from>
    <xdr:to>
      <xdr:col>1</xdr:col>
      <xdr:colOff>485775</xdr:colOff>
      <xdr:row>8</xdr:row>
      <xdr:rowOff>66675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97AE33B4-C507-481A-B13B-F283D208C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656387"/>
          <a:ext cx="1162050" cy="934288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104776</xdr:colOff>
      <xdr:row>16</xdr:row>
      <xdr:rowOff>76200</xdr:rowOff>
    </xdr:from>
    <xdr:to>
      <xdr:col>1</xdr:col>
      <xdr:colOff>476788</xdr:colOff>
      <xdr:row>21</xdr:row>
      <xdr:rowOff>142875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A059ACA-61FD-485F-A956-7E644A3F1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3124200"/>
          <a:ext cx="1134012" cy="10191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19050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A864374-1A9C-4086-9B3E-B4B6D3174126}"/>
            </a:ext>
          </a:extLst>
        </xdr:cNvPr>
        <xdr:cNvSpPr/>
      </xdr:nvSpPr>
      <xdr:spPr>
        <a:xfrm>
          <a:off x="0" y="0"/>
          <a:ext cx="1297305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0</xdr:row>
      <xdr:rowOff>85725</xdr:rowOff>
    </xdr:from>
    <xdr:to>
      <xdr:col>1</xdr:col>
      <xdr:colOff>114299</xdr:colOff>
      <xdr:row>2</xdr:row>
      <xdr:rowOff>133350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206EE6-7681-4C7E-898A-91A782F27A59}"/>
            </a:ext>
          </a:extLst>
        </xdr:cNvPr>
        <xdr:cNvSpPr/>
      </xdr:nvSpPr>
      <xdr:spPr>
        <a:xfrm>
          <a:off x="190500" y="85725"/>
          <a:ext cx="68579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 i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>
    <xdr:from>
      <xdr:col>2</xdr:col>
      <xdr:colOff>276226</xdr:colOff>
      <xdr:row>0</xdr:row>
      <xdr:rowOff>76200</xdr:rowOff>
    </xdr:from>
    <xdr:to>
      <xdr:col>3</xdr:col>
      <xdr:colOff>219075</xdr:colOff>
      <xdr:row>2</xdr:row>
      <xdr:rowOff>123825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D64BD9A-B598-49C3-8152-ACDE16320107}"/>
            </a:ext>
          </a:extLst>
        </xdr:cNvPr>
        <xdr:cNvSpPr/>
      </xdr:nvSpPr>
      <xdr:spPr>
        <a:xfrm>
          <a:off x="1800226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7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7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223838</xdr:colOff>
      <xdr:row>0</xdr:row>
      <xdr:rowOff>85725</xdr:rowOff>
    </xdr:from>
    <xdr:to>
      <xdr:col>2</xdr:col>
      <xdr:colOff>166687</xdr:colOff>
      <xdr:row>2</xdr:row>
      <xdr:rowOff>133350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AC35E3D-FEA1-4139-99BD-59E64CF5A6CE}"/>
            </a:ext>
          </a:extLst>
        </xdr:cNvPr>
        <xdr:cNvSpPr/>
      </xdr:nvSpPr>
      <xdr:spPr>
        <a:xfrm>
          <a:off x="985838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>
    <xdr:from>
      <xdr:col>3</xdr:col>
      <xdr:colOff>328614</xdr:colOff>
      <xdr:row>0</xdr:row>
      <xdr:rowOff>85725</xdr:rowOff>
    </xdr:from>
    <xdr:to>
      <xdr:col>4</xdr:col>
      <xdr:colOff>271463</xdr:colOff>
      <xdr:row>2</xdr:row>
      <xdr:rowOff>133350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B831DBF-203E-4212-BA2E-A02B992D3F9E}"/>
            </a:ext>
          </a:extLst>
        </xdr:cNvPr>
        <xdr:cNvSpPr/>
      </xdr:nvSpPr>
      <xdr:spPr>
        <a:xfrm>
          <a:off x="2614614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>
    <xdr:from>
      <xdr:col>4</xdr:col>
      <xdr:colOff>381002</xdr:colOff>
      <xdr:row>0</xdr:row>
      <xdr:rowOff>85725</xdr:rowOff>
    </xdr:from>
    <xdr:to>
      <xdr:col>5</xdr:col>
      <xdr:colOff>323851</xdr:colOff>
      <xdr:row>2</xdr:row>
      <xdr:rowOff>133350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58C1B78-221E-42F1-B3F5-656759B9A6B4}"/>
            </a:ext>
          </a:extLst>
        </xdr:cNvPr>
        <xdr:cNvSpPr/>
      </xdr:nvSpPr>
      <xdr:spPr>
        <a:xfrm>
          <a:off x="3429002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>
    <xdr:from>
      <xdr:col>5</xdr:col>
      <xdr:colOff>433389</xdr:colOff>
      <xdr:row>0</xdr:row>
      <xdr:rowOff>85725</xdr:rowOff>
    </xdr:from>
    <xdr:to>
      <xdr:col>6</xdr:col>
      <xdr:colOff>376238</xdr:colOff>
      <xdr:row>2</xdr:row>
      <xdr:rowOff>133350</xdr:rowOff>
    </xdr:to>
    <xdr:sp macro="" textlink="">
      <xdr:nvSpPr>
        <xdr:cNvPr id="8" name="Rectangle : avec coins supérieur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2F251B4-2C94-44E8-B0C3-007C6D827B2F}"/>
            </a:ext>
          </a:extLst>
        </xdr:cNvPr>
        <xdr:cNvSpPr/>
      </xdr:nvSpPr>
      <xdr:spPr>
        <a:xfrm>
          <a:off x="4243389" y="8572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>
    <xdr:from>
      <xdr:col>6</xdr:col>
      <xdr:colOff>485775</xdr:colOff>
      <xdr:row>0</xdr:row>
      <xdr:rowOff>76200</xdr:rowOff>
    </xdr:from>
    <xdr:to>
      <xdr:col>7</xdr:col>
      <xdr:colOff>428624</xdr:colOff>
      <xdr:row>2</xdr:row>
      <xdr:rowOff>123825</xdr:rowOff>
    </xdr:to>
    <xdr:sp macro="" textlink="">
      <xdr:nvSpPr>
        <xdr:cNvPr id="9" name="Rectangle : avec coins supérieurs arrondi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0D3D0EB-CBDB-406B-94DF-0E8E4729F986}"/>
            </a:ext>
          </a:extLst>
        </xdr:cNvPr>
        <xdr:cNvSpPr/>
      </xdr:nvSpPr>
      <xdr:spPr>
        <a:xfrm>
          <a:off x="5057775" y="7620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Chir-Anesthésie</a:t>
          </a:r>
        </a:p>
      </xdr:txBody>
    </xdr:sp>
    <xdr:clientData/>
  </xdr:twoCellAnchor>
  <xdr:twoCellAnchor>
    <xdr:from>
      <xdr:col>7</xdr:col>
      <xdr:colOff>581025</xdr:colOff>
      <xdr:row>0</xdr:row>
      <xdr:rowOff>66675</xdr:rowOff>
    </xdr:from>
    <xdr:to>
      <xdr:col>8</xdr:col>
      <xdr:colOff>523874</xdr:colOff>
      <xdr:row>2</xdr:row>
      <xdr:rowOff>114300</xdr:rowOff>
    </xdr:to>
    <xdr:sp macro="" textlink="">
      <xdr:nvSpPr>
        <xdr:cNvPr id="10" name="Rectangle : avec coins supérieurs arrondi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BABEB-48C3-4C14-9E36-628253AE36C1}"/>
            </a:ext>
          </a:extLst>
        </xdr:cNvPr>
        <xdr:cNvSpPr/>
      </xdr:nvSpPr>
      <xdr:spPr>
        <a:xfrm>
          <a:off x="5915025" y="6667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619125</xdr:colOff>
      <xdr:row>0</xdr:row>
      <xdr:rowOff>161925</xdr:rowOff>
    </xdr:from>
    <xdr:to>
      <xdr:col>9</xdr:col>
      <xdr:colOff>647700</xdr:colOff>
      <xdr:row>3</xdr:row>
      <xdr:rowOff>19050</xdr:rowOff>
    </xdr:to>
    <xdr:sp macro="" textlink="">
      <xdr:nvSpPr>
        <xdr:cNvPr id="11" name="Rectangle : avec coins supérieurs arrondis 10">
          <a:extLst>
            <a:ext uri="{FF2B5EF4-FFF2-40B4-BE49-F238E27FC236}">
              <a16:creationId xmlns:a16="http://schemas.microsoft.com/office/drawing/2014/main" id="{E4F54A10-A9ED-474D-965A-E12067FC8531}"/>
            </a:ext>
          </a:extLst>
        </xdr:cNvPr>
        <xdr:cNvSpPr/>
      </xdr:nvSpPr>
      <xdr:spPr>
        <a:xfrm>
          <a:off x="6715125" y="161925"/>
          <a:ext cx="790575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1">
                  <a:lumMod val="60000"/>
                  <a:lumOff val="40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10</xdr:col>
      <xdr:colOff>9525</xdr:colOff>
      <xdr:row>0</xdr:row>
      <xdr:rowOff>95250</xdr:rowOff>
    </xdr:from>
    <xdr:to>
      <xdr:col>10</xdr:col>
      <xdr:colOff>666750</xdr:colOff>
      <xdr:row>2</xdr:row>
      <xdr:rowOff>142875</xdr:rowOff>
    </xdr:to>
    <xdr:sp macro="" textlink="">
      <xdr:nvSpPr>
        <xdr:cNvPr id="12" name="Rectangle : avec coins supérieurs arrondi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0A04167-F86C-4409-924E-6EAF90BE0679}"/>
            </a:ext>
          </a:extLst>
        </xdr:cNvPr>
        <xdr:cNvSpPr/>
      </xdr:nvSpPr>
      <xdr:spPr>
        <a:xfrm>
          <a:off x="7629525" y="9525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11</xdr:col>
      <xdr:colOff>85725</xdr:colOff>
      <xdr:row>0</xdr:row>
      <xdr:rowOff>95250</xdr:rowOff>
    </xdr:from>
    <xdr:to>
      <xdr:col>11</xdr:col>
      <xdr:colOff>742950</xdr:colOff>
      <xdr:row>2</xdr:row>
      <xdr:rowOff>142875</xdr:rowOff>
    </xdr:to>
    <xdr:sp macro="" textlink="">
      <xdr:nvSpPr>
        <xdr:cNvPr id="14" name="Rectangle : avec coins supérieurs arrondis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B3493A4-CBBF-485F-A599-BCFA7EACAD7B}"/>
            </a:ext>
          </a:extLst>
        </xdr:cNvPr>
        <xdr:cNvSpPr/>
      </xdr:nvSpPr>
      <xdr:spPr>
        <a:xfrm>
          <a:off x="8467725" y="9525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  <xdr:twoCellAnchor editAs="oneCell">
    <xdr:from>
      <xdr:col>0</xdr:col>
      <xdr:colOff>228600</xdr:colOff>
      <xdr:row>4</xdr:row>
      <xdr:rowOff>171450</xdr:rowOff>
    </xdr:from>
    <xdr:to>
      <xdr:col>1</xdr:col>
      <xdr:colOff>352425</xdr:colOff>
      <xdr:row>9</xdr:row>
      <xdr:rowOff>104775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2B1AAD1E-A171-4C4C-A3A8-04231C11A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933450"/>
          <a:ext cx="885825" cy="885825"/>
        </a:xfrm>
        <a:prstGeom prst="rect">
          <a:avLst/>
        </a:prstGeom>
      </xdr:spPr>
    </xdr:pic>
    <xdr:clientData/>
  </xdr:twoCellAnchor>
  <xdr:twoCellAnchor editAs="oneCell">
    <xdr:from>
      <xdr:col>14</xdr:col>
      <xdr:colOff>466726</xdr:colOff>
      <xdr:row>3</xdr:row>
      <xdr:rowOff>142875</xdr:rowOff>
    </xdr:from>
    <xdr:to>
      <xdr:col>16</xdr:col>
      <xdr:colOff>346750</xdr:colOff>
      <xdr:row>9</xdr:row>
      <xdr:rowOff>38100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9E830704-34DC-4427-B05C-8F0C0537C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6" y="714375"/>
          <a:ext cx="1404024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276226</xdr:colOff>
      <xdr:row>16</xdr:row>
      <xdr:rowOff>133350</xdr:rowOff>
    </xdr:from>
    <xdr:to>
      <xdr:col>1</xdr:col>
      <xdr:colOff>352426</xdr:colOff>
      <xdr:row>21</xdr:row>
      <xdr:rowOff>19050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A3B23FA6-3EC7-4F5A-BD2A-CF17C074C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3181350"/>
          <a:ext cx="838200" cy="838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57150</xdr:colOff>
      <xdr:row>3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5A2DC3D1-084D-4B47-900E-237C60F73B6A}"/>
            </a:ext>
          </a:extLst>
        </xdr:cNvPr>
        <xdr:cNvSpPr/>
      </xdr:nvSpPr>
      <xdr:spPr>
        <a:xfrm>
          <a:off x="0" y="0"/>
          <a:ext cx="1301115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161925</xdr:colOff>
      <xdr:row>0</xdr:row>
      <xdr:rowOff>95250</xdr:rowOff>
    </xdr:from>
    <xdr:to>
      <xdr:col>1</xdr:col>
      <xdr:colOff>104774</xdr:colOff>
      <xdr:row>2</xdr:row>
      <xdr:rowOff>142875</xdr:rowOff>
    </xdr:to>
    <xdr:sp macro="" textlink="">
      <xdr:nvSpPr>
        <xdr:cNvPr id="2" name="Rectangle : avec coins supérieur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91FC84-58D3-4D3A-8906-2B13C16597CD}"/>
            </a:ext>
          </a:extLst>
        </xdr:cNvPr>
        <xdr:cNvSpPr/>
      </xdr:nvSpPr>
      <xdr:spPr>
        <a:xfrm>
          <a:off x="161925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 editAs="absolute">
    <xdr:from>
      <xdr:col>2</xdr:col>
      <xdr:colOff>225792</xdr:colOff>
      <xdr:row>0</xdr:row>
      <xdr:rowOff>95250</xdr:rowOff>
    </xdr:from>
    <xdr:to>
      <xdr:col>3</xdr:col>
      <xdr:colOff>161298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8158232-7D69-4546-AFD6-DFFDE7CB1856}"/>
            </a:ext>
          </a:extLst>
        </xdr:cNvPr>
        <xdr:cNvSpPr/>
      </xdr:nvSpPr>
      <xdr:spPr>
        <a:xfrm>
          <a:off x="1749792" y="95250"/>
          <a:ext cx="69750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1</xdr:col>
      <xdr:colOff>239747</xdr:colOff>
      <xdr:row>0</xdr:row>
      <xdr:rowOff>95250</xdr:rowOff>
    </xdr:from>
    <xdr:to>
      <xdr:col>2</xdr:col>
      <xdr:colOff>90819</xdr:colOff>
      <xdr:row>2</xdr:row>
      <xdr:rowOff>142875</xdr:rowOff>
    </xdr:to>
    <xdr:sp macro="" textlink="">
      <xdr:nvSpPr>
        <xdr:cNvPr id="4" name="Rectangle : avec coins supérieur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3DA655D-B22B-4736-A75C-3DBB2067E3F1}"/>
            </a:ext>
          </a:extLst>
        </xdr:cNvPr>
        <xdr:cNvSpPr/>
      </xdr:nvSpPr>
      <xdr:spPr>
        <a:xfrm>
          <a:off x="1001747" y="95250"/>
          <a:ext cx="61307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 editAs="absolute">
    <xdr:from>
      <xdr:col>3</xdr:col>
      <xdr:colOff>296271</xdr:colOff>
      <xdr:row>0</xdr:row>
      <xdr:rowOff>95250</xdr:rowOff>
    </xdr:from>
    <xdr:to>
      <xdr:col>4</xdr:col>
      <xdr:colOff>98623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24A473F-7260-40EE-A9A9-B88DCB81AFEF}"/>
            </a:ext>
          </a:extLst>
        </xdr:cNvPr>
        <xdr:cNvSpPr/>
      </xdr:nvSpPr>
      <xdr:spPr>
        <a:xfrm>
          <a:off x="2582271" y="95250"/>
          <a:ext cx="5643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 editAs="absolute">
    <xdr:from>
      <xdr:col>4</xdr:col>
      <xdr:colOff>233596</xdr:colOff>
      <xdr:row>0</xdr:row>
      <xdr:rowOff>95250</xdr:rowOff>
    </xdr:from>
    <xdr:to>
      <xdr:col>5</xdr:col>
      <xdr:colOff>125048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FC1622A-7739-438A-9578-B72026E29500}"/>
            </a:ext>
          </a:extLst>
        </xdr:cNvPr>
        <xdr:cNvSpPr/>
      </xdr:nvSpPr>
      <xdr:spPr>
        <a:xfrm>
          <a:off x="3281596" y="95250"/>
          <a:ext cx="6534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 editAs="absolute">
    <xdr:from>
      <xdr:col>5</xdr:col>
      <xdr:colOff>260021</xdr:colOff>
      <xdr:row>0</xdr:row>
      <xdr:rowOff>104775</xdr:rowOff>
    </xdr:from>
    <xdr:to>
      <xdr:col>6</xdr:col>
      <xdr:colOff>169828</xdr:colOff>
      <xdr:row>2</xdr:row>
      <xdr:rowOff>152400</xdr:rowOff>
    </xdr:to>
    <xdr:sp macro="" textlink="">
      <xdr:nvSpPr>
        <xdr:cNvPr id="7" name="Rectangle : avec coins supérieur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1CF316B-E607-40B1-8146-18328515397A}"/>
            </a:ext>
          </a:extLst>
        </xdr:cNvPr>
        <xdr:cNvSpPr/>
      </xdr:nvSpPr>
      <xdr:spPr>
        <a:xfrm>
          <a:off x="4070021" y="104775"/>
          <a:ext cx="671807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 editAs="absolute">
    <xdr:from>
      <xdr:col>6</xdr:col>
      <xdr:colOff>304800</xdr:colOff>
      <xdr:row>0</xdr:row>
      <xdr:rowOff>114300</xdr:rowOff>
    </xdr:from>
    <xdr:to>
      <xdr:col>7</xdr:col>
      <xdr:colOff>238124</xdr:colOff>
      <xdr:row>2</xdr:row>
      <xdr:rowOff>161925</xdr:rowOff>
    </xdr:to>
    <xdr:sp macro="" textlink="">
      <xdr:nvSpPr>
        <xdr:cNvPr id="8" name="Rectangle : avec coins supérieur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AA5C006-4A53-40DE-8265-D254F7EC6D57}"/>
            </a:ext>
          </a:extLst>
        </xdr:cNvPr>
        <xdr:cNvSpPr/>
      </xdr:nvSpPr>
      <xdr:spPr>
        <a:xfrm>
          <a:off x="4876800" y="114300"/>
          <a:ext cx="69532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7</xdr:col>
      <xdr:colOff>352424</xdr:colOff>
      <xdr:row>0</xdr:row>
      <xdr:rowOff>104775</xdr:rowOff>
    </xdr:from>
    <xdr:to>
      <xdr:col>8</xdr:col>
      <xdr:colOff>295273</xdr:colOff>
      <xdr:row>2</xdr:row>
      <xdr:rowOff>152400</xdr:rowOff>
    </xdr:to>
    <xdr:sp macro="" textlink="">
      <xdr:nvSpPr>
        <xdr:cNvPr id="9" name="Rectangle : avec coins supérieurs arrondis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CE8AC1E-7850-4C09-9B0B-2F04A2C9A392}"/>
            </a:ext>
          </a:extLst>
        </xdr:cNvPr>
        <xdr:cNvSpPr/>
      </xdr:nvSpPr>
      <xdr:spPr>
        <a:xfrm>
          <a:off x="5686424" y="10477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390524</xdr:colOff>
      <xdr:row>0</xdr:row>
      <xdr:rowOff>104775</xdr:rowOff>
    </xdr:from>
    <xdr:to>
      <xdr:col>9</xdr:col>
      <xdr:colOff>419099</xdr:colOff>
      <xdr:row>2</xdr:row>
      <xdr:rowOff>152400</xdr:rowOff>
    </xdr:to>
    <xdr:sp macro="" textlink="">
      <xdr:nvSpPr>
        <xdr:cNvPr id="10" name="Rectangle : avec coins supérieurs arrondis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EA974EA-0880-486D-B982-3F87145C350D}"/>
            </a:ext>
          </a:extLst>
        </xdr:cNvPr>
        <xdr:cNvSpPr/>
      </xdr:nvSpPr>
      <xdr:spPr>
        <a:xfrm>
          <a:off x="6486524" y="10477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542925</xdr:colOff>
      <xdr:row>0</xdr:row>
      <xdr:rowOff>171450</xdr:rowOff>
    </xdr:from>
    <xdr:to>
      <xdr:col>10</xdr:col>
      <xdr:colOff>438150</xdr:colOff>
      <xdr:row>3</xdr:row>
      <xdr:rowOff>28575</xdr:rowOff>
    </xdr:to>
    <xdr:sp macro="" textlink="">
      <xdr:nvSpPr>
        <xdr:cNvPr id="12" name="Rectangle : avec coins supérieur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2F7AE4-8844-4BD1-B0B7-164A43EC5C4A}"/>
            </a:ext>
          </a:extLst>
        </xdr:cNvPr>
        <xdr:cNvSpPr/>
      </xdr:nvSpPr>
      <xdr:spPr>
        <a:xfrm>
          <a:off x="7400925" y="171450"/>
          <a:ext cx="657225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</a:rPr>
            <a:t>Médico</a:t>
          </a:r>
          <a:r>
            <a:rPr lang="fr-FR" sz="800" baseline="0">
              <a:solidFill>
                <a:schemeClr val="accent1">
                  <a:lumMod val="60000"/>
                  <a:lumOff val="40000"/>
                </a:schemeClr>
              </a:solidFill>
            </a:rPr>
            <a:t> </a:t>
          </a:r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</a:rPr>
            <a:t>technique</a:t>
          </a:r>
        </a:p>
      </xdr:txBody>
    </xdr:sp>
    <xdr:clientData/>
  </xdr:twoCellAnchor>
  <xdr:twoCellAnchor editAs="absolute">
    <xdr:from>
      <xdr:col>10</xdr:col>
      <xdr:colOff>609600</xdr:colOff>
      <xdr:row>0</xdr:row>
      <xdr:rowOff>95250</xdr:rowOff>
    </xdr:from>
    <xdr:to>
      <xdr:col>11</xdr:col>
      <xdr:colOff>504825</xdr:colOff>
      <xdr:row>2</xdr:row>
      <xdr:rowOff>142875</xdr:rowOff>
    </xdr:to>
    <xdr:sp macro="" textlink="">
      <xdr:nvSpPr>
        <xdr:cNvPr id="13" name="Rectangle : avec coins supérieurs arrondis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56B582D-4780-407C-83DA-3C6CD2962081}"/>
            </a:ext>
          </a:extLst>
        </xdr:cNvPr>
        <xdr:cNvSpPr/>
      </xdr:nvSpPr>
      <xdr:spPr>
        <a:xfrm>
          <a:off x="8229600" y="9525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Psychatrie Générale</a:t>
          </a:r>
        </a:p>
      </xdr:txBody>
    </xdr:sp>
    <xdr:clientData/>
  </xdr:twoCellAnchor>
  <xdr:twoCellAnchor>
    <xdr:from>
      <xdr:col>0</xdr:col>
      <xdr:colOff>0</xdr:colOff>
      <xdr:row>11</xdr:row>
      <xdr:rowOff>19051</xdr:rowOff>
    </xdr:from>
    <xdr:to>
      <xdr:col>2</xdr:col>
      <xdr:colOff>180975</xdr:colOff>
      <xdr:row>19</xdr:row>
      <xdr:rowOff>38101</xdr:rowOff>
    </xdr:to>
    <xdr:graphicFrame macro="">
      <xdr:nvGraphicFramePr>
        <xdr:cNvPr id="14" name="Diagramme 13">
          <a:extLst>
            <a:ext uri="{FF2B5EF4-FFF2-40B4-BE49-F238E27FC236}">
              <a16:creationId xmlns:a16="http://schemas.microsoft.com/office/drawing/2014/main" id="{6B55541E-2E74-4277-A746-42708C3A10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  <xdr:twoCellAnchor editAs="oneCell">
    <xdr:from>
      <xdr:col>0</xdr:col>
      <xdr:colOff>190500</xdr:colOff>
      <xdr:row>4</xdr:row>
      <xdr:rowOff>171450</xdr:rowOff>
    </xdr:from>
    <xdr:to>
      <xdr:col>1</xdr:col>
      <xdr:colOff>554976</xdr:colOff>
      <xdr:row>8</xdr:row>
      <xdr:rowOff>142875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4CCDEDFF-9D86-4770-B67F-AF0453A07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933450"/>
          <a:ext cx="1126476" cy="733425"/>
        </a:xfrm>
        <a:prstGeom prst="rect">
          <a:avLst/>
        </a:prstGeom>
      </xdr:spPr>
    </xdr:pic>
    <xdr:clientData/>
  </xdr:twoCellAnchor>
  <xdr:twoCellAnchor editAs="oneCell">
    <xdr:from>
      <xdr:col>15</xdr:col>
      <xdr:colOff>1</xdr:colOff>
      <xdr:row>3</xdr:row>
      <xdr:rowOff>104776</xdr:rowOff>
    </xdr:from>
    <xdr:to>
      <xdr:col>16</xdr:col>
      <xdr:colOff>152401</xdr:colOff>
      <xdr:row>8</xdr:row>
      <xdr:rowOff>66676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B9E3DE14-E520-4DCA-93B1-F9EEFA024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1" y="676276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123826</xdr:colOff>
      <xdr:row>13</xdr:row>
      <xdr:rowOff>57150</xdr:rowOff>
    </xdr:from>
    <xdr:to>
      <xdr:col>16</xdr:col>
      <xdr:colOff>333375</xdr:colOff>
      <xdr:row>18</xdr:row>
      <xdr:rowOff>76199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D5BE343F-EAA9-4D8C-A6F7-311EFD09C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826" y="2533650"/>
          <a:ext cx="971549" cy="9715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57150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6A590E6-12FB-4520-9AE1-375BDEF0C125}"/>
            </a:ext>
          </a:extLst>
        </xdr:cNvPr>
        <xdr:cNvSpPr/>
      </xdr:nvSpPr>
      <xdr:spPr>
        <a:xfrm>
          <a:off x="0" y="0"/>
          <a:ext cx="13011150" cy="581025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238125</xdr:colOff>
      <xdr:row>0</xdr:row>
      <xdr:rowOff>95250</xdr:rowOff>
    </xdr:from>
    <xdr:to>
      <xdr:col>1</xdr:col>
      <xdr:colOff>180974</xdr:colOff>
      <xdr:row>2</xdr:row>
      <xdr:rowOff>142875</xdr:rowOff>
    </xdr:to>
    <xdr:sp macro="" textlink="">
      <xdr:nvSpPr>
        <xdr:cNvPr id="3" name="Rectangle : avec coins supérieur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2009D7-DA37-4C47-B7FF-E383F650D065}"/>
            </a:ext>
          </a:extLst>
        </xdr:cNvPr>
        <xdr:cNvSpPr/>
      </xdr:nvSpPr>
      <xdr:spPr>
        <a:xfrm>
          <a:off x="238125" y="95250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Tableau de bord</a:t>
          </a:r>
        </a:p>
      </xdr:txBody>
    </xdr:sp>
    <xdr:clientData/>
  </xdr:twoCellAnchor>
  <xdr:twoCellAnchor editAs="absolute">
    <xdr:from>
      <xdr:col>2</xdr:col>
      <xdr:colOff>301992</xdr:colOff>
      <xdr:row>0</xdr:row>
      <xdr:rowOff>95250</xdr:rowOff>
    </xdr:from>
    <xdr:to>
      <xdr:col>3</xdr:col>
      <xdr:colOff>237498</xdr:colOff>
      <xdr:row>2</xdr:row>
      <xdr:rowOff>142875</xdr:rowOff>
    </xdr:to>
    <xdr:sp macro="" textlink="">
      <xdr:nvSpPr>
        <xdr:cNvPr id="4" name="Rectangle : avec coins supérieur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33E9B0-7DDA-49BE-9B73-4DD1C868A21F}"/>
            </a:ext>
          </a:extLst>
        </xdr:cNvPr>
        <xdr:cNvSpPr/>
      </xdr:nvSpPr>
      <xdr:spPr>
        <a:xfrm>
          <a:off x="1825992" y="95250"/>
          <a:ext cx="697506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i="0">
              <a:solidFill>
                <a:schemeClr val="accent2">
                  <a:lumMod val="75000"/>
                </a:schemeClr>
              </a:solidFill>
            </a:rPr>
            <a:t>Plateau</a:t>
          </a:r>
          <a:r>
            <a:rPr lang="fr-FR" sz="800" i="0" baseline="0">
              <a:solidFill>
                <a:schemeClr val="accent2">
                  <a:lumMod val="75000"/>
                </a:schemeClr>
              </a:solidFill>
            </a:rPr>
            <a:t> Technique</a:t>
          </a:r>
          <a:endParaRPr lang="fr-FR" sz="800" i="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absolute">
    <xdr:from>
      <xdr:col>1</xdr:col>
      <xdr:colOff>315947</xdr:colOff>
      <xdr:row>0</xdr:row>
      <xdr:rowOff>95250</xdr:rowOff>
    </xdr:from>
    <xdr:to>
      <xdr:col>2</xdr:col>
      <xdr:colOff>167019</xdr:colOff>
      <xdr:row>2</xdr:row>
      <xdr:rowOff>142875</xdr:rowOff>
    </xdr:to>
    <xdr:sp macro="" textlink="">
      <xdr:nvSpPr>
        <xdr:cNvPr id="5" name="Rectangle : avec coins supérieur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A6D444-3484-4D39-A4DE-78AADA50E2CE}"/>
            </a:ext>
          </a:extLst>
        </xdr:cNvPr>
        <xdr:cNvSpPr/>
      </xdr:nvSpPr>
      <xdr:spPr>
        <a:xfrm>
          <a:off x="1077947" y="95250"/>
          <a:ext cx="61307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Direction</a:t>
          </a:r>
        </a:p>
      </xdr:txBody>
    </xdr:sp>
    <xdr:clientData/>
  </xdr:twoCellAnchor>
  <xdr:twoCellAnchor editAs="absolute">
    <xdr:from>
      <xdr:col>3</xdr:col>
      <xdr:colOff>372471</xdr:colOff>
      <xdr:row>0</xdr:row>
      <xdr:rowOff>95250</xdr:rowOff>
    </xdr:from>
    <xdr:to>
      <xdr:col>4</xdr:col>
      <xdr:colOff>174823</xdr:colOff>
      <xdr:row>2</xdr:row>
      <xdr:rowOff>142875</xdr:rowOff>
    </xdr:to>
    <xdr:sp macro="" textlink="">
      <xdr:nvSpPr>
        <xdr:cNvPr id="6" name="Rectangle : avec coins supérieur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C40E491-DE4C-4BAE-96D0-BE647BD80B25}"/>
            </a:ext>
          </a:extLst>
        </xdr:cNvPr>
        <xdr:cNvSpPr/>
      </xdr:nvSpPr>
      <xdr:spPr>
        <a:xfrm>
          <a:off x="2658471" y="95250"/>
          <a:ext cx="5643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Services</a:t>
          </a:r>
        </a:p>
      </xdr:txBody>
    </xdr:sp>
    <xdr:clientData/>
  </xdr:twoCellAnchor>
  <xdr:twoCellAnchor editAs="absolute">
    <xdr:from>
      <xdr:col>4</xdr:col>
      <xdr:colOff>309796</xdr:colOff>
      <xdr:row>0</xdr:row>
      <xdr:rowOff>95250</xdr:rowOff>
    </xdr:from>
    <xdr:to>
      <xdr:col>5</xdr:col>
      <xdr:colOff>201248</xdr:colOff>
      <xdr:row>2</xdr:row>
      <xdr:rowOff>142875</xdr:rowOff>
    </xdr:to>
    <xdr:sp macro="" textlink="">
      <xdr:nvSpPr>
        <xdr:cNvPr id="7" name="Rectangle : avec coins supérieur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96CE64-CECF-43E9-851D-B2203D5D253E}"/>
            </a:ext>
          </a:extLst>
        </xdr:cNvPr>
        <xdr:cNvSpPr/>
      </xdr:nvSpPr>
      <xdr:spPr>
        <a:xfrm>
          <a:off x="3357796" y="95250"/>
          <a:ext cx="653452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1</a:t>
          </a:r>
        </a:p>
      </xdr:txBody>
    </xdr:sp>
    <xdr:clientData/>
  </xdr:twoCellAnchor>
  <xdr:twoCellAnchor editAs="absolute">
    <xdr:from>
      <xdr:col>5</xdr:col>
      <xdr:colOff>336221</xdr:colOff>
      <xdr:row>0</xdr:row>
      <xdr:rowOff>104775</xdr:rowOff>
    </xdr:from>
    <xdr:to>
      <xdr:col>6</xdr:col>
      <xdr:colOff>246028</xdr:colOff>
      <xdr:row>2</xdr:row>
      <xdr:rowOff>152400</xdr:rowOff>
    </xdr:to>
    <xdr:sp macro="" textlink="">
      <xdr:nvSpPr>
        <xdr:cNvPr id="8" name="Rectangle : avec coins supérieur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78916311-4A60-4438-A973-F635D91D8977}"/>
            </a:ext>
          </a:extLst>
        </xdr:cNvPr>
        <xdr:cNvSpPr/>
      </xdr:nvSpPr>
      <xdr:spPr>
        <a:xfrm>
          <a:off x="4146221" y="104775"/>
          <a:ext cx="671807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Spé-Med-Pole 2</a:t>
          </a:r>
        </a:p>
      </xdr:txBody>
    </xdr:sp>
    <xdr:clientData/>
  </xdr:twoCellAnchor>
  <xdr:twoCellAnchor editAs="absolute">
    <xdr:from>
      <xdr:col>6</xdr:col>
      <xdr:colOff>381000</xdr:colOff>
      <xdr:row>0</xdr:row>
      <xdr:rowOff>114300</xdr:rowOff>
    </xdr:from>
    <xdr:to>
      <xdr:col>7</xdr:col>
      <xdr:colOff>314324</xdr:colOff>
      <xdr:row>2</xdr:row>
      <xdr:rowOff>161925</xdr:rowOff>
    </xdr:to>
    <xdr:sp macro="" textlink="">
      <xdr:nvSpPr>
        <xdr:cNvPr id="9" name="Rectangle : avec coins supérieurs arrondi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7490481-E062-4E89-867C-CDF9F9A1A1A2}"/>
            </a:ext>
          </a:extLst>
        </xdr:cNvPr>
        <xdr:cNvSpPr/>
      </xdr:nvSpPr>
      <xdr:spPr>
        <a:xfrm>
          <a:off x="4953000" y="114300"/>
          <a:ext cx="695324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2">
                  <a:lumMod val="75000"/>
                </a:schemeClr>
              </a:solidFill>
            </a:rPr>
            <a:t>Chir-Anesthésie</a:t>
          </a:r>
        </a:p>
      </xdr:txBody>
    </xdr:sp>
    <xdr:clientData/>
  </xdr:twoCellAnchor>
  <xdr:twoCellAnchor>
    <xdr:from>
      <xdr:col>7</xdr:col>
      <xdr:colOff>428624</xdr:colOff>
      <xdr:row>0</xdr:row>
      <xdr:rowOff>104775</xdr:rowOff>
    </xdr:from>
    <xdr:to>
      <xdr:col>8</xdr:col>
      <xdr:colOff>371473</xdr:colOff>
      <xdr:row>2</xdr:row>
      <xdr:rowOff>152400</xdr:rowOff>
    </xdr:to>
    <xdr:sp macro="" textlink="">
      <xdr:nvSpPr>
        <xdr:cNvPr id="10" name="Rectangle : avec coins supérieurs arrondi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5C013D0-1EF3-41E7-8EC7-8FE363D2F22A}"/>
            </a:ext>
          </a:extLst>
        </xdr:cNvPr>
        <xdr:cNvSpPr/>
      </xdr:nvSpPr>
      <xdr:spPr>
        <a:xfrm>
          <a:off x="5762624" y="104775"/>
          <a:ext cx="704849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8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PME-Pédo-Psychiatrie</a:t>
          </a:r>
        </a:p>
      </xdr:txBody>
    </xdr:sp>
    <xdr:clientData/>
  </xdr:twoCellAnchor>
  <xdr:twoCellAnchor>
    <xdr:from>
      <xdr:col>8</xdr:col>
      <xdr:colOff>466724</xdr:colOff>
      <xdr:row>0</xdr:row>
      <xdr:rowOff>104775</xdr:rowOff>
    </xdr:from>
    <xdr:to>
      <xdr:col>9</xdr:col>
      <xdr:colOff>495299</xdr:colOff>
      <xdr:row>2</xdr:row>
      <xdr:rowOff>152400</xdr:rowOff>
    </xdr:to>
    <xdr:sp macro="" textlink="">
      <xdr:nvSpPr>
        <xdr:cNvPr id="11" name="Rectangle : avec coins supérieurs arrondis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B449F4-4E4B-4599-BF4F-184D5B3EA7AE}"/>
            </a:ext>
          </a:extLst>
        </xdr:cNvPr>
        <xdr:cNvSpPr/>
      </xdr:nvSpPr>
      <xdr:spPr>
        <a:xfrm>
          <a:off x="6562724" y="104775"/>
          <a:ext cx="79057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Unités transver &amp; ambu</a:t>
          </a:r>
        </a:p>
      </xdr:txBody>
    </xdr:sp>
    <xdr:clientData/>
  </xdr:twoCellAnchor>
  <xdr:twoCellAnchor editAs="absolute">
    <xdr:from>
      <xdr:col>9</xdr:col>
      <xdr:colOff>619125</xdr:colOff>
      <xdr:row>0</xdr:row>
      <xdr:rowOff>95250</xdr:rowOff>
    </xdr:from>
    <xdr:to>
      <xdr:col>10</xdr:col>
      <xdr:colOff>514350</xdr:colOff>
      <xdr:row>2</xdr:row>
      <xdr:rowOff>142875</xdr:rowOff>
    </xdr:to>
    <xdr:sp macro="" textlink="">
      <xdr:nvSpPr>
        <xdr:cNvPr id="12" name="Rectangle : avec coins supérieurs arrondi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B2F37AC-D811-49D5-8255-CEF1F850B90B}"/>
            </a:ext>
          </a:extLst>
        </xdr:cNvPr>
        <xdr:cNvSpPr/>
      </xdr:nvSpPr>
      <xdr:spPr>
        <a:xfrm>
          <a:off x="7477125" y="95250"/>
          <a:ext cx="657225" cy="428625"/>
        </a:xfrm>
        <a:prstGeom prst="round2SameRect">
          <a:avLst/>
        </a:prstGeom>
        <a:solidFill>
          <a:srgbClr val="92D050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7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t>Médico technique</a:t>
          </a:r>
        </a:p>
      </xdr:txBody>
    </xdr:sp>
    <xdr:clientData/>
  </xdr:twoCellAnchor>
  <xdr:twoCellAnchor editAs="absolute">
    <xdr:from>
      <xdr:col>10</xdr:col>
      <xdr:colOff>714375</xdr:colOff>
      <xdr:row>0</xdr:row>
      <xdr:rowOff>161925</xdr:rowOff>
    </xdr:from>
    <xdr:to>
      <xdr:col>11</xdr:col>
      <xdr:colOff>609600</xdr:colOff>
      <xdr:row>3</xdr:row>
      <xdr:rowOff>19050</xdr:rowOff>
    </xdr:to>
    <xdr:sp macro="" textlink="">
      <xdr:nvSpPr>
        <xdr:cNvPr id="22" name="Rectangle : avec coins supérieur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A8E2E3-8862-4641-88C3-39131A568138}"/>
            </a:ext>
          </a:extLst>
        </xdr:cNvPr>
        <xdr:cNvSpPr/>
      </xdr:nvSpPr>
      <xdr:spPr>
        <a:xfrm>
          <a:off x="8334375" y="161925"/>
          <a:ext cx="657225" cy="428625"/>
        </a:xfrm>
        <a:prstGeom prst="round2SameRect">
          <a:avLst/>
        </a:prstGeom>
        <a:solidFill>
          <a:sysClr val="window" lastClr="FFFFFF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accent1">
                  <a:lumMod val="60000"/>
                  <a:lumOff val="40000"/>
                </a:schemeClr>
              </a:solidFill>
            </a:rPr>
            <a:t>Psychatrie Générale</a:t>
          </a:r>
        </a:p>
      </xdr:txBody>
    </xdr:sp>
    <xdr:clientData/>
  </xdr:twoCellAnchor>
  <xdr:twoCellAnchor>
    <xdr:from>
      <xdr:col>0</xdr:col>
      <xdr:colOff>123825</xdr:colOff>
      <xdr:row>11</xdr:row>
      <xdr:rowOff>152400</xdr:rowOff>
    </xdr:from>
    <xdr:to>
      <xdr:col>3</xdr:col>
      <xdr:colOff>219075</xdr:colOff>
      <xdr:row>20</xdr:row>
      <xdr:rowOff>180975</xdr:rowOff>
    </xdr:to>
    <xdr:graphicFrame macro="">
      <xdr:nvGraphicFramePr>
        <xdr:cNvPr id="14" name="Diagramme 13">
          <a:extLst>
            <a:ext uri="{FF2B5EF4-FFF2-40B4-BE49-F238E27FC236}">
              <a16:creationId xmlns:a16="http://schemas.microsoft.com/office/drawing/2014/main" id="{655D0438-1B30-494E-A02C-F65BAE44FD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  <xdr:twoCellAnchor editAs="oneCell">
    <xdr:from>
      <xdr:col>0</xdr:col>
      <xdr:colOff>257175</xdr:colOff>
      <xdr:row>4</xdr:row>
      <xdr:rowOff>180975</xdr:rowOff>
    </xdr:from>
    <xdr:to>
      <xdr:col>3</xdr:col>
      <xdr:colOff>219075</xdr:colOff>
      <xdr:row>11</xdr:row>
      <xdr:rowOff>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E9853DC8-E047-47A4-9744-36E9EFDD7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942975"/>
          <a:ext cx="2247900" cy="11525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Services" displayName="Services" ref="A1:A72" totalsRowShown="0">
  <autoFilter ref="A1:A72"/>
  <tableColumns count="1">
    <tableColumn id="1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xdd@hot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2"/>
  <sheetViews>
    <sheetView workbookViewId="0">
      <selection activeCell="A2" sqref="A2"/>
    </sheetView>
  </sheetViews>
  <sheetFormatPr baseColWidth="10" defaultRowHeight="15" x14ac:dyDescent="0.25"/>
  <cols>
    <col min="1" max="1" width="23" bestFit="1" customWidth="1"/>
    <col min="4" max="4" width="22" bestFit="1" customWidth="1"/>
    <col min="5" max="5" width="21.5703125" customWidth="1"/>
    <col min="6" max="6" width="24.7109375" customWidth="1"/>
    <col min="7" max="7" width="23" bestFit="1" customWidth="1"/>
    <col min="8" max="8" width="21" bestFit="1" customWidth="1"/>
    <col min="9" max="9" width="16.5703125" customWidth="1"/>
  </cols>
  <sheetData>
    <row r="1" spans="1:9" x14ac:dyDescent="0.25">
      <c r="A1" t="s">
        <v>6</v>
      </c>
      <c r="D1" t="s">
        <v>102</v>
      </c>
      <c r="E1" t="s">
        <v>103</v>
      </c>
      <c r="F1" t="s">
        <v>104</v>
      </c>
      <c r="G1" t="s">
        <v>101</v>
      </c>
      <c r="H1" t="s">
        <v>105</v>
      </c>
    </row>
    <row r="2" spans="1:9" x14ac:dyDescent="0.25">
      <c r="A2" t="s">
        <v>8</v>
      </c>
      <c r="D2" s="12" t="s">
        <v>8</v>
      </c>
      <c r="E2" s="11" t="s">
        <v>21</v>
      </c>
      <c r="F2" s="11" t="s">
        <v>31</v>
      </c>
      <c r="G2" s="11" t="s">
        <v>41</v>
      </c>
      <c r="H2" s="12" t="s">
        <v>60</v>
      </c>
      <c r="I2" s="12" t="s">
        <v>64</v>
      </c>
    </row>
    <row r="3" spans="1:9" x14ac:dyDescent="0.25">
      <c r="A3" t="s">
        <v>7</v>
      </c>
      <c r="D3" s="11" t="s">
        <v>7</v>
      </c>
      <c r="E3" s="12" t="s">
        <v>22</v>
      </c>
      <c r="F3" s="12" t="s">
        <v>32</v>
      </c>
      <c r="G3" s="11" t="s">
        <v>45</v>
      </c>
      <c r="H3" s="11" t="s">
        <v>61</v>
      </c>
      <c r="I3" s="11" t="s">
        <v>65</v>
      </c>
    </row>
    <row r="4" spans="1:9" x14ac:dyDescent="0.25">
      <c r="A4" t="s">
        <v>11</v>
      </c>
      <c r="D4" s="12" t="s">
        <v>11</v>
      </c>
      <c r="E4" s="11" t="s">
        <v>27</v>
      </c>
      <c r="F4" s="11" t="s">
        <v>33</v>
      </c>
      <c r="G4" s="12" t="s">
        <v>46</v>
      </c>
      <c r="H4" s="12" t="s">
        <v>62</v>
      </c>
      <c r="I4" s="12" t="s">
        <v>66</v>
      </c>
    </row>
    <row r="5" spans="1:9" x14ac:dyDescent="0.25">
      <c r="A5" t="s">
        <v>12</v>
      </c>
      <c r="D5" s="11" t="s">
        <v>12</v>
      </c>
      <c r="E5" s="12" t="s">
        <v>20</v>
      </c>
      <c r="F5" s="12" t="s">
        <v>34</v>
      </c>
      <c r="G5" s="11" t="s">
        <v>47</v>
      </c>
      <c r="H5" s="11" t="s">
        <v>100</v>
      </c>
      <c r="I5" s="11" t="s">
        <v>67</v>
      </c>
    </row>
    <row r="6" spans="1:9" x14ac:dyDescent="0.25">
      <c r="A6" t="s">
        <v>13</v>
      </c>
      <c r="D6" s="12" t="s">
        <v>13</v>
      </c>
      <c r="E6" s="11" t="s">
        <v>23</v>
      </c>
      <c r="F6" s="11" t="s">
        <v>35</v>
      </c>
      <c r="G6" s="12" t="s">
        <v>48</v>
      </c>
      <c r="H6" s="12" t="s">
        <v>71</v>
      </c>
      <c r="I6" s="12" t="s">
        <v>68</v>
      </c>
    </row>
    <row r="7" spans="1:9" x14ac:dyDescent="0.25">
      <c r="A7" t="s">
        <v>14</v>
      </c>
      <c r="D7" s="11" t="s">
        <v>14</v>
      </c>
      <c r="F7" s="11" t="s">
        <v>37</v>
      </c>
      <c r="G7" s="11" t="s">
        <v>49</v>
      </c>
      <c r="H7" s="11" t="s">
        <v>72</v>
      </c>
      <c r="I7" s="11" t="s">
        <v>69</v>
      </c>
    </row>
    <row r="8" spans="1:9" x14ac:dyDescent="0.25">
      <c r="A8" t="s">
        <v>15</v>
      </c>
      <c r="D8" s="12" t="s">
        <v>15</v>
      </c>
      <c r="F8" s="12" t="s">
        <v>40</v>
      </c>
      <c r="G8" s="12" t="s">
        <v>50</v>
      </c>
      <c r="H8" s="12" t="s">
        <v>73</v>
      </c>
      <c r="I8" s="12" t="s">
        <v>70</v>
      </c>
    </row>
    <row r="9" spans="1:9" x14ac:dyDescent="0.25">
      <c r="A9" t="s">
        <v>16</v>
      </c>
      <c r="D9" s="11" t="s">
        <v>16</v>
      </c>
      <c r="F9" s="12" t="s">
        <v>56</v>
      </c>
      <c r="G9" s="11" t="s">
        <v>51</v>
      </c>
      <c r="H9" s="11" t="s">
        <v>76</v>
      </c>
      <c r="I9" s="11" t="s">
        <v>25</v>
      </c>
    </row>
    <row r="10" spans="1:9" x14ac:dyDescent="0.25">
      <c r="A10" t="s">
        <v>17</v>
      </c>
      <c r="D10" s="12" t="s">
        <v>17</v>
      </c>
      <c r="F10" s="11" t="s">
        <v>57</v>
      </c>
      <c r="G10" s="12" t="s">
        <v>52</v>
      </c>
      <c r="H10" s="12" t="s">
        <v>74</v>
      </c>
      <c r="I10" s="12" t="s">
        <v>26</v>
      </c>
    </row>
    <row r="11" spans="1:9" x14ac:dyDescent="0.25">
      <c r="A11" t="s">
        <v>10</v>
      </c>
      <c r="D11" s="11" t="s">
        <v>10</v>
      </c>
      <c r="F11" s="12" t="s">
        <v>58</v>
      </c>
      <c r="G11" s="11" t="s">
        <v>53</v>
      </c>
      <c r="H11" s="11" t="s">
        <v>29</v>
      </c>
      <c r="I11" s="11" t="s">
        <v>59</v>
      </c>
    </row>
    <row r="12" spans="1:9" x14ac:dyDescent="0.25">
      <c r="A12" t="s">
        <v>18</v>
      </c>
      <c r="D12" s="12" t="s">
        <v>18</v>
      </c>
      <c r="F12" s="12" t="s">
        <v>42</v>
      </c>
      <c r="G12" s="12" t="s">
        <v>54</v>
      </c>
      <c r="H12" s="12" t="s">
        <v>30</v>
      </c>
    </row>
    <row r="13" spans="1:9" x14ac:dyDescent="0.25">
      <c r="A13" t="s">
        <v>19</v>
      </c>
      <c r="D13" s="11" t="s">
        <v>9</v>
      </c>
      <c r="F13" s="11" t="s">
        <v>43</v>
      </c>
      <c r="G13" s="12" t="s">
        <v>38</v>
      </c>
    </row>
    <row r="14" spans="1:9" x14ac:dyDescent="0.25">
      <c r="A14" t="s">
        <v>20</v>
      </c>
      <c r="D14" s="12" t="s">
        <v>75</v>
      </c>
      <c r="F14" s="12" t="s">
        <v>24</v>
      </c>
      <c r="G14" s="11" t="s">
        <v>63</v>
      </c>
    </row>
    <row r="15" spans="1:9" x14ac:dyDescent="0.25">
      <c r="A15" t="s">
        <v>21</v>
      </c>
      <c r="D15" s="11" t="s">
        <v>19</v>
      </c>
    </row>
    <row r="16" spans="1:9" x14ac:dyDescent="0.25">
      <c r="A16" t="s">
        <v>22</v>
      </c>
    </row>
    <row r="17" spans="1:4" x14ac:dyDescent="0.25">
      <c r="A17" t="s">
        <v>23</v>
      </c>
    </row>
    <row r="18" spans="1:4" x14ac:dyDescent="0.25">
      <c r="A18" t="s">
        <v>24</v>
      </c>
      <c r="D18" t="s">
        <v>106</v>
      </c>
    </row>
    <row r="19" spans="1:4" x14ac:dyDescent="0.25">
      <c r="A19" t="s">
        <v>25</v>
      </c>
      <c r="D19" s="13" t="s">
        <v>28</v>
      </c>
    </row>
    <row r="20" spans="1:4" x14ac:dyDescent="0.25">
      <c r="A20" t="s">
        <v>26</v>
      </c>
      <c r="D20" s="13" t="s">
        <v>36</v>
      </c>
    </row>
    <row r="21" spans="1:4" x14ac:dyDescent="0.25">
      <c r="A21" t="s">
        <v>27</v>
      </c>
      <c r="D21" s="14" t="s">
        <v>39</v>
      </c>
    </row>
    <row r="22" spans="1:4" x14ac:dyDescent="0.25">
      <c r="A22" t="s">
        <v>28</v>
      </c>
      <c r="D22" s="14" t="s">
        <v>55</v>
      </c>
    </row>
    <row r="23" spans="1:4" x14ac:dyDescent="0.25">
      <c r="A23" t="s">
        <v>29</v>
      </c>
      <c r="D23" s="13" t="s">
        <v>44</v>
      </c>
    </row>
    <row r="24" spans="1:4" x14ac:dyDescent="0.25">
      <c r="A24" t="s">
        <v>30</v>
      </c>
    </row>
    <row r="25" spans="1:4" x14ac:dyDescent="0.25">
      <c r="A25" t="s">
        <v>31</v>
      </c>
    </row>
    <row r="26" spans="1:4" x14ac:dyDescent="0.25">
      <c r="A26" t="s">
        <v>32</v>
      </c>
    </row>
    <row r="27" spans="1:4" x14ac:dyDescent="0.25">
      <c r="A27" t="s">
        <v>33</v>
      </c>
    </row>
    <row r="28" spans="1:4" x14ac:dyDescent="0.25">
      <c r="A28" t="s">
        <v>34</v>
      </c>
    </row>
    <row r="29" spans="1:4" x14ac:dyDescent="0.25">
      <c r="A29" t="s">
        <v>35</v>
      </c>
    </row>
    <row r="30" spans="1:4" x14ac:dyDescent="0.25">
      <c r="A30" t="s">
        <v>36</v>
      </c>
    </row>
    <row r="31" spans="1:4" x14ac:dyDescent="0.25">
      <c r="A31" t="s">
        <v>37</v>
      </c>
    </row>
    <row r="32" spans="1:4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4" x14ac:dyDescent="0.25">
      <c r="A49" t="s">
        <v>55</v>
      </c>
    </row>
    <row r="50" spans="1:4" x14ac:dyDescent="0.25">
      <c r="A50" t="s">
        <v>56</v>
      </c>
    </row>
    <row r="51" spans="1:4" x14ac:dyDescent="0.25">
      <c r="A51" t="s">
        <v>57</v>
      </c>
    </row>
    <row r="52" spans="1:4" x14ac:dyDescent="0.25">
      <c r="A52" t="s">
        <v>58</v>
      </c>
    </row>
    <row r="53" spans="1:4" x14ac:dyDescent="0.25">
      <c r="A53" t="s">
        <v>59</v>
      </c>
    </row>
    <row r="54" spans="1:4" x14ac:dyDescent="0.25">
      <c r="A54" t="s">
        <v>60</v>
      </c>
    </row>
    <row r="55" spans="1:4" x14ac:dyDescent="0.25">
      <c r="A55" t="s">
        <v>61</v>
      </c>
    </row>
    <row r="56" spans="1:4" x14ac:dyDescent="0.25">
      <c r="A56" t="s">
        <v>62</v>
      </c>
    </row>
    <row r="57" spans="1:4" x14ac:dyDescent="0.25">
      <c r="A57" t="s">
        <v>63</v>
      </c>
      <c r="D57" s="11"/>
    </row>
    <row r="58" spans="1:4" x14ac:dyDescent="0.25">
      <c r="A58" t="s">
        <v>64</v>
      </c>
    </row>
    <row r="59" spans="1:4" x14ac:dyDescent="0.25">
      <c r="A59" t="s">
        <v>65</v>
      </c>
    </row>
    <row r="60" spans="1:4" x14ac:dyDescent="0.25">
      <c r="A60" t="s">
        <v>66</v>
      </c>
    </row>
    <row r="61" spans="1:4" x14ac:dyDescent="0.25">
      <c r="A61" t="s">
        <v>67</v>
      </c>
    </row>
    <row r="62" spans="1:4" x14ac:dyDescent="0.25">
      <c r="A62" t="s">
        <v>68</v>
      </c>
    </row>
    <row r="63" spans="1:4" x14ac:dyDescent="0.25">
      <c r="A63" t="s">
        <v>69</v>
      </c>
    </row>
    <row r="64" spans="1:4" x14ac:dyDescent="0.25">
      <c r="A64" t="s">
        <v>70</v>
      </c>
    </row>
    <row r="65" spans="1:1" x14ac:dyDescent="0.25">
      <c r="A65" t="s">
        <v>100</v>
      </c>
    </row>
    <row r="66" spans="1:1" x14ac:dyDescent="0.25">
      <c r="A66" t="s">
        <v>71</v>
      </c>
    </row>
    <row r="67" spans="1:1" x14ac:dyDescent="0.25">
      <c r="A67" t="s">
        <v>72</v>
      </c>
    </row>
    <row r="68" spans="1:1" x14ac:dyDescent="0.25">
      <c r="A68" t="s">
        <v>73</v>
      </c>
    </row>
    <row r="69" spans="1:1" x14ac:dyDescent="0.25">
      <c r="A69" t="s">
        <v>76</v>
      </c>
    </row>
    <row r="70" spans="1:1" x14ac:dyDescent="0.25">
      <c r="A70" t="s">
        <v>74</v>
      </c>
    </row>
    <row r="71" spans="1:1" x14ac:dyDescent="0.25">
      <c r="A71" t="s">
        <v>9</v>
      </c>
    </row>
    <row r="72" spans="1:1" x14ac:dyDescent="0.25">
      <c r="A72" t="s">
        <v>75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5"/>
  <sheetViews>
    <sheetView showGridLines="0" topLeftCell="A7" workbookViewId="0">
      <selection activeCell="N15" sqref="N15"/>
    </sheetView>
  </sheetViews>
  <sheetFormatPr baseColWidth="10" defaultRowHeight="15" x14ac:dyDescent="0.25"/>
  <cols>
    <col min="1" max="16384" width="11.42578125" style="10"/>
  </cols>
  <sheetData>
    <row r="2" spans="1:14" x14ac:dyDescent="0.25">
      <c r="A2" s="10" t="s">
        <v>85</v>
      </c>
    </row>
    <row r="5" spans="1:14" x14ac:dyDescent="0.25">
      <c r="N5" s="15" t="s">
        <v>109</v>
      </c>
    </row>
  </sheetData>
  <hyperlinks>
    <hyperlink ref="N5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52"/>
  <sheetViews>
    <sheetView topLeftCell="H1" workbookViewId="0">
      <pane ySplit="2" topLeftCell="A3" activePane="bottomLeft" state="frozen"/>
      <selection pane="bottomLeft" activeCell="B4" sqref="B4:S5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1" width="11.42578125" style="6"/>
    <col min="12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43101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  <row r="4" spans="1:19" x14ac:dyDescent="0.25">
      <c r="A4" s="8"/>
    </row>
    <row r="5" spans="1:19" x14ac:dyDescent="0.25">
      <c r="B5" s="12"/>
    </row>
    <row r="6" spans="1:19" x14ac:dyDescent="0.25">
      <c r="B6" s="37"/>
    </row>
    <row r="251" spans="1:18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7"/>
      <c r="L251" s="5"/>
      <c r="M251" s="5"/>
      <c r="N251" s="5"/>
      <c r="O251" s="5"/>
      <c r="P251" s="5"/>
      <c r="Q251" s="5"/>
      <c r="R251" s="5"/>
    </row>
    <row r="252" spans="1:18" x14ac:dyDescent="0.25">
      <c r="C252" s="4">
        <f>SUM($C$3:$C$250)</f>
        <v>0</v>
      </c>
      <c r="D252" s="4">
        <f>SUM($D$3:$D$250)</f>
        <v>0</v>
      </c>
      <c r="E252" s="4">
        <f>COUNTIF($E$3:$E$250,"oui")</f>
        <v>0</v>
      </c>
      <c r="F252" s="4">
        <f>COUNTIF($F$3:$F$250,"oui")</f>
        <v>0</v>
      </c>
      <c r="G252" s="4">
        <f>COUNTIF($G$3:$G$250,"oui")</f>
        <v>0</v>
      </c>
      <c r="H252" s="4">
        <f>COUNTIF($H$3:$H$250,"oui")</f>
        <v>0</v>
      </c>
      <c r="I252" s="4">
        <f>COUNTIF($I$3:$I$250,"oui")</f>
        <v>0</v>
      </c>
      <c r="J252" s="4">
        <f>COUNTIF($J$3:$J$250,"oui")</f>
        <v>0</v>
      </c>
      <c r="K252" s="6">
        <f>SUM($K$3:$K$250)</f>
        <v>0</v>
      </c>
      <c r="L252" s="4">
        <f>SUM($L$3:$L$250)</f>
        <v>0</v>
      </c>
      <c r="M252" s="4">
        <f>SUM($M$3:$M$250)</f>
        <v>0</v>
      </c>
      <c r="N252" s="4">
        <f>SUM($N$3:$N$250)</f>
        <v>0</v>
      </c>
      <c r="O252" s="4">
        <f>SUM($O$3:$O$250)</f>
        <v>0</v>
      </c>
      <c r="P252" s="4">
        <f>SUM($P$3:$P$250)</f>
        <v>0</v>
      </c>
      <c r="Q252" s="4">
        <f>SUM($Q$3:$Q$250)</f>
        <v>0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43132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43160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43191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43221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43252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43282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68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43313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  <row r="68" spans="23:23" x14ac:dyDescent="0.25">
      <c r="W68" s="1">
        <f>SUMPRODUCT(($B$3:$B$250="CMP rue Wagon")*(Août!$C$3:$C$250))</f>
        <v>0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2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43344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250"/>
  <sheetViews>
    <sheetView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9" width="14" style="1" customWidth="1"/>
    <col min="20" max="16384" width="11.42578125" style="1"/>
  </cols>
  <sheetData>
    <row r="1" spans="1:19" ht="15" customHeight="1" x14ac:dyDescent="0.25">
      <c r="A1" s="48">
        <v>43374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  <row r="3" spans="1:19" x14ac:dyDescent="0.25">
      <c r="S3" s="1">
        <f>COUNTIF($I3:$I$250,"oui")*(C3:C$250)*(R3:R$250)</f>
        <v>0</v>
      </c>
    </row>
    <row r="4" spans="1:19" x14ac:dyDescent="0.25">
      <c r="S4" s="1">
        <f>COUNTIF($I4:$I$250,"oui")*(C4:C$250)*(R4:R$250)</f>
        <v>0</v>
      </c>
    </row>
    <row r="5" spans="1:19" x14ac:dyDescent="0.25">
      <c r="S5" s="1">
        <f>COUNTIF($I5:$I$250,"oui")*(C5:C$250)*(R5:R$250)</f>
        <v>0</v>
      </c>
    </row>
    <row r="6" spans="1:19" x14ac:dyDescent="0.25">
      <c r="S6" s="1">
        <f>COUNTIF($I6:$I$250,"oui")*(C6:C$250)*(R6:R$250)</f>
        <v>0</v>
      </c>
    </row>
    <row r="7" spans="1:19" x14ac:dyDescent="0.25">
      <c r="S7" s="1">
        <f>COUNTIF($I7:$I$250,"oui")*(C7:C$250)*(R7:R$250)</f>
        <v>0</v>
      </c>
    </row>
    <row r="8" spans="1:19" x14ac:dyDescent="0.25">
      <c r="S8" s="1">
        <f>COUNTIF($I8:$I$250,"oui")*(C8:C$250)*(R8:R$250)</f>
        <v>0</v>
      </c>
    </row>
    <row r="9" spans="1:19" x14ac:dyDescent="0.25">
      <c r="S9" s="1">
        <f>COUNTIF($I9:$I$250,"oui")*(C9:C$250)*(R9:R$250)</f>
        <v>0</v>
      </c>
    </row>
    <row r="10" spans="1:19" x14ac:dyDescent="0.25">
      <c r="S10" s="1">
        <f>COUNTIF($I10:$I$250,"oui")*(C10:C$250)*(R10:R$250)</f>
        <v>0</v>
      </c>
    </row>
    <row r="11" spans="1:19" x14ac:dyDescent="0.25">
      <c r="S11" s="1">
        <f>COUNTIF($I11:$I$250,"oui")*(C11:C$250)*(R11:R$250)</f>
        <v>0</v>
      </c>
    </row>
    <row r="12" spans="1:19" x14ac:dyDescent="0.25">
      <c r="S12" s="1">
        <f>COUNTIF($I12:$I$250,"oui")*(C12:C$250)*(R12:R$250)</f>
        <v>0</v>
      </c>
    </row>
    <row r="13" spans="1:19" x14ac:dyDescent="0.25">
      <c r="S13" s="1">
        <f>COUNTIF($I13:$I$250,"oui")*(C13:C$250)*(R13:R$250)</f>
        <v>0</v>
      </c>
    </row>
    <row r="14" spans="1:19" x14ac:dyDescent="0.25">
      <c r="S14" s="1">
        <f>COUNTIF($I14:$I$250,"oui")*(C14:C$250)*(R14:R$250)</f>
        <v>0</v>
      </c>
    </row>
    <row r="15" spans="1:19" x14ac:dyDescent="0.25">
      <c r="S15" s="1">
        <f>COUNTIF($I15:$I$250,"oui")*(C15:C$250)*(R15:R$250)</f>
        <v>0</v>
      </c>
    </row>
    <row r="16" spans="1:19" x14ac:dyDescent="0.25">
      <c r="S16" s="1">
        <f>COUNTIF($I16:$I$250,"oui")*(C16:C$250)*(R16:R$250)</f>
        <v>0</v>
      </c>
    </row>
    <row r="17" spans="19:19" x14ac:dyDescent="0.25">
      <c r="S17" s="1">
        <f>COUNTIF($I17:$I$250,"oui")*(C17:C$250)*(R17:R$250)</f>
        <v>0</v>
      </c>
    </row>
    <row r="18" spans="19:19" x14ac:dyDescent="0.25">
      <c r="S18" s="1">
        <f>COUNTIF($I18:$I$250,"oui")*(C18:C$250)*(R18:R$250)</f>
        <v>0</v>
      </c>
    </row>
    <row r="19" spans="19:19" x14ac:dyDescent="0.25">
      <c r="S19" s="1">
        <f>COUNTIF($I19:$I$250,"oui")*(C19:C$250)*(R19:R$250)</f>
        <v>0</v>
      </c>
    </row>
    <row r="20" spans="19:19" x14ac:dyDescent="0.25">
      <c r="S20" s="1">
        <f>COUNTIF($I20:$I$250,"oui")*(C20:C$250)*(R20:R$250)</f>
        <v>0</v>
      </c>
    </row>
    <row r="21" spans="19:19" x14ac:dyDescent="0.25">
      <c r="S21" s="1">
        <f t="shared" ref="S21:S67" si="0">COUNTIF($I$3:$I$250,"oui")*(C21:C268)*(R21:R268)</f>
        <v>0</v>
      </c>
    </row>
    <row r="22" spans="19:19" x14ac:dyDescent="0.25">
      <c r="S22" s="1">
        <f t="shared" si="0"/>
        <v>0</v>
      </c>
    </row>
    <row r="23" spans="19:19" x14ac:dyDescent="0.25">
      <c r="S23" s="1">
        <f t="shared" si="0"/>
        <v>0</v>
      </c>
    </row>
    <row r="24" spans="19:19" x14ac:dyDescent="0.25">
      <c r="S24" s="1">
        <f t="shared" si="0"/>
        <v>0</v>
      </c>
    </row>
    <row r="25" spans="19:19" x14ac:dyDescent="0.25">
      <c r="S25" s="1">
        <f t="shared" si="0"/>
        <v>0</v>
      </c>
    </row>
    <row r="26" spans="19:19" x14ac:dyDescent="0.25">
      <c r="S26" s="1">
        <f t="shared" si="0"/>
        <v>0</v>
      </c>
    </row>
    <row r="27" spans="19:19" x14ac:dyDescent="0.25">
      <c r="S27" s="1">
        <f t="shared" si="0"/>
        <v>0</v>
      </c>
    </row>
    <row r="28" spans="19:19" x14ac:dyDescent="0.25">
      <c r="S28" s="1">
        <f t="shared" si="0"/>
        <v>0</v>
      </c>
    </row>
    <row r="29" spans="19:19" x14ac:dyDescent="0.25">
      <c r="S29" s="1">
        <f t="shared" si="0"/>
        <v>0</v>
      </c>
    </row>
    <row r="30" spans="19:19" x14ac:dyDescent="0.25">
      <c r="S30" s="1">
        <f t="shared" si="0"/>
        <v>0</v>
      </c>
    </row>
    <row r="31" spans="19:19" x14ac:dyDescent="0.25">
      <c r="S31" s="1">
        <f t="shared" si="0"/>
        <v>0</v>
      </c>
    </row>
    <row r="32" spans="19:19" x14ac:dyDescent="0.25">
      <c r="S32" s="1">
        <f t="shared" si="0"/>
        <v>0</v>
      </c>
    </row>
    <row r="33" spans="19:19" x14ac:dyDescent="0.25">
      <c r="S33" s="1">
        <f t="shared" si="0"/>
        <v>0</v>
      </c>
    </row>
    <row r="34" spans="19:19" x14ac:dyDescent="0.25">
      <c r="S34" s="1">
        <f t="shared" si="0"/>
        <v>0</v>
      </c>
    </row>
    <row r="35" spans="19:19" x14ac:dyDescent="0.25">
      <c r="S35" s="1">
        <f t="shared" si="0"/>
        <v>0</v>
      </c>
    </row>
    <row r="36" spans="19:19" x14ac:dyDescent="0.25">
      <c r="S36" s="1">
        <f t="shared" si="0"/>
        <v>0</v>
      </c>
    </row>
    <row r="37" spans="19:19" x14ac:dyDescent="0.25">
      <c r="S37" s="1">
        <f t="shared" si="0"/>
        <v>0</v>
      </c>
    </row>
    <row r="38" spans="19:19" x14ac:dyDescent="0.25">
      <c r="S38" s="1">
        <f t="shared" si="0"/>
        <v>0</v>
      </c>
    </row>
    <row r="39" spans="19:19" x14ac:dyDescent="0.25">
      <c r="S39" s="1">
        <f t="shared" si="0"/>
        <v>0</v>
      </c>
    </row>
    <row r="40" spans="19:19" x14ac:dyDescent="0.25">
      <c r="S40" s="1">
        <f t="shared" si="0"/>
        <v>0</v>
      </c>
    </row>
    <row r="41" spans="19:19" x14ac:dyDescent="0.25">
      <c r="S41" s="1">
        <f t="shared" si="0"/>
        <v>0</v>
      </c>
    </row>
    <row r="42" spans="19:19" x14ac:dyDescent="0.25">
      <c r="S42" s="1">
        <f t="shared" si="0"/>
        <v>0</v>
      </c>
    </row>
    <row r="43" spans="19:19" x14ac:dyDescent="0.25">
      <c r="S43" s="1">
        <f t="shared" si="0"/>
        <v>0</v>
      </c>
    </row>
    <row r="44" spans="19:19" x14ac:dyDescent="0.25">
      <c r="S44" s="1">
        <f t="shared" si="0"/>
        <v>0</v>
      </c>
    </row>
    <row r="45" spans="19:19" x14ac:dyDescent="0.25">
      <c r="S45" s="1">
        <f t="shared" si="0"/>
        <v>0</v>
      </c>
    </row>
    <row r="46" spans="19:19" x14ac:dyDescent="0.25">
      <c r="S46" s="1">
        <f t="shared" si="0"/>
        <v>0</v>
      </c>
    </row>
    <row r="47" spans="19:19" x14ac:dyDescent="0.25">
      <c r="S47" s="1">
        <f t="shared" si="0"/>
        <v>0</v>
      </c>
    </row>
    <row r="48" spans="19:19" x14ac:dyDescent="0.25">
      <c r="S48" s="1">
        <f t="shared" si="0"/>
        <v>0</v>
      </c>
    </row>
    <row r="49" spans="19:19" x14ac:dyDescent="0.25">
      <c r="S49" s="1">
        <f t="shared" si="0"/>
        <v>0</v>
      </c>
    </row>
    <row r="50" spans="19:19" x14ac:dyDescent="0.25">
      <c r="S50" s="1">
        <f t="shared" si="0"/>
        <v>0</v>
      </c>
    </row>
    <row r="51" spans="19:19" x14ac:dyDescent="0.25">
      <c r="S51" s="1">
        <f t="shared" si="0"/>
        <v>0</v>
      </c>
    </row>
    <row r="52" spans="19:19" x14ac:dyDescent="0.25">
      <c r="S52" s="1">
        <f t="shared" si="0"/>
        <v>0</v>
      </c>
    </row>
    <row r="53" spans="19:19" x14ac:dyDescent="0.25">
      <c r="S53" s="1">
        <f t="shared" si="0"/>
        <v>0</v>
      </c>
    </row>
    <row r="54" spans="19:19" x14ac:dyDescent="0.25">
      <c r="S54" s="1">
        <f t="shared" si="0"/>
        <v>0</v>
      </c>
    </row>
    <row r="55" spans="19:19" x14ac:dyDescent="0.25">
      <c r="S55" s="1">
        <f t="shared" si="0"/>
        <v>0</v>
      </c>
    </row>
    <row r="56" spans="19:19" x14ac:dyDescent="0.25">
      <c r="S56" s="1">
        <f t="shared" si="0"/>
        <v>0</v>
      </c>
    </row>
    <row r="57" spans="19:19" x14ac:dyDescent="0.25">
      <c r="S57" s="1">
        <f t="shared" si="0"/>
        <v>0</v>
      </c>
    </row>
    <row r="58" spans="19:19" x14ac:dyDescent="0.25">
      <c r="S58" s="1">
        <f t="shared" si="0"/>
        <v>0</v>
      </c>
    </row>
    <row r="59" spans="19:19" x14ac:dyDescent="0.25">
      <c r="S59" s="1">
        <f t="shared" si="0"/>
        <v>0</v>
      </c>
    </row>
    <row r="60" spans="19:19" x14ac:dyDescent="0.25">
      <c r="S60" s="1">
        <f t="shared" si="0"/>
        <v>0</v>
      </c>
    </row>
    <row r="61" spans="19:19" x14ac:dyDescent="0.25">
      <c r="S61" s="1">
        <f t="shared" si="0"/>
        <v>0</v>
      </c>
    </row>
    <row r="62" spans="19:19" x14ac:dyDescent="0.25">
      <c r="S62" s="1">
        <f t="shared" si="0"/>
        <v>0</v>
      </c>
    </row>
    <row r="63" spans="19:19" x14ac:dyDescent="0.25">
      <c r="S63" s="1">
        <f t="shared" si="0"/>
        <v>0</v>
      </c>
    </row>
    <row r="64" spans="19:19" x14ac:dyDescent="0.25">
      <c r="S64" s="1">
        <f t="shared" si="0"/>
        <v>0</v>
      </c>
    </row>
    <row r="65" spans="19:19" x14ac:dyDescent="0.25">
      <c r="S65" s="1">
        <f t="shared" si="0"/>
        <v>0</v>
      </c>
    </row>
    <row r="66" spans="19:19" x14ac:dyDescent="0.25">
      <c r="S66" s="1">
        <f t="shared" si="0"/>
        <v>0</v>
      </c>
    </row>
    <row r="67" spans="19:19" x14ac:dyDescent="0.25">
      <c r="S67" s="1">
        <f t="shared" si="0"/>
        <v>0</v>
      </c>
    </row>
    <row r="68" spans="19:19" x14ac:dyDescent="0.25">
      <c r="S68" s="1">
        <f t="shared" ref="S68:S131" si="1">COUNTIF($I$3:$I$250,"oui")*(C68:C315)*(R68:R315)</f>
        <v>0</v>
      </c>
    </row>
    <row r="69" spans="19:19" x14ac:dyDescent="0.25">
      <c r="S69" s="1">
        <f t="shared" si="1"/>
        <v>0</v>
      </c>
    </row>
    <row r="70" spans="19:19" x14ac:dyDescent="0.25">
      <c r="S70" s="1">
        <f t="shared" si="1"/>
        <v>0</v>
      </c>
    </row>
    <row r="71" spans="19:19" x14ac:dyDescent="0.25">
      <c r="S71" s="1">
        <f t="shared" si="1"/>
        <v>0</v>
      </c>
    </row>
    <row r="72" spans="19:19" x14ac:dyDescent="0.25">
      <c r="S72" s="1">
        <f t="shared" si="1"/>
        <v>0</v>
      </c>
    </row>
    <row r="73" spans="19:19" x14ac:dyDescent="0.25">
      <c r="S73" s="1">
        <f t="shared" si="1"/>
        <v>0</v>
      </c>
    </row>
    <row r="74" spans="19:19" x14ac:dyDescent="0.25">
      <c r="S74" s="1">
        <f t="shared" si="1"/>
        <v>0</v>
      </c>
    </row>
    <row r="75" spans="19:19" x14ac:dyDescent="0.25">
      <c r="S75" s="1">
        <f t="shared" si="1"/>
        <v>0</v>
      </c>
    </row>
    <row r="76" spans="19:19" x14ac:dyDescent="0.25">
      <c r="S76" s="1">
        <f t="shared" si="1"/>
        <v>0</v>
      </c>
    </row>
    <row r="77" spans="19:19" x14ac:dyDescent="0.25">
      <c r="S77" s="1">
        <f t="shared" si="1"/>
        <v>0</v>
      </c>
    </row>
    <row r="78" spans="19:19" x14ac:dyDescent="0.25">
      <c r="S78" s="1">
        <f t="shared" si="1"/>
        <v>0</v>
      </c>
    </row>
    <row r="79" spans="19:19" x14ac:dyDescent="0.25">
      <c r="S79" s="1">
        <f t="shared" si="1"/>
        <v>0</v>
      </c>
    </row>
    <row r="80" spans="19:19" x14ac:dyDescent="0.25">
      <c r="S80" s="1">
        <f t="shared" si="1"/>
        <v>0</v>
      </c>
    </row>
    <row r="81" spans="19:19" x14ac:dyDescent="0.25">
      <c r="S81" s="1">
        <f t="shared" si="1"/>
        <v>0</v>
      </c>
    </row>
    <row r="82" spans="19:19" x14ac:dyDescent="0.25">
      <c r="S82" s="1">
        <f t="shared" si="1"/>
        <v>0</v>
      </c>
    </row>
    <row r="83" spans="19:19" x14ac:dyDescent="0.25">
      <c r="S83" s="1">
        <f t="shared" si="1"/>
        <v>0</v>
      </c>
    </row>
    <row r="84" spans="19:19" x14ac:dyDescent="0.25">
      <c r="S84" s="1">
        <f t="shared" si="1"/>
        <v>0</v>
      </c>
    </row>
    <row r="85" spans="19:19" x14ac:dyDescent="0.25">
      <c r="S85" s="1">
        <f t="shared" si="1"/>
        <v>0</v>
      </c>
    </row>
    <row r="86" spans="19:19" x14ac:dyDescent="0.25">
      <c r="S86" s="1">
        <f t="shared" si="1"/>
        <v>0</v>
      </c>
    </row>
    <row r="87" spans="19:19" x14ac:dyDescent="0.25">
      <c r="S87" s="1">
        <f t="shared" si="1"/>
        <v>0</v>
      </c>
    </row>
    <row r="88" spans="19:19" x14ac:dyDescent="0.25">
      <c r="S88" s="1">
        <f t="shared" si="1"/>
        <v>0</v>
      </c>
    </row>
    <row r="89" spans="19:19" x14ac:dyDescent="0.25">
      <c r="S89" s="1">
        <f t="shared" si="1"/>
        <v>0</v>
      </c>
    </row>
    <row r="90" spans="19:19" x14ac:dyDescent="0.25">
      <c r="S90" s="1">
        <f t="shared" si="1"/>
        <v>0</v>
      </c>
    </row>
    <row r="91" spans="19:19" x14ac:dyDescent="0.25">
      <c r="S91" s="1">
        <f t="shared" si="1"/>
        <v>0</v>
      </c>
    </row>
    <row r="92" spans="19:19" x14ac:dyDescent="0.25">
      <c r="S92" s="1">
        <f t="shared" si="1"/>
        <v>0</v>
      </c>
    </row>
    <row r="93" spans="19:19" x14ac:dyDescent="0.25">
      <c r="S93" s="1">
        <f t="shared" si="1"/>
        <v>0</v>
      </c>
    </row>
    <row r="94" spans="19:19" x14ac:dyDescent="0.25">
      <c r="S94" s="1">
        <f t="shared" si="1"/>
        <v>0</v>
      </c>
    </row>
    <row r="95" spans="19:19" x14ac:dyDescent="0.25">
      <c r="S95" s="1">
        <f t="shared" si="1"/>
        <v>0</v>
      </c>
    </row>
    <row r="96" spans="19:19" x14ac:dyDescent="0.25">
      <c r="S96" s="1">
        <f t="shared" si="1"/>
        <v>0</v>
      </c>
    </row>
    <row r="97" spans="19:19" x14ac:dyDescent="0.25">
      <c r="S97" s="1">
        <f t="shared" si="1"/>
        <v>0</v>
      </c>
    </row>
    <row r="98" spans="19:19" x14ac:dyDescent="0.25">
      <c r="S98" s="1">
        <f t="shared" si="1"/>
        <v>0</v>
      </c>
    </row>
    <row r="99" spans="19:19" x14ac:dyDescent="0.25">
      <c r="S99" s="1">
        <f t="shared" si="1"/>
        <v>0</v>
      </c>
    </row>
    <row r="100" spans="19:19" x14ac:dyDescent="0.25">
      <c r="S100" s="1">
        <f t="shared" si="1"/>
        <v>0</v>
      </c>
    </row>
    <row r="101" spans="19:19" x14ac:dyDescent="0.25">
      <c r="S101" s="1">
        <f t="shared" si="1"/>
        <v>0</v>
      </c>
    </row>
    <row r="102" spans="19:19" x14ac:dyDescent="0.25">
      <c r="S102" s="1">
        <f t="shared" si="1"/>
        <v>0</v>
      </c>
    </row>
    <row r="103" spans="19:19" x14ac:dyDescent="0.25">
      <c r="S103" s="1">
        <f t="shared" si="1"/>
        <v>0</v>
      </c>
    </row>
    <row r="104" spans="19:19" x14ac:dyDescent="0.25">
      <c r="S104" s="1">
        <f t="shared" si="1"/>
        <v>0</v>
      </c>
    </row>
    <row r="105" spans="19:19" x14ac:dyDescent="0.25">
      <c r="S105" s="1">
        <f t="shared" si="1"/>
        <v>0</v>
      </c>
    </row>
    <row r="106" spans="19:19" x14ac:dyDescent="0.25">
      <c r="S106" s="1">
        <f t="shared" si="1"/>
        <v>0</v>
      </c>
    </row>
    <row r="107" spans="19:19" x14ac:dyDescent="0.25">
      <c r="S107" s="1">
        <f t="shared" si="1"/>
        <v>0</v>
      </c>
    </row>
    <row r="108" spans="19:19" x14ac:dyDescent="0.25">
      <c r="S108" s="1">
        <f t="shared" si="1"/>
        <v>0</v>
      </c>
    </row>
    <row r="109" spans="19:19" x14ac:dyDescent="0.25">
      <c r="S109" s="1">
        <f t="shared" si="1"/>
        <v>0</v>
      </c>
    </row>
    <row r="110" spans="19:19" x14ac:dyDescent="0.25">
      <c r="S110" s="1">
        <f t="shared" si="1"/>
        <v>0</v>
      </c>
    </row>
    <row r="111" spans="19:19" x14ac:dyDescent="0.25">
      <c r="S111" s="1">
        <f t="shared" si="1"/>
        <v>0</v>
      </c>
    </row>
    <row r="112" spans="19:19" x14ac:dyDescent="0.25">
      <c r="S112" s="1">
        <f t="shared" si="1"/>
        <v>0</v>
      </c>
    </row>
    <row r="113" spans="19:19" x14ac:dyDescent="0.25">
      <c r="S113" s="1">
        <f t="shared" si="1"/>
        <v>0</v>
      </c>
    </row>
    <row r="114" spans="19:19" x14ac:dyDescent="0.25">
      <c r="S114" s="1">
        <f t="shared" si="1"/>
        <v>0</v>
      </c>
    </row>
    <row r="115" spans="19:19" x14ac:dyDescent="0.25">
      <c r="S115" s="1">
        <f t="shared" si="1"/>
        <v>0</v>
      </c>
    </row>
    <row r="116" spans="19:19" x14ac:dyDescent="0.25">
      <c r="S116" s="1">
        <f t="shared" si="1"/>
        <v>0</v>
      </c>
    </row>
    <row r="117" spans="19:19" x14ac:dyDescent="0.25">
      <c r="S117" s="1">
        <f t="shared" si="1"/>
        <v>0</v>
      </c>
    </row>
    <row r="118" spans="19:19" x14ac:dyDescent="0.25">
      <c r="S118" s="1">
        <f t="shared" si="1"/>
        <v>0</v>
      </c>
    </row>
    <row r="119" spans="19:19" x14ac:dyDescent="0.25">
      <c r="S119" s="1">
        <f t="shared" si="1"/>
        <v>0</v>
      </c>
    </row>
    <row r="120" spans="19:19" x14ac:dyDescent="0.25">
      <c r="S120" s="1">
        <f t="shared" si="1"/>
        <v>0</v>
      </c>
    </row>
    <row r="121" spans="19:19" x14ac:dyDescent="0.25">
      <c r="S121" s="1">
        <f t="shared" si="1"/>
        <v>0</v>
      </c>
    </row>
    <row r="122" spans="19:19" x14ac:dyDescent="0.25">
      <c r="S122" s="1">
        <f t="shared" si="1"/>
        <v>0</v>
      </c>
    </row>
    <row r="123" spans="19:19" x14ac:dyDescent="0.25">
      <c r="S123" s="1">
        <f t="shared" si="1"/>
        <v>0</v>
      </c>
    </row>
    <row r="124" spans="19:19" x14ac:dyDescent="0.25">
      <c r="S124" s="1">
        <f t="shared" si="1"/>
        <v>0</v>
      </c>
    </row>
    <row r="125" spans="19:19" x14ac:dyDescent="0.25">
      <c r="S125" s="1">
        <f t="shared" si="1"/>
        <v>0</v>
      </c>
    </row>
    <row r="126" spans="19:19" x14ac:dyDescent="0.25">
      <c r="S126" s="1">
        <f t="shared" si="1"/>
        <v>0</v>
      </c>
    </row>
    <row r="127" spans="19:19" x14ac:dyDescent="0.25">
      <c r="S127" s="1">
        <f t="shared" si="1"/>
        <v>0</v>
      </c>
    </row>
    <row r="128" spans="19:19" x14ac:dyDescent="0.25">
      <c r="S128" s="1">
        <f t="shared" si="1"/>
        <v>0</v>
      </c>
    </row>
    <row r="129" spans="19:19" x14ac:dyDescent="0.25">
      <c r="S129" s="1">
        <f t="shared" si="1"/>
        <v>0</v>
      </c>
    </row>
    <row r="130" spans="19:19" x14ac:dyDescent="0.25">
      <c r="S130" s="1">
        <f t="shared" si="1"/>
        <v>0</v>
      </c>
    </row>
    <row r="131" spans="19:19" x14ac:dyDescent="0.25">
      <c r="S131" s="1">
        <f t="shared" si="1"/>
        <v>0</v>
      </c>
    </row>
    <row r="132" spans="19:19" x14ac:dyDescent="0.25">
      <c r="S132" s="1">
        <f t="shared" ref="S132:S195" si="2">COUNTIF($I$3:$I$250,"oui")*(C132:C379)*(R132:R379)</f>
        <v>0</v>
      </c>
    </row>
    <row r="133" spans="19:19" x14ac:dyDescent="0.25">
      <c r="S133" s="1">
        <f t="shared" si="2"/>
        <v>0</v>
      </c>
    </row>
    <row r="134" spans="19:19" x14ac:dyDescent="0.25">
      <c r="S134" s="1">
        <f t="shared" si="2"/>
        <v>0</v>
      </c>
    </row>
    <row r="135" spans="19:19" x14ac:dyDescent="0.25">
      <c r="S135" s="1">
        <f t="shared" si="2"/>
        <v>0</v>
      </c>
    </row>
    <row r="136" spans="19:19" x14ac:dyDescent="0.25">
      <c r="S136" s="1">
        <f t="shared" si="2"/>
        <v>0</v>
      </c>
    </row>
    <row r="137" spans="19:19" x14ac:dyDescent="0.25">
      <c r="S137" s="1">
        <f t="shared" si="2"/>
        <v>0</v>
      </c>
    </row>
    <row r="138" spans="19:19" x14ac:dyDescent="0.25">
      <c r="S138" s="1">
        <f t="shared" si="2"/>
        <v>0</v>
      </c>
    </row>
    <row r="139" spans="19:19" x14ac:dyDescent="0.25">
      <c r="S139" s="1">
        <f t="shared" si="2"/>
        <v>0</v>
      </c>
    </row>
    <row r="140" spans="19:19" x14ac:dyDescent="0.25">
      <c r="S140" s="1">
        <f t="shared" si="2"/>
        <v>0</v>
      </c>
    </row>
    <row r="141" spans="19:19" x14ac:dyDescent="0.25">
      <c r="S141" s="1">
        <f t="shared" si="2"/>
        <v>0</v>
      </c>
    </row>
    <row r="142" spans="19:19" x14ac:dyDescent="0.25">
      <c r="S142" s="1">
        <f t="shared" si="2"/>
        <v>0</v>
      </c>
    </row>
    <row r="143" spans="19:19" x14ac:dyDescent="0.25">
      <c r="S143" s="1">
        <f t="shared" si="2"/>
        <v>0</v>
      </c>
    </row>
    <row r="144" spans="19:19" x14ac:dyDescent="0.25">
      <c r="S144" s="1">
        <f t="shared" si="2"/>
        <v>0</v>
      </c>
    </row>
    <row r="145" spans="19:19" x14ac:dyDescent="0.25">
      <c r="S145" s="1">
        <f t="shared" si="2"/>
        <v>0</v>
      </c>
    </row>
    <row r="146" spans="19:19" x14ac:dyDescent="0.25">
      <c r="S146" s="1">
        <f t="shared" si="2"/>
        <v>0</v>
      </c>
    </row>
    <row r="147" spans="19:19" x14ac:dyDescent="0.25">
      <c r="S147" s="1">
        <f t="shared" si="2"/>
        <v>0</v>
      </c>
    </row>
    <row r="148" spans="19:19" x14ac:dyDescent="0.25">
      <c r="S148" s="1">
        <f t="shared" si="2"/>
        <v>0</v>
      </c>
    </row>
    <row r="149" spans="19:19" x14ac:dyDescent="0.25">
      <c r="S149" s="1">
        <f t="shared" si="2"/>
        <v>0</v>
      </c>
    </row>
    <row r="150" spans="19:19" x14ac:dyDescent="0.25">
      <c r="S150" s="1">
        <f t="shared" si="2"/>
        <v>0</v>
      </c>
    </row>
    <row r="151" spans="19:19" x14ac:dyDescent="0.25">
      <c r="S151" s="1">
        <f t="shared" si="2"/>
        <v>0</v>
      </c>
    </row>
    <row r="152" spans="19:19" x14ac:dyDescent="0.25">
      <c r="S152" s="1">
        <f t="shared" si="2"/>
        <v>0</v>
      </c>
    </row>
    <row r="153" spans="19:19" x14ac:dyDescent="0.25">
      <c r="S153" s="1">
        <f t="shared" si="2"/>
        <v>0</v>
      </c>
    </row>
    <row r="154" spans="19:19" x14ac:dyDescent="0.25">
      <c r="S154" s="1">
        <f t="shared" si="2"/>
        <v>0</v>
      </c>
    </row>
    <row r="155" spans="19:19" x14ac:dyDescent="0.25">
      <c r="S155" s="1">
        <f t="shared" si="2"/>
        <v>0</v>
      </c>
    </row>
    <row r="156" spans="19:19" x14ac:dyDescent="0.25">
      <c r="S156" s="1">
        <f t="shared" si="2"/>
        <v>0</v>
      </c>
    </row>
    <row r="157" spans="19:19" x14ac:dyDescent="0.25">
      <c r="S157" s="1">
        <f t="shared" si="2"/>
        <v>0</v>
      </c>
    </row>
    <row r="158" spans="19:19" x14ac:dyDescent="0.25">
      <c r="S158" s="1">
        <f t="shared" si="2"/>
        <v>0</v>
      </c>
    </row>
    <row r="159" spans="19:19" x14ac:dyDescent="0.25">
      <c r="S159" s="1">
        <f t="shared" si="2"/>
        <v>0</v>
      </c>
    </row>
    <row r="160" spans="19:19" x14ac:dyDescent="0.25">
      <c r="S160" s="1">
        <f t="shared" si="2"/>
        <v>0</v>
      </c>
    </row>
    <row r="161" spans="19:19" x14ac:dyDescent="0.25">
      <c r="S161" s="1">
        <f t="shared" si="2"/>
        <v>0</v>
      </c>
    </row>
    <row r="162" spans="19:19" x14ac:dyDescent="0.25">
      <c r="S162" s="1">
        <f t="shared" si="2"/>
        <v>0</v>
      </c>
    </row>
    <row r="163" spans="19:19" x14ac:dyDescent="0.25">
      <c r="S163" s="1">
        <f t="shared" si="2"/>
        <v>0</v>
      </c>
    </row>
    <row r="164" spans="19:19" x14ac:dyDescent="0.25">
      <c r="S164" s="1">
        <f t="shared" si="2"/>
        <v>0</v>
      </c>
    </row>
    <row r="165" spans="19:19" x14ac:dyDescent="0.25">
      <c r="S165" s="1">
        <f t="shared" si="2"/>
        <v>0</v>
      </c>
    </row>
    <row r="166" spans="19:19" x14ac:dyDescent="0.25">
      <c r="S166" s="1">
        <f t="shared" si="2"/>
        <v>0</v>
      </c>
    </row>
    <row r="167" spans="19:19" x14ac:dyDescent="0.25">
      <c r="S167" s="1">
        <f t="shared" si="2"/>
        <v>0</v>
      </c>
    </row>
    <row r="168" spans="19:19" x14ac:dyDescent="0.25">
      <c r="S168" s="1">
        <f t="shared" si="2"/>
        <v>0</v>
      </c>
    </row>
    <row r="169" spans="19:19" x14ac:dyDescent="0.25">
      <c r="S169" s="1">
        <f t="shared" si="2"/>
        <v>0</v>
      </c>
    </row>
    <row r="170" spans="19:19" x14ac:dyDescent="0.25">
      <c r="S170" s="1">
        <f t="shared" si="2"/>
        <v>0</v>
      </c>
    </row>
    <row r="171" spans="19:19" x14ac:dyDescent="0.25">
      <c r="S171" s="1">
        <f t="shared" si="2"/>
        <v>0</v>
      </c>
    </row>
    <row r="172" spans="19:19" x14ac:dyDescent="0.25">
      <c r="S172" s="1">
        <f t="shared" si="2"/>
        <v>0</v>
      </c>
    </row>
    <row r="173" spans="19:19" x14ac:dyDescent="0.25">
      <c r="S173" s="1">
        <f t="shared" si="2"/>
        <v>0</v>
      </c>
    </row>
    <row r="174" spans="19:19" x14ac:dyDescent="0.25">
      <c r="S174" s="1">
        <f t="shared" si="2"/>
        <v>0</v>
      </c>
    </row>
    <row r="175" spans="19:19" x14ac:dyDescent="0.25">
      <c r="S175" s="1">
        <f t="shared" si="2"/>
        <v>0</v>
      </c>
    </row>
    <row r="176" spans="19:19" x14ac:dyDescent="0.25">
      <c r="S176" s="1">
        <f t="shared" si="2"/>
        <v>0</v>
      </c>
    </row>
    <row r="177" spans="19:19" x14ac:dyDescent="0.25">
      <c r="S177" s="1">
        <f t="shared" si="2"/>
        <v>0</v>
      </c>
    </row>
    <row r="178" spans="19:19" x14ac:dyDescent="0.25">
      <c r="S178" s="1">
        <f t="shared" si="2"/>
        <v>0</v>
      </c>
    </row>
    <row r="179" spans="19:19" x14ac:dyDescent="0.25">
      <c r="S179" s="1">
        <f t="shared" si="2"/>
        <v>0</v>
      </c>
    </row>
    <row r="180" spans="19:19" x14ac:dyDescent="0.25">
      <c r="S180" s="1">
        <f t="shared" si="2"/>
        <v>0</v>
      </c>
    </row>
    <row r="181" spans="19:19" x14ac:dyDescent="0.25">
      <c r="S181" s="1">
        <f t="shared" si="2"/>
        <v>0</v>
      </c>
    </row>
    <row r="182" spans="19:19" x14ac:dyDescent="0.25">
      <c r="S182" s="1">
        <f t="shared" si="2"/>
        <v>0</v>
      </c>
    </row>
    <row r="183" spans="19:19" x14ac:dyDescent="0.25">
      <c r="S183" s="1">
        <f t="shared" si="2"/>
        <v>0</v>
      </c>
    </row>
    <row r="184" spans="19:19" x14ac:dyDescent="0.25">
      <c r="S184" s="1">
        <f t="shared" si="2"/>
        <v>0</v>
      </c>
    </row>
    <row r="185" spans="19:19" x14ac:dyDescent="0.25">
      <c r="S185" s="1">
        <f t="shared" si="2"/>
        <v>0</v>
      </c>
    </row>
    <row r="186" spans="19:19" x14ac:dyDescent="0.25">
      <c r="S186" s="1">
        <f t="shared" si="2"/>
        <v>0</v>
      </c>
    </row>
    <row r="187" spans="19:19" x14ac:dyDescent="0.25">
      <c r="S187" s="1">
        <f t="shared" si="2"/>
        <v>0</v>
      </c>
    </row>
    <row r="188" spans="19:19" x14ac:dyDescent="0.25">
      <c r="S188" s="1">
        <f t="shared" si="2"/>
        <v>0</v>
      </c>
    </row>
    <row r="189" spans="19:19" x14ac:dyDescent="0.25">
      <c r="S189" s="1">
        <f t="shared" si="2"/>
        <v>0</v>
      </c>
    </row>
    <row r="190" spans="19:19" x14ac:dyDescent="0.25">
      <c r="S190" s="1">
        <f t="shared" si="2"/>
        <v>0</v>
      </c>
    </row>
    <row r="191" spans="19:19" x14ac:dyDescent="0.25">
      <c r="S191" s="1">
        <f t="shared" si="2"/>
        <v>0</v>
      </c>
    </row>
    <row r="192" spans="19:19" x14ac:dyDescent="0.25">
      <c r="S192" s="1">
        <f t="shared" si="2"/>
        <v>0</v>
      </c>
    </row>
    <row r="193" spans="19:19" x14ac:dyDescent="0.25">
      <c r="S193" s="1">
        <f t="shared" si="2"/>
        <v>0</v>
      </c>
    </row>
    <row r="194" spans="19:19" x14ac:dyDescent="0.25">
      <c r="S194" s="1">
        <f t="shared" si="2"/>
        <v>0</v>
      </c>
    </row>
    <row r="195" spans="19:19" x14ac:dyDescent="0.25">
      <c r="S195" s="1">
        <f t="shared" si="2"/>
        <v>0</v>
      </c>
    </row>
    <row r="196" spans="19:19" x14ac:dyDescent="0.25">
      <c r="S196" s="1">
        <f t="shared" ref="S196:S250" si="3">COUNTIF($I$3:$I$250,"oui")*(C196:C443)*(R196:R443)</f>
        <v>0</v>
      </c>
    </row>
    <row r="197" spans="19:19" x14ac:dyDescent="0.25">
      <c r="S197" s="1">
        <f t="shared" si="3"/>
        <v>0</v>
      </c>
    </row>
    <row r="198" spans="19:19" x14ac:dyDescent="0.25">
      <c r="S198" s="1">
        <f t="shared" si="3"/>
        <v>0</v>
      </c>
    </row>
    <row r="199" spans="19:19" x14ac:dyDescent="0.25">
      <c r="S199" s="1">
        <f t="shared" si="3"/>
        <v>0</v>
      </c>
    </row>
    <row r="200" spans="19:19" x14ac:dyDescent="0.25">
      <c r="S200" s="1">
        <f t="shared" si="3"/>
        <v>0</v>
      </c>
    </row>
    <row r="201" spans="19:19" x14ac:dyDescent="0.25">
      <c r="S201" s="1">
        <f t="shared" si="3"/>
        <v>0</v>
      </c>
    </row>
    <row r="202" spans="19:19" x14ac:dyDescent="0.25">
      <c r="S202" s="1">
        <f t="shared" si="3"/>
        <v>0</v>
      </c>
    </row>
    <row r="203" spans="19:19" x14ac:dyDescent="0.25">
      <c r="S203" s="1">
        <f t="shared" si="3"/>
        <v>0</v>
      </c>
    </row>
    <row r="204" spans="19:19" x14ac:dyDescent="0.25">
      <c r="S204" s="1">
        <f t="shared" si="3"/>
        <v>0</v>
      </c>
    </row>
    <row r="205" spans="19:19" x14ac:dyDescent="0.25">
      <c r="S205" s="1">
        <f t="shared" si="3"/>
        <v>0</v>
      </c>
    </row>
    <row r="206" spans="19:19" x14ac:dyDescent="0.25">
      <c r="S206" s="1">
        <f t="shared" si="3"/>
        <v>0</v>
      </c>
    </row>
    <row r="207" spans="19:19" x14ac:dyDescent="0.25">
      <c r="S207" s="1">
        <f t="shared" si="3"/>
        <v>0</v>
      </c>
    </row>
    <row r="208" spans="19:19" x14ac:dyDescent="0.25">
      <c r="S208" s="1">
        <f t="shared" si="3"/>
        <v>0</v>
      </c>
    </row>
    <row r="209" spans="19:19" x14ac:dyDescent="0.25">
      <c r="S209" s="1">
        <f t="shared" si="3"/>
        <v>0</v>
      </c>
    </row>
    <row r="210" spans="19:19" x14ac:dyDescent="0.25">
      <c r="S210" s="1">
        <f t="shared" si="3"/>
        <v>0</v>
      </c>
    </row>
    <row r="211" spans="19:19" x14ac:dyDescent="0.25">
      <c r="S211" s="1">
        <f t="shared" si="3"/>
        <v>0</v>
      </c>
    </row>
    <row r="212" spans="19:19" x14ac:dyDescent="0.25">
      <c r="S212" s="1">
        <f t="shared" si="3"/>
        <v>0</v>
      </c>
    </row>
    <row r="213" spans="19:19" x14ac:dyDescent="0.25">
      <c r="S213" s="1">
        <f t="shared" si="3"/>
        <v>0</v>
      </c>
    </row>
    <row r="214" spans="19:19" x14ac:dyDescent="0.25">
      <c r="S214" s="1">
        <f t="shared" si="3"/>
        <v>0</v>
      </c>
    </row>
    <row r="215" spans="19:19" x14ac:dyDescent="0.25">
      <c r="S215" s="1">
        <f t="shared" si="3"/>
        <v>0</v>
      </c>
    </row>
    <row r="216" spans="19:19" x14ac:dyDescent="0.25">
      <c r="S216" s="1">
        <f t="shared" si="3"/>
        <v>0</v>
      </c>
    </row>
    <row r="217" spans="19:19" x14ac:dyDescent="0.25">
      <c r="S217" s="1">
        <f t="shared" si="3"/>
        <v>0</v>
      </c>
    </row>
    <row r="218" spans="19:19" x14ac:dyDescent="0.25">
      <c r="S218" s="1">
        <f t="shared" si="3"/>
        <v>0</v>
      </c>
    </row>
    <row r="219" spans="19:19" x14ac:dyDescent="0.25">
      <c r="S219" s="1">
        <f t="shared" si="3"/>
        <v>0</v>
      </c>
    </row>
    <row r="220" spans="19:19" x14ac:dyDescent="0.25">
      <c r="S220" s="1">
        <f t="shared" si="3"/>
        <v>0</v>
      </c>
    </row>
    <row r="221" spans="19:19" x14ac:dyDescent="0.25">
      <c r="S221" s="1">
        <f t="shared" si="3"/>
        <v>0</v>
      </c>
    </row>
    <row r="222" spans="19:19" x14ac:dyDescent="0.25">
      <c r="S222" s="1">
        <f t="shared" si="3"/>
        <v>0</v>
      </c>
    </row>
    <row r="223" spans="19:19" x14ac:dyDescent="0.25">
      <c r="S223" s="1">
        <f t="shared" si="3"/>
        <v>0</v>
      </c>
    </row>
    <row r="224" spans="19:19" x14ac:dyDescent="0.25">
      <c r="S224" s="1">
        <f t="shared" si="3"/>
        <v>0</v>
      </c>
    </row>
    <row r="225" spans="19:19" x14ac:dyDescent="0.25">
      <c r="S225" s="1">
        <f t="shared" si="3"/>
        <v>0</v>
      </c>
    </row>
    <row r="226" spans="19:19" x14ac:dyDescent="0.25">
      <c r="S226" s="1">
        <f t="shared" si="3"/>
        <v>0</v>
      </c>
    </row>
    <row r="227" spans="19:19" x14ac:dyDescent="0.25">
      <c r="S227" s="1">
        <f t="shared" si="3"/>
        <v>0</v>
      </c>
    </row>
    <row r="228" spans="19:19" x14ac:dyDescent="0.25">
      <c r="S228" s="1">
        <f t="shared" si="3"/>
        <v>0</v>
      </c>
    </row>
    <row r="229" spans="19:19" x14ac:dyDescent="0.25">
      <c r="S229" s="1">
        <f t="shared" si="3"/>
        <v>0</v>
      </c>
    </row>
    <row r="230" spans="19:19" x14ac:dyDescent="0.25">
      <c r="S230" s="1">
        <f t="shared" si="3"/>
        <v>0</v>
      </c>
    </row>
    <row r="231" spans="19:19" x14ac:dyDescent="0.25">
      <c r="S231" s="1">
        <f t="shared" si="3"/>
        <v>0</v>
      </c>
    </row>
    <row r="232" spans="19:19" x14ac:dyDescent="0.25">
      <c r="S232" s="1">
        <f t="shared" si="3"/>
        <v>0</v>
      </c>
    </row>
    <row r="233" spans="19:19" x14ac:dyDescent="0.25">
      <c r="S233" s="1">
        <f t="shared" si="3"/>
        <v>0</v>
      </c>
    </row>
    <row r="234" spans="19:19" x14ac:dyDescent="0.25">
      <c r="S234" s="1">
        <f t="shared" si="3"/>
        <v>0</v>
      </c>
    </row>
    <row r="235" spans="19:19" x14ac:dyDescent="0.25">
      <c r="S235" s="1">
        <f t="shared" si="3"/>
        <v>0</v>
      </c>
    </row>
    <row r="236" spans="19:19" x14ac:dyDescent="0.25">
      <c r="S236" s="1">
        <f t="shared" si="3"/>
        <v>0</v>
      </c>
    </row>
    <row r="237" spans="19:19" x14ac:dyDescent="0.25">
      <c r="S237" s="1">
        <f t="shared" si="3"/>
        <v>0</v>
      </c>
    </row>
    <row r="238" spans="19:19" x14ac:dyDescent="0.25">
      <c r="S238" s="1">
        <f t="shared" si="3"/>
        <v>0</v>
      </c>
    </row>
    <row r="239" spans="19:19" x14ac:dyDescent="0.25">
      <c r="S239" s="1">
        <f t="shared" si="3"/>
        <v>0</v>
      </c>
    </row>
    <row r="240" spans="19:19" x14ac:dyDescent="0.25">
      <c r="S240" s="1">
        <f t="shared" si="3"/>
        <v>0</v>
      </c>
    </row>
    <row r="241" spans="19:19" x14ac:dyDescent="0.25">
      <c r="S241" s="1">
        <f t="shared" si="3"/>
        <v>0</v>
      </c>
    </row>
    <row r="242" spans="19:19" x14ac:dyDescent="0.25">
      <c r="S242" s="1">
        <f t="shared" si="3"/>
        <v>0</v>
      </c>
    </row>
    <row r="243" spans="19:19" x14ac:dyDescent="0.25">
      <c r="S243" s="1">
        <f t="shared" si="3"/>
        <v>0</v>
      </c>
    </row>
    <row r="244" spans="19:19" x14ac:dyDescent="0.25">
      <c r="S244" s="1">
        <f t="shared" si="3"/>
        <v>0</v>
      </c>
    </row>
    <row r="245" spans="19:19" x14ac:dyDescent="0.25">
      <c r="S245" s="1">
        <f t="shared" si="3"/>
        <v>0</v>
      </c>
    </row>
    <row r="246" spans="19:19" x14ac:dyDescent="0.25">
      <c r="S246" s="1">
        <f t="shared" si="3"/>
        <v>0</v>
      </c>
    </row>
    <row r="247" spans="19:19" x14ac:dyDescent="0.25">
      <c r="S247" s="1">
        <f t="shared" si="3"/>
        <v>0</v>
      </c>
    </row>
    <row r="248" spans="19:19" x14ac:dyDescent="0.25">
      <c r="S248" s="1">
        <f t="shared" si="3"/>
        <v>0</v>
      </c>
    </row>
    <row r="249" spans="19:19" x14ac:dyDescent="0.25">
      <c r="S249" s="1">
        <f t="shared" si="3"/>
        <v>0</v>
      </c>
    </row>
    <row r="250" spans="19:19" x14ac:dyDescent="0.25">
      <c r="S250" s="1">
        <f t="shared" si="3"/>
        <v>0</v>
      </c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Y14"/>
  <sheetViews>
    <sheetView zoomScaleNormal="100" workbookViewId="0">
      <pane ySplit="2" topLeftCell="A3" activePane="bottomLeft" state="frozen"/>
      <selection pane="bottomLeft" activeCell="R2" sqref="R2"/>
    </sheetView>
  </sheetViews>
  <sheetFormatPr baseColWidth="10" defaultRowHeight="15" x14ac:dyDescent="0.25"/>
  <cols>
    <col min="1" max="1" width="11.42578125" style="4"/>
    <col min="2" max="2" width="22" style="4" bestFit="1" customWidth="1"/>
    <col min="3" max="4" width="11.42578125" style="4"/>
    <col min="5" max="5" width="11.85546875" style="4" bestFit="1" customWidth="1"/>
    <col min="6" max="8" width="11.42578125" style="4"/>
    <col min="9" max="9" width="12.85546875" style="4" bestFit="1" customWidth="1"/>
    <col min="10" max="10" width="11.85546875" style="4" bestFit="1" customWidth="1"/>
    <col min="11" max="14" width="11.42578125" style="4"/>
    <col min="15" max="15" width="12.28515625" style="4" bestFit="1" customWidth="1"/>
    <col min="16" max="16" width="14" style="4" bestFit="1" customWidth="1"/>
    <col min="17" max="17" width="11.85546875" style="4" bestFit="1" customWidth="1"/>
    <col min="18" max="18" width="11.42578125" style="4"/>
    <col min="19" max="19" width="11.42578125" style="1"/>
    <col min="20" max="20" width="2.5703125" style="1" customWidth="1"/>
    <col min="21" max="21" width="2.42578125" style="1" customWidth="1"/>
    <col min="22" max="22" width="17" style="1" customWidth="1"/>
    <col min="23" max="23" width="17.28515625" style="1" customWidth="1"/>
    <col min="24" max="24" width="18.140625" style="1" customWidth="1"/>
    <col min="25" max="25" width="16.42578125" style="1" customWidth="1"/>
    <col min="26" max="16384" width="11.42578125" style="1"/>
  </cols>
  <sheetData>
    <row r="1" spans="1:25" ht="15" customHeight="1" x14ac:dyDescent="0.25">
      <c r="A1" s="48">
        <v>43405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  <c r="T1" s="56" t="s">
        <v>87</v>
      </c>
      <c r="U1" s="56" t="s">
        <v>87</v>
      </c>
      <c r="V1" s="54"/>
      <c r="W1" s="54"/>
      <c r="X1" s="54"/>
      <c r="Y1" s="54"/>
    </row>
    <row r="2" spans="1:25" x14ac:dyDescent="0.25">
      <c r="A2" s="3" t="s">
        <v>0</v>
      </c>
      <c r="B2" s="3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  <c r="T2" s="57"/>
      <c r="U2" s="57"/>
      <c r="V2" s="55"/>
      <c r="W2" s="55"/>
      <c r="X2" s="55"/>
      <c r="Y2" s="55"/>
    </row>
    <row r="3" spans="1:25" x14ac:dyDescent="0.25">
      <c r="A3" s="8"/>
      <c r="S3" s="9"/>
    </row>
    <row r="4" spans="1:25" x14ac:dyDescent="0.25">
      <c r="A4" s="8"/>
      <c r="S4" s="9"/>
    </row>
    <row r="5" spans="1:25" x14ac:dyDescent="0.25">
      <c r="A5" s="8"/>
      <c r="S5" s="9"/>
    </row>
    <row r="6" spans="1:25" x14ac:dyDescent="0.25">
      <c r="A6" s="8"/>
      <c r="S6" s="9"/>
    </row>
    <row r="7" spans="1:25" x14ac:dyDescent="0.25">
      <c r="A7" s="8"/>
      <c r="S7" s="9"/>
    </row>
    <row r="8" spans="1:25" x14ac:dyDescent="0.25">
      <c r="A8" s="8"/>
      <c r="S8" s="9"/>
    </row>
    <row r="9" spans="1:25" x14ac:dyDescent="0.25">
      <c r="A9" s="8"/>
      <c r="S9" s="9"/>
    </row>
    <row r="10" spans="1:25" x14ac:dyDescent="0.25">
      <c r="A10" s="8"/>
      <c r="S10" s="9"/>
    </row>
    <row r="11" spans="1:25" x14ac:dyDescent="0.25">
      <c r="A11" s="8"/>
      <c r="S11" s="9"/>
    </row>
    <row r="12" spans="1:25" x14ac:dyDescent="0.25">
      <c r="A12" s="8"/>
      <c r="S12" s="9"/>
    </row>
    <row r="13" spans="1:25" x14ac:dyDescent="0.25">
      <c r="A13" s="8"/>
      <c r="S13" s="9"/>
    </row>
    <row r="14" spans="1:25" x14ac:dyDescent="0.25">
      <c r="S14" s="9"/>
    </row>
  </sheetData>
  <mergeCells count="13">
    <mergeCell ref="V1:V2"/>
    <mergeCell ref="W1:W2"/>
    <mergeCell ref="X1:X2"/>
    <mergeCell ref="Y1:Y2"/>
    <mergeCell ref="T1:T2"/>
    <mergeCell ref="U1:U2"/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12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8" style="4" bestFit="1" customWidth="1"/>
    <col min="2" max="2" width="22" style="40" bestFit="1" customWidth="1"/>
    <col min="3" max="4" width="11.42578125" style="4"/>
    <col min="5" max="6" width="11.85546875" style="4" bestFit="1" customWidth="1"/>
    <col min="7" max="8" width="8" style="4" bestFit="1" customWidth="1"/>
    <col min="9" max="9" width="12.85546875" style="4" bestFit="1" customWidth="1"/>
    <col min="10" max="10" width="11.85546875" style="4" bestFit="1" customWidth="1"/>
    <col min="11" max="11" width="12.5703125" style="4" bestFit="1" customWidth="1"/>
    <col min="12" max="14" width="11.42578125" style="4"/>
    <col min="15" max="15" width="13" style="4" bestFit="1" customWidth="1"/>
    <col min="16" max="16" width="14" style="4" bestFit="1" customWidth="1"/>
    <col min="17" max="17" width="13" style="4" bestFit="1" customWidth="1"/>
    <col min="18" max="18" width="11.42578125" style="4"/>
    <col min="19" max="16384" width="11.42578125" style="1"/>
  </cols>
  <sheetData>
    <row r="1" spans="1:19" ht="15" customHeight="1" x14ac:dyDescent="0.25">
      <c r="A1" s="48">
        <v>43435</v>
      </c>
      <c r="B1" s="49"/>
      <c r="C1" s="49" t="s">
        <v>77</v>
      </c>
      <c r="D1" s="49"/>
      <c r="E1" s="50" t="s">
        <v>1</v>
      </c>
      <c r="F1" s="51"/>
      <c r="G1" s="52" t="s">
        <v>2</v>
      </c>
      <c r="H1" s="53"/>
      <c r="I1" s="52" t="s">
        <v>3</v>
      </c>
      <c r="J1" s="53"/>
      <c r="K1" s="49" t="s">
        <v>78</v>
      </c>
      <c r="L1" s="49"/>
      <c r="M1" s="49"/>
      <c r="N1" s="32" t="s">
        <v>111</v>
      </c>
      <c r="O1" s="47" t="s">
        <v>84</v>
      </c>
      <c r="P1" s="47"/>
      <c r="Q1" s="47"/>
      <c r="R1" s="33" t="s">
        <v>86</v>
      </c>
      <c r="S1" s="35" t="s">
        <v>113</v>
      </c>
    </row>
    <row r="2" spans="1:19" x14ac:dyDescent="0.25">
      <c r="A2" s="3" t="s">
        <v>0</v>
      </c>
      <c r="B2" s="2" t="s">
        <v>6</v>
      </c>
      <c r="C2" s="3" t="s">
        <v>79</v>
      </c>
      <c r="D2" s="3" t="s">
        <v>80</v>
      </c>
      <c r="E2" s="3" t="s">
        <v>118</v>
      </c>
      <c r="F2" s="3" t="s">
        <v>119</v>
      </c>
      <c r="G2" s="3" t="s">
        <v>120</v>
      </c>
      <c r="H2" s="3" t="s">
        <v>121</v>
      </c>
      <c r="I2" s="3" t="s">
        <v>81</v>
      </c>
      <c r="J2" s="3" t="s">
        <v>5</v>
      </c>
      <c r="K2" s="3" t="s">
        <v>4</v>
      </c>
      <c r="L2" s="3" t="s">
        <v>82</v>
      </c>
      <c r="M2" s="29" t="s">
        <v>83</v>
      </c>
      <c r="N2" s="33" t="s">
        <v>112</v>
      </c>
      <c r="O2" s="30" t="s">
        <v>115</v>
      </c>
      <c r="P2" s="2" t="s">
        <v>116</v>
      </c>
      <c r="Q2" s="34" t="s">
        <v>117</v>
      </c>
      <c r="R2" s="33" t="s">
        <v>122</v>
      </c>
      <c r="S2" s="36" t="s">
        <v>114</v>
      </c>
    </row>
    <row r="3" spans="1:19" x14ac:dyDescent="0.25">
      <c r="A3" s="27" t="s">
        <v>127</v>
      </c>
      <c r="B3" s="40" t="s">
        <v>8</v>
      </c>
      <c r="C3" s="4">
        <v>5</v>
      </c>
      <c r="E3" s="4" t="s">
        <v>126</v>
      </c>
      <c r="I3" s="4" t="s">
        <v>126</v>
      </c>
      <c r="N3" s="31"/>
      <c r="O3" s="4" t="s">
        <v>126</v>
      </c>
      <c r="R3" s="31">
        <v>5</v>
      </c>
      <c r="S3" s="1">
        <v>25</v>
      </c>
    </row>
    <row r="4" spans="1:19" x14ac:dyDescent="0.25">
      <c r="B4" s="41"/>
    </row>
    <row r="6" spans="1:19" x14ac:dyDescent="0.25">
      <c r="B6" s="41"/>
    </row>
    <row r="12" spans="1:19" x14ac:dyDescent="0.25">
      <c r="F12" s="38"/>
    </row>
  </sheetData>
  <mergeCells count="7">
    <mergeCell ref="O1:Q1"/>
    <mergeCell ref="A1:B1"/>
    <mergeCell ref="C1:D1"/>
    <mergeCell ref="E1:F1"/>
    <mergeCell ref="G1:H1"/>
    <mergeCell ref="I1:J1"/>
    <mergeCell ref="K1:M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W296"/>
  <sheetViews>
    <sheetView tabSelected="1" topLeftCell="Q1" zoomScale="80" zoomScaleNormal="80" workbookViewId="0">
      <pane ySplit="1" topLeftCell="A2" activePane="bottomLeft" state="frozen"/>
      <selection pane="bottomLeft" activeCell="BV73" sqref="BV73:BV74"/>
    </sheetView>
  </sheetViews>
  <sheetFormatPr baseColWidth="10" defaultRowHeight="15" x14ac:dyDescent="0.25"/>
  <cols>
    <col min="1" max="1" width="23" bestFit="1" customWidth="1"/>
    <col min="2" max="14" width="3.7109375" customWidth="1"/>
    <col min="15" max="15" width="9" customWidth="1"/>
    <col min="16" max="16" width="23" bestFit="1" customWidth="1"/>
    <col min="17" max="27" width="3.7109375" customWidth="1"/>
    <col min="28" max="28" width="4" customWidth="1"/>
    <col min="29" max="29" width="4.85546875" customWidth="1"/>
    <col min="30" max="30" width="4.140625" customWidth="1"/>
    <col min="31" max="31" width="25.85546875" bestFit="1" customWidth="1"/>
    <col min="32" max="43" width="3.7109375" customWidth="1"/>
    <col min="44" max="44" width="4.85546875" customWidth="1"/>
    <col min="45" max="45" width="4" customWidth="1"/>
    <col min="46" max="46" width="23" bestFit="1" customWidth="1"/>
    <col min="47" max="58" width="4.7109375" customWidth="1"/>
    <col min="59" max="59" width="4.85546875" customWidth="1"/>
    <col min="60" max="60" width="3.85546875" customWidth="1"/>
    <col min="61" max="61" width="23" bestFit="1" customWidth="1"/>
    <col min="62" max="72" width="4.7109375" customWidth="1"/>
    <col min="73" max="73" width="4.140625" customWidth="1"/>
    <col min="74" max="74" width="6.42578125" customWidth="1"/>
    <col min="75" max="75" width="4.5703125" customWidth="1"/>
  </cols>
  <sheetData>
    <row r="1" spans="1:75" ht="40.5" customHeight="1" x14ac:dyDescent="0.25">
      <c r="A1" s="16" t="s">
        <v>108</v>
      </c>
      <c r="B1" s="19" t="s">
        <v>88</v>
      </c>
      <c r="C1" s="19" t="s">
        <v>89</v>
      </c>
      <c r="D1" s="19" t="s">
        <v>90</v>
      </c>
      <c r="E1" s="19" t="s">
        <v>91</v>
      </c>
      <c r="F1" s="19" t="s">
        <v>92</v>
      </c>
      <c r="G1" s="19" t="s">
        <v>93</v>
      </c>
      <c r="H1" s="19" t="s">
        <v>94</v>
      </c>
      <c r="I1" s="19" t="s">
        <v>95</v>
      </c>
      <c r="J1" s="19" t="s">
        <v>96</v>
      </c>
      <c r="K1" s="19" t="s">
        <v>97</v>
      </c>
      <c r="L1" s="19" t="s">
        <v>98</v>
      </c>
      <c r="M1" s="19" t="s">
        <v>99</v>
      </c>
      <c r="N1" s="18"/>
      <c r="O1" s="17"/>
      <c r="P1" s="16" t="s">
        <v>79</v>
      </c>
      <c r="Q1" s="19" t="s">
        <v>88</v>
      </c>
      <c r="R1" s="19" t="s">
        <v>89</v>
      </c>
      <c r="S1" s="19" t="s">
        <v>90</v>
      </c>
      <c r="T1" s="19" t="s">
        <v>91</v>
      </c>
      <c r="U1" s="19" t="s">
        <v>92</v>
      </c>
      <c r="V1" s="19" t="s">
        <v>93</v>
      </c>
      <c r="W1" s="19" t="s">
        <v>94</v>
      </c>
      <c r="X1" s="19" t="s">
        <v>95</v>
      </c>
      <c r="Y1" s="19" t="s">
        <v>96</v>
      </c>
      <c r="Z1" s="19" t="s">
        <v>97</v>
      </c>
      <c r="AA1" s="19" t="s">
        <v>98</v>
      </c>
      <c r="AB1" s="19" t="s">
        <v>99</v>
      </c>
      <c r="AC1" s="17"/>
      <c r="AD1" s="17"/>
      <c r="AE1" s="16" t="s">
        <v>80</v>
      </c>
      <c r="AF1" s="19" t="s">
        <v>88</v>
      </c>
      <c r="AG1" s="19" t="s">
        <v>89</v>
      </c>
      <c r="AH1" s="19" t="s">
        <v>90</v>
      </c>
      <c r="AI1" s="19" t="s">
        <v>91</v>
      </c>
      <c r="AJ1" s="19" t="s">
        <v>92</v>
      </c>
      <c r="AK1" s="19" t="s">
        <v>93</v>
      </c>
      <c r="AL1" s="19" t="s">
        <v>94</v>
      </c>
      <c r="AM1" s="19" t="s">
        <v>95</v>
      </c>
      <c r="AN1" s="19" t="s">
        <v>96</v>
      </c>
      <c r="AO1" s="19" t="s">
        <v>97</v>
      </c>
      <c r="AP1" s="19" t="s">
        <v>98</v>
      </c>
      <c r="AQ1" s="19" t="s">
        <v>99</v>
      </c>
      <c r="AR1" s="17"/>
      <c r="AS1" s="17"/>
      <c r="AT1" s="2" t="s">
        <v>118</v>
      </c>
      <c r="AU1" s="19" t="s">
        <v>88</v>
      </c>
      <c r="AV1" s="19" t="s">
        <v>89</v>
      </c>
      <c r="AW1" s="19" t="s">
        <v>90</v>
      </c>
      <c r="AX1" s="19" t="s">
        <v>91</v>
      </c>
      <c r="AY1" s="19" t="s">
        <v>92</v>
      </c>
      <c r="AZ1" s="19" t="s">
        <v>93</v>
      </c>
      <c r="BA1" s="19" t="s">
        <v>94</v>
      </c>
      <c r="BB1" s="19" t="s">
        <v>95</v>
      </c>
      <c r="BC1" s="19" t="s">
        <v>96</v>
      </c>
      <c r="BD1" s="19" t="s">
        <v>97</v>
      </c>
      <c r="BE1" s="19" t="s">
        <v>98</v>
      </c>
      <c r="BF1" s="19" t="s">
        <v>99</v>
      </c>
      <c r="BG1" s="17"/>
      <c r="BH1" s="17"/>
      <c r="BI1" s="2" t="s">
        <v>119</v>
      </c>
      <c r="BJ1" s="19" t="s">
        <v>88</v>
      </c>
      <c r="BK1" s="19" t="s">
        <v>89</v>
      </c>
      <c r="BL1" s="19" t="s">
        <v>90</v>
      </c>
      <c r="BM1" s="19" t="s">
        <v>91</v>
      </c>
      <c r="BN1" s="19" t="s">
        <v>92</v>
      </c>
      <c r="BO1" s="19" t="s">
        <v>93</v>
      </c>
      <c r="BP1" s="19" t="s">
        <v>94</v>
      </c>
      <c r="BQ1" s="19" t="s">
        <v>95</v>
      </c>
      <c r="BR1" s="19" t="s">
        <v>96</v>
      </c>
      <c r="BS1" s="19" t="s">
        <v>97</v>
      </c>
      <c r="BT1" s="19" t="s">
        <v>98</v>
      </c>
      <c r="BU1" s="19" t="s">
        <v>99</v>
      </c>
      <c r="BV1" s="17"/>
      <c r="BW1" s="17"/>
    </row>
    <row r="2" spans="1:75" x14ac:dyDescent="0.25">
      <c r="A2" s="12" t="s">
        <v>8</v>
      </c>
      <c r="B2">
        <f>COUNTIF(Janvier!$B$3:$B$250,"D-G")</f>
        <v>0</v>
      </c>
      <c r="C2">
        <f>COUNTIF(Février!$B$3:$B$250,"D-G")</f>
        <v>0</v>
      </c>
      <c r="D2">
        <f>COUNTIF(Mars!$B$3:$B$250,"D-G")</f>
        <v>0</v>
      </c>
      <c r="E2">
        <f>COUNTIF(Avril!$B$3:$B$250,"D-G")</f>
        <v>0</v>
      </c>
      <c r="F2">
        <f>COUNTIF(Mai!$B$3:$B$250,"D-G")</f>
        <v>0</v>
      </c>
      <c r="G2">
        <f>COUNTIF(Juin!$B$3:$B$250,"D-G")</f>
        <v>0</v>
      </c>
      <c r="H2">
        <f>COUNTIF(Juillet!$B$3:$B$250,"D-G")</f>
        <v>0</v>
      </c>
      <c r="I2">
        <f>COUNTIF(Août!$B$3:$B$250,"D-G")</f>
        <v>0</v>
      </c>
      <c r="J2">
        <f>COUNTIF(Septembre!$B$3:$B$250,"D-G")</f>
        <v>0</v>
      </c>
      <c r="K2">
        <f>COUNTIF(Octobre!$B$3:$B$250,"D-G")</f>
        <v>0</v>
      </c>
      <c r="L2">
        <f>COUNTIF(Novembre!$B$3:$B$250,"D-G")</f>
        <v>0</v>
      </c>
      <c r="M2">
        <f>COUNTIF(Décembre!$B$3:$B$250,"D-G")</f>
        <v>1</v>
      </c>
      <c r="N2" s="59">
        <f>SUM($B2:$M2)</f>
        <v>1</v>
      </c>
      <c r="O2" s="17"/>
      <c r="P2" s="12" t="s">
        <v>8</v>
      </c>
      <c r="Q2">
        <f ca="1">SUMPRODUCT((INDIRECT(Q$1&amp;"!$B$3:$B$250")=$P2)*(INDIRECT(Q$1&amp;"!L3C"&amp;MATCH($P$1,INDIRECT(Q$1&amp;"!$A$2:$S$2"),0)&amp;":L250C"&amp;MATCH($P$1,INDIRECT(Q$1&amp;"!$A$2:$S$2"),0),FALSE)))</f>
        <v>0</v>
      </c>
      <c r="R2">
        <f t="shared" ref="R2:AB17" ca="1" si="0">SUMPRODUCT((INDIRECT(R$1&amp;"!$B$3:$B$250")=$P2)*(INDIRECT(R$1&amp;"!L3C"&amp;MATCH($P$1,INDIRECT(R$1&amp;"!$A$2:$S$2"),0)&amp;":L250C"&amp;MATCH($P$1,INDIRECT(R$1&amp;"!$A$2:$S$2"),0),FALSE)))</f>
        <v>0</v>
      </c>
      <c r="S2">
        <f t="shared" ca="1" si="0"/>
        <v>0</v>
      </c>
      <c r="T2">
        <f t="shared" ca="1" si="0"/>
        <v>0</v>
      </c>
      <c r="U2">
        <f t="shared" ca="1" si="0"/>
        <v>0</v>
      </c>
      <c r="V2">
        <f t="shared" ca="1" si="0"/>
        <v>0</v>
      </c>
      <c r="W2">
        <f t="shared" ca="1" si="0"/>
        <v>0</v>
      </c>
      <c r="X2">
        <f t="shared" ca="1" si="0"/>
        <v>0</v>
      </c>
      <c r="Y2">
        <f t="shared" ca="1" si="0"/>
        <v>0</v>
      </c>
      <c r="Z2">
        <f t="shared" ca="1" si="0"/>
        <v>0</v>
      </c>
      <c r="AA2">
        <f t="shared" ca="1" si="0"/>
        <v>0</v>
      </c>
      <c r="AB2">
        <f t="shared" ca="1" si="0"/>
        <v>5</v>
      </c>
      <c r="AC2" s="59">
        <f ca="1">SUM($Q2:$AB2)</f>
        <v>5</v>
      </c>
      <c r="AD2" s="17"/>
      <c r="AE2" s="12" t="s">
        <v>8</v>
      </c>
      <c r="AF2">
        <f ca="1">SUMPRODUCT((INDIRECT(AF$1&amp;"!$B$3:$B$250")=$AE2)*(INDIRECT(AF$1&amp;"!L3C"&amp;MATCH($AE$1,INDIRECT(AF$1&amp;"!$A$2:$S$2"),0)&amp;":L250C"&amp;MATCH($AE$1,INDIRECT(AF$1&amp;"!$A$2:$S$2"),0),FALSE)))</f>
        <v>0</v>
      </c>
      <c r="AG2">
        <f t="shared" ref="AG2:AQ17" ca="1" si="1">SUMPRODUCT((INDIRECT(AG$1&amp;"!$B$3:$B$250")=$AE2)*(INDIRECT(AG$1&amp;"!L3C"&amp;MATCH($AE$1,INDIRECT(AG$1&amp;"!$A$2:$S$2"),0)&amp;":L250C"&amp;MATCH($AE$1,INDIRECT(AG$1&amp;"!$A$2:$S$2"),0),FALSE)))</f>
        <v>0</v>
      </c>
      <c r="AH2">
        <f t="shared" ca="1" si="1"/>
        <v>0</v>
      </c>
      <c r="AI2">
        <f t="shared" ca="1" si="1"/>
        <v>0</v>
      </c>
      <c r="AJ2">
        <f t="shared" ca="1" si="1"/>
        <v>0</v>
      </c>
      <c r="AK2">
        <f t="shared" ca="1" si="1"/>
        <v>0</v>
      </c>
      <c r="AL2">
        <f t="shared" ca="1" si="1"/>
        <v>0</v>
      </c>
      <c r="AM2">
        <f t="shared" ca="1" si="1"/>
        <v>0</v>
      </c>
      <c r="AN2">
        <f t="shared" ca="1" si="1"/>
        <v>0</v>
      </c>
      <c r="AO2">
        <f t="shared" ca="1" si="1"/>
        <v>0</v>
      </c>
      <c r="AP2">
        <f t="shared" ca="1" si="1"/>
        <v>0</v>
      </c>
      <c r="AQ2">
        <f t="shared" ca="1" si="1"/>
        <v>0</v>
      </c>
      <c r="AR2" s="59">
        <f ca="1">SUM($AF2:$AQ2)</f>
        <v>0</v>
      </c>
      <c r="AS2" s="17"/>
      <c r="AT2" s="12" t="s">
        <v>8</v>
      </c>
      <c r="AU2">
        <f ca="1">SUMPRODUCT((INDIRECT(AU$1&amp;"!$B$3:$B$250")=$AT2)*(INDIRECT(AU$1&amp;"!L3C"&amp;MATCH($AT$1,INDIRECT(AU$1&amp;"!$A$2:$S$2"),0)&amp;":L250C"&amp;MATCH($AT$1,INDIRECT(AU$1&amp;"!$A$2:$S$2"),0),FALSE)))</f>
        <v>0</v>
      </c>
      <c r="AV2">
        <f t="shared" ref="AV2:BF17" ca="1" si="2">SUMPRODUCT((INDIRECT(AV$1&amp;"!$B$3:$B$250")=$AT2)*(INDIRECT(AV$1&amp;"!L3C"&amp;MATCH($AT$1,INDIRECT(AV$1&amp;"!$A$2:$S$2"),0)&amp;":L250C"&amp;MATCH($AT$1,INDIRECT(AV$1&amp;"!$A$2:$S$2"),0),FALSE)))</f>
        <v>0</v>
      </c>
      <c r="AW2">
        <f t="shared" ca="1" si="2"/>
        <v>0</v>
      </c>
      <c r="AX2">
        <f t="shared" ca="1" si="2"/>
        <v>0</v>
      </c>
      <c r="AY2">
        <f t="shared" ca="1" si="2"/>
        <v>0</v>
      </c>
      <c r="AZ2">
        <f t="shared" ca="1" si="2"/>
        <v>0</v>
      </c>
      <c r="BA2">
        <f t="shared" ca="1" si="2"/>
        <v>0</v>
      </c>
      <c r="BB2">
        <f t="shared" ca="1" si="2"/>
        <v>0</v>
      </c>
      <c r="BC2">
        <f t="shared" ca="1" si="2"/>
        <v>0</v>
      </c>
      <c r="BD2">
        <f t="shared" ca="1" si="2"/>
        <v>0</v>
      </c>
      <c r="BE2">
        <f t="shared" ca="1" si="2"/>
        <v>0</v>
      </c>
      <c r="BF2" t="e">
        <f t="shared" ca="1" si="2"/>
        <v>#VALUE!</v>
      </c>
      <c r="BG2" s="59" t="e">
        <f ca="1">SUM($AU2:$BF2)</f>
        <v>#VALUE!</v>
      </c>
      <c r="BH2" s="17"/>
      <c r="BI2" s="12" t="s">
        <v>8</v>
      </c>
      <c r="BJ2">
        <f ca="1">SUMPRODUCT((INDIRECT(BJ$1&amp;"!$B$3:$B$250")=$BI2)*(INDIRECT(BJ$1&amp;"!L3C"&amp;MATCH($BI$1,INDIRECT(BJ$1&amp;"!$A$2:$S$2"),0)&amp;":L250C"&amp;MATCH($BI$1,INDIRECT(BJ$1&amp;"!$A$2:$S$2"),0),FALSE)))</f>
        <v>0</v>
      </c>
      <c r="BK2">
        <f t="shared" ref="BK2:BS2" ca="1" si="3">SUMPRODUCT((INDIRECT(BK$1&amp;"!$B$3:$B$250")=$BI2)*(INDIRECT(BK$1&amp;"!L3C"&amp;MATCH($BI$1,INDIRECT(BK$1&amp;"!$A$2:$S$2"),0)&amp;":L250C"&amp;MATCH($BI$1,INDIRECT(BK$1&amp;"!$A$2:$S$2"),0),FALSE)))</f>
        <v>0</v>
      </c>
      <c r="BL2">
        <f t="shared" ca="1" si="3"/>
        <v>0</v>
      </c>
      <c r="BM2">
        <f t="shared" ca="1" si="3"/>
        <v>0</v>
      </c>
      <c r="BN2">
        <f t="shared" ca="1" si="3"/>
        <v>0</v>
      </c>
      <c r="BO2">
        <f t="shared" ca="1" si="3"/>
        <v>0</v>
      </c>
      <c r="BP2">
        <f t="shared" ca="1" si="3"/>
        <v>0</v>
      </c>
      <c r="BQ2">
        <f t="shared" ca="1" si="3"/>
        <v>0</v>
      </c>
      <c r="BR2">
        <f t="shared" ca="1" si="3"/>
        <v>0</v>
      </c>
      <c r="BS2">
        <f t="shared" ca="1" si="3"/>
        <v>0</v>
      </c>
      <c r="BT2">
        <f ca="1">SUMPRODUCT((INDIRECT(BT$1&amp;"!$B$3:$B$250")=$BI2)*(INDIRECT(BT$1&amp;"!L3C"&amp;MATCH($BI$1,INDIRECT(BT$1&amp;"!$A$2:$S$2"),0)&amp;":L250C"&amp;MATCH($BI$1,INDIRECT(BT$1&amp;"!$A$2:$S$2"),0),FALSE)))</f>
        <v>0</v>
      </c>
      <c r="BU2">
        <f ca="1">SUMPRODUCT((INDIRECT(BU$1&amp;"!$B$3:$B$250")=$BI2)*(INDIRECT(BU$1&amp;"!L3C"&amp;MATCH($BI$1,INDIRECT(BU$1&amp;"!$A$2:$S$2"),0)&amp;":L250C"&amp;MATCH($BI$1,INDIRECT(BU$1&amp;"!$A$2:$S$2"),0),FALSE)))</f>
        <v>0</v>
      </c>
      <c r="BV2" s="59">
        <f ca="1">SUM($BJ2:$BU2)</f>
        <v>0</v>
      </c>
      <c r="BW2" s="17"/>
    </row>
    <row r="3" spans="1:75" x14ac:dyDescent="0.25">
      <c r="A3" s="11" t="s">
        <v>7</v>
      </c>
      <c r="B3">
        <f>COUNTIF(Janvier!$B$3:$B$250,"B-D-M")</f>
        <v>0</v>
      </c>
      <c r="C3">
        <f>COUNTIF(Février!$B$3:$B$250,"B-D-M")</f>
        <v>0</v>
      </c>
      <c r="D3">
        <f>COUNTIF(Mars!$B$3:$B$250,"B-D-M")</f>
        <v>0</v>
      </c>
      <c r="E3">
        <f>COUNTIF(Avril!$B$3:$B$250,"B-D-M")</f>
        <v>0</v>
      </c>
      <c r="F3">
        <f>COUNTIF(Mai!$B$3:$B$250,"B-D-M")</f>
        <v>0</v>
      </c>
      <c r="G3">
        <f>COUNTIF(Juin!$B$3:$B$250,"B-D-M")</f>
        <v>0</v>
      </c>
      <c r="H3">
        <f>COUNTIF(Juillet!$B$3:$B$250,"B-D-M")</f>
        <v>0</v>
      </c>
      <c r="I3">
        <f>COUNTIF(Août!$B$3:$B$250,"B-D-M")</f>
        <v>0</v>
      </c>
      <c r="J3">
        <f>COUNTIF(Septembre!$B$3:$B$250,"B-D-M")</f>
        <v>0</v>
      </c>
      <c r="K3">
        <f>COUNTIF(Octobre!$B$3:$B$250,"B-D-M")</f>
        <v>0</v>
      </c>
      <c r="L3">
        <f>COUNTIF(Novembre!$B$3:$B$250,"B-D-M")</f>
        <v>0</v>
      </c>
      <c r="M3">
        <f>COUNTIF(Décembre!$B$3:$B$250,"B-D-M")</f>
        <v>0</v>
      </c>
      <c r="N3" s="59">
        <f t="shared" ref="N3:N66" si="4">SUM($B3:$M3)</f>
        <v>0</v>
      </c>
      <c r="O3" s="17"/>
      <c r="P3" s="11" t="s">
        <v>7</v>
      </c>
      <c r="Q3">
        <f ca="1">SUMPRODUCT((INDIRECT(Q$1&amp;"!$B$3:$B$250")=$P3)*(INDIRECT(Q$1&amp;"!L3C"&amp;MATCH($P$1,INDIRECT(Q$1&amp;"!$A$2:$S$2"),0)&amp;":L250C"&amp;MATCH($P$1,INDIRECT(Q$1&amp;"!$A$2:$S$2"),0),FALSE)))</f>
        <v>0</v>
      </c>
      <c r="R3">
        <f t="shared" ref="R3:R17" ca="1" si="5">SUMPRODUCT((INDIRECT(R$1&amp;"!$B$3:$B$250")=$P3)*(INDIRECT(R$1&amp;"!L3C"&amp;MATCH($P$1,INDIRECT(R$1&amp;"!$A$2:$S$2"),0)&amp;":L250C"&amp;MATCH($P$1,INDIRECT(R$1&amp;"!$A$2:$S$2"),0),FALSE)))</f>
        <v>0</v>
      </c>
      <c r="S3">
        <f t="shared" ca="1" si="0"/>
        <v>0</v>
      </c>
      <c r="T3">
        <f t="shared" ca="1" si="0"/>
        <v>0</v>
      </c>
      <c r="U3">
        <f t="shared" ca="1" si="0"/>
        <v>0</v>
      </c>
      <c r="V3">
        <f t="shared" ca="1" si="0"/>
        <v>0</v>
      </c>
      <c r="W3">
        <f t="shared" ca="1" si="0"/>
        <v>0</v>
      </c>
      <c r="X3">
        <f t="shared" ca="1" si="0"/>
        <v>0</v>
      </c>
      <c r="Y3">
        <f t="shared" ca="1" si="0"/>
        <v>0</v>
      </c>
      <c r="Z3">
        <f t="shared" ca="1" si="0"/>
        <v>0</v>
      </c>
      <c r="AA3">
        <f t="shared" ca="1" si="0"/>
        <v>0</v>
      </c>
      <c r="AB3">
        <f t="shared" ca="1" si="0"/>
        <v>0</v>
      </c>
      <c r="AC3" s="59">
        <f t="shared" ref="AC3:AC66" ca="1" si="6">SUM($Q3:$AB3)</f>
        <v>0</v>
      </c>
      <c r="AD3" s="17"/>
      <c r="AE3" s="11" t="s">
        <v>7</v>
      </c>
      <c r="AF3">
        <f t="shared" ref="AF3:AJ66" ca="1" si="7">SUMPRODUCT((INDIRECT(AF$1&amp;"!$B$3:$B$250")=$AE3)*(INDIRECT(AF$1&amp;"!L3C"&amp;MATCH($AE$1,INDIRECT(AF$1&amp;"!$A$2:$S$2"),0)&amp;":L250C"&amp;MATCH($AE$1,INDIRECT(AF$1&amp;"!$A$2:$S$2"),0),FALSE)))</f>
        <v>0</v>
      </c>
      <c r="AG3">
        <f t="shared" ca="1" si="7"/>
        <v>0</v>
      </c>
      <c r="AH3">
        <f t="shared" ca="1" si="1"/>
        <v>0</v>
      </c>
      <c r="AI3">
        <f t="shared" ca="1" si="1"/>
        <v>0</v>
      </c>
      <c r="AJ3">
        <f t="shared" ca="1" si="1"/>
        <v>0</v>
      </c>
      <c r="AK3">
        <f t="shared" ca="1" si="1"/>
        <v>0</v>
      </c>
      <c r="AL3">
        <f t="shared" ca="1" si="1"/>
        <v>0</v>
      </c>
      <c r="AM3">
        <f t="shared" ca="1" si="1"/>
        <v>0</v>
      </c>
      <c r="AN3">
        <f t="shared" ca="1" si="1"/>
        <v>0</v>
      </c>
      <c r="AO3">
        <f t="shared" ca="1" si="1"/>
        <v>0</v>
      </c>
      <c r="AP3">
        <f t="shared" ca="1" si="1"/>
        <v>0</v>
      </c>
      <c r="AQ3">
        <f t="shared" ca="1" si="1"/>
        <v>0</v>
      </c>
      <c r="AR3" s="59">
        <f t="shared" ref="AR3:AR66" ca="1" si="8">SUM($AF3:$AQ3)</f>
        <v>0</v>
      </c>
      <c r="AS3" s="17"/>
      <c r="AT3" s="11" t="s">
        <v>7</v>
      </c>
      <c r="AU3">
        <f t="shared" ref="AU3:AY66" ca="1" si="9">SUMPRODUCT((INDIRECT(AU$1&amp;"!$B$3:$B$250")=$AT3)*(INDIRECT(AU$1&amp;"!L3C"&amp;MATCH($AT$1,INDIRECT(AU$1&amp;"!$A$2:$S$2"),0)&amp;":L250C"&amp;MATCH($AT$1,INDIRECT(AU$1&amp;"!$A$2:$S$2"),0),FALSE)))</f>
        <v>0</v>
      </c>
      <c r="AV3">
        <f t="shared" ca="1" si="2"/>
        <v>0</v>
      </c>
      <c r="AW3">
        <f t="shared" ca="1" si="2"/>
        <v>0</v>
      </c>
      <c r="AX3">
        <f t="shared" ca="1" si="2"/>
        <v>0</v>
      </c>
      <c r="AY3">
        <f t="shared" ca="1" si="2"/>
        <v>0</v>
      </c>
      <c r="AZ3">
        <f t="shared" ca="1" si="2"/>
        <v>0</v>
      </c>
      <c r="BA3">
        <f t="shared" ca="1" si="2"/>
        <v>0</v>
      </c>
      <c r="BB3">
        <f t="shared" ca="1" si="2"/>
        <v>0</v>
      </c>
      <c r="BC3">
        <f t="shared" ca="1" si="2"/>
        <v>0</v>
      </c>
      <c r="BD3">
        <f t="shared" ca="1" si="2"/>
        <v>0</v>
      </c>
      <c r="BE3">
        <f t="shared" ca="1" si="2"/>
        <v>0</v>
      </c>
      <c r="BF3" t="e">
        <f t="shared" ca="1" si="2"/>
        <v>#VALUE!</v>
      </c>
      <c r="BG3" s="59" t="e">
        <f t="shared" ref="BG3:BG66" ca="1" si="10">SUM($AU3:$BF3)</f>
        <v>#VALUE!</v>
      </c>
      <c r="BH3" s="17"/>
      <c r="BI3" s="11" t="s">
        <v>7</v>
      </c>
      <c r="BJ3">
        <f t="shared" ref="BJ3:BN66" ca="1" si="11">SUMPRODUCT((INDIRECT(BJ$1&amp;"!$B$3:$B$250")=$BI3)*(INDIRECT(BJ$1&amp;"!L3C"&amp;MATCH($BI$1,INDIRECT(BJ$1&amp;"!$A$2:$S$2"),0)&amp;":L250C"&amp;MATCH($BI$1,INDIRECT(BJ$1&amp;"!$A$2:$S$2"),0),FALSE)))</f>
        <v>0</v>
      </c>
      <c r="BK3">
        <f t="shared" ref="BK3:BU17" ca="1" si="12">SUMPRODUCT((INDIRECT(BK$1&amp;"!$B$3:$B$250")=$BI3)*(INDIRECT(BK$1&amp;"!L3C"&amp;MATCH($BI$1,INDIRECT(BK$1&amp;"!$A$2:$S$2"),0)&amp;":L250C"&amp;MATCH($BI$1,INDIRECT(BK$1&amp;"!$A$2:$S$2"),0),FALSE)))</f>
        <v>0</v>
      </c>
      <c r="BL3">
        <f t="shared" ca="1" si="12"/>
        <v>0</v>
      </c>
      <c r="BM3">
        <f t="shared" ca="1" si="12"/>
        <v>0</v>
      </c>
      <c r="BN3">
        <f t="shared" ca="1" si="12"/>
        <v>0</v>
      </c>
      <c r="BO3">
        <f t="shared" ca="1" si="12"/>
        <v>0</v>
      </c>
      <c r="BP3">
        <f t="shared" ca="1" si="12"/>
        <v>0</v>
      </c>
      <c r="BQ3">
        <f t="shared" ca="1" si="12"/>
        <v>0</v>
      </c>
      <c r="BR3">
        <f t="shared" ca="1" si="12"/>
        <v>0</v>
      </c>
      <c r="BS3">
        <f t="shared" ca="1" si="12"/>
        <v>0</v>
      </c>
      <c r="BT3">
        <f t="shared" ca="1" si="12"/>
        <v>0</v>
      </c>
      <c r="BU3">
        <f t="shared" ca="1" si="12"/>
        <v>0</v>
      </c>
      <c r="BV3" s="59">
        <f t="shared" ref="BV3:BV66" ca="1" si="13">SUM($BJ3:$BU3)</f>
        <v>0</v>
      </c>
      <c r="BW3" s="17"/>
    </row>
    <row r="4" spans="1:75" x14ac:dyDescent="0.25">
      <c r="A4" s="12" t="s">
        <v>11</v>
      </c>
      <c r="B4">
        <f>COUNTIF(Janvier!$B$3:$B$250,"Communication Qualité")</f>
        <v>0</v>
      </c>
      <c r="C4">
        <f>COUNTIF(Février!$B$3:$B$250,"Communication Qualité")</f>
        <v>0</v>
      </c>
      <c r="D4">
        <f>COUNTIF(Mars!$B$3:$B$250,"Communication Qualité")</f>
        <v>0</v>
      </c>
      <c r="E4">
        <f>COUNTIF(Avril!$B$3:$B$250,"Communication Qualité")</f>
        <v>0</v>
      </c>
      <c r="F4">
        <f>COUNTIF(Mai!$B$3:$B$250,"Communication Qualité")</f>
        <v>0</v>
      </c>
      <c r="G4">
        <f>COUNTIF(Juin!$B$3:$B$250,"Communication Qualité")</f>
        <v>0</v>
      </c>
      <c r="H4">
        <f>COUNTIF(Juillet!$B$3:$B$250,"Communication Qualité")</f>
        <v>0</v>
      </c>
      <c r="I4">
        <f>COUNTIF(Août!$B$3:$B$250,"Communication Qualité")</f>
        <v>0</v>
      </c>
      <c r="J4">
        <f>COUNTIF(Septembre!$B$3:$B$250,"Communication Qualité")</f>
        <v>0</v>
      </c>
      <c r="K4">
        <f>COUNTIF(Octobre!$B$3:$B$250,"Communication Qualité")</f>
        <v>0</v>
      </c>
      <c r="L4">
        <f>COUNTIF(Novembre!$B$3:$B$250,"Communication Qualité")</f>
        <v>0</v>
      </c>
      <c r="M4">
        <f>COUNTIF(Décembre!$B$3:$B$250,"Communication Qualité")</f>
        <v>0</v>
      </c>
      <c r="N4" s="59">
        <f t="shared" si="4"/>
        <v>0</v>
      </c>
      <c r="O4" s="17"/>
      <c r="P4" s="12" t="s">
        <v>11</v>
      </c>
      <c r="Q4">
        <f t="shared" ref="Q4:U66" ca="1" si="14">SUMPRODUCT((INDIRECT(Q$1&amp;"!$B$3:$B$250")=$P4)*(INDIRECT(Q$1&amp;"!L3C"&amp;MATCH($P$1,INDIRECT(Q$1&amp;"!$A$2:$S$2"),0)&amp;":L250C"&amp;MATCH($P$1,INDIRECT(Q$1&amp;"!$A$2:$S$2"),0),FALSE)))</f>
        <v>0</v>
      </c>
      <c r="R4">
        <f t="shared" ca="1" si="5"/>
        <v>0</v>
      </c>
      <c r="S4">
        <f t="shared" ca="1" si="0"/>
        <v>0</v>
      </c>
      <c r="T4">
        <f t="shared" ca="1" si="0"/>
        <v>0</v>
      </c>
      <c r="U4">
        <f t="shared" ca="1" si="0"/>
        <v>0</v>
      </c>
      <c r="V4">
        <f t="shared" ca="1" si="0"/>
        <v>0</v>
      </c>
      <c r="W4">
        <f t="shared" ca="1" si="0"/>
        <v>0</v>
      </c>
      <c r="X4">
        <f t="shared" ca="1" si="0"/>
        <v>0</v>
      </c>
      <c r="Y4">
        <f t="shared" ca="1" si="0"/>
        <v>0</v>
      </c>
      <c r="Z4">
        <f t="shared" ca="1" si="0"/>
        <v>0</v>
      </c>
      <c r="AA4">
        <f t="shared" ca="1" si="0"/>
        <v>0</v>
      </c>
      <c r="AB4">
        <f t="shared" ca="1" si="0"/>
        <v>0</v>
      </c>
      <c r="AC4" s="59">
        <f t="shared" ca="1" si="6"/>
        <v>0</v>
      </c>
      <c r="AD4" s="17"/>
      <c r="AE4" s="12" t="s">
        <v>11</v>
      </c>
      <c r="AF4">
        <f t="shared" ca="1" si="7"/>
        <v>0</v>
      </c>
      <c r="AG4">
        <f t="shared" ca="1" si="1"/>
        <v>0</v>
      </c>
      <c r="AH4">
        <f t="shared" ca="1" si="1"/>
        <v>0</v>
      </c>
      <c r="AI4">
        <f t="shared" ca="1" si="1"/>
        <v>0</v>
      </c>
      <c r="AJ4">
        <f t="shared" ca="1" si="1"/>
        <v>0</v>
      </c>
      <c r="AK4">
        <f t="shared" ca="1" si="1"/>
        <v>0</v>
      </c>
      <c r="AL4">
        <f t="shared" ca="1" si="1"/>
        <v>0</v>
      </c>
      <c r="AM4">
        <f t="shared" ca="1" si="1"/>
        <v>0</v>
      </c>
      <c r="AN4">
        <f t="shared" ca="1" si="1"/>
        <v>0</v>
      </c>
      <c r="AO4">
        <f t="shared" ca="1" si="1"/>
        <v>0</v>
      </c>
      <c r="AP4">
        <f t="shared" ca="1" si="1"/>
        <v>0</v>
      </c>
      <c r="AQ4">
        <f t="shared" ca="1" si="1"/>
        <v>0</v>
      </c>
      <c r="AR4" s="59">
        <f t="shared" ca="1" si="8"/>
        <v>0</v>
      </c>
      <c r="AS4" s="17"/>
      <c r="AT4" s="12" t="s">
        <v>11</v>
      </c>
      <c r="AU4">
        <f t="shared" ca="1" si="9"/>
        <v>0</v>
      </c>
      <c r="AV4">
        <f t="shared" ca="1" si="2"/>
        <v>0</v>
      </c>
      <c r="AW4">
        <f t="shared" ca="1" si="2"/>
        <v>0</v>
      </c>
      <c r="AX4">
        <f t="shared" ca="1" si="2"/>
        <v>0</v>
      </c>
      <c r="AY4">
        <f t="shared" ca="1" si="2"/>
        <v>0</v>
      </c>
      <c r="AZ4">
        <f t="shared" ca="1" si="2"/>
        <v>0</v>
      </c>
      <c r="BA4">
        <f t="shared" ca="1" si="2"/>
        <v>0</v>
      </c>
      <c r="BB4">
        <f t="shared" ca="1" si="2"/>
        <v>0</v>
      </c>
      <c r="BC4">
        <f t="shared" ca="1" si="2"/>
        <v>0</v>
      </c>
      <c r="BD4">
        <f t="shared" ca="1" si="2"/>
        <v>0</v>
      </c>
      <c r="BE4">
        <f t="shared" ca="1" si="2"/>
        <v>0</v>
      </c>
      <c r="BF4" t="e">
        <f t="shared" ca="1" si="2"/>
        <v>#VALUE!</v>
      </c>
      <c r="BG4" s="59" t="e">
        <f t="shared" ca="1" si="10"/>
        <v>#VALUE!</v>
      </c>
      <c r="BH4" s="17"/>
      <c r="BI4" s="12" t="s">
        <v>11</v>
      </c>
      <c r="BJ4">
        <f t="shared" ca="1" si="11"/>
        <v>0</v>
      </c>
      <c r="BK4">
        <f t="shared" ca="1" si="12"/>
        <v>0</v>
      </c>
      <c r="BL4">
        <f t="shared" ca="1" si="12"/>
        <v>0</v>
      </c>
      <c r="BM4">
        <f t="shared" ca="1" si="12"/>
        <v>0</v>
      </c>
      <c r="BN4">
        <f t="shared" ca="1" si="12"/>
        <v>0</v>
      </c>
      <c r="BO4">
        <f t="shared" ca="1" si="12"/>
        <v>0</v>
      </c>
      <c r="BP4">
        <f t="shared" ca="1" si="12"/>
        <v>0</v>
      </c>
      <c r="BQ4">
        <f t="shared" ca="1" si="12"/>
        <v>0</v>
      </c>
      <c r="BR4">
        <f t="shared" ca="1" si="12"/>
        <v>0</v>
      </c>
      <c r="BS4">
        <f t="shared" ca="1" si="12"/>
        <v>0</v>
      </c>
      <c r="BT4">
        <f t="shared" ca="1" si="12"/>
        <v>0</v>
      </c>
      <c r="BU4">
        <f t="shared" ca="1" si="12"/>
        <v>0</v>
      </c>
      <c r="BV4" s="59">
        <f t="shared" ca="1" si="13"/>
        <v>0</v>
      </c>
      <c r="BW4" s="17"/>
    </row>
    <row r="5" spans="1:75" x14ac:dyDescent="0.25">
      <c r="A5" s="11" t="s">
        <v>12</v>
      </c>
      <c r="B5">
        <f>COUNTIF(Janvier!$B$3:$B$250,"DPALSE")</f>
        <v>0</v>
      </c>
      <c r="C5">
        <f>COUNTIF(Février!$B$3:$B$250,"DPALSE")</f>
        <v>0</v>
      </c>
      <c r="D5">
        <f>COUNTIF(Mars!$B$3:$B$250,"DPALSE")</f>
        <v>0</v>
      </c>
      <c r="E5">
        <f>COUNTIF(Avril!$B$3:$B$250,"DPALSE")</f>
        <v>0</v>
      </c>
      <c r="F5">
        <f>COUNTIF(Mai!$B$3:$B$250,"DPALSE")</f>
        <v>0</v>
      </c>
      <c r="G5">
        <f>COUNTIF(Juin!$B$3:$B$250,"DPALSE")</f>
        <v>0</v>
      </c>
      <c r="H5">
        <f>COUNTIF(Juillet!$B$3:$B$250,"DPALSE")</f>
        <v>0</v>
      </c>
      <c r="I5">
        <f>COUNTIF(Août!$B$3:$B$250,"DPALSE")</f>
        <v>0</v>
      </c>
      <c r="J5">
        <f>COUNTIF(Septembre!$B$3:$B$250,"DPALSE")</f>
        <v>0</v>
      </c>
      <c r="K5">
        <f>COUNTIF(Octobre!$B$3:$B$250,"DPALSE")</f>
        <v>0</v>
      </c>
      <c r="L5">
        <f>COUNTIF(Novembre!$B$3:$B$250,"DPALSE")</f>
        <v>0</v>
      </c>
      <c r="M5">
        <f>COUNTIF(Décembre!$B$3:$B$250,"DPALSE")</f>
        <v>0</v>
      </c>
      <c r="N5" s="59">
        <f t="shared" si="4"/>
        <v>0</v>
      </c>
      <c r="O5" s="17"/>
      <c r="P5" s="11" t="s">
        <v>12</v>
      </c>
      <c r="Q5">
        <f t="shared" ca="1" si="14"/>
        <v>0</v>
      </c>
      <c r="R5">
        <f t="shared" ca="1" si="5"/>
        <v>0</v>
      </c>
      <c r="S5">
        <f t="shared" ca="1" si="0"/>
        <v>0</v>
      </c>
      <c r="T5">
        <f t="shared" ca="1" si="0"/>
        <v>0</v>
      </c>
      <c r="U5">
        <f t="shared" ca="1" si="0"/>
        <v>0</v>
      </c>
      <c r="V5">
        <f t="shared" ca="1" si="0"/>
        <v>0</v>
      </c>
      <c r="W5">
        <f t="shared" ca="1" si="0"/>
        <v>0</v>
      </c>
      <c r="X5">
        <f t="shared" ca="1" si="0"/>
        <v>0</v>
      </c>
      <c r="Y5">
        <f t="shared" ca="1" si="0"/>
        <v>0</v>
      </c>
      <c r="Z5">
        <f t="shared" ca="1" si="0"/>
        <v>0</v>
      </c>
      <c r="AA5">
        <f t="shared" ca="1" si="0"/>
        <v>0</v>
      </c>
      <c r="AB5">
        <f t="shared" ca="1" si="0"/>
        <v>0</v>
      </c>
      <c r="AC5" s="59">
        <f t="shared" ca="1" si="6"/>
        <v>0</v>
      </c>
      <c r="AD5" s="17"/>
      <c r="AE5" s="11" t="s">
        <v>12</v>
      </c>
      <c r="AF5">
        <f t="shared" ca="1" si="7"/>
        <v>0</v>
      </c>
      <c r="AG5">
        <f t="shared" ca="1" si="1"/>
        <v>0</v>
      </c>
      <c r="AH5">
        <f t="shared" ca="1" si="1"/>
        <v>0</v>
      </c>
      <c r="AI5">
        <f t="shared" ca="1" si="1"/>
        <v>0</v>
      </c>
      <c r="AJ5">
        <f t="shared" ca="1" si="1"/>
        <v>0</v>
      </c>
      <c r="AK5">
        <f t="shared" ca="1" si="1"/>
        <v>0</v>
      </c>
      <c r="AL5">
        <f t="shared" ca="1" si="1"/>
        <v>0</v>
      </c>
      <c r="AM5">
        <f t="shared" ca="1" si="1"/>
        <v>0</v>
      </c>
      <c r="AN5">
        <f t="shared" ca="1" si="1"/>
        <v>0</v>
      </c>
      <c r="AO5">
        <f t="shared" ca="1" si="1"/>
        <v>0</v>
      </c>
      <c r="AP5">
        <f t="shared" ca="1" si="1"/>
        <v>0</v>
      </c>
      <c r="AQ5">
        <f t="shared" ca="1" si="1"/>
        <v>0</v>
      </c>
      <c r="AR5" s="59">
        <f t="shared" ca="1" si="8"/>
        <v>0</v>
      </c>
      <c r="AS5" s="17"/>
      <c r="AT5" s="11" t="s">
        <v>12</v>
      </c>
      <c r="AU5">
        <f t="shared" ca="1" si="9"/>
        <v>0</v>
      </c>
      <c r="AV5">
        <f t="shared" ca="1" si="2"/>
        <v>0</v>
      </c>
      <c r="AW5">
        <f t="shared" ca="1" si="2"/>
        <v>0</v>
      </c>
      <c r="AX5">
        <f t="shared" ca="1" si="2"/>
        <v>0</v>
      </c>
      <c r="AY5">
        <f t="shared" ca="1" si="2"/>
        <v>0</v>
      </c>
      <c r="AZ5">
        <f t="shared" ca="1" si="2"/>
        <v>0</v>
      </c>
      <c r="BA5">
        <f t="shared" ca="1" si="2"/>
        <v>0</v>
      </c>
      <c r="BB5">
        <f t="shared" ca="1" si="2"/>
        <v>0</v>
      </c>
      <c r="BC5">
        <f t="shared" ca="1" si="2"/>
        <v>0</v>
      </c>
      <c r="BD5">
        <f t="shared" ca="1" si="2"/>
        <v>0</v>
      </c>
      <c r="BE5">
        <f t="shared" ca="1" si="2"/>
        <v>0</v>
      </c>
      <c r="BF5" t="e">
        <f t="shared" ca="1" si="2"/>
        <v>#VALUE!</v>
      </c>
      <c r="BG5" s="59" t="e">
        <f t="shared" ca="1" si="10"/>
        <v>#VALUE!</v>
      </c>
      <c r="BH5" s="17"/>
      <c r="BI5" s="11" t="s">
        <v>12</v>
      </c>
      <c r="BJ5">
        <f t="shared" ca="1" si="11"/>
        <v>0</v>
      </c>
      <c r="BK5">
        <f t="shared" ca="1" si="12"/>
        <v>0</v>
      </c>
      <c r="BL5">
        <f t="shared" ca="1" si="12"/>
        <v>0</v>
      </c>
      <c r="BM5">
        <f t="shared" ca="1" si="12"/>
        <v>0</v>
      </c>
      <c r="BN5">
        <f t="shared" ca="1" si="12"/>
        <v>0</v>
      </c>
      <c r="BO5">
        <f t="shared" ca="1" si="12"/>
        <v>0</v>
      </c>
      <c r="BP5">
        <f t="shared" ca="1" si="12"/>
        <v>0</v>
      </c>
      <c r="BQ5">
        <f t="shared" ca="1" si="12"/>
        <v>0</v>
      </c>
      <c r="BR5">
        <f t="shared" ca="1" si="12"/>
        <v>0</v>
      </c>
      <c r="BS5">
        <f t="shared" ca="1" si="12"/>
        <v>0</v>
      </c>
      <c r="BT5">
        <f t="shared" ca="1" si="12"/>
        <v>0</v>
      </c>
      <c r="BU5">
        <f t="shared" ca="1" si="12"/>
        <v>0</v>
      </c>
      <c r="BV5" s="59">
        <f t="shared" ca="1" si="13"/>
        <v>0</v>
      </c>
      <c r="BW5" s="17"/>
    </row>
    <row r="6" spans="1:75" x14ac:dyDescent="0.25">
      <c r="A6" s="12" t="s">
        <v>13</v>
      </c>
      <c r="B6">
        <f>COUNTIF(Janvier!$B$3:$B$250,"DRH-DSSI")</f>
        <v>0</v>
      </c>
      <c r="C6">
        <f>COUNTIF(Février!$B$3:$B$250,"DRH-DSSI")</f>
        <v>0</v>
      </c>
      <c r="D6">
        <f>COUNTIF(Mars!$B$3:$B$250,"DRH-DSSI")</f>
        <v>0</v>
      </c>
      <c r="E6">
        <f>COUNTIF(Avril!$B$3:$B$250,"DRH-DSSI")</f>
        <v>0</v>
      </c>
      <c r="F6">
        <f>COUNTIF(Mai!$B$3:$B$250,"DRH-DSSI")</f>
        <v>0</v>
      </c>
      <c r="G6">
        <f>COUNTIF(Juin!$B$3:$B$250,"DRH-DSSI")</f>
        <v>0</v>
      </c>
      <c r="H6">
        <f>COUNTIF(Juillet!$B$3:$B$250,"DRH-DSSI")</f>
        <v>0</v>
      </c>
      <c r="I6">
        <f>COUNTIF(Août!$B$3:$B$250,"DRH-DSSI")</f>
        <v>0</v>
      </c>
      <c r="J6">
        <f>COUNTIF(Septembre!$B$3:$B$250,"DRH-DSSI")</f>
        <v>0</v>
      </c>
      <c r="K6">
        <f>COUNTIF(Octobre!$B$3:$B$250,"DRH-DSSI")</f>
        <v>0</v>
      </c>
      <c r="L6">
        <f>COUNTIF(Novembre!$B$3:$B$250,"DRH-DSSI")</f>
        <v>0</v>
      </c>
      <c r="M6">
        <f>COUNTIF(Décembre!$B$3:$B$250,"DRH-DSSI")</f>
        <v>0</v>
      </c>
      <c r="N6" s="59">
        <f t="shared" si="4"/>
        <v>0</v>
      </c>
      <c r="O6" s="17"/>
      <c r="P6" s="12" t="s">
        <v>13</v>
      </c>
      <c r="Q6">
        <f t="shared" ca="1" si="14"/>
        <v>0</v>
      </c>
      <c r="R6">
        <f t="shared" ca="1" si="5"/>
        <v>0</v>
      </c>
      <c r="S6">
        <f t="shared" ca="1" si="0"/>
        <v>0</v>
      </c>
      <c r="T6">
        <f t="shared" ca="1" si="0"/>
        <v>0</v>
      </c>
      <c r="U6">
        <f t="shared" ca="1" si="0"/>
        <v>0</v>
      </c>
      <c r="V6">
        <f t="shared" ca="1" si="0"/>
        <v>0</v>
      </c>
      <c r="W6">
        <f t="shared" ca="1" si="0"/>
        <v>0</v>
      </c>
      <c r="X6">
        <f t="shared" ca="1" si="0"/>
        <v>0</v>
      </c>
      <c r="Y6">
        <f t="shared" ca="1" si="0"/>
        <v>0</v>
      </c>
      <c r="Z6">
        <f t="shared" ca="1" si="0"/>
        <v>0</v>
      </c>
      <c r="AA6">
        <f t="shared" ca="1" si="0"/>
        <v>0</v>
      </c>
      <c r="AB6">
        <f t="shared" ca="1" si="0"/>
        <v>0</v>
      </c>
      <c r="AC6" s="59">
        <f t="shared" ca="1" si="6"/>
        <v>0</v>
      </c>
      <c r="AD6" s="17"/>
      <c r="AE6" s="12" t="s">
        <v>13</v>
      </c>
      <c r="AF6">
        <f t="shared" ca="1" si="7"/>
        <v>0</v>
      </c>
      <c r="AG6">
        <f t="shared" ca="1" si="1"/>
        <v>0</v>
      </c>
      <c r="AH6">
        <f t="shared" ca="1" si="1"/>
        <v>0</v>
      </c>
      <c r="AI6">
        <f t="shared" ca="1" si="1"/>
        <v>0</v>
      </c>
      <c r="AJ6">
        <f t="shared" ca="1" si="1"/>
        <v>0</v>
      </c>
      <c r="AK6">
        <f t="shared" ca="1" si="1"/>
        <v>0</v>
      </c>
      <c r="AL6">
        <f t="shared" ca="1" si="1"/>
        <v>0</v>
      </c>
      <c r="AM6">
        <f t="shared" ca="1" si="1"/>
        <v>0</v>
      </c>
      <c r="AN6">
        <f t="shared" ca="1" si="1"/>
        <v>0</v>
      </c>
      <c r="AO6">
        <f t="shared" ca="1" si="1"/>
        <v>0</v>
      </c>
      <c r="AP6">
        <f t="shared" ca="1" si="1"/>
        <v>0</v>
      </c>
      <c r="AQ6">
        <f t="shared" ca="1" si="1"/>
        <v>0</v>
      </c>
      <c r="AR6" s="59">
        <f t="shared" ca="1" si="8"/>
        <v>0</v>
      </c>
      <c r="AS6" s="17"/>
      <c r="AT6" s="12" t="s">
        <v>13</v>
      </c>
      <c r="AU6">
        <f t="shared" ca="1" si="9"/>
        <v>0</v>
      </c>
      <c r="AV6">
        <f t="shared" ca="1" si="2"/>
        <v>0</v>
      </c>
      <c r="AW6">
        <f t="shared" ca="1" si="2"/>
        <v>0</v>
      </c>
      <c r="AX6">
        <f t="shared" ca="1" si="2"/>
        <v>0</v>
      </c>
      <c r="AY6">
        <f t="shared" ca="1" si="2"/>
        <v>0</v>
      </c>
      <c r="AZ6">
        <f t="shared" ca="1" si="2"/>
        <v>0</v>
      </c>
      <c r="BA6">
        <f t="shared" ca="1" si="2"/>
        <v>0</v>
      </c>
      <c r="BB6">
        <f t="shared" ca="1" si="2"/>
        <v>0</v>
      </c>
      <c r="BC6">
        <f t="shared" ca="1" si="2"/>
        <v>0</v>
      </c>
      <c r="BD6">
        <f t="shared" ca="1" si="2"/>
        <v>0</v>
      </c>
      <c r="BE6">
        <f t="shared" ca="1" si="2"/>
        <v>0</v>
      </c>
      <c r="BF6" t="e">
        <f t="shared" ca="1" si="2"/>
        <v>#VALUE!</v>
      </c>
      <c r="BG6" s="59" t="e">
        <f t="shared" ca="1" si="10"/>
        <v>#VALUE!</v>
      </c>
      <c r="BH6" s="17"/>
      <c r="BI6" s="12" t="s">
        <v>13</v>
      </c>
      <c r="BJ6">
        <f t="shared" ca="1" si="11"/>
        <v>0</v>
      </c>
      <c r="BK6">
        <f t="shared" ca="1" si="12"/>
        <v>0</v>
      </c>
      <c r="BL6">
        <f t="shared" ca="1" si="12"/>
        <v>0</v>
      </c>
      <c r="BM6">
        <f t="shared" ca="1" si="12"/>
        <v>0</v>
      </c>
      <c r="BN6">
        <f t="shared" ca="1" si="12"/>
        <v>0</v>
      </c>
      <c r="BO6">
        <f t="shared" ca="1" si="12"/>
        <v>0</v>
      </c>
      <c r="BP6">
        <f t="shared" ca="1" si="12"/>
        <v>0</v>
      </c>
      <c r="BQ6">
        <f t="shared" ca="1" si="12"/>
        <v>0</v>
      </c>
      <c r="BR6">
        <f t="shared" ca="1" si="12"/>
        <v>0</v>
      </c>
      <c r="BS6">
        <f t="shared" ca="1" si="12"/>
        <v>0</v>
      </c>
      <c r="BT6">
        <f t="shared" ca="1" si="12"/>
        <v>0</v>
      </c>
      <c r="BU6">
        <f t="shared" ca="1" si="12"/>
        <v>0</v>
      </c>
      <c r="BV6" s="59">
        <f t="shared" ca="1" si="13"/>
        <v>0</v>
      </c>
      <c r="BW6" s="17"/>
    </row>
    <row r="7" spans="1:75" x14ac:dyDescent="0.25">
      <c r="A7" s="11" t="s">
        <v>14</v>
      </c>
      <c r="B7">
        <f>COUNTIF(Janvier!$B$3:$B$250,"Financier")</f>
        <v>0</v>
      </c>
      <c r="C7">
        <f>COUNTIF(Février!$B$3:$B$250,"Financier")</f>
        <v>0</v>
      </c>
      <c r="D7">
        <f>COUNTIF(Mars!$B$3:$B$250,"Financier")</f>
        <v>0</v>
      </c>
      <c r="E7">
        <f>COUNTIF(Avril!$B$3:$B$250,"Financier")</f>
        <v>0</v>
      </c>
      <c r="F7">
        <f>COUNTIF(Mai!$B$3:$B$250,"Financier")</f>
        <v>0</v>
      </c>
      <c r="G7">
        <f>COUNTIF(Juin!$B$3:$B$250,"Financier")</f>
        <v>0</v>
      </c>
      <c r="H7">
        <f>COUNTIF(Juillet!$B$3:$B$250,"Financier")</f>
        <v>0</v>
      </c>
      <c r="I7">
        <f>COUNTIF(Août!$B$3:$B$250,"Financier")</f>
        <v>0</v>
      </c>
      <c r="J7">
        <f>COUNTIF(Septembre!$B$3:$B$250,"Financier")</f>
        <v>0</v>
      </c>
      <c r="K7">
        <f>COUNTIF(Octobre!$B$3:$B$250,"Financier")</f>
        <v>0</v>
      </c>
      <c r="L7">
        <f>COUNTIF(Novembre!$B$3:$B$250,"Financier")</f>
        <v>0</v>
      </c>
      <c r="M7">
        <f>COUNTIF(Décembre!$B$3:$B$250,"Financier")</f>
        <v>0</v>
      </c>
      <c r="N7" s="59">
        <f t="shared" si="4"/>
        <v>0</v>
      </c>
      <c r="O7" s="17"/>
      <c r="P7" s="11" t="s">
        <v>14</v>
      </c>
      <c r="Q7">
        <f t="shared" ca="1" si="14"/>
        <v>0</v>
      </c>
      <c r="R7">
        <f t="shared" ca="1" si="5"/>
        <v>0</v>
      </c>
      <c r="S7">
        <f t="shared" ca="1" si="0"/>
        <v>0</v>
      </c>
      <c r="T7">
        <f t="shared" ca="1" si="0"/>
        <v>0</v>
      </c>
      <c r="U7">
        <f t="shared" ca="1" si="0"/>
        <v>0</v>
      </c>
      <c r="V7">
        <f t="shared" ca="1" si="0"/>
        <v>0</v>
      </c>
      <c r="W7">
        <f t="shared" ca="1" si="0"/>
        <v>0</v>
      </c>
      <c r="X7">
        <f t="shared" ca="1" si="0"/>
        <v>0</v>
      </c>
      <c r="Y7">
        <f t="shared" ca="1" si="0"/>
        <v>0</v>
      </c>
      <c r="Z7">
        <f t="shared" ca="1" si="0"/>
        <v>0</v>
      </c>
      <c r="AA7">
        <f t="shared" ca="1" si="0"/>
        <v>0</v>
      </c>
      <c r="AB7">
        <f t="shared" ca="1" si="0"/>
        <v>0</v>
      </c>
      <c r="AC7" s="59">
        <f t="shared" ca="1" si="6"/>
        <v>0</v>
      </c>
      <c r="AD7" s="17"/>
      <c r="AE7" s="11" t="s">
        <v>14</v>
      </c>
      <c r="AF7">
        <f t="shared" ca="1" si="7"/>
        <v>0</v>
      </c>
      <c r="AG7">
        <f t="shared" ca="1" si="1"/>
        <v>0</v>
      </c>
      <c r="AH7">
        <f t="shared" ca="1" si="1"/>
        <v>0</v>
      </c>
      <c r="AI7">
        <f t="shared" ca="1" si="1"/>
        <v>0</v>
      </c>
      <c r="AJ7">
        <f t="shared" ca="1" si="1"/>
        <v>0</v>
      </c>
      <c r="AK7">
        <f t="shared" ca="1" si="1"/>
        <v>0</v>
      </c>
      <c r="AL7">
        <f t="shared" ca="1" si="1"/>
        <v>0</v>
      </c>
      <c r="AM7">
        <f t="shared" ca="1" si="1"/>
        <v>0</v>
      </c>
      <c r="AN7">
        <f t="shared" ca="1" si="1"/>
        <v>0</v>
      </c>
      <c r="AO7">
        <f t="shared" ca="1" si="1"/>
        <v>0</v>
      </c>
      <c r="AP7">
        <f t="shared" ca="1" si="1"/>
        <v>0</v>
      </c>
      <c r="AQ7">
        <f t="shared" ca="1" si="1"/>
        <v>0</v>
      </c>
      <c r="AR7" s="59">
        <f t="shared" ca="1" si="8"/>
        <v>0</v>
      </c>
      <c r="AS7" s="17"/>
      <c r="AT7" s="11" t="s">
        <v>14</v>
      </c>
      <c r="AU7">
        <f t="shared" ca="1" si="9"/>
        <v>0</v>
      </c>
      <c r="AV7">
        <f t="shared" ca="1" si="2"/>
        <v>0</v>
      </c>
      <c r="AW7">
        <f t="shared" ca="1" si="2"/>
        <v>0</v>
      </c>
      <c r="AX7">
        <f t="shared" ca="1" si="2"/>
        <v>0</v>
      </c>
      <c r="AY7">
        <f t="shared" ca="1" si="2"/>
        <v>0</v>
      </c>
      <c r="AZ7">
        <f t="shared" ca="1" si="2"/>
        <v>0</v>
      </c>
      <c r="BA7">
        <f t="shared" ca="1" si="2"/>
        <v>0</v>
      </c>
      <c r="BB7">
        <f t="shared" ca="1" si="2"/>
        <v>0</v>
      </c>
      <c r="BC7">
        <f t="shared" ca="1" si="2"/>
        <v>0</v>
      </c>
      <c r="BD7">
        <f t="shared" ca="1" si="2"/>
        <v>0</v>
      </c>
      <c r="BE7">
        <f t="shared" ca="1" si="2"/>
        <v>0</v>
      </c>
      <c r="BF7" t="e">
        <f t="shared" ca="1" si="2"/>
        <v>#VALUE!</v>
      </c>
      <c r="BG7" s="59" t="e">
        <f t="shared" ca="1" si="10"/>
        <v>#VALUE!</v>
      </c>
      <c r="BH7" s="17"/>
      <c r="BI7" s="11" t="s">
        <v>14</v>
      </c>
      <c r="BJ7">
        <f t="shared" ca="1" si="11"/>
        <v>0</v>
      </c>
      <c r="BK7">
        <f t="shared" ca="1" si="12"/>
        <v>0</v>
      </c>
      <c r="BL7">
        <f t="shared" ca="1" si="12"/>
        <v>0</v>
      </c>
      <c r="BM7">
        <f t="shared" ca="1" si="12"/>
        <v>0</v>
      </c>
      <c r="BN7">
        <f t="shared" ca="1" si="12"/>
        <v>0</v>
      </c>
      <c r="BO7">
        <f t="shared" ca="1" si="12"/>
        <v>0</v>
      </c>
      <c r="BP7">
        <f t="shared" ca="1" si="12"/>
        <v>0</v>
      </c>
      <c r="BQ7">
        <f t="shared" ca="1" si="12"/>
        <v>0</v>
      </c>
      <c r="BR7">
        <f t="shared" ca="1" si="12"/>
        <v>0</v>
      </c>
      <c r="BS7">
        <f t="shared" ca="1" si="12"/>
        <v>0</v>
      </c>
      <c r="BT7">
        <f t="shared" ca="1" si="12"/>
        <v>0</v>
      </c>
      <c r="BU7">
        <f t="shared" ca="1" si="12"/>
        <v>0</v>
      </c>
      <c r="BV7" s="59">
        <f t="shared" ca="1" si="13"/>
        <v>0</v>
      </c>
      <c r="BW7" s="17"/>
    </row>
    <row r="8" spans="1:75" x14ac:dyDescent="0.25">
      <c r="A8" s="12" t="s">
        <v>15</v>
      </c>
      <c r="B8">
        <f>COUNTIF(Janvier!$B$3:$B$250,"DIT")</f>
        <v>0</v>
      </c>
      <c r="C8">
        <f>COUNTIF(Février!$B$3:$B$250,"DIT")</f>
        <v>0</v>
      </c>
      <c r="D8">
        <f>COUNTIF(Mars!$B$3:$B$250,"DIT")</f>
        <v>0</v>
      </c>
      <c r="E8">
        <f>COUNTIF(Avril!$B$3:$B$250,"DIT")</f>
        <v>0</v>
      </c>
      <c r="F8">
        <f>COUNTIF(Mai!$B$3:$B$250,"DIT")</f>
        <v>0</v>
      </c>
      <c r="G8">
        <f>COUNTIF(Juin!$B$3:$B$250,"DIT")</f>
        <v>0</v>
      </c>
      <c r="H8">
        <f>COUNTIF(Juillet!$B$3:$B$250,"DIT")</f>
        <v>0</v>
      </c>
      <c r="I8">
        <f>COUNTIF(Août!$B$3:$B$250,"DIT")</f>
        <v>0</v>
      </c>
      <c r="J8">
        <f>COUNTIF(Septembre!$B$3:$B$250,"DIT")</f>
        <v>0</v>
      </c>
      <c r="K8">
        <f>COUNTIF(Octobre!$B$3:$B$250,"DIT")</f>
        <v>0</v>
      </c>
      <c r="L8">
        <f>COUNTIF(Novembre!$B$3:$B$250,"DIT")</f>
        <v>0</v>
      </c>
      <c r="M8">
        <f>COUNTIF(Décembre!$B$3:$B$250,"DIT")</f>
        <v>0</v>
      </c>
      <c r="N8" s="59">
        <f t="shared" si="4"/>
        <v>0</v>
      </c>
      <c r="O8" s="17"/>
      <c r="P8" s="12" t="s">
        <v>15</v>
      </c>
      <c r="Q8">
        <f t="shared" ca="1" si="14"/>
        <v>0</v>
      </c>
      <c r="R8">
        <f t="shared" ca="1" si="5"/>
        <v>0</v>
      </c>
      <c r="S8">
        <f t="shared" ca="1" si="0"/>
        <v>0</v>
      </c>
      <c r="T8">
        <f t="shared" ca="1" si="0"/>
        <v>0</v>
      </c>
      <c r="U8">
        <f t="shared" ca="1" si="0"/>
        <v>0</v>
      </c>
      <c r="V8">
        <f t="shared" ca="1" si="0"/>
        <v>0</v>
      </c>
      <c r="W8">
        <f t="shared" ca="1" si="0"/>
        <v>0</v>
      </c>
      <c r="X8">
        <f t="shared" ca="1" si="0"/>
        <v>0</v>
      </c>
      <c r="Y8">
        <f t="shared" ca="1" si="0"/>
        <v>0</v>
      </c>
      <c r="Z8">
        <f t="shared" ca="1" si="0"/>
        <v>0</v>
      </c>
      <c r="AA8">
        <f t="shared" ca="1" si="0"/>
        <v>0</v>
      </c>
      <c r="AB8">
        <f t="shared" ca="1" si="0"/>
        <v>0</v>
      </c>
      <c r="AC8" s="59">
        <f t="shared" ca="1" si="6"/>
        <v>0</v>
      </c>
      <c r="AD8" s="17"/>
      <c r="AE8" s="12" t="s">
        <v>15</v>
      </c>
      <c r="AF8">
        <f t="shared" ca="1" si="7"/>
        <v>0</v>
      </c>
      <c r="AG8">
        <f t="shared" ca="1" si="1"/>
        <v>0</v>
      </c>
      <c r="AH8">
        <f t="shared" ca="1" si="1"/>
        <v>0</v>
      </c>
      <c r="AI8">
        <f t="shared" ca="1" si="1"/>
        <v>0</v>
      </c>
      <c r="AJ8">
        <f t="shared" ca="1" si="1"/>
        <v>0</v>
      </c>
      <c r="AK8">
        <f t="shared" ca="1" si="1"/>
        <v>0</v>
      </c>
      <c r="AL8">
        <f t="shared" ca="1" si="1"/>
        <v>0</v>
      </c>
      <c r="AM8">
        <f t="shared" ca="1" si="1"/>
        <v>0</v>
      </c>
      <c r="AN8">
        <f t="shared" ca="1" si="1"/>
        <v>0</v>
      </c>
      <c r="AO8">
        <f t="shared" ca="1" si="1"/>
        <v>0</v>
      </c>
      <c r="AP8">
        <f t="shared" ca="1" si="1"/>
        <v>0</v>
      </c>
      <c r="AQ8">
        <f t="shared" ca="1" si="1"/>
        <v>0</v>
      </c>
      <c r="AR8" s="59">
        <f t="shared" ca="1" si="8"/>
        <v>0</v>
      </c>
      <c r="AS8" s="17"/>
      <c r="AT8" s="12" t="s">
        <v>15</v>
      </c>
      <c r="AU8">
        <f t="shared" ca="1" si="9"/>
        <v>0</v>
      </c>
      <c r="AV8">
        <f t="shared" ca="1" si="2"/>
        <v>0</v>
      </c>
      <c r="AW8">
        <f t="shared" ca="1" si="2"/>
        <v>0</v>
      </c>
      <c r="AX8">
        <f t="shared" ca="1" si="2"/>
        <v>0</v>
      </c>
      <c r="AY8">
        <f t="shared" ca="1" si="2"/>
        <v>0</v>
      </c>
      <c r="AZ8">
        <f t="shared" ca="1" si="2"/>
        <v>0</v>
      </c>
      <c r="BA8">
        <f t="shared" ca="1" si="2"/>
        <v>0</v>
      </c>
      <c r="BB8">
        <f t="shared" ca="1" si="2"/>
        <v>0</v>
      </c>
      <c r="BC8">
        <f t="shared" ca="1" si="2"/>
        <v>0</v>
      </c>
      <c r="BD8">
        <f t="shared" ca="1" si="2"/>
        <v>0</v>
      </c>
      <c r="BE8">
        <f t="shared" ca="1" si="2"/>
        <v>0</v>
      </c>
      <c r="BF8" t="e">
        <f t="shared" ca="1" si="2"/>
        <v>#VALUE!</v>
      </c>
      <c r="BG8" s="59" t="e">
        <f t="shared" ca="1" si="10"/>
        <v>#VALUE!</v>
      </c>
      <c r="BH8" s="17"/>
      <c r="BI8" s="12" t="s">
        <v>15</v>
      </c>
      <c r="BJ8">
        <f t="shared" ca="1" si="11"/>
        <v>0</v>
      </c>
      <c r="BK8">
        <f t="shared" ca="1" si="12"/>
        <v>0</v>
      </c>
      <c r="BL8">
        <f t="shared" ca="1" si="12"/>
        <v>0</v>
      </c>
      <c r="BM8">
        <f t="shared" ca="1" si="12"/>
        <v>0</v>
      </c>
      <c r="BN8">
        <f t="shared" ca="1" si="12"/>
        <v>0</v>
      </c>
      <c r="BO8">
        <f t="shared" ca="1" si="12"/>
        <v>0</v>
      </c>
      <c r="BP8">
        <f t="shared" ca="1" si="12"/>
        <v>0</v>
      </c>
      <c r="BQ8">
        <f t="shared" ca="1" si="12"/>
        <v>0</v>
      </c>
      <c r="BR8">
        <f t="shared" ca="1" si="12"/>
        <v>0</v>
      </c>
      <c r="BS8">
        <f t="shared" ca="1" si="12"/>
        <v>0</v>
      </c>
      <c r="BT8">
        <f t="shared" ca="1" si="12"/>
        <v>0</v>
      </c>
      <c r="BU8">
        <f t="shared" ca="1" si="12"/>
        <v>0</v>
      </c>
      <c r="BV8" s="59">
        <f t="shared" ca="1" si="13"/>
        <v>0</v>
      </c>
      <c r="BW8" s="17"/>
    </row>
    <row r="9" spans="1:75" x14ac:dyDescent="0.25">
      <c r="A9" s="11" t="s">
        <v>16</v>
      </c>
      <c r="B9">
        <f>COUNTIF(Janvier!$B$3:$B$250,"DISAM")</f>
        <v>0</v>
      </c>
      <c r="C9">
        <f>COUNTIF(Février!$B$3:$B$250,"DISAM")</f>
        <v>0</v>
      </c>
      <c r="D9">
        <f>COUNTIF(Mars!$B$3:$B$250,"DISAM")</f>
        <v>0</v>
      </c>
      <c r="E9">
        <f>COUNTIF(Avril!$B$3:$B$250,"DISAM")</f>
        <v>0</v>
      </c>
      <c r="F9">
        <f>COUNTIF(Mai!$B$3:$B$250,"DISAM")</f>
        <v>0</v>
      </c>
      <c r="G9">
        <f>COUNTIF(Juin!$B$3:$B$250,"DISAM")</f>
        <v>0</v>
      </c>
      <c r="H9">
        <f>COUNTIF(Juillet!$B$3:$B$250,"DISAM")</f>
        <v>0</v>
      </c>
      <c r="I9">
        <f>COUNTIF(Août!$B$3:$B$250,"DISAM")</f>
        <v>0</v>
      </c>
      <c r="J9">
        <f>COUNTIF(Septembre!$B$3:$B$250,"DISAM")</f>
        <v>0</v>
      </c>
      <c r="K9">
        <f>COUNTIF(Octobre!$B$3:$B$250,"DISAM")</f>
        <v>0</v>
      </c>
      <c r="L9">
        <f>COUNTIF(Novembre!$B$3:$B$250,"DISAM")</f>
        <v>0</v>
      </c>
      <c r="M9">
        <f>COUNTIF(Décembre!$B$3:$B$250,"DISAM")</f>
        <v>0</v>
      </c>
      <c r="N9" s="59">
        <f t="shared" si="4"/>
        <v>0</v>
      </c>
      <c r="O9" s="17"/>
      <c r="P9" s="11" t="s">
        <v>16</v>
      </c>
      <c r="Q9">
        <f t="shared" ca="1" si="14"/>
        <v>0</v>
      </c>
      <c r="R9">
        <f t="shared" ca="1" si="5"/>
        <v>0</v>
      </c>
      <c r="S9">
        <f t="shared" ca="1" si="0"/>
        <v>0</v>
      </c>
      <c r="T9">
        <f t="shared" ca="1" si="0"/>
        <v>0</v>
      </c>
      <c r="U9">
        <f t="shared" ca="1" si="0"/>
        <v>0</v>
      </c>
      <c r="V9">
        <f t="shared" ca="1" si="0"/>
        <v>0</v>
      </c>
      <c r="W9">
        <f t="shared" ca="1" si="0"/>
        <v>0</v>
      </c>
      <c r="X9">
        <f t="shared" ca="1" si="0"/>
        <v>0</v>
      </c>
      <c r="Y9">
        <f t="shared" ca="1" si="0"/>
        <v>0</v>
      </c>
      <c r="Z9">
        <f t="shared" ca="1" si="0"/>
        <v>0</v>
      </c>
      <c r="AA9">
        <f t="shared" ca="1" si="0"/>
        <v>0</v>
      </c>
      <c r="AB9">
        <f t="shared" ca="1" si="0"/>
        <v>0</v>
      </c>
      <c r="AC9" s="59">
        <f t="shared" ca="1" si="6"/>
        <v>0</v>
      </c>
      <c r="AD9" s="17"/>
      <c r="AE9" s="11" t="s">
        <v>16</v>
      </c>
      <c r="AF9">
        <f t="shared" ca="1" si="7"/>
        <v>0</v>
      </c>
      <c r="AG9">
        <f t="shared" ca="1" si="1"/>
        <v>0</v>
      </c>
      <c r="AH9">
        <f t="shared" ca="1" si="1"/>
        <v>0</v>
      </c>
      <c r="AI9">
        <f t="shared" ca="1" si="1"/>
        <v>0</v>
      </c>
      <c r="AJ9">
        <f t="shared" ca="1" si="1"/>
        <v>0</v>
      </c>
      <c r="AK9">
        <f t="shared" ca="1" si="1"/>
        <v>0</v>
      </c>
      <c r="AL9">
        <f t="shared" ca="1" si="1"/>
        <v>0</v>
      </c>
      <c r="AM9">
        <f t="shared" ca="1" si="1"/>
        <v>0</v>
      </c>
      <c r="AN9">
        <f t="shared" ca="1" si="1"/>
        <v>0</v>
      </c>
      <c r="AO9">
        <f t="shared" ca="1" si="1"/>
        <v>0</v>
      </c>
      <c r="AP9">
        <f t="shared" ca="1" si="1"/>
        <v>0</v>
      </c>
      <c r="AQ9">
        <f t="shared" ca="1" si="1"/>
        <v>0</v>
      </c>
      <c r="AR9" s="59">
        <f t="shared" ca="1" si="8"/>
        <v>0</v>
      </c>
      <c r="AS9" s="17"/>
      <c r="AT9" s="11" t="s">
        <v>16</v>
      </c>
      <c r="AU9">
        <f t="shared" ca="1" si="9"/>
        <v>0</v>
      </c>
      <c r="AV9">
        <f t="shared" ca="1" si="2"/>
        <v>0</v>
      </c>
      <c r="AW9">
        <f t="shared" ca="1" si="2"/>
        <v>0</v>
      </c>
      <c r="AX9">
        <f t="shared" ca="1" si="2"/>
        <v>0</v>
      </c>
      <c r="AY9">
        <f t="shared" ca="1" si="2"/>
        <v>0</v>
      </c>
      <c r="AZ9">
        <f t="shared" ca="1" si="2"/>
        <v>0</v>
      </c>
      <c r="BA9">
        <f t="shared" ca="1" si="2"/>
        <v>0</v>
      </c>
      <c r="BB9">
        <f t="shared" ca="1" si="2"/>
        <v>0</v>
      </c>
      <c r="BC9">
        <f t="shared" ca="1" si="2"/>
        <v>0</v>
      </c>
      <c r="BD9">
        <f t="shared" ca="1" si="2"/>
        <v>0</v>
      </c>
      <c r="BE9">
        <f t="shared" ca="1" si="2"/>
        <v>0</v>
      </c>
      <c r="BF9" t="e">
        <f t="shared" ca="1" si="2"/>
        <v>#VALUE!</v>
      </c>
      <c r="BG9" s="59" t="e">
        <f t="shared" ca="1" si="10"/>
        <v>#VALUE!</v>
      </c>
      <c r="BH9" s="17"/>
      <c r="BI9" s="11" t="s">
        <v>16</v>
      </c>
      <c r="BJ9">
        <f t="shared" ca="1" si="11"/>
        <v>0</v>
      </c>
      <c r="BK9">
        <f t="shared" ca="1" si="12"/>
        <v>0</v>
      </c>
      <c r="BL9">
        <f t="shared" ca="1" si="12"/>
        <v>0</v>
      </c>
      <c r="BM9">
        <f t="shared" ca="1" si="12"/>
        <v>0</v>
      </c>
      <c r="BN9">
        <f t="shared" ca="1" si="12"/>
        <v>0</v>
      </c>
      <c r="BO9">
        <f t="shared" ca="1" si="12"/>
        <v>0</v>
      </c>
      <c r="BP9">
        <f t="shared" ca="1" si="12"/>
        <v>0</v>
      </c>
      <c r="BQ9">
        <f t="shared" ca="1" si="12"/>
        <v>0</v>
      </c>
      <c r="BR9">
        <f t="shared" ca="1" si="12"/>
        <v>0</v>
      </c>
      <c r="BS9">
        <f t="shared" ca="1" si="12"/>
        <v>0</v>
      </c>
      <c r="BT9">
        <f t="shared" ca="1" si="12"/>
        <v>0</v>
      </c>
      <c r="BU9">
        <f t="shared" ca="1" si="12"/>
        <v>0</v>
      </c>
      <c r="BV9" s="59">
        <f t="shared" ca="1" si="13"/>
        <v>0</v>
      </c>
      <c r="BW9" s="17"/>
    </row>
    <row r="10" spans="1:75" x14ac:dyDescent="0.25">
      <c r="A10" s="12" t="s">
        <v>17</v>
      </c>
      <c r="B10">
        <f>COUNTIF(Janvier!$B$3:$B$250,"DIM")</f>
        <v>0</v>
      </c>
      <c r="C10">
        <f>COUNTIF(Février!$B$3:$B$250,"DIM")</f>
        <v>0</v>
      </c>
      <c r="D10">
        <f>COUNTIF(Mars!$B$3:$B$250,"DIM")</f>
        <v>0</v>
      </c>
      <c r="E10">
        <f>COUNTIF(Avril!$B$3:$B$250,"DIM")</f>
        <v>0</v>
      </c>
      <c r="F10">
        <f>COUNTIF(Mai!$B$3:$B$250,"DIM")</f>
        <v>0</v>
      </c>
      <c r="G10">
        <f>COUNTIF(Juin!$B$3:$B$250,"DIM")</f>
        <v>0</v>
      </c>
      <c r="H10">
        <f>COUNTIF(Juillet!$B$3:$B$250,"DIM")</f>
        <v>0</v>
      </c>
      <c r="I10">
        <f>COUNTIF(Août!$B$3:$B$250,"DIM")</f>
        <v>0</v>
      </c>
      <c r="J10">
        <f>COUNTIF(Septembre!$B$3:$B$250,"DIM")</f>
        <v>0</v>
      </c>
      <c r="K10">
        <f>COUNTIF(Octobre!$B$3:$B$250,"DIM")</f>
        <v>0</v>
      </c>
      <c r="L10">
        <f>COUNTIF(Novembre!$B$3:$B$250,"DIM")</f>
        <v>0</v>
      </c>
      <c r="M10">
        <f>COUNTIF(Décembre!$B$3:$B$250,"DIM")</f>
        <v>0</v>
      </c>
      <c r="N10" s="59">
        <f t="shared" si="4"/>
        <v>0</v>
      </c>
      <c r="O10" s="17"/>
      <c r="P10" s="12" t="s">
        <v>17</v>
      </c>
      <c r="Q10">
        <f t="shared" ca="1" si="14"/>
        <v>0</v>
      </c>
      <c r="R10">
        <f t="shared" ca="1" si="5"/>
        <v>0</v>
      </c>
      <c r="S10">
        <f t="shared" ca="1" si="0"/>
        <v>0</v>
      </c>
      <c r="T10">
        <f t="shared" ca="1" si="0"/>
        <v>0</v>
      </c>
      <c r="U10">
        <f t="shared" ca="1" si="0"/>
        <v>0</v>
      </c>
      <c r="V10">
        <f t="shared" ca="1" si="0"/>
        <v>0</v>
      </c>
      <c r="W10">
        <f t="shared" ca="1" si="0"/>
        <v>0</v>
      </c>
      <c r="X10">
        <f t="shared" ca="1" si="0"/>
        <v>0</v>
      </c>
      <c r="Y10">
        <f t="shared" ca="1" si="0"/>
        <v>0</v>
      </c>
      <c r="Z10">
        <f t="shared" ca="1" si="0"/>
        <v>0</v>
      </c>
      <c r="AA10">
        <f t="shared" ca="1" si="0"/>
        <v>0</v>
      </c>
      <c r="AB10">
        <f t="shared" ca="1" si="0"/>
        <v>0</v>
      </c>
      <c r="AC10" s="59">
        <f t="shared" ca="1" si="6"/>
        <v>0</v>
      </c>
      <c r="AD10" s="17"/>
      <c r="AE10" s="12" t="s">
        <v>17</v>
      </c>
      <c r="AF10">
        <f t="shared" ca="1" si="7"/>
        <v>0</v>
      </c>
      <c r="AG10">
        <f t="shared" ca="1" si="1"/>
        <v>0</v>
      </c>
      <c r="AH10">
        <f t="shared" ca="1" si="1"/>
        <v>0</v>
      </c>
      <c r="AI10">
        <f t="shared" ca="1" si="1"/>
        <v>0</v>
      </c>
      <c r="AJ10">
        <f t="shared" ca="1" si="1"/>
        <v>0</v>
      </c>
      <c r="AK10">
        <f t="shared" ca="1" si="1"/>
        <v>0</v>
      </c>
      <c r="AL10">
        <f t="shared" ca="1" si="1"/>
        <v>0</v>
      </c>
      <c r="AM10">
        <f t="shared" ca="1" si="1"/>
        <v>0</v>
      </c>
      <c r="AN10">
        <f t="shared" ca="1" si="1"/>
        <v>0</v>
      </c>
      <c r="AO10">
        <f t="shared" ca="1" si="1"/>
        <v>0</v>
      </c>
      <c r="AP10">
        <f t="shared" ca="1" si="1"/>
        <v>0</v>
      </c>
      <c r="AQ10">
        <f t="shared" ca="1" si="1"/>
        <v>0</v>
      </c>
      <c r="AR10" s="59">
        <f t="shared" ca="1" si="8"/>
        <v>0</v>
      </c>
      <c r="AS10" s="17"/>
      <c r="AT10" s="12" t="s">
        <v>17</v>
      </c>
      <c r="AU10">
        <f t="shared" ca="1" si="9"/>
        <v>0</v>
      </c>
      <c r="AV10">
        <f t="shared" ca="1" si="2"/>
        <v>0</v>
      </c>
      <c r="AW10">
        <f t="shared" ca="1" si="2"/>
        <v>0</v>
      </c>
      <c r="AX10">
        <f t="shared" ca="1" si="2"/>
        <v>0</v>
      </c>
      <c r="AY10">
        <f t="shared" ca="1" si="2"/>
        <v>0</v>
      </c>
      <c r="AZ10">
        <f t="shared" ca="1" si="2"/>
        <v>0</v>
      </c>
      <c r="BA10">
        <f t="shared" ca="1" si="2"/>
        <v>0</v>
      </c>
      <c r="BB10">
        <f t="shared" ca="1" si="2"/>
        <v>0</v>
      </c>
      <c r="BC10">
        <f t="shared" ca="1" si="2"/>
        <v>0</v>
      </c>
      <c r="BD10">
        <f t="shared" ca="1" si="2"/>
        <v>0</v>
      </c>
      <c r="BE10">
        <f t="shared" ca="1" si="2"/>
        <v>0</v>
      </c>
      <c r="BF10" t="e">
        <f t="shared" ca="1" si="2"/>
        <v>#VALUE!</v>
      </c>
      <c r="BG10" s="59" t="e">
        <f t="shared" ca="1" si="10"/>
        <v>#VALUE!</v>
      </c>
      <c r="BH10" s="17"/>
      <c r="BI10" s="12" t="s">
        <v>17</v>
      </c>
      <c r="BJ10">
        <f t="shared" ca="1" si="11"/>
        <v>0</v>
      </c>
      <c r="BK10">
        <f t="shared" ca="1" si="12"/>
        <v>0</v>
      </c>
      <c r="BL10">
        <f t="shared" ca="1" si="12"/>
        <v>0</v>
      </c>
      <c r="BM10">
        <f t="shared" ca="1" si="12"/>
        <v>0</v>
      </c>
      <c r="BN10">
        <f t="shared" ca="1" si="12"/>
        <v>0</v>
      </c>
      <c r="BO10">
        <f t="shared" ca="1" si="12"/>
        <v>0</v>
      </c>
      <c r="BP10">
        <f t="shared" ca="1" si="12"/>
        <v>0</v>
      </c>
      <c r="BQ10">
        <f t="shared" ca="1" si="12"/>
        <v>0</v>
      </c>
      <c r="BR10">
        <f t="shared" ca="1" si="12"/>
        <v>0</v>
      </c>
      <c r="BS10">
        <f t="shared" ca="1" si="12"/>
        <v>0</v>
      </c>
      <c r="BT10">
        <f t="shared" ca="1" si="12"/>
        <v>0</v>
      </c>
      <c r="BU10">
        <f t="shared" ca="1" si="12"/>
        <v>0</v>
      </c>
      <c r="BV10" s="59">
        <f t="shared" ca="1" si="13"/>
        <v>0</v>
      </c>
      <c r="BW10" s="17"/>
    </row>
    <row r="11" spans="1:75" x14ac:dyDescent="0.25">
      <c r="A11" s="11" t="s">
        <v>10</v>
      </c>
      <c r="B11">
        <f>COUNTIF(Janvier!$B$3:$B$250,"Clientelle")</f>
        <v>0</v>
      </c>
      <c r="C11">
        <f>COUNTIF(Février!$B$3:$B$250,"Clientelle")</f>
        <v>0</v>
      </c>
      <c r="D11">
        <f>COUNTIF(Mars!$B$3:$B$250,"Clientelle")</f>
        <v>0</v>
      </c>
      <c r="E11">
        <f>COUNTIF(Avril!$B$3:$B$250,"Clientelle")</f>
        <v>0</v>
      </c>
      <c r="F11">
        <f>COUNTIF(Mai!$B$3:$B$250,"Clientelle")</f>
        <v>0</v>
      </c>
      <c r="G11">
        <f>COUNTIF(Juin!$B$3:$B$250,"Clientelle")</f>
        <v>0</v>
      </c>
      <c r="H11">
        <f>COUNTIF(Juillet!$B$3:$B$250,"Clientelle")</f>
        <v>0</v>
      </c>
      <c r="I11">
        <f>COUNTIF(Août!$B$3:$B$250,"Clientelle")</f>
        <v>0</v>
      </c>
      <c r="J11">
        <f>COUNTIF(Septembre!$B$3:$B$250,"Clientelle")</f>
        <v>0</v>
      </c>
      <c r="K11">
        <f>COUNTIF(Octobre!$B$3:$B$250,"Clientelle")</f>
        <v>0</v>
      </c>
      <c r="L11">
        <f>COUNTIF(Novembre!$B$3:$B$250,"Clientelle")</f>
        <v>0</v>
      </c>
      <c r="M11">
        <f>COUNTIF(Décembre!$B$3:$B$250,"Clientelle")</f>
        <v>0</v>
      </c>
      <c r="N11" s="59">
        <f t="shared" si="4"/>
        <v>0</v>
      </c>
      <c r="O11" s="17"/>
      <c r="P11" s="11" t="s">
        <v>10</v>
      </c>
      <c r="Q11">
        <f t="shared" ca="1" si="14"/>
        <v>0</v>
      </c>
      <c r="R11">
        <f t="shared" ca="1" si="5"/>
        <v>0</v>
      </c>
      <c r="S11">
        <f t="shared" ca="1" si="0"/>
        <v>0</v>
      </c>
      <c r="T11">
        <f t="shared" ca="1" si="0"/>
        <v>0</v>
      </c>
      <c r="U11">
        <f t="shared" ca="1" si="0"/>
        <v>0</v>
      </c>
      <c r="V11">
        <f t="shared" ca="1" si="0"/>
        <v>0</v>
      </c>
      <c r="W11">
        <f t="shared" ca="1" si="0"/>
        <v>0</v>
      </c>
      <c r="X11">
        <f t="shared" ca="1" si="0"/>
        <v>0</v>
      </c>
      <c r="Y11">
        <f t="shared" ca="1" si="0"/>
        <v>0</v>
      </c>
      <c r="Z11">
        <f t="shared" ca="1" si="0"/>
        <v>0</v>
      </c>
      <c r="AA11">
        <f t="shared" ca="1" si="0"/>
        <v>0</v>
      </c>
      <c r="AB11">
        <f t="shared" ca="1" si="0"/>
        <v>0</v>
      </c>
      <c r="AC11" s="59">
        <f t="shared" ca="1" si="6"/>
        <v>0</v>
      </c>
      <c r="AD11" s="17"/>
      <c r="AE11" s="11" t="s">
        <v>10</v>
      </c>
      <c r="AF11">
        <f t="shared" ca="1" si="7"/>
        <v>0</v>
      </c>
      <c r="AG11">
        <f t="shared" ca="1" si="1"/>
        <v>0</v>
      </c>
      <c r="AH11">
        <f t="shared" ca="1" si="1"/>
        <v>0</v>
      </c>
      <c r="AI11">
        <f t="shared" ca="1" si="1"/>
        <v>0</v>
      </c>
      <c r="AJ11">
        <f t="shared" ca="1" si="1"/>
        <v>0</v>
      </c>
      <c r="AK11">
        <f t="shared" ca="1" si="1"/>
        <v>0</v>
      </c>
      <c r="AL11">
        <f t="shared" ca="1" si="1"/>
        <v>0</v>
      </c>
      <c r="AM11">
        <f t="shared" ca="1" si="1"/>
        <v>0</v>
      </c>
      <c r="AN11">
        <f t="shared" ca="1" si="1"/>
        <v>0</v>
      </c>
      <c r="AO11">
        <f t="shared" ca="1" si="1"/>
        <v>0</v>
      </c>
      <c r="AP11">
        <f t="shared" ca="1" si="1"/>
        <v>0</v>
      </c>
      <c r="AQ11">
        <f t="shared" ca="1" si="1"/>
        <v>0</v>
      </c>
      <c r="AR11" s="59">
        <f t="shared" ca="1" si="8"/>
        <v>0</v>
      </c>
      <c r="AS11" s="17"/>
      <c r="AT11" s="11" t="s">
        <v>10</v>
      </c>
      <c r="AU11">
        <f t="shared" ca="1" si="9"/>
        <v>0</v>
      </c>
      <c r="AV11">
        <f t="shared" ca="1" si="2"/>
        <v>0</v>
      </c>
      <c r="AW11">
        <f t="shared" ca="1" si="2"/>
        <v>0</v>
      </c>
      <c r="AX11">
        <f t="shared" ca="1" si="2"/>
        <v>0</v>
      </c>
      <c r="AY11">
        <f t="shared" ca="1" si="2"/>
        <v>0</v>
      </c>
      <c r="AZ11">
        <f t="shared" ca="1" si="2"/>
        <v>0</v>
      </c>
      <c r="BA11">
        <f t="shared" ca="1" si="2"/>
        <v>0</v>
      </c>
      <c r="BB11">
        <f t="shared" ca="1" si="2"/>
        <v>0</v>
      </c>
      <c r="BC11">
        <f t="shared" ca="1" si="2"/>
        <v>0</v>
      </c>
      <c r="BD11">
        <f t="shared" ca="1" si="2"/>
        <v>0</v>
      </c>
      <c r="BE11">
        <f t="shared" ca="1" si="2"/>
        <v>0</v>
      </c>
      <c r="BF11" t="e">
        <f t="shared" ca="1" si="2"/>
        <v>#VALUE!</v>
      </c>
      <c r="BG11" s="59" t="e">
        <f t="shared" ca="1" si="10"/>
        <v>#VALUE!</v>
      </c>
      <c r="BH11" s="17"/>
      <c r="BI11" s="11" t="s">
        <v>10</v>
      </c>
      <c r="BJ11">
        <f t="shared" ca="1" si="11"/>
        <v>0</v>
      </c>
      <c r="BK11">
        <f t="shared" ca="1" si="12"/>
        <v>0</v>
      </c>
      <c r="BL11">
        <f t="shared" ca="1" si="12"/>
        <v>0</v>
      </c>
      <c r="BM11">
        <f t="shared" ca="1" si="12"/>
        <v>0</v>
      </c>
      <c r="BN11">
        <f t="shared" ca="1" si="12"/>
        <v>0</v>
      </c>
      <c r="BO11">
        <f t="shared" ca="1" si="12"/>
        <v>0</v>
      </c>
      <c r="BP11">
        <f t="shared" ca="1" si="12"/>
        <v>0</v>
      </c>
      <c r="BQ11">
        <f t="shared" ca="1" si="12"/>
        <v>0</v>
      </c>
      <c r="BR11">
        <f t="shared" ca="1" si="12"/>
        <v>0</v>
      </c>
      <c r="BS11">
        <f t="shared" ca="1" si="12"/>
        <v>0</v>
      </c>
      <c r="BT11">
        <f t="shared" ca="1" si="12"/>
        <v>0</v>
      </c>
      <c r="BU11">
        <f t="shared" ca="1" si="12"/>
        <v>0</v>
      </c>
      <c r="BV11" s="59">
        <f t="shared" ca="1" si="13"/>
        <v>0</v>
      </c>
      <c r="BW11" s="17"/>
    </row>
    <row r="12" spans="1:75" x14ac:dyDescent="0.25">
      <c r="A12" s="11" t="s">
        <v>9</v>
      </c>
      <c r="B12">
        <f>COUNTIF(Janvier!$B$3:$B$250,"Stratégie")</f>
        <v>0</v>
      </c>
      <c r="C12">
        <f>COUNTIF(Février!$B$3:$B$250,"Stratégie")</f>
        <v>0</v>
      </c>
      <c r="D12">
        <f>COUNTIF(Mars!$B$3:$B$250,"Stratégie")</f>
        <v>0</v>
      </c>
      <c r="E12">
        <f>COUNTIF(Avril!$B$3:$B$250,"Stratégie")</f>
        <v>0</v>
      </c>
      <c r="F12">
        <f>COUNTIF(Mai!$B$3:$B$250,"Stratégie")</f>
        <v>0</v>
      </c>
      <c r="G12">
        <f>COUNTIF(Juin!$B$3:$B$250,"Stratégie")</f>
        <v>0</v>
      </c>
      <c r="H12">
        <f>COUNTIF(Juillet!$B$3:$B$250,"Stratégie")</f>
        <v>0</v>
      </c>
      <c r="I12">
        <f>COUNTIF(Août!$B$3:$B$250,"Stratégie")</f>
        <v>0</v>
      </c>
      <c r="J12">
        <f>COUNTIF(Septembre!$B$3:$B$250,"Stratégie")</f>
        <v>0</v>
      </c>
      <c r="K12">
        <f>COUNTIF(Octobre!$B$3:$B$250,"Stratégie")</f>
        <v>0</v>
      </c>
      <c r="L12">
        <f>COUNTIF(Novembre!$B$3:$B$250,"Stratégie")</f>
        <v>0</v>
      </c>
      <c r="M12">
        <f>COUNTIF(Décembre!$B$3:$B$250,"Stratégie")</f>
        <v>0</v>
      </c>
      <c r="N12" s="59">
        <f t="shared" si="4"/>
        <v>0</v>
      </c>
      <c r="O12" s="17"/>
      <c r="P12" s="11" t="s">
        <v>9</v>
      </c>
      <c r="Q12">
        <f t="shared" ca="1" si="14"/>
        <v>0</v>
      </c>
      <c r="R12">
        <f t="shared" ca="1" si="5"/>
        <v>0</v>
      </c>
      <c r="S12">
        <f t="shared" ca="1" si="0"/>
        <v>0</v>
      </c>
      <c r="T12">
        <f t="shared" ca="1" si="0"/>
        <v>0</v>
      </c>
      <c r="U12">
        <f t="shared" ca="1" si="0"/>
        <v>0</v>
      </c>
      <c r="V12">
        <f t="shared" ca="1" si="0"/>
        <v>0</v>
      </c>
      <c r="W12">
        <f t="shared" ca="1" si="0"/>
        <v>0</v>
      </c>
      <c r="X12">
        <f t="shared" ca="1" si="0"/>
        <v>0</v>
      </c>
      <c r="Y12">
        <f t="shared" ca="1" si="0"/>
        <v>0</v>
      </c>
      <c r="Z12">
        <f t="shared" ca="1" si="0"/>
        <v>0</v>
      </c>
      <c r="AA12">
        <f t="shared" ca="1" si="0"/>
        <v>0</v>
      </c>
      <c r="AB12">
        <f t="shared" ca="1" si="0"/>
        <v>0</v>
      </c>
      <c r="AC12" s="59">
        <f t="shared" ca="1" si="6"/>
        <v>0</v>
      </c>
      <c r="AD12" s="17"/>
      <c r="AE12" s="11" t="s">
        <v>9</v>
      </c>
      <c r="AF12">
        <f t="shared" ca="1" si="7"/>
        <v>0</v>
      </c>
      <c r="AG12">
        <f t="shared" ca="1" si="1"/>
        <v>0</v>
      </c>
      <c r="AH12">
        <f t="shared" ca="1" si="1"/>
        <v>0</v>
      </c>
      <c r="AI12">
        <f t="shared" ca="1" si="1"/>
        <v>0</v>
      </c>
      <c r="AJ12">
        <f t="shared" ca="1" si="1"/>
        <v>0</v>
      </c>
      <c r="AK12">
        <f t="shared" ca="1" si="1"/>
        <v>0</v>
      </c>
      <c r="AL12">
        <f t="shared" ca="1" si="1"/>
        <v>0</v>
      </c>
      <c r="AM12">
        <f t="shared" ca="1" si="1"/>
        <v>0</v>
      </c>
      <c r="AN12">
        <f t="shared" ca="1" si="1"/>
        <v>0</v>
      </c>
      <c r="AO12">
        <f t="shared" ca="1" si="1"/>
        <v>0</v>
      </c>
      <c r="AP12">
        <f t="shared" ca="1" si="1"/>
        <v>0</v>
      </c>
      <c r="AQ12">
        <f t="shared" ca="1" si="1"/>
        <v>0</v>
      </c>
      <c r="AR12" s="59">
        <f t="shared" ca="1" si="8"/>
        <v>0</v>
      </c>
      <c r="AS12" s="17"/>
      <c r="AT12" s="11" t="s">
        <v>9</v>
      </c>
      <c r="AU12">
        <f t="shared" ca="1" si="9"/>
        <v>0</v>
      </c>
      <c r="AV12">
        <f t="shared" ca="1" si="2"/>
        <v>0</v>
      </c>
      <c r="AW12">
        <f t="shared" ca="1" si="2"/>
        <v>0</v>
      </c>
      <c r="AX12">
        <f t="shared" ca="1" si="2"/>
        <v>0</v>
      </c>
      <c r="AY12">
        <f t="shared" ca="1" si="2"/>
        <v>0</v>
      </c>
      <c r="AZ12">
        <f t="shared" ca="1" si="2"/>
        <v>0</v>
      </c>
      <c r="BA12">
        <f t="shared" ca="1" si="2"/>
        <v>0</v>
      </c>
      <c r="BB12">
        <f t="shared" ca="1" si="2"/>
        <v>0</v>
      </c>
      <c r="BC12">
        <f t="shared" ca="1" si="2"/>
        <v>0</v>
      </c>
      <c r="BD12">
        <f t="shared" ca="1" si="2"/>
        <v>0</v>
      </c>
      <c r="BE12">
        <f t="shared" ca="1" si="2"/>
        <v>0</v>
      </c>
      <c r="BF12" t="e">
        <f t="shared" ca="1" si="2"/>
        <v>#VALUE!</v>
      </c>
      <c r="BG12" s="59" t="e">
        <f t="shared" ca="1" si="10"/>
        <v>#VALUE!</v>
      </c>
      <c r="BH12" s="17"/>
      <c r="BI12" s="11" t="s">
        <v>9</v>
      </c>
      <c r="BJ12">
        <f t="shared" ca="1" si="11"/>
        <v>0</v>
      </c>
      <c r="BK12">
        <f t="shared" ca="1" si="12"/>
        <v>0</v>
      </c>
      <c r="BL12">
        <f t="shared" ca="1" si="12"/>
        <v>0</v>
      </c>
      <c r="BM12">
        <f t="shared" ca="1" si="12"/>
        <v>0</v>
      </c>
      <c r="BN12">
        <f t="shared" ca="1" si="12"/>
        <v>0</v>
      </c>
      <c r="BO12">
        <f t="shared" ca="1" si="12"/>
        <v>0</v>
      </c>
      <c r="BP12">
        <f t="shared" ca="1" si="12"/>
        <v>0</v>
      </c>
      <c r="BQ12">
        <f t="shared" ca="1" si="12"/>
        <v>0</v>
      </c>
      <c r="BR12">
        <f t="shared" ca="1" si="12"/>
        <v>0</v>
      </c>
      <c r="BS12">
        <f t="shared" ca="1" si="12"/>
        <v>0</v>
      </c>
      <c r="BT12">
        <f t="shared" ca="1" si="12"/>
        <v>0</v>
      </c>
      <c r="BU12">
        <f t="shared" ca="1" si="12"/>
        <v>0</v>
      </c>
      <c r="BV12" s="59">
        <f t="shared" ca="1" si="13"/>
        <v>0</v>
      </c>
      <c r="BW12" s="17"/>
    </row>
    <row r="13" spans="1:75" x14ac:dyDescent="0.25">
      <c r="A13" s="12" t="s">
        <v>75</v>
      </c>
      <c r="B13">
        <f>COUNTIF(Janvier!$B$3:$B$250,"SAJ")</f>
        <v>0</v>
      </c>
      <c r="C13">
        <f>COUNTIF(Février!$B$3:$B$250,"SAJ")</f>
        <v>0</v>
      </c>
      <c r="D13">
        <f>COUNTIF(Mars!$B$3:$B$250,"SAJ")</f>
        <v>0</v>
      </c>
      <c r="E13">
        <f>COUNTIF(Avril!$B$3:$B$250,"SAJ")</f>
        <v>0</v>
      </c>
      <c r="F13">
        <f>COUNTIF(Mai!$B$3:$B$250,"SAJ")</f>
        <v>0</v>
      </c>
      <c r="G13">
        <f>COUNTIF(Juin!$B$3:$B$250,"SAJ")</f>
        <v>0</v>
      </c>
      <c r="H13">
        <f>COUNTIF(Juillet!$B$3:$B$250,"SAJ")</f>
        <v>0</v>
      </c>
      <c r="I13">
        <f>COUNTIF(Août!$B$3:$B$250,"SAJ")</f>
        <v>0</v>
      </c>
      <c r="J13">
        <f>COUNTIF(Septembre!$B$3:$B$250,"SAJ")</f>
        <v>0</v>
      </c>
      <c r="K13">
        <f>COUNTIF(Octobre!$B$3:$B$250,"SAJ")</f>
        <v>0</v>
      </c>
      <c r="L13">
        <f>COUNTIF(Novembre!$B$3:$B$250,"SAJ")</f>
        <v>0</v>
      </c>
      <c r="M13">
        <f>COUNTIF(Décembre!$B$3:$B$250,"SAJ")</f>
        <v>0</v>
      </c>
      <c r="N13" s="59">
        <f t="shared" si="4"/>
        <v>0</v>
      </c>
      <c r="O13" s="17"/>
      <c r="P13" s="12" t="s">
        <v>75</v>
      </c>
      <c r="Q13">
        <f t="shared" ca="1" si="14"/>
        <v>0</v>
      </c>
      <c r="R13">
        <f t="shared" ca="1" si="5"/>
        <v>0</v>
      </c>
      <c r="S13">
        <f t="shared" ca="1" si="0"/>
        <v>0</v>
      </c>
      <c r="T13">
        <f t="shared" ca="1" si="0"/>
        <v>0</v>
      </c>
      <c r="U13">
        <f t="shared" ca="1" si="0"/>
        <v>0</v>
      </c>
      <c r="V13">
        <f t="shared" ca="1" si="0"/>
        <v>0</v>
      </c>
      <c r="W13">
        <f t="shared" ca="1" si="0"/>
        <v>0</v>
      </c>
      <c r="X13">
        <f t="shared" ca="1" si="0"/>
        <v>0</v>
      </c>
      <c r="Y13">
        <f t="shared" ca="1" si="0"/>
        <v>0</v>
      </c>
      <c r="Z13">
        <f t="shared" ca="1" si="0"/>
        <v>0</v>
      </c>
      <c r="AA13">
        <f t="shared" ca="1" si="0"/>
        <v>0</v>
      </c>
      <c r="AB13">
        <f t="shared" ca="1" si="0"/>
        <v>0</v>
      </c>
      <c r="AC13" s="59">
        <f t="shared" ca="1" si="6"/>
        <v>0</v>
      </c>
      <c r="AD13" s="17"/>
      <c r="AE13" s="12" t="s">
        <v>75</v>
      </c>
      <c r="AF13">
        <f t="shared" ca="1" si="7"/>
        <v>0</v>
      </c>
      <c r="AG13">
        <f t="shared" ca="1" si="1"/>
        <v>0</v>
      </c>
      <c r="AH13">
        <f t="shared" ca="1" si="1"/>
        <v>0</v>
      </c>
      <c r="AI13">
        <f t="shared" ca="1" si="1"/>
        <v>0</v>
      </c>
      <c r="AJ13">
        <f t="shared" ca="1" si="1"/>
        <v>0</v>
      </c>
      <c r="AK13">
        <f t="shared" ca="1" si="1"/>
        <v>0</v>
      </c>
      <c r="AL13">
        <f t="shared" ca="1" si="1"/>
        <v>0</v>
      </c>
      <c r="AM13">
        <f t="shared" ca="1" si="1"/>
        <v>0</v>
      </c>
      <c r="AN13">
        <f t="shared" ca="1" si="1"/>
        <v>0</v>
      </c>
      <c r="AO13">
        <f t="shared" ca="1" si="1"/>
        <v>0</v>
      </c>
      <c r="AP13">
        <f t="shared" ca="1" si="1"/>
        <v>0</v>
      </c>
      <c r="AQ13">
        <f t="shared" ca="1" si="1"/>
        <v>0</v>
      </c>
      <c r="AR13" s="59">
        <f t="shared" ca="1" si="8"/>
        <v>0</v>
      </c>
      <c r="AS13" s="17"/>
      <c r="AT13" s="12" t="s">
        <v>75</v>
      </c>
      <c r="AU13">
        <f t="shared" ca="1" si="9"/>
        <v>0</v>
      </c>
      <c r="AV13">
        <f t="shared" ca="1" si="2"/>
        <v>0</v>
      </c>
      <c r="AW13">
        <f t="shared" ca="1" si="2"/>
        <v>0</v>
      </c>
      <c r="AX13">
        <f t="shared" ca="1" si="2"/>
        <v>0</v>
      </c>
      <c r="AY13">
        <f t="shared" ca="1" si="2"/>
        <v>0</v>
      </c>
      <c r="AZ13">
        <f t="shared" ca="1" si="2"/>
        <v>0</v>
      </c>
      <c r="BA13">
        <f t="shared" ca="1" si="2"/>
        <v>0</v>
      </c>
      <c r="BB13">
        <f t="shared" ca="1" si="2"/>
        <v>0</v>
      </c>
      <c r="BC13">
        <f t="shared" ca="1" si="2"/>
        <v>0</v>
      </c>
      <c r="BD13">
        <f t="shared" ca="1" si="2"/>
        <v>0</v>
      </c>
      <c r="BE13">
        <f t="shared" ca="1" si="2"/>
        <v>0</v>
      </c>
      <c r="BF13" t="e">
        <f t="shared" ca="1" si="2"/>
        <v>#VALUE!</v>
      </c>
      <c r="BG13" s="59" t="e">
        <f t="shared" ca="1" si="10"/>
        <v>#VALUE!</v>
      </c>
      <c r="BH13" s="17"/>
      <c r="BI13" s="12" t="s">
        <v>75</v>
      </c>
      <c r="BJ13">
        <f t="shared" ca="1" si="11"/>
        <v>0</v>
      </c>
      <c r="BK13">
        <f t="shared" ca="1" si="12"/>
        <v>0</v>
      </c>
      <c r="BL13">
        <f t="shared" ca="1" si="12"/>
        <v>0</v>
      </c>
      <c r="BM13">
        <f t="shared" ca="1" si="12"/>
        <v>0</v>
      </c>
      <c r="BN13">
        <f t="shared" ca="1" si="12"/>
        <v>0</v>
      </c>
      <c r="BO13">
        <f t="shared" ca="1" si="12"/>
        <v>0</v>
      </c>
      <c r="BP13">
        <f t="shared" ca="1" si="12"/>
        <v>0</v>
      </c>
      <c r="BQ13">
        <f t="shared" ca="1" si="12"/>
        <v>0</v>
      </c>
      <c r="BR13">
        <f t="shared" ca="1" si="12"/>
        <v>0</v>
      </c>
      <c r="BS13">
        <f t="shared" ca="1" si="12"/>
        <v>0</v>
      </c>
      <c r="BT13">
        <f t="shared" ca="1" si="12"/>
        <v>0</v>
      </c>
      <c r="BU13">
        <f t="shared" ca="1" si="12"/>
        <v>0</v>
      </c>
      <c r="BV13" s="59">
        <f t="shared" ca="1" si="13"/>
        <v>0</v>
      </c>
      <c r="BW13" s="17"/>
    </row>
    <row r="14" spans="1:75" x14ac:dyDescent="0.25">
      <c r="A14" s="12" t="s">
        <v>18</v>
      </c>
      <c r="B14">
        <f>COUNTIF(Janvier!$B$3:$B$250,"Santé au travail")</f>
        <v>0</v>
      </c>
      <c r="C14">
        <f>COUNTIF(Février!$B$3:$B$250,"Santé au travail")</f>
        <v>0</v>
      </c>
      <c r="D14">
        <f>COUNTIF(Mars!$B$3:$B$250,"Santé au travail")</f>
        <v>0</v>
      </c>
      <c r="E14">
        <f>COUNTIF(Avril!$B$3:$B$250,"Santé au travail")</f>
        <v>0</v>
      </c>
      <c r="F14">
        <f>COUNTIF(Mai!$B$3:$B$250,"Santé au travail")</f>
        <v>0</v>
      </c>
      <c r="G14">
        <f>COUNTIF(Juin!$B$3:$B$250,"Santé au travail")</f>
        <v>0</v>
      </c>
      <c r="H14">
        <f>COUNTIF(Juillet!$B$3:$B$250,"Santé au travail")</f>
        <v>0</v>
      </c>
      <c r="I14">
        <f>COUNTIF(Août!$B$3:$B$250,"Santé au travail")</f>
        <v>0</v>
      </c>
      <c r="J14">
        <f>COUNTIF(Septembre!$B$3:$B$250,"Santé au travail")</f>
        <v>0</v>
      </c>
      <c r="K14">
        <f>COUNTIF(Octobre!$B$3:$B$250,"Santé au travail")</f>
        <v>0</v>
      </c>
      <c r="L14">
        <f>COUNTIF(Novembre!$B$3:$B$250,"Santé au travail")</f>
        <v>0</v>
      </c>
      <c r="M14">
        <f>COUNTIF(Décembre!$B$3:$B$250,"Santé au travail")</f>
        <v>0</v>
      </c>
      <c r="N14" s="59">
        <f t="shared" si="4"/>
        <v>0</v>
      </c>
      <c r="O14" s="17"/>
      <c r="P14" s="12" t="s">
        <v>18</v>
      </c>
      <c r="Q14">
        <f t="shared" ca="1" si="14"/>
        <v>0</v>
      </c>
      <c r="R14">
        <f t="shared" ca="1" si="5"/>
        <v>0</v>
      </c>
      <c r="S14">
        <f t="shared" ca="1" si="0"/>
        <v>0</v>
      </c>
      <c r="T14">
        <f t="shared" ca="1" si="0"/>
        <v>0</v>
      </c>
      <c r="U14">
        <f t="shared" ca="1" si="0"/>
        <v>0</v>
      </c>
      <c r="V14">
        <f t="shared" ca="1" si="0"/>
        <v>0</v>
      </c>
      <c r="W14">
        <f t="shared" ca="1" si="0"/>
        <v>0</v>
      </c>
      <c r="X14">
        <f t="shared" ca="1" si="0"/>
        <v>0</v>
      </c>
      <c r="Y14">
        <f t="shared" ca="1" si="0"/>
        <v>0</v>
      </c>
      <c r="Z14">
        <f t="shared" ca="1" si="0"/>
        <v>0</v>
      </c>
      <c r="AA14">
        <f t="shared" ca="1" si="0"/>
        <v>0</v>
      </c>
      <c r="AB14">
        <f t="shared" ca="1" si="0"/>
        <v>0</v>
      </c>
      <c r="AC14" s="59">
        <f t="shared" ca="1" si="6"/>
        <v>0</v>
      </c>
      <c r="AD14" s="17"/>
      <c r="AE14" s="12" t="s">
        <v>18</v>
      </c>
      <c r="AF14">
        <f t="shared" ca="1" si="7"/>
        <v>0</v>
      </c>
      <c r="AG14">
        <f t="shared" ca="1" si="1"/>
        <v>0</v>
      </c>
      <c r="AH14">
        <f t="shared" ca="1" si="1"/>
        <v>0</v>
      </c>
      <c r="AI14">
        <f t="shared" ca="1" si="1"/>
        <v>0</v>
      </c>
      <c r="AJ14">
        <f t="shared" ca="1" si="1"/>
        <v>0</v>
      </c>
      <c r="AK14">
        <f t="shared" ca="1" si="1"/>
        <v>0</v>
      </c>
      <c r="AL14">
        <f t="shared" ca="1" si="1"/>
        <v>0</v>
      </c>
      <c r="AM14">
        <f t="shared" ca="1" si="1"/>
        <v>0</v>
      </c>
      <c r="AN14">
        <f t="shared" ca="1" si="1"/>
        <v>0</v>
      </c>
      <c r="AO14">
        <f t="shared" ca="1" si="1"/>
        <v>0</v>
      </c>
      <c r="AP14">
        <f t="shared" ca="1" si="1"/>
        <v>0</v>
      </c>
      <c r="AQ14">
        <f t="shared" ca="1" si="1"/>
        <v>0</v>
      </c>
      <c r="AR14" s="59">
        <f t="shared" ca="1" si="8"/>
        <v>0</v>
      </c>
      <c r="AS14" s="17"/>
      <c r="AT14" s="12" t="s">
        <v>18</v>
      </c>
      <c r="AU14">
        <f t="shared" ca="1" si="9"/>
        <v>0</v>
      </c>
      <c r="AV14">
        <f t="shared" ca="1" si="2"/>
        <v>0</v>
      </c>
      <c r="AW14">
        <f t="shared" ca="1" si="2"/>
        <v>0</v>
      </c>
      <c r="AX14">
        <f t="shared" ca="1" si="2"/>
        <v>0</v>
      </c>
      <c r="AY14">
        <f t="shared" ca="1" si="2"/>
        <v>0</v>
      </c>
      <c r="AZ14">
        <f t="shared" ca="1" si="2"/>
        <v>0</v>
      </c>
      <c r="BA14">
        <f t="shared" ca="1" si="2"/>
        <v>0</v>
      </c>
      <c r="BB14">
        <f t="shared" ca="1" si="2"/>
        <v>0</v>
      </c>
      <c r="BC14">
        <f t="shared" ca="1" si="2"/>
        <v>0</v>
      </c>
      <c r="BD14">
        <f t="shared" ca="1" si="2"/>
        <v>0</v>
      </c>
      <c r="BE14">
        <f t="shared" ca="1" si="2"/>
        <v>0</v>
      </c>
      <c r="BF14" t="e">
        <f t="shared" ca="1" si="2"/>
        <v>#VALUE!</v>
      </c>
      <c r="BG14" s="59" t="e">
        <f t="shared" ca="1" si="10"/>
        <v>#VALUE!</v>
      </c>
      <c r="BH14" s="17"/>
      <c r="BI14" s="12" t="s">
        <v>18</v>
      </c>
      <c r="BJ14">
        <f t="shared" ca="1" si="11"/>
        <v>0</v>
      </c>
      <c r="BK14">
        <f t="shared" ca="1" si="12"/>
        <v>0</v>
      </c>
      <c r="BL14">
        <f t="shared" ca="1" si="12"/>
        <v>0</v>
      </c>
      <c r="BM14">
        <f t="shared" ca="1" si="12"/>
        <v>0</v>
      </c>
      <c r="BN14">
        <f t="shared" ca="1" si="12"/>
        <v>0</v>
      </c>
      <c r="BO14">
        <f t="shared" ca="1" si="12"/>
        <v>0</v>
      </c>
      <c r="BP14">
        <f t="shared" ca="1" si="12"/>
        <v>0</v>
      </c>
      <c r="BQ14">
        <f t="shared" ca="1" si="12"/>
        <v>0</v>
      </c>
      <c r="BR14">
        <f t="shared" ca="1" si="12"/>
        <v>0</v>
      </c>
      <c r="BS14">
        <f t="shared" ca="1" si="12"/>
        <v>0</v>
      </c>
      <c r="BT14">
        <f t="shared" ca="1" si="12"/>
        <v>0</v>
      </c>
      <c r="BU14">
        <f t="shared" ca="1" si="12"/>
        <v>0</v>
      </c>
      <c r="BV14" s="59">
        <f t="shared" ca="1" si="13"/>
        <v>0</v>
      </c>
      <c r="BW14" s="17"/>
    </row>
    <row r="15" spans="1:75" x14ac:dyDescent="0.25">
      <c r="A15" s="12" t="s">
        <v>28</v>
      </c>
      <c r="B15">
        <f>COUNTIF(Janvier!$B$3:$B$250,"Urgences")</f>
        <v>0</v>
      </c>
      <c r="C15">
        <f>COUNTIF(Février!$B$3:$B$250,"Urgences")</f>
        <v>0</v>
      </c>
      <c r="D15">
        <f>COUNTIF(Mars!$B$3:$B$250,"Urgences")</f>
        <v>0</v>
      </c>
      <c r="E15">
        <f>COUNTIF(Avril!$B$3:$B$250,"Urgences")</f>
        <v>0</v>
      </c>
      <c r="F15">
        <f>COUNTIF(Mai!$B$3:$B$250,"Urgences")</f>
        <v>0</v>
      </c>
      <c r="G15">
        <f>COUNTIF(Juin!$B$3:$B$250,"Urgences")</f>
        <v>0</v>
      </c>
      <c r="H15">
        <f>COUNTIF(Juillet!$B$3:$B$250,"Urgences")</f>
        <v>0</v>
      </c>
      <c r="I15">
        <f>COUNTIF(Août!$B$3:$B$250,"Urgences")</f>
        <v>0</v>
      </c>
      <c r="J15">
        <f>COUNTIF(Septembre!$B$3:$B$250,"Urgences")</f>
        <v>0</v>
      </c>
      <c r="K15">
        <f>COUNTIF(Octobre!$B$3:$B$250,"Urgences")</f>
        <v>0</v>
      </c>
      <c r="L15">
        <f>COUNTIF(Novembre!$B$3:$B$250,"Urgences")</f>
        <v>0</v>
      </c>
      <c r="M15">
        <f>COUNTIF(Décembre!$B$3:$B$250,"Urgences")</f>
        <v>0</v>
      </c>
      <c r="N15" s="59">
        <f t="shared" si="4"/>
        <v>0</v>
      </c>
      <c r="O15" s="17"/>
      <c r="P15" s="12" t="s">
        <v>28</v>
      </c>
      <c r="Q15">
        <f t="shared" ca="1" si="14"/>
        <v>0</v>
      </c>
      <c r="R15">
        <f t="shared" ca="1" si="5"/>
        <v>0</v>
      </c>
      <c r="S15">
        <f t="shared" ca="1" si="0"/>
        <v>0</v>
      </c>
      <c r="T15">
        <f t="shared" ca="1" si="0"/>
        <v>0</v>
      </c>
      <c r="U15">
        <f t="shared" ca="1" si="0"/>
        <v>0</v>
      </c>
      <c r="V15">
        <f t="shared" ca="1" si="0"/>
        <v>0</v>
      </c>
      <c r="W15">
        <f t="shared" ca="1" si="0"/>
        <v>0</v>
      </c>
      <c r="X15">
        <f t="shared" ca="1" si="0"/>
        <v>0</v>
      </c>
      <c r="Y15">
        <f t="shared" ca="1" si="0"/>
        <v>0</v>
      </c>
      <c r="Z15">
        <f t="shared" ca="1" si="0"/>
        <v>0</v>
      </c>
      <c r="AA15">
        <f t="shared" ca="1" si="0"/>
        <v>0</v>
      </c>
      <c r="AB15">
        <f t="shared" ca="1" si="0"/>
        <v>0</v>
      </c>
      <c r="AC15" s="59">
        <f t="shared" ca="1" si="6"/>
        <v>0</v>
      </c>
      <c r="AD15" s="17"/>
      <c r="AE15" s="12" t="s">
        <v>28</v>
      </c>
      <c r="AF15">
        <f t="shared" ca="1" si="7"/>
        <v>0</v>
      </c>
      <c r="AG15">
        <f t="shared" ca="1" si="1"/>
        <v>0</v>
      </c>
      <c r="AH15">
        <f t="shared" ca="1" si="1"/>
        <v>0</v>
      </c>
      <c r="AI15">
        <f t="shared" ca="1" si="1"/>
        <v>0</v>
      </c>
      <c r="AJ15">
        <f t="shared" ca="1" si="1"/>
        <v>0</v>
      </c>
      <c r="AK15">
        <f t="shared" ca="1" si="1"/>
        <v>0</v>
      </c>
      <c r="AL15">
        <f t="shared" ca="1" si="1"/>
        <v>0</v>
      </c>
      <c r="AM15">
        <f t="shared" ca="1" si="1"/>
        <v>0</v>
      </c>
      <c r="AN15">
        <f t="shared" ca="1" si="1"/>
        <v>0</v>
      </c>
      <c r="AO15">
        <f t="shared" ca="1" si="1"/>
        <v>0</v>
      </c>
      <c r="AP15">
        <f t="shared" ca="1" si="1"/>
        <v>0</v>
      </c>
      <c r="AQ15">
        <f t="shared" ca="1" si="1"/>
        <v>0</v>
      </c>
      <c r="AR15" s="59">
        <f t="shared" ca="1" si="8"/>
        <v>0</v>
      </c>
      <c r="AS15" s="17"/>
      <c r="AT15" s="12" t="s">
        <v>28</v>
      </c>
      <c r="AU15">
        <f t="shared" ca="1" si="9"/>
        <v>0</v>
      </c>
      <c r="AV15">
        <f t="shared" ca="1" si="2"/>
        <v>0</v>
      </c>
      <c r="AW15">
        <f t="shared" ca="1" si="2"/>
        <v>0</v>
      </c>
      <c r="AX15">
        <f t="shared" ca="1" si="2"/>
        <v>0</v>
      </c>
      <c r="AY15">
        <f t="shared" ca="1" si="2"/>
        <v>0</v>
      </c>
      <c r="AZ15">
        <f t="shared" ca="1" si="2"/>
        <v>0</v>
      </c>
      <c r="BA15">
        <f t="shared" ca="1" si="2"/>
        <v>0</v>
      </c>
      <c r="BB15">
        <f t="shared" ca="1" si="2"/>
        <v>0</v>
      </c>
      <c r="BC15">
        <f t="shared" ca="1" si="2"/>
        <v>0</v>
      </c>
      <c r="BD15">
        <f t="shared" ca="1" si="2"/>
        <v>0</v>
      </c>
      <c r="BE15">
        <f t="shared" ca="1" si="2"/>
        <v>0</v>
      </c>
      <c r="BF15" t="e">
        <f t="shared" ca="1" si="2"/>
        <v>#VALUE!</v>
      </c>
      <c r="BG15" s="59" t="e">
        <f t="shared" ca="1" si="10"/>
        <v>#VALUE!</v>
      </c>
      <c r="BH15" s="17"/>
      <c r="BI15" s="12" t="s">
        <v>28</v>
      </c>
      <c r="BJ15">
        <f t="shared" ca="1" si="11"/>
        <v>0</v>
      </c>
      <c r="BK15">
        <f t="shared" ca="1" si="12"/>
        <v>0</v>
      </c>
      <c r="BL15">
        <f t="shared" ca="1" si="12"/>
        <v>0</v>
      </c>
      <c r="BM15">
        <f t="shared" ca="1" si="12"/>
        <v>0</v>
      </c>
      <c r="BN15">
        <f t="shared" ca="1" si="12"/>
        <v>0</v>
      </c>
      <c r="BO15">
        <f t="shared" ca="1" si="12"/>
        <v>0</v>
      </c>
      <c r="BP15">
        <f t="shared" ca="1" si="12"/>
        <v>0</v>
      </c>
      <c r="BQ15">
        <f t="shared" ca="1" si="12"/>
        <v>0</v>
      </c>
      <c r="BR15">
        <f t="shared" ca="1" si="12"/>
        <v>0</v>
      </c>
      <c r="BS15">
        <f t="shared" ca="1" si="12"/>
        <v>0</v>
      </c>
      <c r="BT15">
        <f t="shared" ca="1" si="12"/>
        <v>0</v>
      </c>
      <c r="BU15">
        <f t="shared" ca="1" si="12"/>
        <v>0</v>
      </c>
      <c r="BV15" s="59">
        <f t="shared" ca="1" si="13"/>
        <v>0</v>
      </c>
      <c r="BW15" s="17"/>
    </row>
    <row r="16" spans="1:75" x14ac:dyDescent="0.25">
      <c r="A16" s="11" t="s">
        <v>39</v>
      </c>
      <c r="B16">
        <f>COUNTIF(Janvier!$B$3:$B$250,"Réanimation")</f>
        <v>0</v>
      </c>
      <c r="C16">
        <f>COUNTIF(Février!$B$3:$B$250,"Réanimation")</f>
        <v>0</v>
      </c>
      <c r="D16">
        <f>COUNTIF(Mars!$B$3:$B$250,"Réanimation")</f>
        <v>0</v>
      </c>
      <c r="E16">
        <f>COUNTIF(Avril!$B$3:$B$250,"Réanimation")</f>
        <v>0</v>
      </c>
      <c r="F16">
        <f>COUNTIF(Mai!$B$3:$B$250,"Réanimation")</f>
        <v>0</v>
      </c>
      <c r="G16">
        <f>COUNTIF(Juin!$B$3:$B$250,"Réanimation")</f>
        <v>0</v>
      </c>
      <c r="H16">
        <f>COUNTIF(Juillet!$B$3:$B$250,"Réanimation")</f>
        <v>0</v>
      </c>
      <c r="I16">
        <f>COUNTIF(Août!$B$3:$B$250,"Réanimation")</f>
        <v>0</v>
      </c>
      <c r="J16">
        <f>COUNTIF(Septembre!$B$3:$B$250,"Réanimation")</f>
        <v>0</v>
      </c>
      <c r="K16">
        <f>COUNTIF(Octobre!$B$3:$B$250,"Réanimation")</f>
        <v>0</v>
      </c>
      <c r="L16">
        <f>COUNTIF(Novembre!$B$3:$B$250,"Réanimation")</f>
        <v>0</v>
      </c>
      <c r="M16">
        <f>COUNTIF(Décembre!$B$3:$B$250,"Réanimation")</f>
        <v>0</v>
      </c>
      <c r="N16" s="59">
        <f t="shared" si="4"/>
        <v>0</v>
      </c>
      <c r="O16" s="17"/>
      <c r="P16" s="11" t="s">
        <v>39</v>
      </c>
      <c r="Q16">
        <f t="shared" ca="1" si="14"/>
        <v>0</v>
      </c>
      <c r="R16">
        <f t="shared" ca="1" si="5"/>
        <v>0</v>
      </c>
      <c r="S16">
        <f t="shared" ca="1" si="0"/>
        <v>0</v>
      </c>
      <c r="T16">
        <f t="shared" ca="1" si="0"/>
        <v>0</v>
      </c>
      <c r="U16">
        <f t="shared" ca="1" si="0"/>
        <v>0</v>
      </c>
      <c r="V16">
        <f t="shared" ca="1" si="0"/>
        <v>0</v>
      </c>
      <c r="W16">
        <f t="shared" ca="1" si="0"/>
        <v>0</v>
      </c>
      <c r="X16">
        <f t="shared" ca="1" si="0"/>
        <v>0</v>
      </c>
      <c r="Y16">
        <f t="shared" ca="1" si="0"/>
        <v>0</v>
      </c>
      <c r="Z16">
        <f t="shared" ca="1" si="0"/>
        <v>0</v>
      </c>
      <c r="AA16">
        <f t="shared" ca="1" si="0"/>
        <v>0</v>
      </c>
      <c r="AB16">
        <f t="shared" ca="1" si="0"/>
        <v>0</v>
      </c>
      <c r="AC16" s="59">
        <f t="shared" ca="1" si="6"/>
        <v>0</v>
      </c>
      <c r="AD16" s="17"/>
      <c r="AE16" s="11" t="s">
        <v>39</v>
      </c>
      <c r="AF16">
        <f t="shared" ca="1" si="7"/>
        <v>0</v>
      </c>
      <c r="AG16">
        <f t="shared" ca="1" si="1"/>
        <v>0</v>
      </c>
      <c r="AH16">
        <f t="shared" ca="1" si="1"/>
        <v>0</v>
      </c>
      <c r="AI16">
        <f t="shared" ca="1" si="1"/>
        <v>0</v>
      </c>
      <c r="AJ16">
        <f t="shared" ca="1" si="1"/>
        <v>0</v>
      </c>
      <c r="AK16">
        <f t="shared" ca="1" si="1"/>
        <v>0</v>
      </c>
      <c r="AL16">
        <f t="shared" ca="1" si="1"/>
        <v>0</v>
      </c>
      <c r="AM16">
        <f t="shared" ca="1" si="1"/>
        <v>0</v>
      </c>
      <c r="AN16">
        <f t="shared" ca="1" si="1"/>
        <v>0</v>
      </c>
      <c r="AO16">
        <f t="shared" ca="1" si="1"/>
        <v>0</v>
      </c>
      <c r="AP16">
        <f t="shared" ca="1" si="1"/>
        <v>0</v>
      </c>
      <c r="AQ16">
        <f t="shared" ca="1" si="1"/>
        <v>0</v>
      </c>
      <c r="AR16" s="59">
        <f t="shared" ca="1" si="8"/>
        <v>0</v>
      </c>
      <c r="AS16" s="17"/>
      <c r="AT16" s="11" t="s">
        <v>39</v>
      </c>
      <c r="AU16">
        <f t="shared" ca="1" si="9"/>
        <v>0</v>
      </c>
      <c r="AV16">
        <f t="shared" ca="1" si="2"/>
        <v>0</v>
      </c>
      <c r="AW16">
        <f t="shared" ca="1" si="2"/>
        <v>0</v>
      </c>
      <c r="AX16">
        <f t="shared" ca="1" si="2"/>
        <v>0</v>
      </c>
      <c r="AY16">
        <f t="shared" ca="1" si="2"/>
        <v>0</v>
      </c>
      <c r="AZ16">
        <f t="shared" ca="1" si="2"/>
        <v>0</v>
      </c>
      <c r="BA16">
        <f t="shared" ca="1" si="2"/>
        <v>0</v>
      </c>
      <c r="BB16">
        <f t="shared" ca="1" si="2"/>
        <v>0</v>
      </c>
      <c r="BC16">
        <f t="shared" ca="1" si="2"/>
        <v>0</v>
      </c>
      <c r="BD16">
        <f t="shared" ca="1" si="2"/>
        <v>0</v>
      </c>
      <c r="BE16">
        <f t="shared" ca="1" si="2"/>
        <v>0</v>
      </c>
      <c r="BF16" t="e">
        <f t="shared" ca="1" si="2"/>
        <v>#VALUE!</v>
      </c>
      <c r="BG16" s="59" t="e">
        <f t="shared" ca="1" si="10"/>
        <v>#VALUE!</v>
      </c>
      <c r="BH16" s="17"/>
      <c r="BI16" s="11" t="s">
        <v>39</v>
      </c>
      <c r="BJ16">
        <f t="shared" ca="1" si="11"/>
        <v>0</v>
      </c>
      <c r="BK16">
        <f t="shared" ca="1" si="12"/>
        <v>0</v>
      </c>
      <c r="BL16">
        <f t="shared" ca="1" si="12"/>
        <v>0</v>
      </c>
      <c r="BM16">
        <f t="shared" ca="1" si="12"/>
        <v>0</v>
      </c>
      <c r="BN16">
        <f t="shared" ca="1" si="12"/>
        <v>0</v>
      </c>
      <c r="BO16">
        <f t="shared" ca="1" si="12"/>
        <v>0</v>
      </c>
      <c r="BP16">
        <f t="shared" ca="1" si="12"/>
        <v>0</v>
      </c>
      <c r="BQ16">
        <f t="shared" ca="1" si="12"/>
        <v>0</v>
      </c>
      <c r="BR16">
        <f t="shared" ca="1" si="12"/>
        <v>0</v>
      </c>
      <c r="BS16">
        <f t="shared" ca="1" si="12"/>
        <v>0</v>
      </c>
      <c r="BT16">
        <f t="shared" ca="1" si="12"/>
        <v>0</v>
      </c>
      <c r="BU16">
        <f t="shared" ca="1" si="12"/>
        <v>0</v>
      </c>
      <c r="BV16" s="59">
        <f t="shared" ca="1" si="13"/>
        <v>0</v>
      </c>
      <c r="BW16" s="17"/>
    </row>
    <row r="17" spans="1:75" x14ac:dyDescent="0.25">
      <c r="A17" s="12" t="s">
        <v>36</v>
      </c>
      <c r="B17">
        <f>COUNTIF(Janvier!$B$3:$B$250,"USIC")</f>
        <v>0</v>
      </c>
      <c r="C17">
        <f>COUNTIF(Février!$B$3:$B$250,"USIC")</f>
        <v>0</v>
      </c>
      <c r="D17">
        <f>COUNTIF(Mars!$B$3:$B$250,"USIC")</f>
        <v>0</v>
      </c>
      <c r="E17">
        <f>COUNTIF(Avril!$B$3:$B$250,"USIC")</f>
        <v>0</v>
      </c>
      <c r="F17">
        <f>COUNTIF(Mai!$B$3:$B$250,"USIC")</f>
        <v>0</v>
      </c>
      <c r="G17">
        <f>COUNTIF(Juin!$B$3:$B$250,"USIC")</f>
        <v>0</v>
      </c>
      <c r="H17">
        <f>COUNTIF(Juillet!$B$3:$B$250,"USIC")</f>
        <v>0</v>
      </c>
      <c r="I17">
        <f>COUNTIF(Août!$B$3:$B$250,"USIC")</f>
        <v>0</v>
      </c>
      <c r="J17">
        <f>COUNTIF(Septembre!$B$3:$B$250,"USIC")</f>
        <v>0</v>
      </c>
      <c r="K17">
        <f>COUNTIF(Octobre!$B$3:$B$250,"USIC")</f>
        <v>0</v>
      </c>
      <c r="L17">
        <f>COUNTIF(Novembre!$B$3:$B$250,"USIC")</f>
        <v>0</v>
      </c>
      <c r="M17">
        <f>COUNTIF(Décembre!$B$3:$B$250,"USIC")</f>
        <v>0</v>
      </c>
      <c r="N17" s="59">
        <f t="shared" si="4"/>
        <v>0</v>
      </c>
      <c r="O17" s="17"/>
      <c r="P17" s="12" t="s">
        <v>36</v>
      </c>
      <c r="Q17">
        <f t="shared" ca="1" si="14"/>
        <v>0</v>
      </c>
      <c r="R17">
        <f t="shared" ca="1" si="5"/>
        <v>0</v>
      </c>
      <c r="S17">
        <f t="shared" ca="1" si="0"/>
        <v>0</v>
      </c>
      <c r="T17">
        <f t="shared" ca="1" si="0"/>
        <v>0</v>
      </c>
      <c r="U17">
        <f t="shared" ca="1" si="0"/>
        <v>0</v>
      </c>
      <c r="V17">
        <f t="shared" ca="1" si="0"/>
        <v>0</v>
      </c>
      <c r="W17">
        <f t="shared" ca="1" si="0"/>
        <v>0</v>
      </c>
      <c r="X17">
        <f t="shared" ca="1" si="0"/>
        <v>0</v>
      </c>
      <c r="Y17">
        <f t="shared" ca="1" si="0"/>
        <v>0</v>
      </c>
      <c r="Z17">
        <f t="shared" ca="1" si="0"/>
        <v>0</v>
      </c>
      <c r="AA17">
        <f t="shared" ca="1" si="0"/>
        <v>0</v>
      </c>
      <c r="AB17">
        <f t="shared" ca="1" si="0"/>
        <v>0</v>
      </c>
      <c r="AC17" s="59">
        <f t="shared" ca="1" si="6"/>
        <v>0</v>
      </c>
      <c r="AD17" s="17"/>
      <c r="AE17" s="12" t="s">
        <v>36</v>
      </c>
      <c r="AF17">
        <f t="shared" ca="1" si="7"/>
        <v>0</v>
      </c>
      <c r="AG17">
        <f t="shared" ca="1" si="1"/>
        <v>0</v>
      </c>
      <c r="AH17">
        <f t="shared" ca="1" si="1"/>
        <v>0</v>
      </c>
      <c r="AI17">
        <f t="shared" ca="1" si="1"/>
        <v>0</v>
      </c>
      <c r="AJ17">
        <f t="shared" ca="1" si="1"/>
        <v>0</v>
      </c>
      <c r="AK17">
        <f t="shared" ca="1" si="1"/>
        <v>0</v>
      </c>
      <c r="AL17">
        <f t="shared" ca="1" si="1"/>
        <v>0</v>
      </c>
      <c r="AM17">
        <f t="shared" ca="1" si="1"/>
        <v>0</v>
      </c>
      <c r="AN17">
        <f t="shared" ca="1" si="1"/>
        <v>0</v>
      </c>
      <c r="AO17">
        <f t="shared" ca="1" si="1"/>
        <v>0</v>
      </c>
      <c r="AP17">
        <f t="shared" ca="1" si="1"/>
        <v>0</v>
      </c>
      <c r="AQ17">
        <f t="shared" ca="1" si="1"/>
        <v>0</v>
      </c>
      <c r="AR17" s="59">
        <f t="shared" ca="1" si="8"/>
        <v>0</v>
      </c>
      <c r="AS17" s="17"/>
      <c r="AT17" s="12" t="s">
        <v>36</v>
      </c>
      <c r="AU17">
        <f t="shared" ca="1" si="9"/>
        <v>0</v>
      </c>
      <c r="AV17">
        <f t="shared" ca="1" si="2"/>
        <v>0</v>
      </c>
      <c r="AW17">
        <f t="shared" ca="1" si="2"/>
        <v>0</v>
      </c>
      <c r="AX17">
        <f t="shared" ca="1" si="2"/>
        <v>0</v>
      </c>
      <c r="AY17">
        <f t="shared" ca="1" si="2"/>
        <v>0</v>
      </c>
      <c r="AZ17">
        <f t="shared" ca="1" si="2"/>
        <v>0</v>
      </c>
      <c r="BA17">
        <f t="shared" ca="1" si="2"/>
        <v>0</v>
      </c>
      <c r="BB17">
        <f t="shared" ca="1" si="2"/>
        <v>0</v>
      </c>
      <c r="BC17">
        <f t="shared" ca="1" si="2"/>
        <v>0</v>
      </c>
      <c r="BD17">
        <f t="shared" ca="1" si="2"/>
        <v>0</v>
      </c>
      <c r="BE17">
        <f t="shared" ca="1" si="2"/>
        <v>0</v>
      </c>
      <c r="BF17" t="e">
        <f t="shared" ca="1" si="2"/>
        <v>#VALUE!</v>
      </c>
      <c r="BG17" s="59" t="e">
        <f t="shared" ca="1" si="10"/>
        <v>#VALUE!</v>
      </c>
      <c r="BH17" s="17"/>
      <c r="BI17" s="12" t="s">
        <v>36</v>
      </c>
      <c r="BJ17">
        <f t="shared" ca="1" si="11"/>
        <v>0</v>
      </c>
      <c r="BK17">
        <f t="shared" ca="1" si="12"/>
        <v>0</v>
      </c>
      <c r="BL17">
        <f t="shared" ca="1" si="12"/>
        <v>0</v>
      </c>
      <c r="BM17">
        <f t="shared" ca="1" si="12"/>
        <v>0</v>
      </c>
      <c r="BN17">
        <f t="shared" ca="1" si="12"/>
        <v>0</v>
      </c>
      <c r="BO17">
        <f t="shared" ca="1" si="12"/>
        <v>0</v>
      </c>
      <c r="BP17">
        <f t="shared" ca="1" si="12"/>
        <v>0</v>
      </c>
      <c r="BQ17">
        <f t="shared" ca="1" si="12"/>
        <v>0</v>
      </c>
      <c r="BR17">
        <f t="shared" ca="1" si="12"/>
        <v>0</v>
      </c>
      <c r="BS17">
        <f t="shared" ca="1" si="12"/>
        <v>0</v>
      </c>
      <c r="BT17">
        <f t="shared" ca="1" si="12"/>
        <v>0</v>
      </c>
      <c r="BU17">
        <f t="shared" ca="1" si="12"/>
        <v>0</v>
      </c>
      <c r="BV17" s="59">
        <f t="shared" ca="1" si="13"/>
        <v>0</v>
      </c>
      <c r="BW17" s="17"/>
    </row>
    <row r="18" spans="1:75" x14ac:dyDescent="0.25">
      <c r="A18" s="11" t="s">
        <v>55</v>
      </c>
      <c r="B18">
        <f>COUNTIF(Janvier!$B$3:$B$250,"Bloc Obstétrical")</f>
        <v>0</v>
      </c>
      <c r="C18">
        <f>COUNTIF(Février!$B$3:$B$250,"Bloc Obstétrical")</f>
        <v>0</v>
      </c>
      <c r="D18">
        <f>COUNTIF(Mars!$B$3:$B$250,"Bloc Obstétrical")</f>
        <v>0</v>
      </c>
      <c r="E18">
        <f>COUNTIF(Avril!$B$3:$B$250,"Bloc Obstétrical")</f>
        <v>0</v>
      </c>
      <c r="F18">
        <f>COUNTIF(Mai!$B$3:$B$250,"Bloc Obstétrical")</f>
        <v>0</v>
      </c>
      <c r="G18">
        <f>COUNTIF(Juin!$B$3:$B$250,"Bloc Obstétrical")</f>
        <v>0</v>
      </c>
      <c r="H18">
        <f>COUNTIF(Juillet!$B$3:$B$250,"Bloc Obstétrical")</f>
        <v>0</v>
      </c>
      <c r="I18">
        <f>COUNTIF(Août!$B$3:$B$250,"Bloc Obstétrical")</f>
        <v>0</v>
      </c>
      <c r="J18">
        <f>COUNTIF(Septembre!$B$3:$B$250,"Bloc Obstétrical")</f>
        <v>0</v>
      </c>
      <c r="K18">
        <f>COUNTIF(Octobre!$B$3:$B$250,"Bloc Obstétrical")</f>
        <v>0</v>
      </c>
      <c r="L18">
        <f>COUNTIF(Novembre!$B$3:$B$250,"Bloc Obstétrical")</f>
        <v>0</v>
      </c>
      <c r="M18">
        <f>COUNTIF(Décembre!$B$3:$B$250,"Bloc Obstétrical")</f>
        <v>0</v>
      </c>
      <c r="N18" s="59">
        <f t="shared" si="4"/>
        <v>0</v>
      </c>
      <c r="O18" s="17"/>
      <c r="P18" s="11" t="s">
        <v>55</v>
      </c>
      <c r="Q18">
        <f t="shared" ca="1" si="14"/>
        <v>0</v>
      </c>
      <c r="R18">
        <f t="shared" ca="1" si="14"/>
        <v>0</v>
      </c>
      <c r="S18">
        <f t="shared" ca="1" si="14"/>
        <v>0</v>
      </c>
      <c r="T18">
        <f t="shared" ca="1" si="14"/>
        <v>0</v>
      </c>
      <c r="U18">
        <f t="shared" ca="1" si="14"/>
        <v>0</v>
      </c>
      <c r="V18">
        <f t="shared" ref="V18:Z72" ca="1" si="15">SUMPRODUCT((INDIRECT(V$1&amp;"!$B$3:$B$250")=$P18)*(INDIRECT(V$1&amp;"!L3C"&amp;MATCH($P$1,INDIRECT(V$1&amp;"!$A$2:$S$2"),0)&amp;":L250C"&amp;MATCH($P$1,INDIRECT(V$1&amp;"!$A$2:$S$2"),0),FALSE)))</f>
        <v>0</v>
      </c>
      <c r="W18">
        <f t="shared" ca="1" si="15"/>
        <v>0</v>
      </c>
      <c r="X18">
        <f t="shared" ca="1" si="15"/>
        <v>0</v>
      </c>
      <c r="Y18">
        <f t="shared" ca="1" si="15"/>
        <v>0</v>
      </c>
      <c r="Z18">
        <f t="shared" ca="1" si="15"/>
        <v>0</v>
      </c>
      <c r="AA18">
        <f t="shared" ref="AA18:AB72" ca="1" si="16">SUMPRODUCT((INDIRECT(AA$1&amp;"!$B$3:$B$250")=$P18)*(INDIRECT(AA$1&amp;"!L3C"&amp;MATCH($P$1,INDIRECT(AA$1&amp;"!$A$2:$S$2"),0)&amp;":L250C"&amp;MATCH($P$1,INDIRECT(AA$1&amp;"!$A$2:$S$2"),0),FALSE)))</f>
        <v>0</v>
      </c>
      <c r="AB18">
        <f t="shared" ca="1" si="16"/>
        <v>0</v>
      </c>
      <c r="AC18" s="59">
        <f t="shared" ca="1" si="6"/>
        <v>0</v>
      </c>
      <c r="AD18" s="17"/>
      <c r="AE18" s="11" t="s">
        <v>55</v>
      </c>
      <c r="AF18">
        <f t="shared" ca="1" si="7"/>
        <v>0</v>
      </c>
      <c r="AG18">
        <f t="shared" ca="1" si="7"/>
        <v>0</v>
      </c>
      <c r="AH18">
        <f t="shared" ca="1" si="7"/>
        <v>0</v>
      </c>
      <c r="AI18">
        <f t="shared" ca="1" si="7"/>
        <v>0</v>
      </c>
      <c r="AJ18">
        <f t="shared" ca="1" si="7"/>
        <v>0</v>
      </c>
      <c r="AK18">
        <f t="shared" ref="AK18:AO72" ca="1" si="17">SUMPRODUCT((INDIRECT(AK$1&amp;"!$B$3:$B$250")=$AE18)*(INDIRECT(AK$1&amp;"!L3C"&amp;MATCH($AE$1,INDIRECT(AK$1&amp;"!$A$2:$S$2"),0)&amp;":L250C"&amp;MATCH($AE$1,INDIRECT(AK$1&amp;"!$A$2:$S$2"),0),FALSE)))</f>
        <v>0</v>
      </c>
      <c r="AL18">
        <f t="shared" ca="1" si="17"/>
        <v>0</v>
      </c>
      <c r="AM18">
        <f t="shared" ca="1" si="17"/>
        <v>0</v>
      </c>
      <c r="AN18">
        <f t="shared" ca="1" si="17"/>
        <v>0</v>
      </c>
      <c r="AO18">
        <f t="shared" ca="1" si="17"/>
        <v>0</v>
      </c>
      <c r="AP18">
        <f t="shared" ref="AP18:AQ72" ca="1" si="18">SUMPRODUCT((INDIRECT(AP$1&amp;"!$B$3:$B$250")=$AE18)*(INDIRECT(AP$1&amp;"!L3C"&amp;MATCH($AE$1,INDIRECT(AP$1&amp;"!$A$2:$S$2"),0)&amp;":L250C"&amp;MATCH($AE$1,INDIRECT(AP$1&amp;"!$A$2:$S$2"),0),FALSE)))</f>
        <v>0</v>
      </c>
      <c r="AQ18">
        <f t="shared" ca="1" si="18"/>
        <v>0</v>
      </c>
      <c r="AR18" s="59">
        <f t="shared" ca="1" si="8"/>
        <v>0</v>
      </c>
      <c r="AS18" s="17"/>
      <c r="AT18" s="11" t="s">
        <v>55</v>
      </c>
      <c r="AU18">
        <f t="shared" ca="1" si="9"/>
        <v>0</v>
      </c>
      <c r="AV18">
        <f t="shared" ca="1" si="9"/>
        <v>0</v>
      </c>
      <c r="AW18">
        <f t="shared" ca="1" si="9"/>
        <v>0</v>
      </c>
      <c r="AX18">
        <f t="shared" ca="1" si="9"/>
        <v>0</v>
      </c>
      <c r="AY18">
        <f t="shared" ca="1" si="9"/>
        <v>0</v>
      </c>
      <c r="AZ18">
        <f t="shared" ref="AZ18:BD72" ca="1" si="19">SUMPRODUCT((INDIRECT(AZ$1&amp;"!$B$3:$B$250")=$AT18)*(INDIRECT(AZ$1&amp;"!L3C"&amp;MATCH($AT$1,INDIRECT(AZ$1&amp;"!$A$2:$S$2"),0)&amp;":L250C"&amp;MATCH($AT$1,INDIRECT(AZ$1&amp;"!$A$2:$S$2"),0),FALSE)))</f>
        <v>0</v>
      </c>
      <c r="BA18">
        <f t="shared" ca="1" si="19"/>
        <v>0</v>
      </c>
      <c r="BB18">
        <f t="shared" ca="1" si="19"/>
        <v>0</v>
      </c>
      <c r="BC18">
        <f t="shared" ca="1" si="19"/>
        <v>0</v>
      </c>
      <c r="BD18">
        <f t="shared" ca="1" si="19"/>
        <v>0</v>
      </c>
      <c r="BE18">
        <f t="shared" ref="BE18:BF72" ca="1" si="20">SUMPRODUCT((INDIRECT(BE$1&amp;"!$B$3:$B$250")=$AT18)*(INDIRECT(BE$1&amp;"!L3C"&amp;MATCH($AT$1,INDIRECT(BE$1&amp;"!$A$2:$S$2"),0)&amp;":L250C"&amp;MATCH($AT$1,INDIRECT(BE$1&amp;"!$A$2:$S$2"),0),FALSE)))</f>
        <v>0</v>
      </c>
      <c r="BF18" t="e">
        <f t="shared" ca="1" si="20"/>
        <v>#VALUE!</v>
      </c>
      <c r="BG18" s="59" t="e">
        <f t="shared" ca="1" si="10"/>
        <v>#VALUE!</v>
      </c>
      <c r="BH18" s="17"/>
      <c r="BI18" s="11" t="s">
        <v>55</v>
      </c>
      <c r="BJ18">
        <f t="shared" ca="1" si="11"/>
        <v>0</v>
      </c>
      <c r="BK18">
        <f t="shared" ca="1" si="11"/>
        <v>0</v>
      </c>
      <c r="BL18">
        <f t="shared" ca="1" si="11"/>
        <v>0</v>
      </c>
      <c r="BM18">
        <f t="shared" ca="1" si="11"/>
        <v>0</v>
      </c>
      <c r="BN18">
        <f t="shared" ca="1" si="11"/>
        <v>0</v>
      </c>
      <c r="BO18">
        <f t="shared" ref="BO18:BS72" ca="1" si="21">SUMPRODUCT((INDIRECT(BO$1&amp;"!$B$3:$B$250")=$BI18)*(INDIRECT(BO$1&amp;"!L3C"&amp;MATCH($BI$1,INDIRECT(BO$1&amp;"!$A$2:$S$2"),0)&amp;":L250C"&amp;MATCH($BI$1,INDIRECT(BO$1&amp;"!$A$2:$S$2"),0),FALSE)))</f>
        <v>0</v>
      </c>
      <c r="BP18">
        <f t="shared" ca="1" si="21"/>
        <v>0</v>
      </c>
      <c r="BQ18">
        <f t="shared" ca="1" si="21"/>
        <v>0</v>
      </c>
      <c r="BR18">
        <f t="shared" ca="1" si="21"/>
        <v>0</v>
      </c>
      <c r="BS18">
        <f t="shared" ca="1" si="21"/>
        <v>0</v>
      </c>
      <c r="BT18">
        <f t="shared" ref="BT18:BU72" ca="1" si="22">SUMPRODUCT((INDIRECT(BT$1&amp;"!$B$3:$B$250")=$BI18)*(INDIRECT(BT$1&amp;"!L3C"&amp;MATCH($BI$1,INDIRECT(BT$1&amp;"!$A$2:$S$2"),0)&amp;":L250C"&amp;MATCH($BI$1,INDIRECT(BT$1&amp;"!$A$2:$S$2"),0),FALSE)))</f>
        <v>0</v>
      </c>
      <c r="BU18">
        <f t="shared" ca="1" si="22"/>
        <v>0</v>
      </c>
      <c r="BV18" s="59">
        <f t="shared" ca="1" si="13"/>
        <v>0</v>
      </c>
      <c r="BW18" s="17"/>
    </row>
    <row r="19" spans="1:75" x14ac:dyDescent="0.25">
      <c r="A19" s="12" t="s">
        <v>44</v>
      </c>
      <c r="B19">
        <f>COUNTIF(Janvier!$B$3:$B$250,"Hémodialyse")</f>
        <v>0</v>
      </c>
      <c r="C19">
        <f>COUNTIF(Février!$B$3:$B$250,"Hémodialyse")</f>
        <v>0</v>
      </c>
      <c r="D19">
        <f>COUNTIF(Mars!$B$3:$B$250,"Hémodialyse")</f>
        <v>0</v>
      </c>
      <c r="E19">
        <f>COUNTIF(Avril!B$3:$B$250,"Hémodialyse")</f>
        <v>0</v>
      </c>
      <c r="F19">
        <f>COUNTIF(Mai!$B$3:$B$250,"Hémodialyse")</f>
        <v>0</v>
      </c>
      <c r="G19">
        <f>COUNTIF(Juin!$B$3:$B$250,"Hémodialyse")</f>
        <v>0</v>
      </c>
      <c r="H19">
        <f>COUNTIF(Juillet!$B$3:$B$250,"Hémodialyse")</f>
        <v>0</v>
      </c>
      <c r="I19">
        <f>COUNTIF(Août!$B$3:$B$250,"Hémodialyse")</f>
        <v>0</v>
      </c>
      <c r="J19">
        <f>COUNTIF(Septembre!$B$3:$B$250,"Hémodialyse")</f>
        <v>0</v>
      </c>
      <c r="K19">
        <f>COUNTIF(Octobre!$B$3:$B$250,"Hémodialyse")</f>
        <v>0</v>
      </c>
      <c r="L19">
        <f>COUNTIF(Novembre!$B$3:$B$250,"Hémodialyse")</f>
        <v>0</v>
      </c>
      <c r="M19">
        <f>COUNTIF(Décembre!$B$3:$B$250,"Hémodialyse")</f>
        <v>0</v>
      </c>
      <c r="N19" s="59">
        <f t="shared" si="4"/>
        <v>0</v>
      </c>
      <c r="O19" s="17"/>
      <c r="P19" s="12" t="s">
        <v>44</v>
      </c>
      <c r="Q19">
        <f t="shared" ca="1" si="14"/>
        <v>0</v>
      </c>
      <c r="R19">
        <f t="shared" ca="1" si="14"/>
        <v>0</v>
      </c>
      <c r="S19">
        <f t="shared" ca="1" si="14"/>
        <v>0</v>
      </c>
      <c r="T19">
        <f t="shared" ca="1" si="14"/>
        <v>0</v>
      </c>
      <c r="U19">
        <f t="shared" ca="1" si="14"/>
        <v>0</v>
      </c>
      <c r="V19">
        <f t="shared" ca="1" si="15"/>
        <v>0</v>
      </c>
      <c r="W19">
        <f t="shared" ca="1" si="15"/>
        <v>0</v>
      </c>
      <c r="X19">
        <f t="shared" ca="1" si="15"/>
        <v>0</v>
      </c>
      <c r="Y19">
        <f t="shared" ca="1" si="15"/>
        <v>0</v>
      </c>
      <c r="Z19">
        <f t="shared" ca="1" si="15"/>
        <v>0</v>
      </c>
      <c r="AA19">
        <f t="shared" ca="1" si="16"/>
        <v>0</v>
      </c>
      <c r="AB19">
        <f t="shared" ca="1" si="16"/>
        <v>0</v>
      </c>
      <c r="AC19" s="59">
        <f t="shared" ca="1" si="6"/>
        <v>0</v>
      </c>
      <c r="AD19" s="17"/>
      <c r="AE19" s="12" t="s">
        <v>44</v>
      </c>
      <c r="AF19">
        <f t="shared" ca="1" si="7"/>
        <v>0</v>
      </c>
      <c r="AG19">
        <f t="shared" ca="1" si="7"/>
        <v>0</v>
      </c>
      <c r="AH19">
        <f t="shared" ca="1" si="7"/>
        <v>0</v>
      </c>
      <c r="AI19">
        <f t="shared" ca="1" si="7"/>
        <v>0</v>
      </c>
      <c r="AJ19">
        <f t="shared" ca="1" si="7"/>
        <v>0</v>
      </c>
      <c r="AK19">
        <f t="shared" ca="1" si="17"/>
        <v>0</v>
      </c>
      <c r="AL19">
        <f t="shared" ca="1" si="17"/>
        <v>0</v>
      </c>
      <c r="AM19">
        <f t="shared" ca="1" si="17"/>
        <v>0</v>
      </c>
      <c r="AN19">
        <f t="shared" ca="1" si="17"/>
        <v>0</v>
      </c>
      <c r="AO19">
        <f t="shared" ca="1" si="17"/>
        <v>0</v>
      </c>
      <c r="AP19">
        <f t="shared" ca="1" si="18"/>
        <v>0</v>
      </c>
      <c r="AQ19">
        <f t="shared" ca="1" si="18"/>
        <v>0</v>
      </c>
      <c r="AR19" s="59">
        <f t="shared" ca="1" si="8"/>
        <v>0</v>
      </c>
      <c r="AS19" s="17"/>
      <c r="AT19" s="12" t="s">
        <v>44</v>
      </c>
      <c r="AU19">
        <f t="shared" ca="1" si="9"/>
        <v>0</v>
      </c>
      <c r="AV19">
        <f t="shared" ca="1" si="9"/>
        <v>0</v>
      </c>
      <c r="AW19">
        <f t="shared" ca="1" si="9"/>
        <v>0</v>
      </c>
      <c r="AX19">
        <f t="shared" ca="1" si="9"/>
        <v>0</v>
      </c>
      <c r="AY19">
        <f t="shared" ca="1" si="9"/>
        <v>0</v>
      </c>
      <c r="AZ19">
        <f t="shared" ca="1" si="19"/>
        <v>0</v>
      </c>
      <c r="BA19">
        <f t="shared" ca="1" si="19"/>
        <v>0</v>
      </c>
      <c r="BB19">
        <f t="shared" ca="1" si="19"/>
        <v>0</v>
      </c>
      <c r="BC19">
        <f t="shared" ca="1" si="19"/>
        <v>0</v>
      </c>
      <c r="BD19">
        <f t="shared" ca="1" si="19"/>
        <v>0</v>
      </c>
      <c r="BE19">
        <f t="shared" ca="1" si="20"/>
        <v>0</v>
      </c>
      <c r="BF19" t="e">
        <f t="shared" ca="1" si="20"/>
        <v>#VALUE!</v>
      </c>
      <c r="BG19" s="59" t="e">
        <f t="shared" ca="1" si="10"/>
        <v>#VALUE!</v>
      </c>
      <c r="BH19" s="17"/>
      <c r="BI19" s="12" t="s">
        <v>44</v>
      </c>
      <c r="BJ19">
        <f t="shared" ca="1" si="11"/>
        <v>0</v>
      </c>
      <c r="BK19">
        <f t="shared" ca="1" si="11"/>
        <v>0</v>
      </c>
      <c r="BL19">
        <f t="shared" ca="1" si="11"/>
        <v>0</v>
      </c>
      <c r="BM19">
        <f t="shared" ca="1" si="11"/>
        <v>0</v>
      </c>
      <c r="BN19">
        <f t="shared" ca="1" si="11"/>
        <v>0</v>
      </c>
      <c r="BO19">
        <f t="shared" ca="1" si="21"/>
        <v>0</v>
      </c>
      <c r="BP19">
        <f t="shared" ca="1" si="21"/>
        <v>0</v>
      </c>
      <c r="BQ19">
        <f t="shared" ca="1" si="21"/>
        <v>0</v>
      </c>
      <c r="BR19">
        <f t="shared" ca="1" si="21"/>
        <v>0</v>
      </c>
      <c r="BS19">
        <f t="shared" ca="1" si="21"/>
        <v>0</v>
      </c>
      <c r="BT19">
        <f t="shared" ca="1" si="22"/>
        <v>0</v>
      </c>
      <c r="BU19">
        <f t="shared" ca="1" si="22"/>
        <v>0</v>
      </c>
      <c r="BV19" s="59">
        <f t="shared" ca="1" si="13"/>
        <v>0</v>
      </c>
      <c r="BW19" s="17"/>
    </row>
    <row r="20" spans="1:75" x14ac:dyDescent="0.25">
      <c r="A20" s="11" t="s">
        <v>19</v>
      </c>
      <c r="B20">
        <f>COUNTIF(Janvier!$B$3:$B$250,"Service social")</f>
        <v>0</v>
      </c>
      <c r="C20">
        <f>COUNTIF(Février!$B$3:$B$250,"Service social")</f>
        <v>0</v>
      </c>
      <c r="D20">
        <f>COUNTIF(Mars!$B$3:$B$250,"Service social")</f>
        <v>0</v>
      </c>
      <c r="E20">
        <f>COUNTIF(Avril!$B$3:$B$250,"Service social")</f>
        <v>0</v>
      </c>
      <c r="F20">
        <f>COUNTIF(Mai!$B$3:$B$250,"Service social")</f>
        <v>0</v>
      </c>
      <c r="G20">
        <f>COUNTIF(Juin!$B$3:$B$250,"Service social")</f>
        <v>0</v>
      </c>
      <c r="H20">
        <f>COUNTIF(Juillet!$B$3:$B$250,"Service social")</f>
        <v>0</v>
      </c>
      <c r="I20">
        <f>COUNTIF(Août!$B$3:$B$250,"Service social")</f>
        <v>0</v>
      </c>
      <c r="J20">
        <f>COUNTIF(Septembre!$B$3:$B$250,"Service social")</f>
        <v>0</v>
      </c>
      <c r="K20">
        <f>COUNTIF(Octobre!$B$3:$B$250,"Service social")</f>
        <v>0</v>
      </c>
      <c r="L20">
        <f>COUNTIF(Novembre!$B$3:$B$250,"Service social")</f>
        <v>0</v>
      </c>
      <c r="M20">
        <f>COUNTIF(Décembre!$B$3:$B$250,"Service social")</f>
        <v>0</v>
      </c>
      <c r="N20" s="59">
        <f t="shared" si="4"/>
        <v>0</v>
      </c>
      <c r="O20" s="17"/>
      <c r="P20" s="11" t="s">
        <v>19</v>
      </c>
      <c r="Q20">
        <f t="shared" ca="1" si="14"/>
        <v>0</v>
      </c>
      <c r="R20">
        <f t="shared" ca="1" si="14"/>
        <v>0</v>
      </c>
      <c r="S20">
        <f t="shared" ca="1" si="14"/>
        <v>0</v>
      </c>
      <c r="T20">
        <f t="shared" ca="1" si="14"/>
        <v>0</v>
      </c>
      <c r="U20">
        <f t="shared" ca="1" si="14"/>
        <v>0</v>
      </c>
      <c r="V20">
        <f t="shared" ca="1" si="15"/>
        <v>0</v>
      </c>
      <c r="W20">
        <f t="shared" ca="1" si="15"/>
        <v>0</v>
      </c>
      <c r="X20">
        <f t="shared" ca="1" si="15"/>
        <v>0</v>
      </c>
      <c r="Y20">
        <f t="shared" ca="1" si="15"/>
        <v>0</v>
      </c>
      <c r="Z20">
        <f t="shared" ca="1" si="15"/>
        <v>0</v>
      </c>
      <c r="AA20">
        <f t="shared" ca="1" si="16"/>
        <v>0</v>
      </c>
      <c r="AB20">
        <f t="shared" ca="1" si="16"/>
        <v>0</v>
      </c>
      <c r="AC20" s="59">
        <f t="shared" ca="1" si="6"/>
        <v>0</v>
      </c>
      <c r="AD20" s="17"/>
      <c r="AE20" s="11" t="s">
        <v>19</v>
      </c>
      <c r="AF20">
        <f t="shared" ca="1" si="7"/>
        <v>0</v>
      </c>
      <c r="AG20">
        <f t="shared" ca="1" si="7"/>
        <v>0</v>
      </c>
      <c r="AH20">
        <f t="shared" ca="1" si="7"/>
        <v>0</v>
      </c>
      <c r="AI20">
        <f t="shared" ca="1" si="7"/>
        <v>0</v>
      </c>
      <c r="AJ20">
        <f t="shared" ca="1" si="7"/>
        <v>0</v>
      </c>
      <c r="AK20">
        <f t="shared" ca="1" si="17"/>
        <v>0</v>
      </c>
      <c r="AL20">
        <f t="shared" ca="1" si="17"/>
        <v>0</v>
      </c>
      <c r="AM20">
        <f t="shared" ca="1" si="17"/>
        <v>0</v>
      </c>
      <c r="AN20">
        <f t="shared" ca="1" si="17"/>
        <v>0</v>
      </c>
      <c r="AO20">
        <f t="shared" ca="1" si="17"/>
        <v>0</v>
      </c>
      <c r="AP20">
        <f t="shared" ca="1" si="18"/>
        <v>0</v>
      </c>
      <c r="AQ20">
        <f t="shared" ca="1" si="18"/>
        <v>0</v>
      </c>
      <c r="AR20" s="59">
        <f t="shared" ca="1" si="8"/>
        <v>0</v>
      </c>
      <c r="AS20" s="17"/>
      <c r="AT20" s="11" t="s">
        <v>19</v>
      </c>
      <c r="AU20">
        <f t="shared" ca="1" si="9"/>
        <v>0</v>
      </c>
      <c r="AV20">
        <f t="shared" ca="1" si="9"/>
        <v>0</v>
      </c>
      <c r="AW20">
        <f t="shared" ca="1" si="9"/>
        <v>0</v>
      </c>
      <c r="AX20">
        <f t="shared" ca="1" si="9"/>
        <v>0</v>
      </c>
      <c r="AY20">
        <f t="shared" ca="1" si="9"/>
        <v>0</v>
      </c>
      <c r="AZ20">
        <f t="shared" ca="1" si="19"/>
        <v>0</v>
      </c>
      <c r="BA20">
        <f t="shared" ca="1" si="19"/>
        <v>0</v>
      </c>
      <c r="BB20">
        <f t="shared" ca="1" si="19"/>
        <v>0</v>
      </c>
      <c r="BC20">
        <f t="shared" ca="1" si="19"/>
        <v>0</v>
      </c>
      <c r="BD20">
        <f t="shared" ca="1" si="19"/>
        <v>0</v>
      </c>
      <c r="BE20">
        <f t="shared" ca="1" si="20"/>
        <v>0</v>
      </c>
      <c r="BF20" t="e">
        <f t="shared" ca="1" si="20"/>
        <v>#VALUE!</v>
      </c>
      <c r="BG20" s="59" t="e">
        <f t="shared" ca="1" si="10"/>
        <v>#VALUE!</v>
      </c>
      <c r="BH20" s="17"/>
      <c r="BI20" s="11" t="s">
        <v>19</v>
      </c>
      <c r="BJ20">
        <f t="shared" ca="1" si="11"/>
        <v>0</v>
      </c>
      <c r="BK20">
        <f t="shared" ca="1" si="11"/>
        <v>0</v>
      </c>
      <c r="BL20">
        <f t="shared" ca="1" si="11"/>
        <v>0</v>
      </c>
      <c r="BM20">
        <f t="shared" ca="1" si="11"/>
        <v>0</v>
      </c>
      <c r="BN20">
        <f t="shared" ca="1" si="11"/>
        <v>0</v>
      </c>
      <c r="BO20">
        <f t="shared" ca="1" si="21"/>
        <v>0</v>
      </c>
      <c r="BP20">
        <f t="shared" ca="1" si="21"/>
        <v>0</v>
      </c>
      <c r="BQ20">
        <f t="shared" ca="1" si="21"/>
        <v>0</v>
      </c>
      <c r="BR20">
        <f t="shared" ca="1" si="21"/>
        <v>0</v>
      </c>
      <c r="BS20">
        <f t="shared" ca="1" si="21"/>
        <v>0</v>
      </c>
      <c r="BT20">
        <f t="shared" ca="1" si="22"/>
        <v>0</v>
      </c>
      <c r="BU20">
        <f t="shared" ca="1" si="22"/>
        <v>0</v>
      </c>
      <c r="BV20" s="59">
        <f t="shared" ca="1" si="13"/>
        <v>0</v>
      </c>
      <c r="BW20" s="17"/>
    </row>
    <row r="21" spans="1:75" x14ac:dyDescent="0.25">
      <c r="A21" s="12" t="s">
        <v>20</v>
      </c>
      <c r="B21">
        <f>COUNTIF(Janvier!$B$3:$B$250,"Amicale")</f>
        <v>0</v>
      </c>
      <c r="C21">
        <f>COUNTIF(Février!$B$3:$B$250,"Amicale")</f>
        <v>0</v>
      </c>
      <c r="D21">
        <f>COUNTIF(Mars!$B$3:$B$250,"Amicale")</f>
        <v>0</v>
      </c>
      <c r="E21">
        <f>COUNTIF(Avril!$B$3:$B$250,"Amicale")</f>
        <v>0</v>
      </c>
      <c r="F21">
        <f>COUNTIF(Mai!$B$3:$B$250,"Amicale")</f>
        <v>0</v>
      </c>
      <c r="G21">
        <f>COUNTIF(Juin!$B$3:$B$250,"Amicale")</f>
        <v>0</v>
      </c>
      <c r="H21">
        <f>COUNTIF(Juillet!$B$3:$B$250,"Amicale")</f>
        <v>0</v>
      </c>
      <c r="I21">
        <f>COUNTIF(Août!$B$3:$B$250,"Amicale")</f>
        <v>0</v>
      </c>
      <c r="J21">
        <f>COUNTIF(Septembre!$B$3:$B$250,"Amicale")</f>
        <v>0</v>
      </c>
      <c r="K21">
        <f>COUNTIF(Octobre!$B$3:$B$250,"Amicale")</f>
        <v>0</v>
      </c>
      <c r="L21">
        <f>COUNTIF(Novembre!$B$3:$B$250,"Amicale")</f>
        <v>0</v>
      </c>
      <c r="M21">
        <f>COUNTIF(Décembre!$B$3:$B$250,"Amicale")</f>
        <v>0</v>
      </c>
      <c r="N21" s="59">
        <f t="shared" si="4"/>
        <v>0</v>
      </c>
      <c r="O21" s="17"/>
      <c r="P21" s="12" t="s">
        <v>20</v>
      </c>
      <c r="Q21">
        <f t="shared" ca="1" si="14"/>
        <v>0</v>
      </c>
      <c r="R21">
        <f t="shared" ca="1" si="14"/>
        <v>0</v>
      </c>
      <c r="S21">
        <f t="shared" ca="1" si="14"/>
        <v>0</v>
      </c>
      <c r="T21">
        <f t="shared" ca="1" si="14"/>
        <v>0</v>
      </c>
      <c r="U21">
        <f t="shared" ca="1" si="14"/>
        <v>0</v>
      </c>
      <c r="V21">
        <f t="shared" ca="1" si="15"/>
        <v>0</v>
      </c>
      <c r="W21">
        <f t="shared" ca="1" si="15"/>
        <v>0</v>
      </c>
      <c r="X21">
        <f t="shared" ca="1" si="15"/>
        <v>0</v>
      </c>
      <c r="Y21">
        <f t="shared" ca="1" si="15"/>
        <v>0</v>
      </c>
      <c r="Z21">
        <f t="shared" ca="1" si="15"/>
        <v>0</v>
      </c>
      <c r="AA21">
        <f t="shared" ca="1" si="16"/>
        <v>0</v>
      </c>
      <c r="AB21">
        <f t="shared" ca="1" si="16"/>
        <v>0</v>
      </c>
      <c r="AC21" s="59">
        <f t="shared" ca="1" si="6"/>
        <v>0</v>
      </c>
      <c r="AD21" s="17"/>
      <c r="AE21" s="12" t="s">
        <v>20</v>
      </c>
      <c r="AF21">
        <f t="shared" ca="1" si="7"/>
        <v>0</v>
      </c>
      <c r="AG21">
        <f t="shared" ca="1" si="7"/>
        <v>0</v>
      </c>
      <c r="AH21">
        <f t="shared" ca="1" si="7"/>
        <v>0</v>
      </c>
      <c r="AI21">
        <f t="shared" ca="1" si="7"/>
        <v>0</v>
      </c>
      <c r="AJ21">
        <f t="shared" ca="1" si="7"/>
        <v>0</v>
      </c>
      <c r="AK21">
        <f t="shared" ca="1" si="17"/>
        <v>0</v>
      </c>
      <c r="AL21">
        <f t="shared" ca="1" si="17"/>
        <v>0</v>
      </c>
      <c r="AM21">
        <f t="shared" ca="1" si="17"/>
        <v>0</v>
      </c>
      <c r="AN21">
        <f t="shared" ca="1" si="17"/>
        <v>0</v>
      </c>
      <c r="AO21">
        <f t="shared" ca="1" si="17"/>
        <v>0</v>
      </c>
      <c r="AP21">
        <f t="shared" ca="1" si="18"/>
        <v>0</v>
      </c>
      <c r="AQ21">
        <f t="shared" ca="1" si="18"/>
        <v>0</v>
      </c>
      <c r="AR21" s="59">
        <f t="shared" ca="1" si="8"/>
        <v>0</v>
      </c>
      <c r="AS21" s="17"/>
      <c r="AT21" s="12" t="s">
        <v>20</v>
      </c>
      <c r="AU21">
        <f t="shared" ca="1" si="9"/>
        <v>0</v>
      </c>
      <c r="AV21">
        <f t="shared" ca="1" si="9"/>
        <v>0</v>
      </c>
      <c r="AW21">
        <f t="shared" ca="1" si="9"/>
        <v>0</v>
      </c>
      <c r="AX21">
        <f t="shared" ca="1" si="9"/>
        <v>0</v>
      </c>
      <c r="AY21">
        <f t="shared" ca="1" si="9"/>
        <v>0</v>
      </c>
      <c r="AZ21">
        <f t="shared" ca="1" si="19"/>
        <v>0</v>
      </c>
      <c r="BA21">
        <f t="shared" ca="1" si="19"/>
        <v>0</v>
      </c>
      <c r="BB21">
        <f t="shared" ca="1" si="19"/>
        <v>0</v>
      </c>
      <c r="BC21">
        <f t="shared" ca="1" si="19"/>
        <v>0</v>
      </c>
      <c r="BD21">
        <f t="shared" ca="1" si="19"/>
        <v>0</v>
      </c>
      <c r="BE21">
        <f t="shared" ca="1" si="20"/>
        <v>0</v>
      </c>
      <c r="BF21" t="e">
        <f t="shared" ca="1" si="20"/>
        <v>#VALUE!</v>
      </c>
      <c r="BG21" s="59" t="e">
        <f t="shared" ca="1" si="10"/>
        <v>#VALUE!</v>
      </c>
      <c r="BH21" s="17"/>
      <c r="BI21" s="12" t="s">
        <v>20</v>
      </c>
      <c r="BJ21">
        <f t="shared" ca="1" si="11"/>
        <v>0</v>
      </c>
      <c r="BK21">
        <f t="shared" ca="1" si="11"/>
        <v>0</v>
      </c>
      <c r="BL21">
        <f t="shared" ca="1" si="11"/>
        <v>0</v>
      </c>
      <c r="BM21">
        <f t="shared" ca="1" si="11"/>
        <v>0</v>
      </c>
      <c r="BN21">
        <f t="shared" ca="1" si="11"/>
        <v>0</v>
      </c>
      <c r="BO21">
        <f t="shared" ca="1" si="21"/>
        <v>0</v>
      </c>
      <c r="BP21">
        <f t="shared" ca="1" si="21"/>
        <v>0</v>
      </c>
      <c r="BQ21">
        <f t="shared" ca="1" si="21"/>
        <v>0</v>
      </c>
      <c r="BR21">
        <f t="shared" ca="1" si="21"/>
        <v>0</v>
      </c>
      <c r="BS21">
        <f t="shared" ca="1" si="21"/>
        <v>0</v>
      </c>
      <c r="BT21">
        <f t="shared" ca="1" si="22"/>
        <v>0</v>
      </c>
      <c r="BU21">
        <f t="shared" ca="1" si="22"/>
        <v>0</v>
      </c>
      <c r="BV21" s="59">
        <f t="shared" ca="1" si="13"/>
        <v>0</v>
      </c>
      <c r="BW21" s="17"/>
    </row>
    <row r="22" spans="1:75" x14ac:dyDescent="0.25">
      <c r="A22" s="11" t="s">
        <v>21</v>
      </c>
      <c r="B22">
        <f>COUNTIF(Janvier!$B$3:$B$250,"CGT")</f>
        <v>0</v>
      </c>
      <c r="C22">
        <f>COUNTIF(Février!$B$3:$B$250,"CGT")</f>
        <v>0</v>
      </c>
      <c r="D22">
        <f>COUNTIF(Mars!$B$3:$B$250,"CGT")</f>
        <v>0</v>
      </c>
      <c r="E22">
        <f>COUNTIF(Avril!$B$3:$B$250,"CGT")</f>
        <v>0</v>
      </c>
      <c r="F22">
        <f>COUNTIF(Mai!$B$3:$B$250,"CGT")</f>
        <v>0</v>
      </c>
      <c r="G22">
        <f>COUNTIF(Juin!$B$3:$B$250,"CGT")</f>
        <v>0</v>
      </c>
      <c r="H22">
        <f>COUNTIF(Juillet!$B$3:$B$250,"CGT")</f>
        <v>0</v>
      </c>
      <c r="I22">
        <f>COUNTIF(Août!$B$3:$B$250,"CGT")</f>
        <v>0</v>
      </c>
      <c r="J22">
        <f>COUNTIF(Septembre!$B$3:$B$250,"CGT")</f>
        <v>0</v>
      </c>
      <c r="K22">
        <f>COUNTIF(Octobre!$B$3:$B$250,"CGT")</f>
        <v>0</v>
      </c>
      <c r="L22">
        <f>COUNTIF(Novembre!$B$3:$B$250,"CGT")</f>
        <v>0</v>
      </c>
      <c r="M22">
        <f>COUNTIF(Décembre!$B$3:$B$250,"CGT")</f>
        <v>0</v>
      </c>
      <c r="N22" s="59">
        <f t="shared" si="4"/>
        <v>0</v>
      </c>
      <c r="O22" s="17"/>
      <c r="P22" s="11" t="s">
        <v>21</v>
      </c>
      <c r="Q22">
        <f t="shared" ca="1" si="14"/>
        <v>0</v>
      </c>
      <c r="R22">
        <f t="shared" ca="1" si="14"/>
        <v>0</v>
      </c>
      <c r="S22">
        <f t="shared" ca="1" si="14"/>
        <v>0</v>
      </c>
      <c r="T22">
        <f t="shared" ca="1" si="14"/>
        <v>0</v>
      </c>
      <c r="U22">
        <f t="shared" ca="1" si="14"/>
        <v>0</v>
      </c>
      <c r="V22">
        <f t="shared" ca="1" si="15"/>
        <v>0</v>
      </c>
      <c r="W22">
        <f t="shared" ca="1" si="15"/>
        <v>0</v>
      </c>
      <c r="X22">
        <f t="shared" ca="1" si="15"/>
        <v>0</v>
      </c>
      <c r="Y22">
        <f t="shared" ca="1" si="15"/>
        <v>0</v>
      </c>
      <c r="Z22">
        <f t="shared" ca="1" si="15"/>
        <v>0</v>
      </c>
      <c r="AA22">
        <f t="shared" ca="1" si="16"/>
        <v>0</v>
      </c>
      <c r="AB22">
        <f t="shared" ca="1" si="16"/>
        <v>0</v>
      </c>
      <c r="AC22" s="59">
        <f t="shared" ca="1" si="6"/>
        <v>0</v>
      </c>
      <c r="AD22" s="17"/>
      <c r="AE22" s="11" t="s">
        <v>21</v>
      </c>
      <c r="AF22">
        <f t="shared" ca="1" si="7"/>
        <v>0</v>
      </c>
      <c r="AG22">
        <f t="shared" ca="1" si="7"/>
        <v>0</v>
      </c>
      <c r="AH22">
        <f t="shared" ca="1" si="7"/>
        <v>0</v>
      </c>
      <c r="AI22">
        <f t="shared" ca="1" si="7"/>
        <v>0</v>
      </c>
      <c r="AJ22">
        <f t="shared" ca="1" si="7"/>
        <v>0</v>
      </c>
      <c r="AK22">
        <f t="shared" ca="1" si="17"/>
        <v>0</v>
      </c>
      <c r="AL22">
        <f t="shared" ca="1" si="17"/>
        <v>0</v>
      </c>
      <c r="AM22">
        <f t="shared" ca="1" si="17"/>
        <v>0</v>
      </c>
      <c r="AN22">
        <f t="shared" ca="1" si="17"/>
        <v>0</v>
      </c>
      <c r="AO22">
        <f t="shared" ca="1" si="17"/>
        <v>0</v>
      </c>
      <c r="AP22">
        <f t="shared" ca="1" si="18"/>
        <v>0</v>
      </c>
      <c r="AQ22">
        <f t="shared" ca="1" si="18"/>
        <v>0</v>
      </c>
      <c r="AR22" s="59">
        <f t="shared" ca="1" si="8"/>
        <v>0</v>
      </c>
      <c r="AS22" s="17"/>
      <c r="AT22" s="11" t="s">
        <v>21</v>
      </c>
      <c r="AU22">
        <f t="shared" ca="1" si="9"/>
        <v>0</v>
      </c>
      <c r="AV22">
        <f t="shared" ca="1" si="9"/>
        <v>0</v>
      </c>
      <c r="AW22">
        <f t="shared" ca="1" si="9"/>
        <v>0</v>
      </c>
      <c r="AX22">
        <f t="shared" ca="1" si="9"/>
        <v>0</v>
      </c>
      <c r="AY22">
        <f t="shared" ca="1" si="9"/>
        <v>0</v>
      </c>
      <c r="AZ22">
        <f t="shared" ca="1" si="19"/>
        <v>0</v>
      </c>
      <c r="BA22">
        <f t="shared" ca="1" si="19"/>
        <v>0</v>
      </c>
      <c r="BB22">
        <f t="shared" ca="1" si="19"/>
        <v>0</v>
      </c>
      <c r="BC22">
        <f t="shared" ca="1" si="19"/>
        <v>0</v>
      </c>
      <c r="BD22">
        <f t="shared" ca="1" si="19"/>
        <v>0</v>
      </c>
      <c r="BE22">
        <f t="shared" ca="1" si="20"/>
        <v>0</v>
      </c>
      <c r="BF22" t="e">
        <f t="shared" ca="1" si="20"/>
        <v>#VALUE!</v>
      </c>
      <c r="BG22" s="59" t="e">
        <f t="shared" ca="1" si="10"/>
        <v>#VALUE!</v>
      </c>
      <c r="BH22" s="17"/>
      <c r="BI22" s="11" t="s">
        <v>21</v>
      </c>
      <c r="BJ22">
        <f t="shared" ca="1" si="11"/>
        <v>0</v>
      </c>
      <c r="BK22">
        <f t="shared" ca="1" si="11"/>
        <v>0</v>
      </c>
      <c r="BL22">
        <f t="shared" ca="1" si="11"/>
        <v>0</v>
      </c>
      <c r="BM22">
        <f t="shared" ca="1" si="11"/>
        <v>0</v>
      </c>
      <c r="BN22">
        <f t="shared" ca="1" si="11"/>
        <v>0</v>
      </c>
      <c r="BO22">
        <f t="shared" ca="1" si="21"/>
        <v>0</v>
      </c>
      <c r="BP22">
        <f t="shared" ca="1" si="21"/>
        <v>0</v>
      </c>
      <c r="BQ22">
        <f t="shared" ca="1" si="21"/>
        <v>0</v>
      </c>
      <c r="BR22">
        <f t="shared" ca="1" si="21"/>
        <v>0</v>
      </c>
      <c r="BS22">
        <f t="shared" ca="1" si="21"/>
        <v>0</v>
      </c>
      <c r="BT22">
        <f t="shared" ca="1" si="22"/>
        <v>0</v>
      </c>
      <c r="BU22">
        <f t="shared" ca="1" si="22"/>
        <v>0</v>
      </c>
      <c r="BV22" s="59">
        <f t="shared" ca="1" si="13"/>
        <v>0</v>
      </c>
      <c r="BW22" s="17"/>
    </row>
    <row r="23" spans="1:75" x14ac:dyDescent="0.25">
      <c r="A23" s="12" t="s">
        <v>22</v>
      </c>
      <c r="B23">
        <f>COUNTIF(Janvier!$B$3:$B$250,"CFTC")</f>
        <v>0</v>
      </c>
      <c r="C23">
        <f>COUNTIF(Février!$B$3:$B$250,"CFTC")</f>
        <v>0</v>
      </c>
      <c r="D23">
        <f>COUNTIF(Mars!$B$3:$B$250,"CFTC")</f>
        <v>0</v>
      </c>
      <c r="E23">
        <f>COUNTIF(Avril!$B$3:$B$250,"CFTC")</f>
        <v>0</v>
      </c>
      <c r="F23">
        <f>COUNTIF(Mai!$B$3:$B$250,"CFTC")</f>
        <v>0</v>
      </c>
      <c r="G23">
        <f>COUNTIF(Juin!$B$3:$B$250,"CFTC")</f>
        <v>0</v>
      </c>
      <c r="H23">
        <f>COUNTIF(Juillet!$B$3:$B$250,"CFTC")</f>
        <v>0</v>
      </c>
      <c r="I23">
        <f>COUNTIF(Août!$B$3:$B$250,"CFTC")</f>
        <v>0</v>
      </c>
      <c r="J23">
        <f>COUNTIF(Septembre!$B$3:$B$250,"CFTC")</f>
        <v>0</v>
      </c>
      <c r="K23">
        <f>COUNTIF(Octobre!$B$3:$B$250,"CFTC")</f>
        <v>0</v>
      </c>
      <c r="L23">
        <f>COUNTIF(Novembre!$B$3:$B$250,"CFTC")</f>
        <v>0</v>
      </c>
      <c r="M23">
        <f>COUNTIF(Décembre!$B$3:$B$250,"CFTC")</f>
        <v>0</v>
      </c>
      <c r="N23" s="59">
        <f t="shared" si="4"/>
        <v>0</v>
      </c>
      <c r="O23" s="17"/>
      <c r="P23" s="12" t="s">
        <v>22</v>
      </c>
      <c r="Q23">
        <f t="shared" ca="1" si="14"/>
        <v>0</v>
      </c>
      <c r="R23">
        <f t="shared" ca="1" si="14"/>
        <v>0</v>
      </c>
      <c r="S23">
        <f t="shared" ca="1" si="14"/>
        <v>0</v>
      </c>
      <c r="T23">
        <f t="shared" ca="1" si="14"/>
        <v>0</v>
      </c>
      <c r="U23">
        <f t="shared" ca="1" si="14"/>
        <v>0</v>
      </c>
      <c r="V23">
        <f t="shared" ca="1" si="15"/>
        <v>0</v>
      </c>
      <c r="W23">
        <f t="shared" ca="1" si="15"/>
        <v>0</v>
      </c>
      <c r="X23">
        <f t="shared" ca="1" si="15"/>
        <v>0</v>
      </c>
      <c r="Y23">
        <f t="shared" ca="1" si="15"/>
        <v>0</v>
      </c>
      <c r="Z23">
        <f t="shared" ca="1" si="15"/>
        <v>0</v>
      </c>
      <c r="AA23">
        <f t="shared" ca="1" si="16"/>
        <v>0</v>
      </c>
      <c r="AB23">
        <f t="shared" ca="1" si="16"/>
        <v>0</v>
      </c>
      <c r="AC23" s="59">
        <f t="shared" ca="1" si="6"/>
        <v>0</v>
      </c>
      <c r="AD23" s="17"/>
      <c r="AE23" s="12" t="s">
        <v>22</v>
      </c>
      <c r="AF23">
        <f ca="1">SUMPRODUCT((INDIRECT(AF$1&amp;"!$B$3:$B$250")=$AE23)*(INDIRECT(AF$1&amp;"!L3C"&amp;MATCH($AE$1,INDIRECT(AF$1&amp;"!$A$2:$S$2"),0)&amp;":L250C"&amp;MATCH($AE$1,INDIRECT(AF$1&amp;"!$A$2:$S$2"),0),FALSE)))</f>
        <v>0</v>
      </c>
      <c r="AG23">
        <f t="shared" ca="1" si="7"/>
        <v>0</v>
      </c>
      <c r="AH23">
        <f t="shared" ca="1" si="7"/>
        <v>0</v>
      </c>
      <c r="AI23">
        <f t="shared" ca="1" si="7"/>
        <v>0</v>
      </c>
      <c r="AJ23">
        <f t="shared" ca="1" si="7"/>
        <v>0</v>
      </c>
      <c r="AK23">
        <f t="shared" ca="1" si="17"/>
        <v>0</v>
      </c>
      <c r="AL23">
        <f t="shared" ca="1" si="17"/>
        <v>0</v>
      </c>
      <c r="AM23">
        <f t="shared" ca="1" si="17"/>
        <v>0</v>
      </c>
      <c r="AN23">
        <f t="shared" ca="1" si="17"/>
        <v>0</v>
      </c>
      <c r="AO23">
        <f t="shared" ca="1" si="17"/>
        <v>0</v>
      </c>
      <c r="AP23">
        <f t="shared" ca="1" si="18"/>
        <v>0</v>
      </c>
      <c r="AQ23">
        <f t="shared" ca="1" si="18"/>
        <v>0</v>
      </c>
      <c r="AR23" s="59">
        <f t="shared" ca="1" si="8"/>
        <v>0</v>
      </c>
      <c r="AS23" s="17"/>
      <c r="AT23" s="12" t="s">
        <v>22</v>
      </c>
      <c r="AU23">
        <f t="shared" ca="1" si="9"/>
        <v>0</v>
      </c>
      <c r="AV23">
        <f t="shared" ca="1" si="9"/>
        <v>0</v>
      </c>
      <c r="AW23">
        <f t="shared" ca="1" si="9"/>
        <v>0</v>
      </c>
      <c r="AX23">
        <f t="shared" ca="1" si="9"/>
        <v>0</v>
      </c>
      <c r="AY23">
        <f t="shared" ca="1" si="9"/>
        <v>0</v>
      </c>
      <c r="AZ23">
        <f t="shared" ca="1" si="19"/>
        <v>0</v>
      </c>
      <c r="BA23">
        <f t="shared" ca="1" si="19"/>
        <v>0</v>
      </c>
      <c r="BB23">
        <f t="shared" ca="1" si="19"/>
        <v>0</v>
      </c>
      <c r="BC23">
        <f t="shared" ca="1" si="19"/>
        <v>0</v>
      </c>
      <c r="BD23">
        <f t="shared" ca="1" si="19"/>
        <v>0</v>
      </c>
      <c r="BE23">
        <f t="shared" ca="1" si="20"/>
        <v>0</v>
      </c>
      <c r="BF23" t="e">
        <f t="shared" ca="1" si="20"/>
        <v>#VALUE!</v>
      </c>
      <c r="BG23" s="59" t="e">
        <f t="shared" ca="1" si="10"/>
        <v>#VALUE!</v>
      </c>
      <c r="BH23" s="17"/>
      <c r="BI23" s="12" t="s">
        <v>22</v>
      </c>
      <c r="BJ23">
        <f t="shared" ca="1" si="11"/>
        <v>0</v>
      </c>
      <c r="BK23">
        <f t="shared" ca="1" si="11"/>
        <v>0</v>
      </c>
      <c r="BL23">
        <f t="shared" ca="1" si="11"/>
        <v>0</v>
      </c>
      <c r="BM23">
        <f t="shared" ca="1" si="11"/>
        <v>0</v>
      </c>
      <c r="BN23">
        <f t="shared" ca="1" si="11"/>
        <v>0</v>
      </c>
      <c r="BO23">
        <f t="shared" ca="1" si="21"/>
        <v>0</v>
      </c>
      <c r="BP23">
        <f t="shared" ca="1" si="21"/>
        <v>0</v>
      </c>
      <c r="BQ23">
        <f t="shared" ca="1" si="21"/>
        <v>0</v>
      </c>
      <c r="BR23">
        <f t="shared" ca="1" si="21"/>
        <v>0</v>
      </c>
      <c r="BS23">
        <f t="shared" ca="1" si="21"/>
        <v>0</v>
      </c>
      <c r="BT23">
        <f t="shared" ca="1" si="22"/>
        <v>0</v>
      </c>
      <c r="BU23">
        <f t="shared" ca="1" si="22"/>
        <v>0</v>
      </c>
      <c r="BV23" s="59">
        <f t="shared" ca="1" si="13"/>
        <v>0</v>
      </c>
      <c r="BW23" s="17"/>
    </row>
    <row r="24" spans="1:75" x14ac:dyDescent="0.25">
      <c r="A24" s="11" t="s">
        <v>23</v>
      </c>
      <c r="B24">
        <f>COUNTIF(Janvier!$B$3:$B$250,"CHSCT")</f>
        <v>0</v>
      </c>
      <c r="C24">
        <f>COUNTIF(Février!$B$3:$B$250,"CHSCT")</f>
        <v>0</v>
      </c>
      <c r="D24">
        <f>COUNTIF(Mars!$B$3:$B$250,"CHSCT")</f>
        <v>0</v>
      </c>
      <c r="E24">
        <f>COUNTIF(Avril!$B$3:$B$250,"CHSCT")</f>
        <v>0</v>
      </c>
      <c r="F24">
        <f>COUNTIF(Mai!$B$3:$B$250,"CHSCT")</f>
        <v>0</v>
      </c>
      <c r="G24">
        <f>COUNTIF(Juin!$B$3:$B$250,"CHSCT")</f>
        <v>0</v>
      </c>
      <c r="H24">
        <f>COUNTIF(Juillet!$B$3:$B$250,"CHSCT")</f>
        <v>0</v>
      </c>
      <c r="I24">
        <f>COUNTIF(Août!$B$3:$B$250,"CHSCT")</f>
        <v>0</v>
      </c>
      <c r="J24">
        <f>COUNTIF(Septembre!$B$3:$B$250,"CHSCT")</f>
        <v>0</v>
      </c>
      <c r="K24">
        <f>COUNTIF(Octobre!$B$3:$B$250,"CHSCT")</f>
        <v>0</v>
      </c>
      <c r="L24">
        <f>COUNTIF(Novembre!$B$3:$B$250,"CHSCT")</f>
        <v>0</v>
      </c>
      <c r="M24">
        <f>COUNTIF(Décembre!$B$3:$B$250,"CHSCT")</f>
        <v>0</v>
      </c>
      <c r="N24" s="59">
        <f t="shared" si="4"/>
        <v>0</v>
      </c>
      <c r="O24" s="17"/>
      <c r="P24" s="11" t="s">
        <v>23</v>
      </c>
      <c r="Q24">
        <f t="shared" ca="1" si="14"/>
        <v>0</v>
      </c>
      <c r="R24">
        <f t="shared" ca="1" si="14"/>
        <v>0</v>
      </c>
      <c r="S24">
        <f t="shared" ca="1" si="14"/>
        <v>0</v>
      </c>
      <c r="T24">
        <f t="shared" ca="1" si="14"/>
        <v>0</v>
      </c>
      <c r="U24">
        <f t="shared" ca="1" si="14"/>
        <v>0</v>
      </c>
      <c r="V24">
        <f t="shared" ca="1" si="15"/>
        <v>0</v>
      </c>
      <c r="W24">
        <f t="shared" ca="1" si="15"/>
        <v>0</v>
      </c>
      <c r="X24">
        <f t="shared" ca="1" si="15"/>
        <v>0</v>
      </c>
      <c r="Y24">
        <f t="shared" ca="1" si="15"/>
        <v>0</v>
      </c>
      <c r="Z24">
        <f t="shared" ca="1" si="15"/>
        <v>0</v>
      </c>
      <c r="AA24">
        <f t="shared" ca="1" si="16"/>
        <v>0</v>
      </c>
      <c r="AB24">
        <f t="shared" ca="1" si="16"/>
        <v>0</v>
      </c>
      <c r="AC24" s="59">
        <f t="shared" ca="1" si="6"/>
        <v>0</v>
      </c>
      <c r="AD24" s="17"/>
      <c r="AE24" s="11" t="s">
        <v>23</v>
      </c>
      <c r="AF24">
        <f t="shared" ca="1" si="7"/>
        <v>0</v>
      </c>
      <c r="AG24">
        <f t="shared" ca="1" si="7"/>
        <v>0</v>
      </c>
      <c r="AH24">
        <f t="shared" ca="1" si="7"/>
        <v>0</v>
      </c>
      <c r="AI24">
        <f t="shared" ca="1" si="7"/>
        <v>0</v>
      </c>
      <c r="AJ24">
        <f t="shared" ca="1" si="7"/>
        <v>0</v>
      </c>
      <c r="AK24">
        <f t="shared" ca="1" si="17"/>
        <v>0</v>
      </c>
      <c r="AL24">
        <f t="shared" ca="1" si="17"/>
        <v>0</v>
      </c>
      <c r="AM24">
        <f t="shared" ca="1" si="17"/>
        <v>0</v>
      </c>
      <c r="AN24">
        <f t="shared" ca="1" si="17"/>
        <v>0</v>
      </c>
      <c r="AO24">
        <f t="shared" ca="1" si="17"/>
        <v>0</v>
      </c>
      <c r="AP24">
        <f t="shared" ca="1" si="18"/>
        <v>0</v>
      </c>
      <c r="AQ24">
        <f t="shared" ca="1" si="18"/>
        <v>0</v>
      </c>
      <c r="AR24" s="59">
        <f t="shared" ca="1" si="8"/>
        <v>0</v>
      </c>
      <c r="AS24" s="17"/>
      <c r="AT24" s="11" t="s">
        <v>23</v>
      </c>
      <c r="AU24">
        <f t="shared" ca="1" si="9"/>
        <v>0</v>
      </c>
      <c r="AV24">
        <f t="shared" ca="1" si="9"/>
        <v>0</v>
      </c>
      <c r="AW24">
        <f t="shared" ca="1" si="9"/>
        <v>0</v>
      </c>
      <c r="AX24">
        <f t="shared" ca="1" si="9"/>
        <v>0</v>
      </c>
      <c r="AY24">
        <f t="shared" ca="1" si="9"/>
        <v>0</v>
      </c>
      <c r="AZ24">
        <f t="shared" ca="1" si="19"/>
        <v>0</v>
      </c>
      <c r="BA24">
        <f t="shared" ca="1" si="19"/>
        <v>0</v>
      </c>
      <c r="BB24">
        <f t="shared" ca="1" si="19"/>
        <v>0</v>
      </c>
      <c r="BC24">
        <f t="shared" ca="1" si="19"/>
        <v>0</v>
      </c>
      <c r="BD24">
        <f t="shared" ca="1" si="19"/>
        <v>0</v>
      </c>
      <c r="BE24">
        <f t="shared" ca="1" si="20"/>
        <v>0</v>
      </c>
      <c r="BF24" t="e">
        <f t="shared" ca="1" si="20"/>
        <v>#VALUE!</v>
      </c>
      <c r="BG24" s="59" t="e">
        <f t="shared" ca="1" si="10"/>
        <v>#VALUE!</v>
      </c>
      <c r="BH24" s="17"/>
      <c r="BI24" s="11" t="s">
        <v>23</v>
      </c>
      <c r="BJ24">
        <f t="shared" ca="1" si="11"/>
        <v>0</v>
      </c>
      <c r="BK24">
        <f t="shared" ca="1" si="11"/>
        <v>0</v>
      </c>
      <c r="BL24">
        <f t="shared" ca="1" si="11"/>
        <v>0</v>
      </c>
      <c r="BM24">
        <f t="shared" ca="1" si="11"/>
        <v>0</v>
      </c>
      <c r="BN24">
        <f t="shared" ca="1" si="11"/>
        <v>0</v>
      </c>
      <c r="BO24">
        <f t="shared" ca="1" si="21"/>
        <v>0</v>
      </c>
      <c r="BP24">
        <f t="shared" ca="1" si="21"/>
        <v>0</v>
      </c>
      <c r="BQ24">
        <f t="shared" ca="1" si="21"/>
        <v>0</v>
      </c>
      <c r="BR24">
        <f t="shared" ca="1" si="21"/>
        <v>0</v>
      </c>
      <c r="BS24">
        <f t="shared" ca="1" si="21"/>
        <v>0</v>
      </c>
      <c r="BT24">
        <f t="shared" ca="1" si="22"/>
        <v>0</v>
      </c>
      <c r="BU24">
        <f t="shared" ca="1" si="22"/>
        <v>0</v>
      </c>
      <c r="BV24" s="59">
        <f t="shared" ca="1" si="13"/>
        <v>0</v>
      </c>
      <c r="BW24" s="17"/>
    </row>
    <row r="25" spans="1:75" x14ac:dyDescent="0.25">
      <c r="A25" s="12" t="s">
        <v>24</v>
      </c>
      <c r="B25">
        <f>COUNTIF(Janvier!$B$3:$B$250,"BNA")</f>
        <v>0</v>
      </c>
      <c r="C25">
        <f>COUNTIF(Février!$B$3:$B$250,"BNA")</f>
        <v>0</v>
      </c>
      <c r="D25">
        <f>COUNTIF(Mars!$B$3:$B$250,"BNA")</f>
        <v>0</v>
      </c>
      <c r="E25">
        <f>COUNTIF(Avril!$B$3:$B$250,"BNA")</f>
        <v>0</v>
      </c>
      <c r="F25">
        <f>COUNTIF(Mai!$B$3:$B$250,"BNA")</f>
        <v>0</v>
      </c>
      <c r="G25">
        <f>COUNTIF(Juin!$B$3:$B$250,"BNA")</f>
        <v>0</v>
      </c>
      <c r="H25">
        <f>COUNTIF(Juillet!$B$3:$B$250,"BNA")</f>
        <v>0</v>
      </c>
      <c r="I25">
        <f>COUNTIF(Août!$B$3:$B$250,"BNA")</f>
        <v>0</v>
      </c>
      <c r="J25">
        <f>COUNTIF(Septembre!$B$3:$B$250,"BNA")</f>
        <v>0</v>
      </c>
      <c r="K25">
        <f>COUNTIF(Octobre!$B$3:$B$250,"BNA")</f>
        <v>0</v>
      </c>
      <c r="L25">
        <f>COUNTIF(Novembre!$B$3:$B$250,"BNA")</f>
        <v>0</v>
      </c>
      <c r="M25">
        <f>COUNTIF(Décembre!$B$3:$B$250,"BNA")</f>
        <v>0</v>
      </c>
      <c r="N25" s="59">
        <f t="shared" si="4"/>
        <v>0</v>
      </c>
      <c r="O25" s="17"/>
      <c r="P25" s="12" t="s">
        <v>24</v>
      </c>
      <c r="Q25">
        <f t="shared" ca="1" si="14"/>
        <v>0</v>
      </c>
      <c r="R25">
        <f t="shared" ca="1" si="14"/>
        <v>0</v>
      </c>
      <c r="S25">
        <f t="shared" ca="1" si="14"/>
        <v>0</v>
      </c>
      <c r="T25">
        <f t="shared" ca="1" si="14"/>
        <v>0</v>
      </c>
      <c r="U25">
        <f t="shared" ca="1" si="14"/>
        <v>0</v>
      </c>
      <c r="V25">
        <f t="shared" ca="1" si="15"/>
        <v>0</v>
      </c>
      <c r="W25">
        <f t="shared" ca="1" si="15"/>
        <v>0</v>
      </c>
      <c r="X25">
        <f t="shared" ca="1" si="15"/>
        <v>0</v>
      </c>
      <c r="Y25">
        <f t="shared" ca="1" si="15"/>
        <v>0</v>
      </c>
      <c r="Z25">
        <f t="shared" ca="1" si="15"/>
        <v>0</v>
      </c>
      <c r="AA25">
        <f t="shared" ca="1" si="16"/>
        <v>0</v>
      </c>
      <c r="AB25">
        <f t="shared" ca="1" si="16"/>
        <v>0</v>
      </c>
      <c r="AC25" s="59">
        <f t="shared" ca="1" si="6"/>
        <v>0</v>
      </c>
      <c r="AD25" s="17"/>
      <c r="AE25" s="12" t="s">
        <v>24</v>
      </c>
      <c r="AF25">
        <f t="shared" ca="1" si="7"/>
        <v>0</v>
      </c>
      <c r="AG25">
        <f t="shared" ca="1" si="7"/>
        <v>0</v>
      </c>
      <c r="AH25">
        <f t="shared" ca="1" si="7"/>
        <v>0</v>
      </c>
      <c r="AI25">
        <f t="shared" ca="1" si="7"/>
        <v>0</v>
      </c>
      <c r="AJ25">
        <f t="shared" ca="1" si="7"/>
        <v>0</v>
      </c>
      <c r="AK25">
        <f t="shared" ca="1" si="17"/>
        <v>0</v>
      </c>
      <c r="AL25">
        <f t="shared" ca="1" si="17"/>
        <v>0</v>
      </c>
      <c r="AM25">
        <f t="shared" ca="1" si="17"/>
        <v>0</v>
      </c>
      <c r="AN25">
        <f t="shared" ca="1" si="17"/>
        <v>0</v>
      </c>
      <c r="AO25">
        <f t="shared" ca="1" si="17"/>
        <v>0</v>
      </c>
      <c r="AP25">
        <f t="shared" ca="1" si="18"/>
        <v>0</v>
      </c>
      <c r="AQ25">
        <f t="shared" ca="1" si="18"/>
        <v>0</v>
      </c>
      <c r="AR25" s="59">
        <f t="shared" ca="1" si="8"/>
        <v>0</v>
      </c>
      <c r="AS25" s="17"/>
      <c r="AT25" s="12" t="s">
        <v>24</v>
      </c>
      <c r="AU25">
        <f t="shared" ca="1" si="9"/>
        <v>0</v>
      </c>
      <c r="AV25">
        <f t="shared" ca="1" si="9"/>
        <v>0</v>
      </c>
      <c r="AW25">
        <f t="shared" ca="1" si="9"/>
        <v>0</v>
      </c>
      <c r="AX25">
        <f t="shared" ca="1" si="9"/>
        <v>0</v>
      </c>
      <c r="AY25">
        <f t="shared" ca="1" si="9"/>
        <v>0</v>
      </c>
      <c r="AZ25">
        <f t="shared" ca="1" si="19"/>
        <v>0</v>
      </c>
      <c r="BA25">
        <f t="shared" ca="1" si="19"/>
        <v>0</v>
      </c>
      <c r="BB25">
        <f t="shared" ca="1" si="19"/>
        <v>0</v>
      </c>
      <c r="BC25">
        <f t="shared" ca="1" si="19"/>
        <v>0</v>
      </c>
      <c r="BD25">
        <f t="shared" ca="1" si="19"/>
        <v>0</v>
      </c>
      <c r="BE25">
        <f t="shared" ca="1" si="20"/>
        <v>0</v>
      </c>
      <c r="BF25" t="e">
        <f t="shared" ca="1" si="20"/>
        <v>#VALUE!</v>
      </c>
      <c r="BG25" s="59" t="e">
        <f t="shared" ca="1" si="10"/>
        <v>#VALUE!</v>
      </c>
      <c r="BH25" s="17"/>
      <c r="BI25" s="12" t="s">
        <v>24</v>
      </c>
      <c r="BJ25">
        <f t="shared" ca="1" si="11"/>
        <v>0</v>
      </c>
      <c r="BK25">
        <f t="shared" ca="1" si="11"/>
        <v>0</v>
      </c>
      <c r="BL25">
        <f t="shared" ca="1" si="11"/>
        <v>0</v>
      </c>
      <c r="BM25">
        <f t="shared" ca="1" si="11"/>
        <v>0</v>
      </c>
      <c r="BN25">
        <f t="shared" ca="1" si="11"/>
        <v>0</v>
      </c>
      <c r="BO25">
        <f t="shared" ca="1" si="21"/>
        <v>0</v>
      </c>
      <c r="BP25">
        <f t="shared" ca="1" si="21"/>
        <v>0</v>
      </c>
      <c r="BQ25">
        <f t="shared" ca="1" si="21"/>
        <v>0</v>
      </c>
      <c r="BR25">
        <f t="shared" ca="1" si="21"/>
        <v>0</v>
      </c>
      <c r="BS25">
        <f t="shared" ca="1" si="21"/>
        <v>0</v>
      </c>
      <c r="BT25">
        <f t="shared" ca="1" si="22"/>
        <v>0</v>
      </c>
      <c r="BU25">
        <f t="shared" ca="1" si="22"/>
        <v>0</v>
      </c>
      <c r="BV25" s="59">
        <f t="shared" ca="1" si="13"/>
        <v>0</v>
      </c>
      <c r="BW25" s="17"/>
    </row>
    <row r="26" spans="1:75" x14ac:dyDescent="0.25">
      <c r="A26" s="11" t="s">
        <v>25</v>
      </c>
      <c r="B26">
        <f>COUNTIF(Janvier!$B$3:$B$250,"EHPAD")</f>
        <v>0</v>
      </c>
      <c r="C26">
        <f>COUNTIF(Février!$B$3:$B$250,"EHPAD")</f>
        <v>0</v>
      </c>
      <c r="D26">
        <f>COUNTIF(Mars!$B$3:$B$250,"EHPAD")</f>
        <v>0</v>
      </c>
      <c r="E26">
        <f>COUNTIF(Avril!$B$3:$B$250,"EHPAD")</f>
        <v>0</v>
      </c>
      <c r="F26">
        <f>COUNTIF(Mai!$B$3:$B$250,"EHPAD")</f>
        <v>0</v>
      </c>
      <c r="G26">
        <f>COUNTIF(Juin!$B$3:$B$250,"EHPAD")</f>
        <v>0</v>
      </c>
      <c r="H26">
        <f>COUNTIF(Juillet!$B$3:$B$250,"EHPAD")</f>
        <v>0</v>
      </c>
      <c r="I26">
        <f>COUNTIF(Août!$B$3:$B$250,"EHPAD")</f>
        <v>0</v>
      </c>
      <c r="J26">
        <f>COUNTIF(Septembre!$B$3:$B$250,"EHPAD")</f>
        <v>0</v>
      </c>
      <c r="K26">
        <f>COUNTIF(Octobre!$B$3:$B$250,"EHPAD")</f>
        <v>0</v>
      </c>
      <c r="L26">
        <f>COUNTIF(Novembre!$B$3:$B$250,"EHPAD")</f>
        <v>0</v>
      </c>
      <c r="M26">
        <f>COUNTIF(Décembre!$B$3:$B$250,"EHPAD")</f>
        <v>0</v>
      </c>
      <c r="N26" s="59">
        <f t="shared" si="4"/>
        <v>0</v>
      </c>
      <c r="O26" s="17"/>
      <c r="P26" s="11" t="s">
        <v>25</v>
      </c>
      <c r="Q26">
        <f t="shared" ca="1" si="14"/>
        <v>0</v>
      </c>
      <c r="R26">
        <f t="shared" ca="1" si="14"/>
        <v>0</v>
      </c>
      <c r="S26">
        <f t="shared" ca="1" si="14"/>
        <v>0</v>
      </c>
      <c r="T26">
        <f t="shared" ca="1" si="14"/>
        <v>0</v>
      </c>
      <c r="U26">
        <f t="shared" ca="1" si="14"/>
        <v>0</v>
      </c>
      <c r="V26">
        <f t="shared" ca="1" si="15"/>
        <v>0</v>
      </c>
      <c r="W26">
        <f t="shared" ca="1" si="15"/>
        <v>0</v>
      </c>
      <c r="X26">
        <f t="shared" ca="1" si="15"/>
        <v>0</v>
      </c>
      <c r="Y26">
        <f t="shared" ca="1" si="15"/>
        <v>0</v>
      </c>
      <c r="Z26">
        <f t="shared" ca="1" si="15"/>
        <v>0</v>
      </c>
      <c r="AA26">
        <f t="shared" ca="1" si="16"/>
        <v>0</v>
      </c>
      <c r="AB26">
        <f t="shared" ca="1" si="16"/>
        <v>0</v>
      </c>
      <c r="AC26" s="59">
        <f t="shared" ca="1" si="6"/>
        <v>0</v>
      </c>
      <c r="AD26" s="17"/>
      <c r="AE26" s="11" t="s">
        <v>25</v>
      </c>
      <c r="AF26">
        <f t="shared" ca="1" si="7"/>
        <v>0</v>
      </c>
      <c r="AG26">
        <f t="shared" ca="1" si="7"/>
        <v>0</v>
      </c>
      <c r="AH26">
        <f t="shared" ca="1" si="7"/>
        <v>0</v>
      </c>
      <c r="AI26">
        <f t="shared" ca="1" si="7"/>
        <v>0</v>
      </c>
      <c r="AJ26">
        <f t="shared" ca="1" si="7"/>
        <v>0</v>
      </c>
      <c r="AK26">
        <f t="shared" ca="1" si="17"/>
        <v>0</v>
      </c>
      <c r="AL26">
        <f t="shared" ca="1" si="17"/>
        <v>0</v>
      </c>
      <c r="AM26">
        <f t="shared" ca="1" si="17"/>
        <v>0</v>
      </c>
      <c r="AN26">
        <f t="shared" ca="1" si="17"/>
        <v>0</v>
      </c>
      <c r="AO26">
        <f t="shared" ca="1" si="17"/>
        <v>0</v>
      </c>
      <c r="AP26">
        <f t="shared" ca="1" si="18"/>
        <v>0</v>
      </c>
      <c r="AQ26">
        <f t="shared" ca="1" si="18"/>
        <v>0</v>
      </c>
      <c r="AR26" s="59">
        <f t="shared" ca="1" si="8"/>
        <v>0</v>
      </c>
      <c r="AS26" s="17"/>
      <c r="AT26" s="11" t="s">
        <v>25</v>
      </c>
      <c r="AU26">
        <f t="shared" ca="1" si="9"/>
        <v>0</v>
      </c>
      <c r="AV26">
        <f t="shared" ca="1" si="9"/>
        <v>0</v>
      </c>
      <c r="AW26">
        <f t="shared" ca="1" si="9"/>
        <v>0</v>
      </c>
      <c r="AX26">
        <f t="shared" ca="1" si="9"/>
        <v>0</v>
      </c>
      <c r="AY26">
        <f t="shared" ca="1" si="9"/>
        <v>0</v>
      </c>
      <c r="AZ26">
        <f t="shared" ca="1" si="19"/>
        <v>0</v>
      </c>
      <c r="BA26">
        <f t="shared" ca="1" si="19"/>
        <v>0</v>
      </c>
      <c r="BB26">
        <f t="shared" ca="1" si="19"/>
        <v>0</v>
      </c>
      <c r="BC26">
        <f t="shared" ca="1" si="19"/>
        <v>0</v>
      </c>
      <c r="BD26">
        <f t="shared" ca="1" si="19"/>
        <v>0</v>
      </c>
      <c r="BE26">
        <f t="shared" ca="1" si="20"/>
        <v>0</v>
      </c>
      <c r="BF26" t="e">
        <f t="shared" ca="1" si="20"/>
        <v>#VALUE!</v>
      </c>
      <c r="BG26" s="59" t="e">
        <f t="shared" ca="1" si="10"/>
        <v>#VALUE!</v>
      </c>
      <c r="BH26" s="17"/>
      <c r="BI26" s="11" t="s">
        <v>25</v>
      </c>
      <c r="BJ26">
        <f t="shared" ca="1" si="11"/>
        <v>0</v>
      </c>
      <c r="BK26">
        <f t="shared" ca="1" si="11"/>
        <v>0</v>
      </c>
      <c r="BL26">
        <f t="shared" ca="1" si="11"/>
        <v>0</v>
      </c>
      <c r="BM26">
        <f t="shared" ca="1" si="11"/>
        <v>0</v>
      </c>
      <c r="BN26">
        <f t="shared" ca="1" si="11"/>
        <v>0</v>
      </c>
      <c r="BO26">
        <f t="shared" ca="1" si="21"/>
        <v>0</v>
      </c>
      <c r="BP26">
        <f t="shared" ca="1" si="21"/>
        <v>0</v>
      </c>
      <c r="BQ26">
        <f t="shared" ca="1" si="21"/>
        <v>0</v>
      </c>
      <c r="BR26">
        <f t="shared" ca="1" si="21"/>
        <v>0</v>
      </c>
      <c r="BS26">
        <f t="shared" ca="1" si="21"/>
        <v>0</v>
      </c>
      <c r="BT26">
        <f t="shared" ca="1" si="22"/>
        <v>0</v>
      </c>
      <c r="BU26">
        <f t="shared" ca="1" si="22"/>
        <v>0</v>
      </c>
      <c r="BV26" s="59">
        <f t="shared" ca="1" si="13"/>
        <v>0</v>
      </c>
      <c r="BW26" s="17"/>
    </row>
    <row r="27" spans="1:75" x14ac:dyDescent="0.25">
      <c r="A27" s="12" t="s">
        <v>26</v>
      </c>
      <c r="B27">
        <f>COUNTIF(Janvier!$B$3:$B$250,"CSAPA")</f>
        <v>0</v>
      </c>
      <c r="C27">
        <f>COUNTIF(Février!$B$3:$B$250,"CSAPA")</f>
        <v>0</v>
      </c>
      <c r="D27">
        <f>COUNTIF(Mars!$B$3:$B$250,"CSAPA")</f>
        <v>0</v>
      </c>
      <c r="E27">
        <f>COUNTIF(Avril!$B$3:$B$250,"CSAPA")</f>
        <v>0</v>
      </c>
      <c r="F27">
        <f>COUNTIF(Mai!$B$3:$B$250,"CSAPA")</f>
        <v>0</v>
      </c>
      <c r="G27">
        <f>COUNTIF(Juin!$B$3:$B$250,"CSAPA")</f>
        <v>0</v>
      </c>
      <c r="H27">
        <f>COUNTIF(Juillet!$B$3:$B$250,"CSAPA")</f>
        <v>0</v>
      </c>
      <c r="I27">
        <f>COUNTIF(Août!$B$3:$B$250,"CSAPA")</f>
        <v>0</v>
      </c>
      <c r="J27">
        <f>COUNTIF(Septembre!$B$3:$B$250,"CSAPA")</f>
        <v>0</v>
      </c>
      <c r="K27">
        <f>COUNTIF(Octobre!$B$3:$B$250,"CSAPA")</f>
        <v>0</v>
      </c>
      <c r="L27">
        <f>COUNTIF(Novembre!$B$3:$B$250,"CSAPA")</f>
        <v>0</v>
      </c>
      <c r="M27">
        <f>COUNTIF(Décembre!$B$3:$B$250,"CSAPA")</f>
        <v>0</v>
      </c>
      <c r="N27" s="59">
        <f t="shared" si="4"/>
        <v>0</v>
      </c>
      <c r="O27" s="17"/>
      <c r="P27" s="12" t="s">
        <v>26</v>
      </c>
      <c r="Q27">
        <f t="shared" ca="1" si="14"/>
        <v>0</v>
      </c>
      <c r="R27">
        <f t="shared" ca="1" si="14"/>
        <v>0</v>
      </c>
      <c r="S27">
        <f t="shared" ca="1" si="14"/>
        <v>0</v>
      </c>
      <c r="T27">
        <f t="shared" ca="1" si="14"/>
        <v>0</v>
      </c>
      <c r="U27">
        <f t="shared" ca="1" si="14"/>
        <v>0</v>
      </c>
      <c r="V27">
        <f t="shared" ca="1" si="15"/>
        <v>0</v>
      </c>
      <c r="W27">
        <f t="shared" ca="1" si="15"/>
        <v>0</v>
      </c>
      <c r="X27">
        <f t="shared" ca="1" si="15"/>
        <v>0</v>
      </c>
      <c r="Y27">
        <f t="shared" ca="1" si="15"/>
        <v>0</v>
      </c>
      <c r="Z27">
        <f t="shared" ca="1" si="15"/>
        <v>0</v>
      </c>
      <c r="AA27">
        <f t="shared" ca="1" si="16"/>
        <v>0</v>
      </c>
      <c r="AB27">
        <f t="shared" ca="1" si="16"/>
        <v>0</v>
      </c>
      <c r="AC27" s="59">
        <f t="shared" ca="1" si="6"/>
        <v>0</v>
      </c>
      <c r="AD27" s="17"/>
      <c r="AE27" s="12" t="s">
        <v>26</v>
      </c>
      <c r="AF27">
        <f t="shared" ca="1" si="7"/>
        <v>0</v>
      </c>
      <c r="AG27">
        <f t="shared" ca="1" si="7"/>
        <v>0</v>
      </c>
      <c r="AH27">
        <f t="shared" ca="1" si="7"/>
        <v>0</v>
      </c>
      <c r="AI27">
        <f t="shared" ca="1" si="7"/>
        <v>0</v>
      </c>
      <c r="AJ27">
        <f t="shared" ca="1" si="7"/>
        <v>0</v>
      </c>
      <c r="AK27">
        <f t="shared" ca="1" si="17"/>
        <v>0</v>
      </c>
      <c r="AL27">
        <f t="shared" ca="1" si="17"/>
        <v>0</v>
      </c>
      <c r="AM27">
        <f t="shared" ca="1" si="17"/>
        <v>0</v>
      </c>
      <c r="AN27">
        <f t="shared" ca="1" si="17"/>
        <v>0</v>
      </c>
      <c r="AO27">
        <f t="shared" ca="1" si="17"/>
        <v>0</v>
      </c>
      <c r="AP27">
        <f t="shared" ca="1" si="18"/>
        <v>0</v>
      </c>
      <c r="AQ27">
        <f t="shared" ca="1" si="18"/>
        <v>0</v>
      </c>
      <c r="AR27" s="59">
        <f t="shared" ca="1" si="8"/>
        <v>0</v>
      </c>
      <c r="AS27" s="17"/>
      <c r="AT27" s="12" t="s">
        <v>26</v>
      </c>
      <c r="AU27">
        <f t="shared" ca="1" si="9"/>
        <v>0</v>
      </c>
      <c r="AV27">
        <f t="shared" ca="1" si="9"/>
        <v>0</v>
      </c>
      <c r="AW27">
        <f t="shared" ca="1" si="9"/>
        <v>0</v>
      </c>
      <c r="AX27">
        <f t="shared" ca="1" si="9"/>
        <v>0</v>
      </c>
      <c r="AY27">
        <f t="shared" ca="1" si="9"/>
        <v>0</v>
      </c>
      <c r="AZ27">
        <f t="shared" ca="1" si="19"/>
        <v>0</v>
      </c>
      <c r="BA27">
        <f t="shared" ca="1" si="19"/>
        <v>0</v>
      </c>
      <c r="BB27">
        <f t="shared" ca="1" si="19"/>
        <v>0</v>
      </c>
      <c r="BC27">
        <f t="shared" ca="1" si="19"/>
        <v>0</v>
      </c>
      <c r="BD27">
        <f t="shared" ca="1" si="19"/>
        <v>0</v>
      </c>
      <c r="BE27">
        <f t="shared" ca="1" si="20"/>
        <v>0</v>
      </c>
      <c r="BF27" t="e">
        <f t="shared" ca="1" si="20"/>
        <v>#VALUE!</v>
      </c>
      <c r="BG27" s="59" t="e">
        <f t="shared" ca="1" si="10"/>
        <v>#VALUE!</v>
      </c>
      <c r="BH27" s="17"/>
      <c r="BI27" s="12" t="s">
        <v>26</v>
      </c>
      <c r="BJ27">
        <f t="shared" ca="1" si="11"/>
        <v>0</v>
      </c>
      <c r="BK27">
        <f t="shared" ca="1" si="11"/>
        <v>0</v>
      </c>
      <c r="BL27">
        <f t="shared" ca="1" si="11"/>
        <v>0</v>
      </c>
      <c r="BM27">
        <f t="shared" ca="1" si="11"/>
        <v>0</v>
      </c>
      <c r="BN27">
        <f t="shared" ca="1" si="11"/>
        <v>0</v>
      </c>
      <c r="BO27">
        <f t="shared" ca="1" si="21"/>
        <v>0</v>
      </c>
      <c r="BP27">
        <f t="shared" ca="1" si="21"/>
        <v>0</v>
      </c>
      <c r="BQ27">
        <f t="shared" ca="1" si="21"/>
        <v>0</v>
      </c>
      <c r="BR27">
        <f t="shared" ca="1" si="21"/>
        <v>0</v>
      </c>
      <c r="BS27">
        <f t="shared" ca="1" si="21"/>
        <v>0</v>
      </c>
      <c r="BT27">
        <f t="shared" ca="1" si="22"/>
        <v>0</v>
      </c>
      <c r="BU27">
        <f t="shared" ca="1" si="22"/>
        <v>0</v>
      </c>
      <c r="BV27" s="59">
        <f t="shared" ca="1" si="13"/>
        <v>0</v>
      </c>
      <c r="BW27" s="17"/>
    </row>
    <row r="28" spans="1:75" x14ac:dyDescent="0.25">
      <c r="A28" s="11" t="s">
        <v>27</v>
      </c>
      <c r="B28">
        <f>COUNTIF(Janvier!$B$3:$B$250,"UNSA")</f>
        <v>0</v>
      </c>
      <c r="C28">
        <f>COUNTIF(Février!$B$3:$B$250,"UNSA")</f>
        <v>0</v>
      </c>
      <c r="D28">
        <f>COUNTIF(Mars!$B$3:$B$250,"UNSA")</f>
        <v>0</v>
      </c>
      <c r="E28">
        <f>COUNTIF(Avril!$B$3:$B$250,"UNSA")</f>
        <v>0</v>
      </c>
      <c r="F28">
        <f>COUNTIF(Mai!$B$3:$B$250,"UNSA")</f>
        <v>0</v>
      </c>
      <c r="G28">
        <f>COUNTIF(Juin!$B$3:$B$250,"UNSA")</f>
        <v>0</v>
      </c>
      <c r="H28">
        <f>COUNTIF(Juillet!$B$3:$B$250,"UNSA")</f>
        <v>0</v>
      </c>
      <c r="I28">
        <f>COUNTIF(Août!$B$3:$B$250,"UNSA")</f>
        <v>0</v>
      </c>
      <c r="J28">
        <f>COUNTIF(Septembre!$B$3:$B$250,"UNSA")</f>
        <v>0</v>
      </c>
      <c r="K28">
        <f>COUNTIF(Octobre!$B$3:$B$250,"UNSA")</f>
        <v>0</v>
      </c>
      <c r="L28">
        <f>COUNTIF(Novembre!$B$3:$B$250,"UNSA")</f>
        <v>0</v>
      </c>
      <c r="M28">
        <f>COUNTIF(Décembre!$B$3:$B$250,"UNSA")</f>
        <v>0</v>
      </c>
      <c r="N28" s="59">
        <f t="shared" si="4"/>
        <v>0</v>
      </c>
      <c r="O28" s="17"/>
      <c r="P28" s="11" t="s">
        <v>27</v>
      </c>
      <c r="Q28">
        <f t="shared" ca="1" si="14"/>
        <v>0</v>
      </c>
      <c r="R28">
        <f t="shared" ca="1" si="14"/>
        <v>0</v>
      </c>
      <c r="S28">
        <f t="shared" ca="1" si="14"/>
        <v>0</v>
      </c>
      <c r="T28">
        <f t="shared" ca="1" si="14"/>
        <v>0</v>
      </c>
      <c r="U28">
        <f t="shared" ca="1" si="14"/>
        <v>0</v>
      </c>
      <c r="V28">
        <f t="shared" ca="1" si="15"/>
        <v>0</v>
      </c>
      <c r="W28">
        <f t="shared" ca="1" si="15"/>
        <v>0</v>
      </c>
      <c r="X28">
        <f t="shared" ca="1" si="15"/>
        <v>0</v>
      </c>
      <c r="Y28">
        <f t="shared" ca="1" si="15"/>
        <v>0</v>
      </c>
      <c r="Z28">
        <f t="shared" ca="1" si="15"/>
        <v>0</v>
      </c>
      <c r="AA28">
        <f t="shared" ca="1" si="16"/>
        <v>0</v>
      </c>
      <c r="AB28">
        <f t="shared" ca="1" si="16"/>
        <v>0</v>
      </c>
      <c r="AC28" s="59">
        <f t="shared" ca="1" si="6"/>
        <v>0</v>
      </c>
      <c r="AD28" s="17"/>
      <c r="AE28" s="11" t="s">
        <v>27</v>
      </c>
      <c r="AF28">
        <f t="shared" ca="1" si="7"/>
        <v>0</v>
      </c>
      <c r="AG28">
        <f t="shared" ca="1" si="7"/>
        <v>0</v>
      </c>
      <c r="AH28">
        <f t="shared" ca="1" si="7"/>
        <v>0</v>
      </c>
      <c r="AI28">
        <f t="shared" ca="1" si="7"/>
        <v>0</v>
      </c>
      <c r="AJ28">
        <f t="shared" ca="1" si="7"/>
        <v>0</v>
      </c>
      <c r="AK28">
        <f t="shared" ca="1" si="17"/>
        <v>0</v>
      </c>
      <c r="AL28">
        <f t="shared" ca="1" si="17"/>
        <v>0</v>
      </c>
      <c r="AM28">
        <f t="shared" ca="1" si="17"/>
        <v>0</v>
      </c>
      <c r="AN28">
        <f t="shared" ca="1" si="17"/>
        <v>0</v>
      </c>
      <c r="AO28">
        <f t="shared" ca="1" si="17"/>
        <v>0</v>
      </c>
      <c r="AP28">
        <f t="shared" ca="1" si="18"/>
        <v>0</v>
      </c>
      <c r="AQ28">
        <f t="shared" ca="1" si="18"/>
        <v>0</v>
      </c>
      <c r="AR28" s="59">
        <f t="shared" ca="1" si="8"/>
        <v>0</v>
      </c>
      <c r="AS28" s="17"/>
      <c r="AT28" s="11" t="s">
        <v>27</v>
      </c>
      <c r="AU28">
        <f t="shared" ca="1" si="9"/>
        <v>0</v>
      </c>
      <c r="AV28">
        <f t="shared" ca="1" si="9"/>
        <v>0</v>
      </c>
      <c r="AW28">
        <f t="shared" ca="1" si="9"/>
        <v>0</v>
      </c>
      <c r="AX28">
        <f t="shared" ca="1" si="9"/>
        <v>0</v>
      </c>
      <c r="AY28">
        <f t="shared" ca="1" si="9"/>
        <v>0</v>
      </c>
      <c r="AZ28">
        <f t="shared" ca="1" si="19"/>
        <v>0</v>
      </c>
      <c r="BA28">
        <f t="shared" ca="1" si="19"/>
        <v>0</v>
      </c>
      <c r="BB28">
        <f t="shared" ca="1" si="19"/>
        <v>0</v>
      </c>
      <c r="BC28">
        <f t="shared" ca="1" si="19"/>
        <v>0</v>
      </c>
      <c r="BD28">
        <f t="shared" ca="1" si="19"/>
        <v>0</v>
      </c>
      <c r="BE28">
        <f t="shared" ca="1" si="20"/>
        <v>0</v>
      </c>
      <c r="BF28" t="e">
        <f t="shared" ca="1" si="20"/>
        <v>#VALUE!</v>
      </c>
      <c r="BG28" s="59" t="e">
        <f t="shared" ca="1" si="10"/>
        <v>#VALUE!</v>
      </c>
      <c r="BH28" s="17"/>
      <c r="BI28" s="11" t="s">
        <v>27</v>
      </c>
      <c r="BJ28">
        <f t="shared" ca="1" si="11"/>
        <v>0</v>
      </c>
      <c r="BK28">
        <f t="shared" ca="1" si="11"/>
        <v>0</v>
      </c>
      <c r="BL28">
        <f t="shared" ca="1" si="11"/>
        <v>0</v>
      </c>
      <c r="BM28">
        <f t="shared" ca="1" si="11"/>
        <v>0</v>
      </c>
      <c r="BN28">
        <f t="shared" ca="1" si="11"/>
        <v>0</v>
      </c>
      <c r="BO28">
        <f t="shared" ca="1" si="21"/>
        <v>0</v>
      </c>
      <c r="BP28">
        <f t="shared" ca="1" si="21"/>
        <v>0</v>
      </c>
      <c r="BQ28">
        <f t="shared" ca="1" si="21"/>
        <v>0</v>
      </c>
      <c r="BR28">
        <f t="shared" ca="1" si="21"/>
        <v>0</v>
      </c>
      <c r="BS28">
        <f t="shared" ca="1" si="21"/>
        <v>0</v>
      </c>
      <c r="BT28">
        <f t="shared" ca="1" si="22"/>
        <v>0</v>
      </c>
      <c r="BU28">
        <f t="shared" ca="1" si="22"/>
        <v>0</v>
      </c>
      <c r="BV28" s="59">
        <f t="shared" ca="1" si="13"/>
        <v>0</v>
      </c>
      <c r="BW28" s="17"/>
    </row>
    <row r="29" spans="1:75" x14ac:dyDescent="0.25">
      <c r="A29" s="11" t="s">
        <v>29</v>
      </c>
      <c r="B29">
        <f>COUNTIF(Janvier!$B$3:$B$250,"Morgue")</f>
        <v>0</v>
      </c>
      <c r="C29">
        <f>COUNTIF(Février!$B$3:$B$250,"Morgue")</f>
        <v>0</v>
      </c>
      <c r="D29">
        <f>COUNTIF(Mars!$B$3:$B$250,"Morgue")</f>
        <v>0</v>
      </c>
      <c r="E29">
        <f>COUNTIF(Avril!$B$3:$B$250,"Morgue")</f>
        <v>0</v>
      </c>
      <c r="F29">
        <f>COUNTIF(Mai!$B$3:$B$250,"Morgue")</f>
        <v>0</v>
      </c>
      <c r="G29">
        <f>COUNTIF(Juin!$B$3:$B$250,"Morgue")</f>
        <v>0</v>
      </c>
      <c r="H29">
        <f>COUNTIF(Juillet!$B$3:$B$250,"Morgue")</f>
        <v>0</v>
      </c>
      <c r="I29">
        <f>COUNTIF(Août!$B$3:$B$250,"Morgue")</f>
        <v>0</v>
      </c>
      <c r="J29">
        <f>COUNTIF(Septembre!$B$3:$B$250,"Morgue")</f>
        <v>0</v>
      </c>
      <c r="K29">
        <f>COUNTIF(Octobre!$B$3:$B$250,"Morgue")</f>
        <v>0</v>
      </c>
      <c r="L29">
        <f>COUNTIF(Novembre!$B$3:$B$250,"Morgue")</f>
        <v>0</v>
      </c>
      <c r="M29">
        <f>COUNTIF(Décembre!$B$3:$B$250,"Morgue")</f>
        <v>0</v>
      </c>
      <c r="N29" s="59">
        <f t="shared" si="4"/>
        <v>0</v>
      </c>
      <c r="O29" s="17"/>
      <c r="P29" s="11" t="s">
        <v>29</v>
      </c>
      <c r="Q29">
        <f t="shared" ca="1" si="14"/>
        <v>0</v>
      </c>
      <c r="R29">
        <f t="shared" ca="1" si="14"/>
        <v>0</v>
      </c>
      <c r="S29">
        <f t="shared" ca="1" si="14"/>
        <v>0</v>
      </c>
      <c r="T29">
        <f t="shared" ca="1" si="14"/>
        <v>0</v>
      </c>
      <c r="U29">
        <f t="shared" ca="1" si="14"/>
        <v>0</v>
      </c>
      <c r="V29">
        <f t="shared" ca="1" si="15"/>
        <v>0</v>
      </c>
      <c r="W29">
        <f t="shared" ca="1" si="15"/>
        <v>0</v>
      </c>
      <c r="X29">
        <f t="shared" ca="1" si="15"/>
        <v>0</v>
      </c>
      <c r="Y29">
        <f t="shared" ca="1" si="15"/>
        <v>0</v>
      </c>
      <c r="Z29">
        <f t="shared" ca="1" si="15"/>
        <v>0</v>
      </c>
      <c r="AA29">
        <f t="shared" ca="1" si="16"/>
        <v>0</v>
      </c>
      <c r="AB29">
        <f t="shared" ca="1" si="16"/>
        <v>0</v>
      </c>
      <c r="AC29" s="59">
        <f t="shared" ca="1" si="6"/>
        <v>0</v>
      </c>
      <c r="AD29" s="17"/>
      <c r="AE29" s="11" t="s">
        <v>29</v>
      </c>
      <c r="AF29">
        <f t="shared" ca="1" si="7"/>
        <v>0</v>
      </c>
      <c r="AG29">
        <f t="shared" ca="1" si="7"/>
        <v>0</v>
      </c>
      <c r="AH29">
        <f t="shared" ca="1" si="7"/>
        <v>0</v>
      </c>
      <c r="AI29">
        <f t="shared" ca="1" si="7"/>
        <v>0</v>
      </c>
      <c r="AJ29">
        <f t="shared" ca="1" si="7"/>
        <v>0</v>
      </c>
      <c r="AK29">
        <f t="shared" ca="1" si="17"/>
        <v>0</v>
      </c>
      <c r="AL29">
        <f t="shared" ca="1" si="17"/>
        <v>0</v>
      </c>
      <c r="AM29">
        <f t="shared" ca="1" si="17"/>
        <v>0</v>
      </c>
      <c r="AN29">
        <f t="shared" ca="1" si="17"/>
        <v>0</v>
      </c>
      <c r="AO29">
        <f t="shared" ca="1" si="17"/>
        <v>0</v>
      </c>
      <c r="AP29">
        <f t="shared" ca="1" si="18"/>
        <v>0</v>
      </c>
      <c r="AQ29">
        <f t="shared" ca="1" si="18"/>
        <v>0</v>
      </c>
      <c r="AR29" s="59">
        <f t="shared" ca="1" si="8"/>
        <v>0</v>
      </c>
      <c r="AS29" s="17"/>
      <c r="AT29" s="11" t="s">
        <v>29</v>
      </c>
      <c r="AU29">
        <f t="shared" ca="1" si="9"/>
        <v>0</v>
      </c>
      <c r="AV29">
        <f t="shared" ca="1" si="9"/>
        <v>0</v>
      </c>
      <c r="AW29">
        <f t="shared" ca="1" si="9"/>
        <v>0</v>
      </c>
      <c r="AX29">
        <f t="shared" ca="1" si="9"/>
        <v>0</v>
      </c>
      <c r="AY29">
        <f t="shared" ca="1" si="9"/>
        <v>0</v>
      </c>
      <c r="AZ29">
        <f t="shared" ca="1" si="19"/>
        <v>0</v>
      </c>
      <c r="BA29">
        <f t="shared" ca="1" si="19"/>
        <v>0</v>
      </c>
      <c r="BB29">
        <f t="shared" ca="1" si="19"/>
        <v>0</v>
      </c>
      <c r="BC29">
        <f t="shared" ca="1" si="19"/>
        <v>0</v>
      </c>
      <c r="BD29">
        <f t="shared" ca="1" si="19"/>
        <v>0</v>
      </c>
      <c r="BE29">
        <f t="shared" ca="1" si="20"/>
        <v>0</v>
      </c>
      <c r="BF29" t="e">
        <f t="shared" ca="1" si="20"/>
        <v>#VALUE!</v>
      </c>
      <c r="BG29" s="59" t="e">
        <f t="shared" ca="1" si="10"/>
        <v>#VALUE!</v>
      </c>
      <c r="BH29" s="17"/>
      <c r="BI29" s="11" t="s">
        <v>29</v>
      </c>
      <c r="BJ29">
        <f t="shared" ca="1" si="11"/>
        <v>0</v>
      </c>
      <c r="BK29">
        <f t="shared" ca="1" si="11"/>
        <v>0</v>
      </c>
      <c r="BL29">
        <f t="shared" ca="1" si="11"/>
        <v>0</v>
      </c>
      <c r="BM29">
        <f t="shared" ca="1" si="11"/>
        <v>0</v>
      </c>
      <c r="BN29">
        <f t="shared" ca="1" si="11"/>
        <v>0</v>
      </c>
      <c r="BO29">
        <f t="shared" ca="1" si="21"/>
        <v>0</v>
      </c>
      <c r="BP29">
        <f t="shared" ca="1" si="21"/>
        <v>0</v>
      </c>
      <c r="BQ29">
        <f t="shared" ca="1" si="21"/>
        <v>0</v>
      </c>
      <c r="BR29">
        <f t="shared" ca="1" si="21"/>
        <v>0</v>
      </c>
      <c r="BS29">
        <f t="shared" ca="1" si="21"/>
        <v>0</v>
      </c>
      <c r="BT29">
        <f t="shared" ca="1" si="22"/>
        <v>0</v>
      </c>
      <c r="BU29">
        <f t="shared" ca="1" si="22"/>
        <v>0</v>
      </c>
      <c r="BV29" s="59">
        <f t="shared" ca="1" si="13"/>
        <v>0</v>
      </c>
      <c r="BW29" s="17"/>
    </row>
    <row r="30" spans="1:75" x14ac:dyDescent="0.25">
      <c r="A30" s="12" t="s">
        <v>30</v>
      </c>
      <c r="B30">
        <f>COUNTIF(Janvier!$B$3:$B$250,"UCSA")</f>
        <v>0</v>
      </c>
      <c r="C30">
        <f>COUNTIF(Février!$B$3:$B$250,"UCSA")</f>
        <v>0</v>
      </c>
      <c r="D30">
        <f>COUNTIF(Mars!$B$3:$B$250,"UCSA")</f>
        <v>0</v>
      </c>
      <c r="E30">
        <f>COUNTIF(Avril!$B$3:$B$250,"UCSA")</f>
        <v>0</v>
      </c>
      <c r="F30">
        <f>COUNTIF(Mai!$B$3:$B$250,"UCSA")</f>
        <v>0</v>
      </c>
      <c r="G30">
        <f>COUNTIF(Juin!$B$3:$B$250,"UCSA")</f>
        <v>0</v>
      </c>
      <c r="H30">
        <f>COUNTIF(Juillet!$B$3:$B$250,"UCSA")</f>
        <v>0</v>
      </c>
      <c r="I30">
        <f>COUNTIF(Août!$B$3:$B$250,"UCSA")</f>
        <v>0</v>
      </c>
      <c r="J30">
        <f>COUNTIF(Septembre!$B$3:$B$250,"UCSA")</f>
        <v>0</v>
      </c>
      <c r="K30">
        <f>COUNTIF(Octobre!$B$3:$B$250,"UCSA")</f>
        <v>0</v>
      </c>
      <c r="L30">
        <f>COUNTIF(Novembre!$B$3:$B$250,"UCSA")</f>
        <v>0</v>
      </c>
      <c r="M30">
        <f>COUNTIF(Décembre!$B$3:$B$250,"UCSA")</f>
        <v>0</v>
      </c>
      <c r="N30" s="59">
        <f t="shared" si="4"/>
        <v>0</v>
      </c>
      <c r="O30" s="17"/>
      <c r="P30" s="12" t="s">
        <v>30</v>
      </c>
      <c r="Q30">
        <f t="shared" ca="1" si="14"/>
        <v>0</v>
      </c>
      <c r="R30">
        <f t="shared" ca="1" si="14"/>
        <v>0</v>
      </c>
      <c r="S30">
        <f t="shared" ca="1" si="14"/>
        <v>0</v>
      </c>
      <c r="T30">
        <f t="shared" ca="1" si="14"/>
        <v>0</v>
      </c>
      <c r="U30">
        <f t="shared" ca="1" si="14"/>
        <v>0</v>
      </c>
      <c r="V30">
        <f t="shared" ca="1" si="15"/>
        <v>0</v>
      </c>
      <c r="W30">
        <f t="shared" ca="1" si="15"/>
        <v>0</v>
      </c>
      <c r="X30">
        <f t="shared" ca="1" si="15"/>
        <v>0</v>
      </c>
      <c r="Y30">
        <f t="shared" ca="1" si="15"/>
        <v>0</v>
      </c>
      <c r="Z30">
        <f t="shared" ca="1" si="15"/>
        <v>0</v>
      </c>
      <c r="AA30">
        <f t="shared" ca="1" si="16"/>
        <v>0</v>
      </c>
      <c r="AB30">
        <f t="shared" ca="1" si="16"/>
        <v>0</v>
      </c>
      <c r="AC30" s="59">
        <f t="shared" ca="1" si="6"/>
        <v>0</v>
      </c>
      <c r="AD30" s="17"/>
      <c r="AE30" s="12" t="s">
        <v>30</v>
      </c>
      <c r="AF30">
        <f t="shared" ca="1" si="7"/>
        <v>0</v>
      </c>
      <c r="AG30">
        <f t="shared" ca="1" si="7"/>
        <v>0</v>
      </c>
      <c r="AH30">
        <f t="shared" ca="1" si="7"/>
        <v>0</v>
      </c>
      <c r="AI30">
        <f t="shared" ca="1" si="7"/>
        <v>0</v>
      </c>
      <c r="AJ30">
        <f t="shared" ca="1" si="7"/>
        <v>0</v>
      </c>
      <c r="AK30">
        <f t="shared" ca="1" si="17"/>
        <v>0</v>
      </c>
      <c r="AL30">
        <f t="shared" ca="1" si="17"/>
        <v>0</v>
      </c>
      <c r="AM30">
        <f t="shared" ca="1" si="17"/>
        <v>0</v>
      </c>
      <c r="AN30">
        <f t="shared" ca="1" si="17"/>
        <v>0</v>
      </c>
      <c r="AO30">
        <f t="shared" ca="1" si="17"/>
        <v>0</v>
      </c>
      <c r="AP30">
        <f t="shared" ca="1" si="18"/>
        <v>0</v>
      </c>
      <c r="AQ30">
        <f t="shared" ca="1" si="18"/>
        <v>0</v>
      </c>
      <c r="AR30" s="59">
        <f t="shared" ca="1" si="8"/>
        <v>0</v>
      </c>
      <c r="AS30" s="17"/>
      <c r="AT30" s="12" t="s">
        <v>30</v>
      </c>
      <c r="AU30">
        <f t="shared" ca="1" si="9"/>
        <v>0</v>
      </c>
      <c r="AV30">
        <f t="shared" ca="1" si="9"/>
        <v>0</v>
      </c>
      <c r="AW30">
        <f t="shared" ca="1" si="9"/>
        <v>0</v>
      </c>
      <c r="AX30">
        <f t="shared" ca="1" si="9"/>
        <v>0</v>
      </c>
      <c r="AY30">
        <f t="shared" ca="1" si="9"/>
        <v>0</v>
      </c>
      <c r="AZ30">
        <f t="shared" ca="1" si="19"/>
        <v>0</v>
      </c>
      <c r="BA30">
        <f t="shared" ca="1" si="19"/>
        <v>0</v>
      </c>
      <c r="BB30">
        <f t="shared" ca="1" si="19"/>
        <v>0</v>
      </c>
      <c r="BC30">
        <f t="shared" ca="1" si="19"/>
        <v>0</v>
      </c>
      <c r="BD30">
        <f t="shared" ca="1" si="19"/>
        <v>0</v>
      </c>
      <c r="BE30">
        <f t="shared" ca="1" si="20"/>
        <v>0</v>
      </c>
      <c r="BF30" t="e">
        <f t="shared" ca="1" si="20"/>
        <v>#VALUE!</v>
      </c>
      <c r="BG30" s="59" t="e">
        <f t="shared" ca="1" si="10"/>
        <v>#VALUE!</v>
      </c>
      <c r="BH30" s="17"/>
      <c r="BI30" s="12" t="s">
        <v>30</v>
      </c>
      <c r="BJ30">
        <f t="shared" ca="1" si="11"/>
        <v>0</v>
      </c>
      <c r="BK30">
        <f t="shared" ca="1" si="11"/>
        <v>0</v>
      </c>
      <c r="BL30">
        <f t="shared" ca="1" si="11"/>
        <v>0</v>
      </c>
      <c r="BM30">
        <f t="shared" ca="1" si="11"/>
        <v>0</v>
      </c>
      <c r="BN30">
        <f t="shared" ca="1" si="11"/>
        <v>0</v>
      </c>
      <c r="BO30">
        <f t="shared" ca="1" si="21"/>
        <v>0</v>
      </c>
      <c r="BP30">
        <f t="shared" ca="1" si="21"/>
        <v>0</v>
      </c>
      <c r="BQ30">
        <f t="shared" ca="1" si="21"/>
        <v>0</v>
      </c>
      <c r="BR30">
        <f t="shared" ca="1" si="21"/>
        <v>0</v>
      </c>
      <c r="BS30">
        <f t="shared" ca="1" si="21"/>
        <v>0</v>
      </c>
      <c r="BT30">
        <f t="shared" ca="1" si="22"/>
        <v>0</v>
      </c>
      <c r="BU30">
        <f t="shared" ca="1" si="22"/>
        <v>0</v>
      </c>
      <c r="BV30" s="59">
        <f t="shared" ca="1" si="13"/>
        <v>0</v>
      </c>
      <c r="BW30" s="17"/>
    </row>
    <row r="31" spans="1:75" x14ac:dyDescent="0.25">
      <c r="A31" s="11" t="s">
        <v>31</v>
      </c>
      <c r="B31">
        <f>COUNTIF(Janvier!$B$3:$B$250,"Médecine 1")</f>
        <v>0</v>
      </c>
      <c r="C31">
        <f>COUNTIF(Février!$B$3:$B$250,"Médecine 1")</f>
        <v>0</v>
      </c>
      <c r="D31">
        <f>COUNTIF(Mars!$B$3:$B$250,"Médecine 1")</f>
        <v>0</v>
      </c>
      <c r="E31">
        <f>COUNTIF(Avril!$B$3:$B$250,"Médecine 1")</f>
        <v>0</v>
      </c>
      <c r="F31">
        <f>COUNTIF(Mai!$B$3:$B$250,"Médecine 1")</f>
        <v>0</v>
      </c>
      <c r="G31">
        <f>COUNTIF(Juin!$B$3:$B$250,"Médecine 1")</f>
        <v>0</v>
      </c>
      <c r="H31">
        <f>COUNTIF(Juillet!$B$3:$B$250,"Médecine 1")</f>
        <v>0</v>
      </c>
      <c r="I31">
        <f>COUNTIF(Août!$B$3:$B$250,"Médecine 1")</f>
        <v>0</v>
      </c>
      <c r="J31">
        <f>COUNTIF(Septembre!$B$3:$B$250,"Médecine 1")</f>
        <v>0</v>
      </c>
      <c r="K31">
        <f>COUNTIF(Octobre!$B$3:$B$250,"Médecine 1")</f>
        <v>0</v>
      </c>
      <c r="L31">
        <f>COUNTIF(Novembre!$B$3:$B$250,"Médecine 1")</f>
        <v>0</v>
      </c>
      <c r="M31">
        <f>COUNTIF(Décembre!$B$3:$B$250,"Médecine 1")</f>
        <v>0</v>
      </c>
      <c r="N31" s="59">
        <f t="shared" si="4"/>
        <v>0</v>
      </c>
      <c r="O31" s="17"/>
      <c r="P31" s="11" t="s">
        <v>31</v>
      </c>
      <c r="Q31">
        <f t="shared" ca="1" si="14"/>
        <v>0</v>
      </c>
      <c r="R31">
        <f t="shared" ca="1" si="14"/>
        <v>0</v>
      </c>
      <c r="S31">
        <f t="shared" ca="1" si="14"/>
        <v>0</v>
      </c>
      <c r="T31">
        <f t="shared" ca="1" si="14"/>
        <v>0</v>
      </c>
      <c r="U31">
        <f t="shared" ca="1" si="14"/>
        <v>0</v>
      </c>
      <c r="V31">
        <f t="shared" ca="1" si="15"/>
        <v>0</v>
      </c>
      <c r="W31">
        <f t="shared" ca="1" si="15"/>
        <v>0</v>
      </c>
      <c r="X31">
        <f t="shared" ca="1" si="15"/>
        <v>0</v>
      </c>
      <c r="Y31">
        <f t="shared" ca="1" si="15"/>
        <v>0</v>
      </c>
      <c r="Z31">
        <f t="shared" ca="1" si="15"/>
        <v>0</v>
      </c>
      <c r="AA31">
        <f t="shared" ca="1" si="16"/>
        <v>0</v>
      </c>
      <c r="AB31">
        <f t="shared" ca="1" si="16"/>
        <v>0</v>
      </c>
      <c r="AC31" s="59">
        <f t="shared" ca="1" si="6"/>
        <v>0</v>
      </c>
      <c r="AD31" s="17"/>
      <c r="AE31" s="11" t="s">
        <v>31</v>
      </c>
      <c r="AF31">
        <f t="shared" ca="1" si="7"/>
        <v>0</v>
      </c>
      <c r="AG31">
        <f t="shared" ca="1" si="7"/>
        <v>0</v>
      </c>
      <c r="AH31">
        <f t="shared" ca="1" si="7"/>
        <v>0</v>
      </c>
      <c r="AI31">
        <f t="shared" ca="1" si="7"/>
        <v>0</v>
      </c>
      <c r="AJ31">
        <f t="shared" ca="1" si="7"/>
        <v>0</v>
      </c>
      <c r="AK31">
        <f t="shared" ca="1" si="17"/>
        <v>0</v>
      </c>
      <c r="AL31">
        <f t="shared" ca="1" si="17"/>
        <v>0</v>
      </c>
      <c r="AM31">
        <f t="shared" ca="1" si="17"/>
        <v>0</v>
      </c>
      <c r="AN31">
        <f t="shared" ca="1" si="17"/>
        <v>0</v>
      </c>
      <c r="AO31">
        <f t="shared" ca="1" si="17"/>
        <v>0</v>
      </c>
      <c r="AP31">
        <f t="shared" ca="1" si="18"/>
        <v>0</v>
      </c>
      <c r="AQ31">
        <f t="shared" ca="1" si="18"/>
        <v>0</v>
      </c>
      <c r="AR31" s="59">
        <f t="shared" ca="1" si="8"/>
        <v>0</v>
      </c>
      <c r="AS31" s="17"/>
      <c r="AT31" s="11" t="s">
        <v>31</v>
      </c>
      <c r="AU31">
        <f t="shared" ca="1" si="9"/>
        <v>0</v>
      </c>
      <c r="AV31">
        <f t="shared" ca="1" si="9"/>
        <v>0</v>
      </c>
      <c r="AW31">
        <f t="shared" ca="1" si="9"/>
        <v>0</v>
      </c>
      <c r="AX31">
        <f t="shared" ca="1" si="9"/>
        <v>0</v>
      </c>
      <c r="AY31">
        <f t="shared" ca="1" si="9"/>
        <v>0</v>
      </c>
      <c r="AZ31">
        <f t="shared" ca="1" si="19"/>
        <v>0</v>
      </c>
      <c r="BA31">
        <f t="shared" ca="1" si="19"/>
        <v>0</v>
      </c>
      <c r="BB31">
        <f t="shared" ca="1" si="19"/>
        <v>0</v>
      </c>
      <c r="BC31">
        <f t="shared" ca="1" si="19"/>
        <v>0</v>
      </c>
      <c r="BD31">
        <f t="shared" ca="1" si="19"/>
        <v>0</v>
      </c>
      <c r="BE31">
        <f t="shared" ca="1" si="20"/>
        <v>0</v>
      </c>
      <c r="BF31" t="e">
        <f t="shared" ca="1" si="20"/>
        <v>#VALUE!</v>
      </c>
      <c r="BG31" s="59" t="e">
        <f t="shared" ca="1" si="10"/>
        <v>#VALUE!</v>
      </c>
      <c r="BH31" s="17"/>
      <c r="BI31" s="11" t="s">
        <v>31</v>
      </c>
      <c r="BJ31">
        <f t="shared" ca="1" si="11"/>
        <v>0</v>
      </c>
      <c r="BK31">
        <f t="shared" ca="1" si="11"/>
        <v>0</v>
      </c>
      <c r="BL31">
        <f t="shared" ca="1" si="11"/>
        <v>0</v>
      </c>
      <c r="BM31">
        <f t="shared" ca="1" si="11"/>
        <v>0</v>
      </c>
      <c r="BN31">
        <f t="shared" ca="1" si="11"/>
        <v>0</v>
      </c>
      <c r="BO31">
        <f t="shared" ca="1" si="21"/>
        <v>0</v>
      </c>
      <c r="BP31">
        <f t="shared" ca="1" si="21"/>
        <v>0</v>
      </c>
      <c r="BQ31">
        <f t="shared" ca="1" si="21"/>
        <v>0</v>
      </c>
      <c r="BR31">
        <f t="shared" ca="1" si="21"/>
        <v>0</v>
      </c>
      <c r="BS31">
        <f t="shared" ca="1" si="21"/>
        <v>0</v>
      </c>
      <c r="BT31">
        <f t="shared" ca="1" si="22"/>
        <v>0</v>
      </c>
      <c r="BU31">
        <f t="shared" ca="1" si="22"/>
        <v>0</v>
      </c>
      <c r="BV31" s="59">
        <f t="shared" ca="1" si="13"/>
        <v>0</v>
      </c>
      <c r="BW31" s="17"/>
    </row>
    <row r="32" spans="1:75" x14ac:dyDescent="0.25">
      <c r="A32" s="12" t="s">
        <v>107</v>
      </c>
      <c r="B32">
        <f>COUNTIF(Janvier!$B$3:$B$250,"Médecine 2")</f>
        <v>0</v>
      </c>
      <c r="C32">
        <f>COUNTIF(Février!$B$3:$B$250,"Médecine 2")</f>
        <v>0</v>
      </c>
      <c r="D32">
        <f>COUNTIF(Mars!$B$3:$B$250,"Médecine 2")</f>
        <v>0</v>
      </c>
      <c r="E32">
        <f>COUNTIF(Avril!$B$3:$B$250,"Médecine 2")</f>
        <v>0</v>
      </c>
      <c r="F32">
        <f>COUNTIF(Mai!$B$3:$B$250,"Médecine 2")</f>
        <v>0</v>
      </c>
      <c r="G32">
        <f>COUNTIF(Juin!$B$3:$B$250,"Médecine 2")</f>
        <v>0</v>
      </c>
      <c r="H32">
        <f>COUNTIF(Juillet!$B$3:$B$250,"Médecine 2")</f>
        <v>0</v>
      </c>
      <c r="I32">
        <f>COUNTIF(Août!$B$3:$B$250,"Médecine 2")</f>
        <v>0</v>
      </c>
      <c r="J32">
        <f>COUNTIF(Septembre!$B$3:$B$250,"Médecine 2")</f>
        <v>0</v>
      </c>
      <c r="K32">
        <f>COUNTIF(Octobre!$B$3:$B$250,"Médecine 2")</f>
        <v>0</v>
      </c>
      <c r="L32">
        <f>COUNTIF(Novembre!$B$3:$B$250,"Médecine 2")</f>
        <v>0</v>
      </c>
      <c r="M32">
        <f>COUNTIF(Décembre!$B$3:$B$250,"Médecine 2")</f>
        <v>0</v>
      </c>
      <c r="N32" s="59">
        <f t="shared" si="4"/>
        <v>0</v>
      </c>
      <c r="O32" s="17"/>
      <c r="P32" s="12" t="s">
        <v>107</v>
      </c>
      <c r="Q32">
        <f t="shared" ca="1" si="14"/>
        <v>0</v>
      </c>
      <c r="R32">
        <f t="shared" ca="1" si="14"/>
        <v>0</v>
      </c>
      <c r="S32">
        <f t="shared" ca="1" si="14"/>
        <v>0</v>
      </c>
      <c r="T32">
        <f t="shared" ca="1" si="14"/>
        <v>0</v>
      </c>
      <c r="U32">
        <f t="shared" ca="1" si="14"/>
        <v>0</v>
      </c>
      <c r="V32">
        <f t="shared" ca="1" si="15"/>
        <v>0</v>
      </c>
      <c r="W32">
        <f t="shared" ca="1" si="15"/>
        <v>0</v>
      </c>
      <c r="X32">
        <f t="shared" ca="1" si="15"/>
        <v>0</v>
      </c>
      <c r="Y32">
        <f t="shared" ca="1" si="15"/>
        <v>0</v>
      </c>
      <c r="Z32">
        <f t="shared" ca="1" si="15"/>
        <v>0</v>
      </c>
      <c r="AA32">
        <f t="shared" ca="1" si="16"/>
        <v>0</v>
      </c>
      <c r="AB32">
        <f t="shared" ca="1" si="16"/>
        <v>0</v>
      </c>
      <c r="AC32" s="59">
        <f t="shared" ca="1" si="6"/>
        <v>0</v>
      </c>
      <c r="AD32" s="17"/>
      <c r="AE32" s="12" t="s">
        <v>107</v>
      </c>
      <c r="AF32">
        <f t="shared" ca="1" si="7"/>
        <v>0</v>
      </c>
      <c r="AG32">
        <f t="shared" ca="1" si="7"/>
        <v>0</v>
      </c>
      <c r="AH32">
        <f t="shared" ca="1" si="7"/>
        <v>0</v>
      </c>
      <c r="AI32">
        <f t="shared" ca="1" si="7"/>
        <v>0</v>
      </c>
      <c r="AJ32">
        <f t="shared" ca="1" si="7"/>
        <v>0</v>
      </c>
      <c r="AK32">
        <f t="shared" ca="1" si="17"/>
        <v>0</v>
      </c>
      <c r="AL32">
        <f t="shared" ca="1" si="17"/>
        <v>0</v>
      </c>
      <c r="AM32">
        <f t="shared" ca="1" si="17"/>
        <v>0</v>
      </c>
      <c r="AN32">
        <f t="shared" ca="1" si="17"/>
        <v>0</v>
      </c>
      <c r="AO32">
        <f t="shared" ca="1" si="17"/>
        <v>0</v>
      </c>
      <c r="AP32">
        <f t="shared" ca="1" si="18"/>
        <v>0</v>
      </c>
      <c r="AQ32">
        <f t="shared" ca="1" si="18"/>
        <v>0</v>
      </c>
      <c r="AR32" s="59">
        <f t="shared" ca="1" si="8"/>
        <v>0</v>
      </c>
      <c r="AS32" s="17"/>
      <c r="AT32" s="12" t="s">
        <v>107</v>
      </c>
      <c r="AU32">
        <f t="shared" ca="1" si="9"/>
        <v>0</v>
      </c>
      <c r="AV32">
        <f t="shared" ca="1" si="9"/>
        <v>0</v>
      </c>
      <c r="AW32">
        <f t="shared" ca="1" si="9"/>
        <v>0</v>
      </c>
      <c r="AX32">
        <f t="shared" ca="1" si="9"/>
        <v>0</v>
      </c>
      <c r="AY32">
        <f t="shared" ca="1" si="9"/>
        <v>0</v>
      </c>
      <c r="AZ32">
        <f t="shared" ca="1" si="19"/>
        <v>0</v>
      </c>
      <c r="BA32">
        <f t="shared" ca="1" si="19"/>
        <v>0</v>
      </c>
      <c r="BB32">
        <f t="shared" ca="1" si="19"/>
        <v>0</v>
      </c>
      <c r="BC32">
        <f t="shared" ca="1" si="19"/>
        <v>0</v>
      </c>
      <c r="BD32">
        <f t="shared" ca="1" si="19"/>
        <v>0</v>
      </c>
      <c r="BE32">
        <f t="shared" ca="1" si="20"/>
        <v>0</v>
      </c>
      <c r="BF32" t="e">
        <f t="shared" ca="1" si="20"/>
        <v>#VALUE!</v>
      </c>
      <c r="BG32" s="59" t="e">
        <f t="shared" ca="1" si="10"/>
        <v>#VALUE!</v>
      </c>
      <c r="BH32" s="17"/>
      <c r="BI32" s="12" t="s">
        <v>107</v>
      </c>
      <c r="BJ32">
        <f t="shared" ca="1" si="11"/>
        <v>0</v>
      </c>
      <c r="BK32">
        <f t="shared" ca="1" si="11"/>
        <v>0</v>
      </c>
      <c r="BL32">
        <f t="shared" ca="1" si="11"/>
        <v>0</v>
      </c>
      <c r="BM32">
        <f t="shared" ca="1" si="11"/>
        <v>0</v>
      </c>
      <c r="BN32">
        <f t="shared" ca="1" si="11"/>
        <v>0</v>
      </c>
      <c r="BO32">
        <f t="shared" ca="1" si="21"/>
        <v>0</v>
      </c>
      <c r="BP32">
        <f t="shared" ca="1" si="21"/>
        <v>0</v>
      </c>
      <c r="BQ32">
        <f t="shared" ca="1" si="21"/>
        <v>0</v>
      </c>
      <c r="BR32">
        <f t="shared" ca="1" si="21"/>
        <v>0</v>
      </c>
      <c r="BS32">
        <f t="shared" ca="1" si="21"/>
        <v>0</v>
      </c>
      <c r="BT32">
        <f t="shared" ca="1" si="22"/>
        <v>0</v>
      </c>
      <c r="BU32">
        <f t="shared" ca="1" si="22"/>
        <v>0</v>
      </c>
      <c r="BV32" s="59">
        <f t="shared" ca="1" si="13"/>
        <v>0</v>
      </c>
      <c r="BW32" s="17"/>
    </row>
    <row r="33" spans="1:75" x14ac:dyDescent="0.25">
      <c r="A33" s="11" t="s">
        <v>33</v>
      </c>
      <c r="B33">
        <f>COUNTIF(Janvier!$B$3:$B$250,"Soins palliatifs")</f>
        <v>0</v>
      </c>
      <c r="C33">
        <f>COUNTIF(Février!$B$3:$B$250,"Soins palliatifs")</f>
        <v>0</v>
      </c>
      <c r="D33">
        <f>COUNTIF(Mars!$B$3:$B$250,"Soins palliatifs")</f>
        <v>0</v>
      </c>
      <c r="E33">
        <f>COUNTIF(Avril!$B$3:$B$250,"Soins palliatifs")</f>
        <v>0</v>
      </c>
      <c r="F33">
        <f>COUNTIF(Mai!$B$3:$B$250,"Soins palliatifs")</f>
        <v>0</v>
      </c>
      <c r="G33">
        <f>COUNTIF(Juin!$B$3:$B$250,"Soins palliatifs")</f>
        <v>0</v>
      </c>
      <c r="H33">
        <f>COUNTIF(Juillet!$B$3:$B$250,"Soins palliatifs")</f>
        <v>0</v>
      </c>
      <c r="I33">
        <f>COUNTIF(Août!$B$3:$B$250,"Soins palliatifs")</f>
        <v>0</v>
      </c>
      <c r="J33">
        <f>COUNTIF(Septembre!$B$3:$B$250,"Soins palliatifs")</f>
        <v>0</v>
      </c>
      <c r="K33">
        <f>COUNTIF(Octobre!$B$3:$B$250,"Soins palliatifs")</f>
        <v>0</v>
      </c>
      <c r="L33">
        <f>COUNTIF(Novembre!$B$3:$B$250,"Soins palliatifs")</f>
        <v>0</v>
      </c>
      <c r="M33">
        <f>COUNTIF(Décembre!$B$3:$B$250,"Soins palliatifs")</f>
        <v>0</v>
      </c>
      <c r="N33" s="59">
        <f t="shared" si="4"/>
        <v>0</v>
      </c>
      <c r="O33" s="17"/>
      <c r="P33" s="11" t="s">
        <v>33</v>
      </c>
      <c r="Q33">
        <f t="shared" ca="1" si="14"/>
        <v>0</v>
      </c>
      <c r="R33">
        <f t="shared" ca="1" si="14"/>
        <v>0</v>
      </c>
      <c r="S33">
        <f t="shared" ca="1" si="14"/>
        <v>0</v>
      </c>
      <c r="T33">
        <f t="shared" ca="1" si="14"/>
        <v>0</v>
      </c>
      <c r="U33">
        <f t="shared" ca="1" si="14"/>
        <v>0</v>
      </c>
      <c r="V33">
        <f t="shared" ca="1" si="15"/>
        <v>0</v>
      </c>
      <c r="W33">
        <f t="shared" ca="1" si="15"/>
        <v>0</v>
      </c>
      <c r="X33">
        <f t="shared" ca="1" si="15"/>
        <v>0</v>
      </c>
      <c r="Y33">
        <f t="shared" ca="1" si="15"/>
        <v>0</v>
      </c>
      <c r="Z33">
        <f t="shared" ca="1" si="15"/>
        <v>0</v>
      </c>
      <c r="AA33">
        <f t="shared" ca="1" si="16"/>
        <v>0</v>
      </c>
      <c r="AB33">
        <f t="shared" ca="1" si="16"/>
        <v>0</v>
      </c>
      <c r="AC33" s="59">
        <f t="shared" ca="1" si="6"/>
        <v>0</v>
      </c>
      <c r="AD33" s="17"/>
      <c r="AE33" s="11" t="s">
        <v>33</v>
      </c>
      <c r="AF33">
        <f t="shared" ca="1" si="7"/>
        <v>0</v>
      </c>
      <c r="AG33">
        <f t="shared" ca="1" si="7"/>
        <v>0</v>
      </c>
      <c r="AH33">
        <f t="shared" ca="1" si="7"/>
        <v>0</v>
      </c>
      <c r="AI33">
        <f t="shared" ca="1" si="7"/>
        <v>0</v>
      </c>
      <c r="AJ33">
        <f t="shared" ca="1" si="7"/>
        <v>0</v>
      </c>
      <c r="AK33">
        <f t="shared" ca="1" si="17"/>
        <v>0</v>
      </c>
      <c r="AL33">
        <f t="shared" ca="1" si="17"/>
        <v>0</v>
      </c>
      <c r="AM33">
        <f t="shared" ca="1" si="17"/>
        <v>0</v>
      </c>
      <c r="AN33">
        <f t="shared" ca="1" si="17"/>
        <v>0</v>
      </c>
      <c r="AO33">
        <f t="shared" ca="1" si="17"/>
        <v>0</v>
      </c>
      <c r="AP33">
        <f t="shared" ca="1" si="18"/>
        <v>0</v>
      </c>
      <c r="AQ33">
        <f t="shared" ca="1" si="18"/>
        <v>0</v>
      </c>
      <c r="AR33" s="59">
        <f t="shared" ca="1" si="8"/>
        <v>0</v>
      </c>
      <c r="AS33" s="17"/>
      <c r="AT33" s="11" t="s">
        <v>33</v>
      </c>
      <c r="AU33">
        <f t="shared" ca="1" si="9"/>
        <v>0</v>
      </c>
      <c r="AV33">
        <f t="shared" ca="1" si="9"/>
        <v>0</v>
      </c>
      <c r="AW33">
        <f t="shared" ca="1" si="9"/>
        <v>0</v>
      </c>
      <c r="AX33">
        <f t="shared" ca="1" si="9"/>
        <v>0</v>
      </c>
      <c r="AY33">
        <f t="shared" ca="1" si="9"/>
        <v>0</v>
      </c>
      <c r="AZ33">
        <f t="shared" ca="1" si="19"/>
        <v>0</v>
      </c>
      <c r="BA33">
        <f t="shared" ca="1" si="19"/>
        <v>0</v>
      </c>
      <c r="BB33">
        <f t="shared" ca="1" si="19"/>
        <v>0</v>
      </c>
      <c r="BC33">
        <f t="shared" ca="1" si="19"/>
        <v>0</v>
      </c>
      <c r="BD33">
        <f t="shared" ca="1" si="19"/>
        <v>0</v>
      </c>
      <c r="BE33">
        <f t="shared" ca="1" si="20"/>
        <v>0</v>
      </c>
      <c r="BF33" t="e">
        <f t="shared" ca="1" si="20"/>
        <v>#VALUE!</v>
      </c>
      <c r="BG33" s="59" t="e">
        <f t="shared" ca="1" si="10"/>
        <v>#VALUE!</v>
      </c>
      <c r="BH33" s="17"/>
      <c r="BI33" s="11" t="s">
        <v>33</v>
      </c>
      <c r="BJ33">
        <f t="shared" ca="1" si="11"/>
        <v>0</v>
      </c>
      <c r="BK33">
        <f t="shared" ca="1" si="11"/>
        <v>0</v>
      </c>
      <c r="BL33">
        <f t="shared" ca="1" si="11"/>
        <v>0</v>
      </c>
      <c r="BM33">
        <f t="shared" ca="1" si="11"/>
        <v>0</v>
      </c>
      <c r="BN33">
        <f t="shared" ca="1" si="11"/>
        <v>0</v>
      </c>
      <c r="BO33">
        <f t="shared" ca="1" si="21"/>
        <v>0</v>
      </c>
      <c r="BP33">
        <f t="shared" ca="1" si="21"/>
        <v>0</v>
      </c>
      <c r="BQ33">
        <f t="shared" ca="1" si="21"/>
        <v>0</v>
      </c>
      <c r="BR33">
        <f t="shared" ca="1" si="21"/>
        <v>0</v>
      </c>
      <c r="BS33">
        <f t="shared" ca="1" si="21"/>
        <v>0</v>
      </c>
      <c r="BT33">
        <f t="shared" ca="1" si="22"/>
        <v>0</v>
      </c>
      <c r="BU33">
        <f t="shared" ca="1" si="22"/>
        <v>0</v>
      </c>
      <c r="BV33" s="59">
        <f t="shared" ca="1" si="13"/>
        <v>0</v>
      </c>
      <c r="BW33" s="17"/>
    </row>
    <row r="34" spans="1:75" x14ac:dyDescent="0.25">
      <c r="A34" s="12" t="s">
        <v>34</v>
      </c>
      <c r="B34">
        <f>COUNTIF(Janvier!$B$3:$B$250,"Neurologie")</f>
        <v>0</v>
      </c>
      <c r="C34">
        <f>COUNTIF(Février!$B$3:$B$250,"Neurologie")</f>
        <v>0</v>
      </c>
      <c r="D34">
        <f>COUNTIF(Mars!$B$3:$B$250,"Neurologie")</f>
        <v>0</v>
      </c>
      <c r="E34">
        <f>COUNTIF(Avril!$B$3:$B$250,"Neurologie")</f>
        <v>0</v>
      </c>
      <c r="F34">
        <f>COUNTIF(Mai!$B$3:$B$250,"Neurologie")</f>
        <v>0</v>
      </c>
      <c r="G34">
        <f>COUNTIF(Juin!$B$3:$B$250,"Neurologie")</f>
        <v>0</v>
      </c>
      <c r="H34">
        <f>COUNTIF(Juillet!$B$3:$B$250,"Neurologie")</f>
        <v>0</v>
      </c>
      <c r="I34">
        <f>COUNTIF(Août!$B$3:$B$250,"Neurologie")</f>
        <v>0</v>
      </c>
      <c r="J34">
        <f>COUNTIF(Septembre!$B$3:$B$250,"Neurologie")</f>
        <v>0</v>
      </c>
      <c r="K34">
        <f>COUNTIF(Octobre!$B$3:$B$250,"Neurologie")</f>
        <v>0</v>
      </c>
      <c r="L34">
        <f>COUNTIF(Novembre!$B$3:$B$250,"Neurologie")</f>
        <v>0</v>
      </c>
      <c r="M34">
        <f>COUNTIF(Décembre!$B$3:$B$250,"Neurologie")</f>
        <v>0</v>
      </c>
      <c r="N34" s="59">
        <f t="shared" si="4"/>
        <v>0</v>
      </c>
      <c r="O34" s="17"/>
      <c r="P34" s="12" t="s">
        <v>34</v>
      </c>
      <c r="Q34">
        <f t="shared" ca="1" si="14"/>
        <v>0</v>
      </c>
      <c r="R34">
        <f t="shared" ca="1" si="14"/>
        <v>0</v>
      </c>
      <c r="S34">
        <f t="shared" ca="1" si="14"/>
        <v>0</v>
      </c>
      <c r="T34">
        <f t="shared" ca="1" si="14"/>
        <v>0</v>
      </c>
      <c r="U34">
        <f t="shared" ca="1" si="14"/>
        <v>0</v>
      </c>
      <c r="V34">
        <f t="shared" ca="1" si="15"/>
        <v>0</v>
      </c>
      <c r="W34">
        <f t="shared" ca="1" si="15"/>
        <v>0</v>
      </c>
      <c r="X34">
        <f t="shared" ca="1" si="15"/>
        <v>0</v>
      </c>
      <c r="Y34">
        <f t="shared" ca="1" si="15"/>
        <v>0</v>
      </c>
      <c r="Z34">
        <f t="shared" ca="1" si="15"/>
        <v>0</v>
      </c>
      <c r="AA34">
        <f t="shared" ca="1" si="16"/>
        <v>0</v>
      </c>
      <c r="AB34">
        <f t="shared" ca="1" si="16"/>
        <v>0</v>
      </c>
      <c r="AC34" s="59">
        <f t="shared" ca="1" si="6"/>
        <v>0</v>
      </c>
      <c r="AD34" s="17"/>
      <c r="AE34" s="12" t="s">
        <v>34</v>
      </c>
      <c r="AF34">
        <f t="shared" ca="1" si="7"/>
        <v>0</v>
      </c>
      <c r="AG34">
        <f t="shared" ca="1" si="7"/>
        <v>0</v>
      </c>
      <c r="AH34">
        <f t="shared" ca="1" si="7"/>
        <v>0</v>
      </c>
      <c r="AI34">
        <f t="shared" ca="1" si="7"/>
        <v>0</v>
      </c>
      <c r="AJ34">
        <f t="shared" ca="1" si="7"/>
        <v>0</v>
      </c>
      <c r="AK34">
        <f t="shared" ca="1" si="17"/>
        <v>0</v>
      </c>
      <c r="AL34">
        <f t="shared" ca="1" si="17"/>
        <v>0</v>
      </c>
      <c r="AM34">
        <f t="shared" ca="1" si="17"/>
        <v>0</v>
      </c>
      <c r="AN34">
        <f t="shared" ca="1" si="17"/>
        <v>0</v>
      </c>
      <c r="AO34">
        <f t="shared" ca="1" si="17"/>
        <v>0</v>
      </c>
      <c r="AP34">
        <f t="shared" ca="1" si="18"/>
        <v>0</v>
      </c>
      <c r="AQ34">
        <f t="shared" ca="1" si="18"/>
        <v>0</v>
      </c>
      <c r="AR34" s="59">
        <f t="shared" ca="1" si="8"/>
        <v>0</v>
      </c>
      <c r="AS34" s="17"/>
      <c r="AT34" s="12" t="s">
        <v>34</v>
      </c>
      <c r="AU34">
        <f t="shared" ca="1" si="9"/>
        <v>0</v>
      </c>
      <c r="AV34">
        <f t="shared" ca="1" si="9"/>
        <v>0</v>
      </c>
      <c r="AW34">
        <f t="shared" ca="1" si="9"/>
        <v>0</v>
      </c>
      <c r="AX34">
        <f t="shared" ca="1" si="9"/>
        <v>0</v>
      </c>
      <c r="AY34">
        <f t="shared" ca="1" si="9"/>
        <v>0</v>
      </c>
      <c r="AZ34">
        <f t="shared" ca="1" si="19"/>
        <v>0</v>
      </c>
      <c r="BA34">
        <f t="shared" ca="1" si="19"/>
        <v>0</v>
      </c>
      <c r="BB34">
        <f t="shared" ca="1" si="19"/>
        <v>0</v>
      </c>
      <c r="BC34">
        <f t="shared" ca="1" si="19"/>
        <v>0</v>
      </c>
      <c r="BD34">
        <f t="shared" ca="1" si="19"/>
        <v>0</v>
      </c>
      <c r="BE34">
        <f t="shared" ca="1" si="20"/>
        <v>0</v>
      </c>
      <c r="BF34" t="e">
        <f t="shared" ca="1" si="20"/>
        <v>#VALUE!</v>
      </c>
      <c r="BG34" s="59" t="e">
        <f t="shared" ca="1" si="10"/>
        <v>#VALUE!</v>
      </c>
      <c r="BH34" s="17"/>
      <c r="BI34" s="12" t="s">
        <v>34</v>
      </c>
      <c r="BJ34">
        <f t="shared" ca="1" si="11"/>
        <v>0</v>
      </c>
      <c r="BK34">
        <f t="shared" ca="1" si="11"/>
        <v>0</v>
      </c>
      <c r="BL34">
        <f t="shared" ca="1" si="11"/>
        <v>0</v>
      </c>
      <c r="BM34">
        <f t="shared" ca="1" si="11"/>
        <v>0</v>
      </c>
      <c r="BN34">
        <f t="shared" ca="1" si="11"/>
        <v>0</v>
      </c>
      <c r="BO34">
        <f t="shared" ca="1" si="21"/>
        <v>0</v>
      </c>
      <c r="BP34">
        <f t="shared" ca="1" si="21"/>
        <v>0</v>
      </c>
      <c r="BQ34">
        <f t="shared" ca="1" si="21"/>
        <v>0</v>
      </c>
      <c r="BR34">
        <f t="shared" ca="1" si="21"/>
        <v>0</v>
      </c>
      <c r="BS34">
        <f t="shared" ca="1" si="21"/>
        <v>0</v>
      </c>
      <c r="BT34">
        <f t="shared" ca="1" si="22"/>
        <v>0</v>
      </c>
      <c r="BU34">
        <f t="shared" ca="1" si="22"/>
        <v>0</v>
      </c>
      <c r="BV34" s="59">
        <f t="shared" ca="1" si="13"/>
        <v>0</v>
      </c>
      <c r="BW34" s="17"/>
    </row>
    <row r="35" spans="1:75" x14ac:dyDescent="0.25">
      <c r="A35" s="11" t="s">
        <v>35</v>
      </c>
      <c r="B35">
        <f>COUNTIF(Janvier!$B$3:$B$250,"Cardiologie")</f>
        <v>0</v>
      </c>
      <c r="C35">
        <f>COUNTIF(Février!$B$3:$B$250,"Cardiologie")</f>
        <v>0</v>
      </c>
      <c r="D35">
        <f>COUNTIF(Mars!$B$3:$B$250,"Cardiologie")</f>
        <v>0</v>
      </c>
      <c r="E35">
        <f>COUNTIF(Avril!$B$3:$B$250,"Cardiologie")</f>
        <v>0</v>
      </c>
      <c r="F35">
        <f>COUNTIF(Mai!$B$3:$B$250,"Cardiologie")</f>
        <v>0</v>
      </c>
      <c r="G35">
        <f>COUNTIF(Juin!$B$3:$B$250,"Cardiologie")</f>
        <v>0</v>
      </c>
      <c r="H35">
        <f>COUNTIF(Juillet!$B$3:$B$250,"Cardiologie")</f>
        <v>0</v>
      </c>
      <c r="I35">
        <f>COUNTIF(Août!$B$3:$B$250,"Cardiologie")</f>
        <v>0</v>
      </c>
      <c r="J35">
        <f>COUNTIF(Septembre!$B$3:$B$250,"Cardiologie")</f>
        <v>0</v>
      </c>
      <c r="K35">
        <f>COUNTIF(Octobre!$B$3:$B$250,"Cardiologie")</f>
        <v>0</v>
      </c>
      <c r="L35">
        <f>COUNTIF(Novembre!$B$3:$B$250,"Cardiologie")</f>
        <v>0</v>
      </c>
      <c r="M35">
        <f>COUNTIF(Décembre!$B$3:$B$250,"Cardiologie")</f>
        <v>0</v>
      </c>
      <c r="N35" s="59">
        <f t="shared" si="4"/>
        <v>0</v>
      </c>
      <c r="O35" s="17"/>
      <c r="P35" s="11" t="s">
        <v>35</v>
      </c>
      <c r="Q35">
        <f t="shared" ca="1" si="14"/>
        <v>0</v>
      </c>
      <c r="R35">
        <f t="shared" ca="1" si="14"/>
        <v>0</v>
      </c>
      <c r="S35">
        <f t="shared" ca="1" si="14"/>
        <v>0</v>
      </c>
      <c r="T35">
        <f t="shared" ca="1" si="14"/>
        <v>0</v>
      </c>
      <c r="U35">
        <f t="shared" ca="1" si="14"/>
        <v>0</v>
      </c>
      <c r="V35">
        <f t="shared" ca="1" si="15"/>
        <v>0</v>
      </c>
      <c r="W35">
        <f t="shared" ca="1" si="15"/>
        <v>0</v>
      </c>
      <c r="X35">
        <f t="shared" ca="1" si="15"/>
        <v>0</v>
      </c>
      <c r="Y35">
        <f t="shared" ca="1" si="15"/>
        <v>0</v>
      </c>
      <c r="Z35">
        <f t="shared" ca="1" si="15"/>
        <v>0</v>
      </c>
      <c r="AA35">
        <f t="shared" ca="1" si="16"/>
        <v>0</v>
      </c>
      <c r="AB35">
        <f t="shared" ca="1" si="16"/>
        <v>0</v>
      </c>
      <c r="AC35" s="59">
        <f t="shared" ca="1" si="6"/>
        <v>0</v>
      </c>
      <c r="AD35" s="17"/>
      <c r="AE35" s="11" t="s">
        <v>35</v>
      </c>
      <c r="AF35">
        <f t="shared" ca="1" si="7"/>
        <v>0</v>
      </c>
      <c r="AG35">
        <f t="shared" ca="1" si="7"/>
        <v>0</v>
      </c>
      <c r="AH35">
        <f t="shared" ca="1" si="7"/>
        <v>0</v>
      </c>
      <c r="AI35">
        <f t="shared" ca="1" si="7"/>
        <v>0</v>
      </c>
      <c r="AJ35">
        <f t="shared" ca="1" si="7"/>
        <v>0</v>
      </c>
      <c r="AK35">
        <f t="shared" ca="1" si="17"/>
        <v>0</v>
      </c>
      <c r="AL35">
        <f t="shared" ca="1" si="17"/>
        <v>0</v>
      </c>
      <c r="AM35">
        <f t="shared" ca="1" si="17"/>
        <v>0</v>
      </c>
      <c r="AN35">
        <f t="shared" ca="1" si="17"/>
        <v>0</v>
      </c>
      <c r="AO35">
        <f t="shared" ca="1" si="17"/>
        <v>0</v>
      </c>
      <c r="AP35">
        <f t="shared" ca="1" si="18"/>
        <v>0</v>
      </c>
      <c r="AQ35">
        <f t="shared" ca="1" si="18"/>
        <v>0</v>
      </c>
      <c r="AR35" s="59">
        <f t="shared" ca="1" si="8"/>
        <v>0</v>
      </c>
      <c r="AS35" s="17"/>
      <c r="AT35" s="11" t="s">
        <v>35</v>
      </c>
      <c r="AU35">
        <f t="shared" ca="1" si="9"/>
        <v>0</v>
      </c>
      <c r="AV35">
        <f t="shared" ca="1" si="9"/>
        <v>0</v>
      </c>
      <c r="AW35">
        <f t="shared" ca="1" si="9"/>
        <v>0</v>
      </c>
      <c r="AX35">
        <f t="shared" ca="1" si="9"/>
        <v>0</v>
      </c>
      <c r="AY35">
        <f t="shared" ca="1" si="9"/>
        <v>0</v>
      </c>
      <c r="AZ35">
        <f t="shared" ca="1" si="19"/>
        <v>0</v>
      </c>
      <c r="BA35">
        <f t="shared" ca="1" si="19"/>
        <v>0</v>
      </c>
      <c r="BB35">
        <f t="shared" ca="1" si="19"/>
        <v>0</v>
      </c>
      <c r="BC35">
        <f t="shared" ca="1" si="19"/>
        <v>0</v>
      </c>
      <c r="BD35">
        <f t="shared" ca="1" si="19"/>
        <v>0</v>
      </c>
      <c r="BE35">
        <f t="shared" ca="1" si="20"/>
        <v>0</v>
      </c>
      <c r="BF35" t="e">
        <f t="shared" ca="1" si="20"/>
        <v>#VALUE!</v>
      </c>
      <c r="BG35" s="59" t="e">
        <f t="shared" ca="1" si="10"/>
        <v>#VALUE!</v>
      </c>
      <c r="BH35" s="17"/>
      <c r="BI35" s="11" t="s">
        <v>35</v>
      </c>
      <c r="BJ35">
        <f t="shared" ca="1" si="11"/>
        <v>0</v>
      </c>
      <c r="BK35">
        <f t="shared" ca="1" si="11"/>
        <v>0</v>
      </c>
      <c r="BL35">
        <f t="shared" ca="1" si="11"/>
        <v>0</v>
      </c>
      <c r="BM35">
        <f t="shared" ca="1" si="11"/>
        <v>0</v>
      </c>
      <c r="BN35">
        <f t="shared" ca="1" si="11"/>
        <v>0</v>
      </c>
      <c r="BO35">
        <f t="shared" ca="1" si="21"/>
        <v>0</v>
      </c>
      <c r="BP35">
        <f t="shared" ca="1" si="21"/>
        <v>0</v>
      </c>
      <c r="BQ35">
        <f t="shared" ca="1" si="21"/>
        <v>0</v>
      </c>
      <c r="BR35">
        <f t="shared" ca="1" si="21"/>
        <v>0</v>
      </c>
      <c r="BS35">
        <f t="shared" ca="1" si="21"/>
        <v>0</v>
      </c>
      <c r="BT35">
        <f t="shared" ca="1" si="22"/>
        <v>0</v>
      </c>
      <c r="BU35">
        <f t="shared" ca="1" si="22"/>
        <v>0</v>
      </c>
      <c r="BV35" s="59">
        <f t="shared" ca="1" si="13"/>
        <v>0</v>
      </c>
      <c r="BW35" s="17"/>
    </row>
    <row r="36" spans="1:75" x14ac:dyDescent="0.25">
      <c r="A36" s="11" t="s">
        <v>37</v>
      </c>
      <c r="B36">
        <f>COUNTIF(Janvier!$B$3:$B$250,"Pneumologie")</f>
        <v>0</v>
      </c>
      <c r="C36">
        <f>COUNTIF(Février!$B$3:$B$250,"Pneumologie")</f>
        <v>0</v>
      </c>
      <c r="D36">
        <f>COUNTIF(Mars!$B$3:$B$250,"Pneumologie")</f>
        <v>0</v>
      </c>
      <c r="E36">
        <f>COUNTIF(Avril!$B$3:$B$250,"Pneumologie")</f>
        <v>0</v>
      </c>
      <c r="F36">
        <f>COUNTIF(Mai!$B$3:$B$250,"Pneumologie")</f>
        <v>0</v>
      </c>
      <c r="G36">
        <f>COUNTIF(Juin!$B$3:$B$250,"Pneumologie")</f>
        <v>0</v>
      </c>
      <c r="H36">
        <f>COUNTIF(Juillet!$B$3:$B$250,"Pneumologie")</f>
        <v>0</v>
      </c>
      <c r="I36">
        <f>COUNTIF(Août!$B$3:$B$250,"Pneumologie")</f>
        <v>0</v>
      </c>
      <c r="J36">
        <f>COUNTIF(Septembre!$B$3:$B$250,"Pneumologie")</f>
        <v>0</v>
      </c>
      <c r="K36">
        <f>COUNTIF(Octobre!$B$3:$B$250,"Pneumologie")</f>
        <v>0</v>
      </c>
      <c r="L36">
        <f>COUNTIF(Novembre!$B$3:$B$250,"Pneumologie")</f>
        <v>0</v>
      </c>
      <c r="M36">
        <f>COUNTIF(Décembre!$B$3:$B$250,"Pneumologie")</f>
        <v>0</v>
      </c>
      <c r="N36" s="59">
        <f t="shared" si="4"/>
        <v>0</v>
      </c>
      <c r="O36" s="17"/>
      <c r="P36" s="11" t="s">
        <v>37</v>
      </c>
      <c r="Q36">
        <f t="shared" ca="1" si="14"/>
        <v>0</v>
      </c>
      <c r="R36">
        <f t="shared" ca="1" si="14"/>
        <v>0</v>
      </c>
      <c r="S36">
        <f t="shared" ca="1" si="14"/>
        <v>0</v>
      </c>
      <c r="T36">
        <f t="shared" ca="1" si="14"/>
        <v>0</v>
      </c>
      <c r="U36">
        <f t="shared" ca="1" si="14"/>
        <v>0</v>
      </c>
      <c r="V36">
        <f t="shared" ca="1" si="15"/>
        <v>0</v>
      </c>
      <c r="W36">
        <f t="shared" ca="1" si="15"/>
        <v>0</v>
      </c>
      <c r="X36">
        <f t="shared" ca="1" si="15"/>
        <v>0</v>
      </c>
      <c r="Y36">
        <f t="shared" ca="1" si="15"/>
        <v>0</v>
      </c>
      <c r="Z36">
        <f t="shared" ca="1" si="15"/>
        <v>0</v>
      </c>
      <c r="AA36">
        <f t="shared" ca="1" si="16"/>
        <v>0</v>
      </c>
      <c r="AB36">
        <f t="shared" ca="1" si="16"/>
        <v>0</v>
      </c>
      <c r="AC36" s="59">
        <f t="shared" ca="1" si="6"/>
        <v>0</v>
      </c>
      <c r="AD36" s="17"/>
      <c r="AE36" s="11" t="s">
        <v>37</v>
      </c>
      <c r="AF36">
        <f t="shared" ca="1" si="7"/>
        <v>0</v>
      </c>
      <c r="AG36">
        <f t="shared" ca="1" si="7"/>
        <v>0</v>
      </c>
      <c r="AH36">
        <f t="shared" ca="1" si="7"/>
        <v>0</v>
      </c>
      <c r="AI36">
        <f t="shared" ca="1" si="7"/>
        <v>0</v>
      </c>
      <c r="AJ36">
        <f t="shared" ca="1" si="7"/>
        <v>0</v>
      </c>
      <c r="AK36">
        <f t="shared" ca="1" si="17"/>
        <v>0</v>
      </c>
      <c r="AL36">
        <f t="shared" ca="1" si="17"/>
        <v>0</v>
      </c>
      <c r="AM36">
        <f t="shared" ca="1" si="17"/>
        <v>0</v>
      </c>
      <c r="AN36">
        <f t="shared" ca="1" si="17"/>
        <v>0</v>
      </c>
      <c r="AO36">
        <f t="shared" ca="1" si="17"/>
        <v>0</v>
      </c>
      <c r="AP36">
        <f t="shared" ca="1" si="18"/>
        <v>0</v>
      </c>
      <c r="AQ36">
        <f t="shared" ca="1" si="18"/>
        <v>0</v>
      </c>
      <c r="AR36" s="59">
        <f t="shared" ca="1" si="8"/>
        <v>0</v>
      </c>
      <c r="AS36" s="17"/>
      <c r="AT36" s="11" t="s">
        <v>37</v>
      </c>
      <c r="AU36">
        <f t="shared" ca="1" si="9"/>
        <v>0</v>
      </c>
      <c r="AV36">
        <f t="shared" ca="1" si="9"/>
        <v>0</v>
      </c>
      <c r="AW36">
        <f t="shared" ca="1" si="9"/>
        <v>0</v>
      </c>
      <c r="AX36">
        <f t="shared" ca="1" si="9"/>
        <v>0</v>
      </c>
      <c r="AY36">
        <f t="shared" ca="1" si="9"/>
        <v>0</v>
      </c>
      <c r="AZ36">
        <f t="shared" ca="1" si="19"/>
        <v>0</v>
      </c>
      <c r="BA36">
        <f t="shared" ca="1" si="19"/>
        <v>0</v>
      </c>
      <c r="BB36">
        <f t="shared" ca="1" si="19"/>
        <v>0</v>
      </c>
      <c r="BC36">
        <f t="shared" ca="1" si="19"/>
        <v>0</v>
      </c>
      <c r="BD36">
        <f t="shared" ca="1" si="19"/>
        <v>0</v>
      </c>
      <c r="BE36">
        <f t="shared" ca="1" si="20"/>
        <v>0</v>
      </c>
      <c r="BF36" t="e">
        <f t="shared" ca="1" si="20"/>
        <v>#VALUE!</v>
      </c>
      <c r="BG36" s="59" t="e">
        <f t="shared" ca="1" si="10"/>
        <v>#VALUE!</v>
      </c>
      <c r="BH36" s="17"/>
      <c r="BI36" s="11" t="s">
        <v>37</v>
      </c>
      <c r="BJ36">
        <f t="shared" ca="1" si="11"/>
        <v>0</v>
      </c>
      <c r="BK36">
        <f t="shared" ca="1" si="11"/>
        <v>0</v>
      </c>
      <c r="BL36">
        <f t="shared" ca="1" si="11"/>
        <v>0</v>
      </c>
      <c r="BM36">
        <f t="shared" ca="1" si="11"/>
        <v>0</v>
      </c>
      <c r="BN36">
        <f t="shared" ca="1" si="11"/>
        <v>0</v>
      </c>
      <c r="BO36">
        <f t="shared" ca="1" si="21"/>
        <v>0</v>
      </c>
      <c r="BP36">
        <f t="shared" ca="1" si="21"/>
        <v>0</v>
      </c>
      <c r="BQ36">
        <f t="shared" ca="1" si="21"/>
        <v>0</v>
      </c>
      <c r="BR36">
        <f t="shared" ca="1" si="21"/>
        <v>0</v>
      </c>
      <c r="BS36">
        <f t="shared" ca="1" si="21"/>
        <v>0</v>
      </c>
      <c r="BT36">
        <f t="shared" ca="1" si="22"/>
        <v>0</v>
      </c>
      <c r="BU36">
        <f t="shared" ca="1" si="22"/>
        <v>0</v>
      </c>
      <c r="BV36" s="59">
        <f t="shared" ca="1" si="13"/>
        <v>0</v>
      </c>
      <c r="BW36" s="17"/>
    </row>
    <row r="37" spans="1:75" x14ac:dyDescent="0.25">
      <c r="A37" s="12" t="s">
        <v>38</v>
      </c>
      <c r="B37">
        <f>COUNTIF(Janvier!$B$3:$B$250,"Explo-fonct")</f>
        <v>0</v>
      </c>
      <c r="C37">
        <f>COUNTIF(Février!$B$3:$B$250,"Explo-fonct")</f>
        <v>0</v>
      </c>
      <c r="D37">
        <f>COUNTIF(Mars!$B$3:$B$250,"Explo-fonct")</f>
        <v>0</v>
      </c>
      <c r="E37">
        <f>COUNTIF(Avril!$B$3:$B$250,"Explo-fonct")</f>
        <v>0</v>
      </c>
      <c r="F37">
        <f>COUNTIF(Mai!$B$3:$B$250,"Explo-fonct")</f>
        <v>0</v>
      </c>
      <c r="G37">
        <f>COUNTIF(Juin!$B$3:$B$250,"Explo-fonct")</f>
        <v>0</v>
      </c>
      <c r="H37">
        <f>COUNTIF(Juillet!$B$3:$B$250,"Explo-fonct")</f>
        <v>0</v>
      </c>
      <c r="I37">
        <f>COUNTIF(Août!$B$3:$B$250,"Explo-fonct")</f>
        <v>0</v>
      </c>
      <c r="J37">
        <f>COUNTIF(Septembre!$B$3:$B$250,"Explo-fonct")</f>
        <v>0</v>
      </c>
      <c r="K37">
        <f>COUNTIF(Octobre!$B$3:$B$250,"Explo-fonct")</f>
        <v>0</v>
      </c>
      <c r="L37">
        <f>COUNTIF(Novembre!$B$3:$B$250,"Explo-fonct")</f>
        <v>0</v>
      </c>
      <c r="M37">
        <f>COUNTIF(Décembre!$B$3:$B$250,"Explo-fonct")</f>
        <v>0</v>
      </c>
      <c r="N37" s="59">
        <f t="shared" si="4"/>
        <v>0</v>
      </c>
      <c r="O37" s="17"/>
      <c r="P37" s="12" t="s">
        <v>38</v>
      </c>
      <c r="Q37">
        <f t="shared" ca="1" si="14"/>
        <v>0</v>
      </c>
      <c r="R37">
        <f t="shared" ca="1" si="14"/>
        <v>0</v>
      </c>
      <c r="S37">
        <f t="shared" ca="1" si="14"/>
        <v>0</v>
      </c>
      <c r="T37">
        <f t="shared" ca="1" si="14"/>
        <v>0</v>
      </c>
      <c r="U37">
        <f t="shared" ca="1" si="14"/>
        <v>0</v>
      </c>
      <c r="V37">
        <f t="shared" ca="1" si="15"/>
        <v>0</v>
      </c>
      <c r="W37">
        <f t="shared" ca="1" si="15"/>
        <v>0</v>
      </c>
      <c r="X37">
        <f t="shared" ca="1" si="15"/>
        <v>0</v>
      </c>
      <c r="Y37">
        <f t="shared" ca="1" si="15"/>
        <v>0</v>
      </c>
      <c r="Z37">
        <f t="shared" ca="1" si="15"/>
        <v>0</v>
      </c>
      <c r="AA37">
        <f t="shared" ca="1" si="16"/>
        <v>0</v>
      </c>
      <c r="AB37">
        <f t="shared" ca="1" si="16"/>
        <v>0</v>
      </c>
      <c r="AC37" s="59">
        <f t="shared" ca="1" si="6"/>
        <v>0</v>
      </c>
      <c r="AD37" s="17"/>
      <c r="AE37" s="12" t="s">
        <v>38</v>
      </c>
      <c r="AF37">
        <f t="shared" ca="1" si="7"/>
        <v>0</v>
      </c>
      <c r="AG37">
        <f t="shared" ca="1" si="7"/>
        <v>0</v>
      </c>
      <c r="AH37">
        <f t="shared" ca="1" si="7"/>
        <v>0</v>
      </c>
      <c r="AI37">
        <f t="shared" ca="1" si="7"/>
        <v>0</v>
      </c>
      <c r="AJ37">
        <f t="shared" ca="1" si="7"/>
        <v>0</v>
      </c>
      <c r="AK37">
        <f t="shared" ca="1" si="17"/>
        <v>0</v>
      </c>
      <c r="AL37">
        <f t="shared" ca="1" si="17"/>
        <v>0</v>
      </c>
      <c r="AM37">
        <f t="shared" ca="1" si="17"/>
        <v>0</v>
      </c>
      <c r="AN37">
        <f t="shared" ca="1" si="17"/>
        <v>0</v>
      </c>
      <c r="AO37">
        <f t="shared" ca="1" si="17"/>
        <v>0</v>
      </c>
      <c r="AP37">
        <f t="shared" ca="1" si="18"/>
        <v>0</v>
      </c>
      <c r="AQ37">
        <f t="shared" ca="1" si="18"/>
        <v>0</v>
      </c>
      <c r="AR37" s="59">
        <f t="shared" ca="1" si="8"/>
        <v>0</v>
      </c>
      <c r="AS37" s="17"/>
      <c r="AT37" s="12" t="s">
        <v>38</v>
      </c>
      <c r="AU37">
        <f t="shared" ca="1" si="9"/>
        <v>0</v>
      </c>
      <c r="AV37">
        <f t="shared" ca="1" si="9"/>
        <v>0</v>
      </c>
      <c r="AW37">
        <f t="shared" ca="1" si="9"/>
        <v>0</v>
      </c>
      <c r="AX37">
        <f t="shared" ca="1" si="9"/>
        <v>0</v>
      </c>
      <c r="AY37">
        <f t="shared" ca="1" si="9"/>
        <v>0</v>
      </c>
      <c r="AZ37">
        <f t="shared" ca="1" si="19"/>
        <v>0</v>
      </c>
      <c r="BA37">
        <f t="shared" ca="1" si="19"/>
        <v>0</v>
      </c>
      <c r="BB37">
        <f t="shared" ca="1" si="19"/>
        <v>0</v>
      </c>
      <c r="BC37">
        <f t="shared" ca="1" si="19"/>
        <v>0</v>
      </c>
      <c r="BD37">
        <f t="shared" ca="1" si="19"/>
        <v>0</v>
      </c>
      <c r="BE37">
        <f t="shared" ca="1" si="20"/>
        <v>0</v>
      </c>
      <c r="BF37" t="e">
        <f t="shared" ca="1" si="20"/>
        <v>#VALUE!</v>
      </c>
      <c r="BG37" s="59" t="e">
        <f t="shared" ca="1" si="10"/>
        <v>#VALUE!</v>
      </c>
      <c r="BH37" s="17"/>
      <c r="BI37" s="12" t="s">
        <v>38</v>
      </c>
      <c r="BJ37">
        <f t="shared" ca="1" si="11"/>
        <v>0</v>
      </c>
      <c r="BK37">
        <f t="shared" ca="1" si="11"/>
        <v>0</v>
      </c>
      <c r="BL37">
        <f t="shared" ca="1" si="11"/>
        <v>0</v>
      </c>
      <c r="BM37">
        <f t="shared" ca="1" si="11"/>
        <v>0</v>
      </c>
      <c r="BN37">
        <f t="shared" ca="1" si="11"/>
        <v>0</v>
      </c>
      <c r="BO37">
        <f t="shared" ca="1" si="21"/>
        <v>0</v>
      </c>
      <c r="BP37">
        <f t="shared" ca="1" si="21"/>
        <v>0</v>
      </c>
      <c r="BQ37">
        <f t="shared" ca="1" si="21"/>
        <v>0</v>
      </c>
      <c r="BR37">
        <f t="shared" ca="1" si="21"/>
        <v>0</v>
      </c>
      <c r="BS37">
        <f t="shared" ca="1" si="21"/>
        <v>0</v>
      </c>
      <c r="BT37">
        <f t="shared" ca="1" si="22"/>
        <v>0</v>
      </c>
      <c r="BU37">
        <f t="shared" ca="1" si="22"/>
        <v>0</v>
      </c>
      <c r="BV37" s="59">
        <f t="shared" ca="1" si="13"/>
        <v>0</v>
      </c>
      <c r="BW37" s="17"/>
    </row>
    <row r="38" spans="1:75" x14ac:dyDescent="0.25">
      <c r="A38" s="12" t="s">
        <v>40</v>
      </c>
      <c r="B38">
        <f>COUNTIF(Janvier!$B$3:$B$250,"Soins continus")</f>
        <v>0</v>
      </c>
      <c r="C38">
        <f>COUNTIF(Février!$B$3:$B$250,"Soins continus")</f>
        <v>0</v>
      </c>
      <c r="D38">
        <f>COUNTIF(Mars!$B$3:$B$250,"Soins continus")</f>
        <v>0</v>
      </c>
      <c r="E38">
        <f>COUNTIF(Avril!$B$3:$B$250,"Soins continus")</f>
        <v>0</v>
      </c>
      <c r="F38">
        <f>COUNTIF(Mai!$B$3:$B$250,"Soins continus")</f>
        <v>0</v>
      </c>
      <c r="G38">
        <f>COUNTIF(Juin!$B$3:$B$250,"Soins continus")</f>
        <v>0</v>
      </c>
      <c r="H38">
        <f>COUNTIF(Juillet!$B$3:$B$250,"Soins continus")</f>
        <v>0</v>
      </c>
      <c r="I38">
        <f>COUNTIF(Août!$B$3:$B$250,"Soins continus")</f>
        <v>0</v>
      </c>
      <c r="J38">
        <f>COUNTIF(Septembre!$B$3:$B$250,"Soins continus")</f>
        <v>0</v>
      </c>
      <c r="K38">
        <f>COUNTIF(Octobre!$B$3:$B$250,"Soins continus")</f>
        <v>0</v>
      </c>
      <c r="L38">
        <f>COUNTIF(Novembre!$B$3:$B$250,"Soins continus")</f>
        <v>0</v>
      </c>
      <c r="M38">
        <f>COUNTIF(Décembre!$B$3:$B$250,"Soins continus")</f>
        <v>0</v>
      </c>
      <c r="N38" s="59">
        <f t="shared" si="4"/>
        <v>0</v>
      </c>
      <c r="O38" s="17"/>
      <c r="P38" s="12" t="s">
        <v>40</v>
      </c>
      <c r="Q38">
        <f t="shared" ca="1" si="14"/>
        <v>0</v>
      </c>
      <c r="R38">
        <f t="shared" ca="1" si="14"/>
        <v>0</v>
      </c>
      <c r="S38">
        <f t="shared" ca="1" si="14"/>
        <v>0</v>
      </c>
      <c r="T38">
        <f t="shared" ca="1" si="14"/>
        <v>0</v>
      </c>
      <c r="U38">
        <f t="shared" ca="1" si="14"/>
        <v>0</v>
      </c>
      <c r="V38">
        <f t="shared" ca="1" si="15"/>
        <v>0</v>
      </c>
      <c r="W38">
        <f t="shared" ca="1" si="15"/>
        <v>0</v>
      </c>
      <c r="X38">
        <f t="shared" ca="1" si="15"/>
        <v>0</v>
      </c>
      <c r="Y38">
        <f t="shared" ca="1" si="15"/>
        <v>0</v>
      </c>
      <c r="Z38">
        <f t="shared" ca="1" si="15"/>
        <v>0</v>
      </c>
      <c r="AA38">
        <f t="shared" ca="1" si="16"/>
        <v>0</v>
      </c>
      <c r="AB38">
        <f t="shared" ca="1" si="16"/>
        <v>0</v>
      </c>
      <c r="AC38" s="59">
        <f t="shared" ca="1" si="6"/>
        <v>0</v>
      </c>
      <c r="AD38" s="17"/>
      <c r="AE38" s="12" t="s">
        <v>40</v>
      </c>
      <c r="AF38">
        <f t="shared" ca="1" si="7"/>
        <v>0</v>
      </c>
      <c r="AG38">
        <f t="shared" ca="1" si="7"/>
        <v>0</v>
      </c>
      <c r="AH38">
        <f t="shared" ca="1" si="7"/>
        <v>0</v>
      </c>
      <c r="AI38">
        <f t="shared" ca="1" si="7"/>
        <v>0</v>
      </c>
      <c r="AJ38">
        <f t="shared" ca="1" si="7"/>
        <v>0</v>
      </c>
      <c r="AK38">
        <f t="shared" ca="1" si="17"/>
        <v>0</v>
      </c>
      <c r="AL38">
        <f t="shared" ca="1" si="17"/>
        <v>0</v>
      </c>
      <c r="AM38">
        <f t="shared" ca="1" si="17"/>
        <v>0</v>
      </c>
      <c r="AN38">
        <f t="shared" ca="1" si="17"/>
        <v>0</v>
      </c>
      <c r="AO38">
        <f t="shared" ca="1" si="17"/>
        <v>0</v>
      </c>
      <c r="AP38">
        <f t="shared" ca="1" si="18"/>
        <v>0</v>
      </c>
      <c r="AQ38">
        <f t="shared" ca="1" si="18"/>
        <v>0</v>
      </c>
      <c r="AR38" s="59">
        <f t="shared" ca="1" si="8"/>
        <v>0</v>
      </c>
      <c r="AS38" s="17"/>
      <c r="AT38" s="12" t="s">
        <v>40</v>
      </c>
      <c r="AU38">
        <f t="shared" ca="1" si="9"/>
        <v>0</v>
      </c>
      <c r="AV38">
        <f t="shared" ca="1" si="9"/>
        <v>0</v>
      </c>
      <c r="AW38">
        <f t="shared" ca="1" si="9"/>
        <v>0</v>
      </c>
      <c r="AX38">
        <f t="shared" ca="1" si="9"/>
        <v>0</v>
      </c>
      <c r="AY38">
        <f t="shared" ca="1" si="9"/>
        <v>0</v>
      </c>
      <c r="AZ38">
        <f t="shared" ca="1" si="19"/>
        <v>0</v>
      </c>
      <c r="BA38">
        <f t="shared" ca="1" si="19"/>
        <v>0</v>
      </c>
      <c r="BB38">
        <f t="shared" ca="1" si="19"/>
        <v>0</v>
      </c>
      <c r="BC38">
        <f t="shared" ca="1" si="19"/>
        <v>0</v>
      </c>
      <c r="BD38">
        <f t="shared" ca="1" si="19"/>
        <v>0</v>
      </c>
      <c r="BE38">
        <f t="shared" ca="1" si="20"/>
        <v>0</v>
      </c>
      <c r="BF38" t="e">
        <f t="shared" ca="1" si="20"/>
        <v>#VALUE!</v>
      </c>
      <c r="BG38" s="59" t="e">
        <f t="shared" ca="1" si="10"/>
        <v>#VALUE!</v>
      </c>
      <c r="BH38" s="17"/>
      <c r="BI38" s="12" t="s">
        <v>40</v>
      </c>
      <c r="BJ38">
        <f t="shared" ca="1" si="11"/>
        <v>0</v>
      </c>
      <c r="BK38">
        <f t="shared" ca="1" si="11"/>
        <v>0</v>
      </c>
      <c r="BL38">
        <f t="shared" ca="1" si="11"/>
        <v>0</v>
      </c>
      <c r="BM38">
        <f t="shared" ca="1" si="11"/>
        <v>0</v>
      </c>
      <c r="BN38">
        <f t="shared" ca="1" si="11"/>
        <v>0</v>
      </c>
      <c r="BO38">
        <f t="shared" ca="1" si="21"/>
        <v>0</v>
      </c>
      <c r="BP38">
        <f t="shared" ca="1" si="21"/>
        <v>0</v>
      </c>
      <c r="BQ38">
        <f t="shared" ca="1" si="21"/>
        <v>0</v>
      </c>
      <c r="BR38">
        <f t="shared" ca="1" si="21"/>
        <v>0</v>
      </c>
      <c r="BS38">
        <f t="shared" ca="1" si="21"/>
        <v>0</v>
      </c>
      <c r="BT38">
        <f t="shared" ca="1" si="22"/>
        <v>0</v>
      </c>
      <c r="BU38">
        <f t="shared" ca="1" si="22"/>
        <v>0</v>
      </c>
      <c r="BV38" s="59">
        <f t="shared" ca="1" si="13"/>
        <v>0</v>
      </c>
      <c r="BW38" s="17"/>
    </row>
    <row r="39" spans="1:75" x14ac:dyDescent="0.25">
      <c r="A39" s="11" t="s">
        <v>41</v>
      </c>
      <c r="B39">
        <f>COUNTIF(Janvier!$B$3:$B$250,"Diabetologie 1A")</f>
        <v>0</v>
      </c>
      <c r="C39">
        <f>COUNTIF(Février!$B$3:$B$250,"Diabetologie 1A")</f>
        <v>0</v>
      </c>
      <c r="D39">
        <f>COUNTIF(Mars!$B$3:$B$250,"Diabetologie 1A")</f>
        <v>0</v>
      </c>
      <c r="E39">
        <f>COUNTIF(Avril!$B$3:$B$250,"Diabetologie 1A")</f>
        <v>0</v>
      </c>
      <c r="F39">
        <f>COUNTIF(Mai!$B$3:$B$250,"Diabetologie 1A")</f>
        <v>0</v>
      </c>
      <c r="G39">
        <f>COUNTIF(Juin!$B$3:$B$250,"Diabetologie 1A")</f>
        <v>0</v>
      </c>
      <c r="H39">
        <f>COUNTIF(Juillet!$B$3:$B$250,"Diabetologie 1A")</f>
        <v>0</v>
      </c>
      <c r="I39">
        <f>COUNTIF(Août!$B$3:$B$250,"Diabetologie 1A")</f>
        <v>0</v>
      </c>
      <c r="J39">
        <f>COUNTIF(Septembre!$B$3:$B$250,"Diabetologie 1A")</f>
        <v>0</v>
      </c>
      <c r="K39">
        <f>COUNTIF(Octobre!$B$3:$B$250,"Diabetologie 1A")</f>
        <v>0</v>
      </c>
      <c r="L39">
        <f>COUNTIF(Novembre!$B$3:$B$250,"Diabetologie 1A")</f>
        <v>0</v>
      </c>
      <c r="M39">
        <f>COUNTIF(Décembre!$B$3:$B$250,"Diabetologie 1A")</f>
        <v>0</v>
      </c>
      <c r="N39" s="59">
        <f t="shared" si="4"/>
        <v>0</v>
      </c>
      <c r="O39" s="17"/>
      <c r="P39" s="11" t="s">
        <v>41</v>
      </c>
      <c r="Q39">
        <f t="shared" ca="1" si="14"/>
        <v>0</v>
      </c>
      <c r="R39">
        <f t="shared" ca="1" si="14"/>
        <v>0</v>
      </c>
      <c r="S39">
        <f t="shared" ca="1" si="14"/>
        <v>0</v>
      </c>
      <c r="T39">
        <f t="shared" ca="1" si="14"/>
        <v>0</v>
      </c>
      <c r="U39">
        <f t="shared" ca="1" si="14"/>
        <v>0</v>
      </c>
      <c r="V39">
        <f t="shared" ca="1" si="15"/>
        <v>0</v>
      </c>
      <c r="W39">
        <f t="shared" ca="1" si="15"/>
        <v>0</v>
      </c>
      <c r="X39">
        <f t="shared" ca="1" si="15"/>
        <v>0</v>
      </c>
      <c r="Y39">
        <f t="shared" ca="1" si="15"/>
        <v>0</v>
      </c>
      <c r="Z39">
        <f t="shared" ca="1" si="15"/>
        <v>0</v>
      </c>
      <c r="AA39">
        <f t="shared" ca="1" si="16"/>
        <v>0</v>
      </c>
      <c r="AB39">
        <f t="shared" ca="1" si="16"/>
        <v>0</v>
      </c>
      <c r="AC39" s="59">
        <f t="shared" ca="1" si="6"/>
        <v>0</v>
      </c>
      <c r="AD39" s="17"/>
      <c r="AE39" s="11" t="s">
        <v>41</v>
      </c>
      <c r="AF39">
        <f t="shared" ca="1" si="7"/>
        <v>0</v>
      </c>
      <c r="AG39">
        <f t="shared" ca="1" si="7"/>
        <v>0</v>
      </c>
      <c r="AH39">
        <f t="shared" ca="1" si="7"/>
        <v>0</v>
      </c>
      <c r="AI39">
        <f t="shared" ca="1" si="7"/>
        <v>0</v>
      </c>
      <c r="AJ39">
        <f t="shared" ca="1" si="7"/>
        <v>0</v>
      </c>
      <c r="AK39">
        <f t="shared" ca="1" si="17"/>
        <v>0</v>
      </c>
      <c r="AL39">
        <f t="shared" ca="1" si="17"/>
        <v>0</v>
      </c>
      <c r="AM39">
        <f t="shared" ca="1" si="17"/>
        <v>0</v>
      </c>
      <c r="AN39">
        <f t="shared" ca="1" si="17"/>
        <v>0</v>
      </c>
      <c r="AO39">
        <f t="shared" ca="1" si="17"/>
        <v>0</v>
      </c>
      <c r="AP39">
        <f t="shared" ca="1" si="18"/>
        <v>0</v>
      </c>
      <c r="AQ39">
        <f t="shared" ca="1" si="18"/>
        <v>0</v>
      </c>
      <c r="AR39" s="59">
        <f t="shared" ca="1" si="8"/>
        <v>0</v>
      </c>
      <c r="AS39" s="17"/>
      <c r="AT39" s="11" t="s">
        <v>41</v>
      </c>
      <c r="AU39">
        <f t="shared" ca="1" si="9"/>
        <v>0</v>
      </c>
      <c r="AV39">
        <f t="shared" ca="1" si="9"/>
        <v>0</v>
      </c>
      <c r="AW39">
        <f t="shared" ca="1" si="9"/>
        <v>0</v>
      </c>
      <c r="AX39">
        <f t="shared" ca="1" si="9"/>
        <v>0</v>
      </c>
      <c r="AY39">
        <f t="shared" ca="1" si="9"/>
        <v>0</v>
      </c>
      <c r="AZ39">
        <f t="shared" ca="1" si="19"/>
        <v>0</v>
      </c>
      <c r="BA39">
        <f t="shared" ca="1" si="19"/>
        <v>0</v>
      </c>
      <c r="BB39">
        <f t="shared" ca="1" si="19"/>
        <v>0</v>
      </c>
      <c r="BC39">
        <f t="shared" ca="1" si="19"/>
        <v>0</v>
      </c>
      <c r="BD39">
        <f t="shared" ca="1" si="19"/>
        <v>0</v>
      </c>
      <c r="BE39">
        <f t="shared" ca="1" si="20"/>
        <v>0</v>
      </c>
      <c r="BF39" t="e">
        <f t="shared" ca="1" si="20"/>
        <v>#VALUE!</v>
      </c>
      <c r="BG39" s="59" t="e">
        <f t="shared" ca="1" si="10"/>
        <v>#VALUE!</v>
      </c>
      <c r="BH39" s="17"/>
      <c r="BI39" s="11" t="s">
        <v>41</v>
      </c>
      <c r="BJ39">
        <f t="shared" ca="1" si="11"/>
        <v>0</v>
      </c>
      <c r="BK39">
        <f t="shared" ca="1" si="11"/>
        <v>0</v>
      </c>
      <c r="BL39">
        <f t="shared" ca="1" si="11"/>
        <v>0</v>
      </c>
      <c r="BM39">
        <f t="shared" ca="1" si="11"/>
        <v>0</v>
      </c>
      <c r="BN39">
        <f t="shared" ca="1" si="11"/>
        <v>0</v>
      </c>
      <c r="BO39">
        <f t="shared" ca="1" si="21"/>
        <v>0</v>
      </c>
      <c r="BP39">
        <f t="shared" ca="1" si="21"/>
        <v>0</v>
      </c>
      <c r="BQ39">
        <f t="shared" ca="1" si="21"/>
        <v>0</v>
      </c>
      <c r="BR39">
        <f t="shared" ca="1" si="21"/>
        <v>0</v>
      </c>
      <c r="BS39">
        <f t="shared" ca="1" si="21"/>
        <v>0</v>
      </c>
      <c r="BT39">
        <f t="shared" ca="1" si="22"/>
        <v>0</v>
      </c>
      <c r="BU39">
        <f t="shared" ca="1" si="22"/>
        <v>0</v>
      </c>
      <c r="BV39" s="59">
        <f t="shared" ca="1" si="13"/>
        <v>0</v>
      </c>
      <c r="BW39" s="17"/>
    </row>
    <row r="40" spans="1:75" x14ac:dyDescent="0.25">
      <c r="A40" s="12" t="s">
        <v>42</v>
      </c>
      <c r="B40">
        <f>COUNTIF(Janvier!$B$3:$B$250,"Diabetologie 4B")</f>
        <v>0</v>
      </c>
      <c r="C40">
        <f>COUNTIF(Février!$B$3:$B$250,"Diabetologie 4B")</f>
        <v>0</v>
      </c>
      <c r="D40">
        <f>COUNTIF(Mars!$B$3:$B$250,"Diabetologie 4B")</f>
        <v>0</v>
      </c>
      <c r="E40">
        <f>COUNTIF(Avril!$B$3:$B$250,"Diabetologie 4B")</f>
        <v>0</v>
      </c>
      <c r="F40">
        <f>COUNTIF(Mai!$B$3:$B$250,"Diabetologie 4B")</f>
        <v>0</v>
      </c>
      <c r="G40">
        <f>COUNTIF(Juin!$B$3:$B$250,"Diabetologie 4B")</f>
        <v>0</v>
      </c>
      <c r="H40">
        <f>COUNTIF(Juillet!$B$3:$B$250,"Diabetologie 4B")</f>
        <v>0</v>
      </c>
      <c r="I40">
        <f>COUNTIF(Août!$B$3:$B$250,"Diabetologie 4B")</f>
        <v>0</v>
      </c>
      <c r="J40">
        <f>COUNTIF(Septembre!$B$3:$B$250,"Diabetologie 4B")</f>
        <v>0</v>
      </c>
      <c r="K40">
        <f>COUNTIF(Octobre!$B$3:$B$250,"Diabetologie 4B")</f>
        <v>0</v>
      </c>
      <c r="L40">
        <f>COUNTIF(Novembre!$B$3:$B$250,"Diabetologie 4B")</f>
        <v>0</v>
      </c>
      <c r="M40">
        <f>COUNTIF(Décembre!$B$3:$B$250,"Diabetologie 4B")</f>
        <v>0</v>
      </c>
      <c r="N40" s="59">
        <f t="shared" si="4"/>
        <v>0</v>
      </c>
      <c r="O40" s="17"/>
      <c r="P40" s="12" t="s">
        <v>42</v>
      </c>
      <c r="Q40">
        <f t="shared" ca="1" si="14"/>
        <v>0</v>
      </c>
      <c r="R40">
        <f t="shared" ca="1" si="14"/>
        <v>0</v>
      </c>
      <c r="S40">
        <f t="shared" ca="1" si="14"/>
        <v>0</v>
      </c>
      <c r="T40">
        <f t="shared" ca="1" si="14"/>
        <v>0</v>
      </c>
      <c r="U40">
        <f t="shared" ca="1" si="14"/>
        <v>0</v>
      </c>
      <c r="V40">
        <f t="shared" ca="1" si="15"/>
        <v>0</v>
      </c>
      <c r="W40">
        <f t="shared" ca="1" si="15"/>
        <v>0</v>
      </c>
      <c r="X40">
        <f t="shared" ca="1" si="15"/>
        <v>0</v>
      </c>
      <c r="Y40">
        <f t="shared" ca="1" si="15"/>
        <v>0</v>
      </c>
      <c r="Z40">
        <f t="shared" ca="1" si="15"/>
        <v>0</v>
      </c>
      <c r="AA40">
        <f t="shared" ca="1" si="16"/>
        <v>0</v>
      </c>
      <c r="AB40">
        <f t="shared" ca="1" si="16"/>
        <v>0</v>
      </c>
      <c r="AC40" s="59">
        <f t="shared" ca="1" si="6"/>
        <v>0</v>
      </c>
      <c r="AD40" s="17"/>
      <c r="AE40" s="12" t="s">
        <v>42</v>
      </c>
      <c r="AF40">
        <f t="shared" ca="1" si="7"/>
        <v>0</v>
      </c>
      <c r="AG40">
        <f t="shared" ca="1" si="7"/>
        <v>0</v>
      </c>
      <c r="AH40">
        <f t="shared" ca="1" si="7"/>
        <v>0</v>
      </c>
      <c r="AI40">
        <f t="shared" ca="1" si="7"/>
        <v>0</v>
      </c>
      <c r="AJ40">
        <f t="shared" ca="1" si="7"/>
        <v>0</v>
      </c>
      <c r="AK40">
        <f t="shared" ca="1" si="17"/>
        <v>0</v>
      </c>
      <c r="AL40">
        <f t="shared" ca="1" si="17"/>
        <v>0</v>
      </c>
      <c r="AM40">
        <f t="shared" ca="1" si="17"/>
        <v>0</v>
      </c>
      <c r="AN40">
        <f t="shared" ca="1" si="17"/>
        <v>0</v>
      </c>
      <c r="AO40">
        <f t="shared" ca="1" si="17"/>
        <v>0</v>
      </c>
      <c r="AP40">
        <f t="shared" ca="1" si="18"/>
        <v>0</v>
      </c>
      <c r="AQ40">
        <f t="shared" ca="1" si="18"/>
        <v>0</v>
      </c>
      <c r="AR40" s="59">
        <f t="shared" ca="1" si="8"/>
        <v>0</v>
      </c>
      <c r="AS40" s="17"/>
      <c r="AT40" s="12" t="s">
        <v>42</v>
      </c>
      <c r="AU40">
        <f t="shared" ca="1" si="9"/>
        <v>0</v>
      </c>
      <c r="AV40">
        <f t="shared" ca="1" si="9"/>
        <v>0</v>
      </c>
      <c r="AW40">
        <f t="shared" ca="1" si="9"/>
        <v>0</v>
      </c>
      <c r="AX40">
        <f t="shared" ca="1" si="9"/>
        <v>0</v>
      </c>
      <c r="AY40">
        <f t="shared" ca="1" si="9"/>
        <v>0</v>
      </c>
      <c r="AZ40">
        <f t="shared" ca="1" si="19"/>
        <v>0</v>
      </c>
      <c r="BA40">
        <f t="shared" ca="1" si="19"/>
        <v>0</v>
      </c>
      <c r="BB40">
        <f t="shared" ca="1" si="19"/>
        <v>0</v>
      </c>
      <c r="BC40">
        <f t="shared" ca="1" si="19"/>
        <v>0</v>
      </c>
      <c r="BD40">
        <f t="shared" ca="1" si="19"/>
        <v>0</v>
      </c>
      <c r="BE40">
        <f t="shared" ca="1" si="20"/>
        <v>0</v>
      </c>
      <c r="BF40" t="e">
        <f t="shared" ca="1" si="20"/>
        <v>#VALUE!</v>
      </c>
      <c r="BG40" s="59" t="e">
        <f t="shared" ca="1" si="10"/>
        <v>#VALUE!</v>
      </c>
      <c r="BH40" s="17"/>
      <c r="BI40" s="12" t="s">
        <v>42</v>
      </c>
      <c r="BJ40">
        <f t="shared" ca="1" si="11"/>
        <v>0</v>
      </c>
      <c r="BK40">
        <f t="shared" ca="1" si="11"/>
        <v>0</v>
      </c>
      <c r="BL40">
        <f t="shared" ca="1" si="11"/>
        <v>0</v>
      </c>
      <c r="BM40">
        <f t="shared" ca="1" si="11"/>
        <v>0</v>
      </c>
      <c r="BN40">
        <f t="shared" ca="1" si="11"/>
        <v>0</v>
      </c>
      <c r="BO40">
        <f t="shared" ca="1" si="21"/>
        <v>0</v>
      </c>
      <c r="BP40">
        <f t="shared" ca="1" si="21"/>
        <v>0</v>
      </c>
      <c r="BQ40">
        <f t="shared" ca="1" si="21"/>
        <v>0</v>
      </c>
      <c r="BR40">
        <f t="shared" ca="1" si="21"/>
        <v>0</v>
      </c>
      <c r="BS40">
        <f t="shared" ca="1" si="21"/>
        <v>0</v>
      </c>
      <c r="BT40">
        <f t="shared" ca="1" si="22"/>
        <v>0</v>
      </c>
      <c r="BU40">
        <f t="shared" ca="1" si="22"/>
        <v>0</v>
      </c>
      <c r="BV40" s="59">
        <f t="shared" ca="1" si="13"/>
        <v>0</v>
      </c>
      <c r="BW40" s="17"/>
    </row>
    <row r="41" spans="1:75" x14ac:dyDescent="0.25">
      <c r="A41" s="11" t="s">
        <v>43</v>
      </c>
      <c r="B41">
        <f>COUNTIF(Janvier!$B$3:$B$250,"Néphrologie")</f>
        <v>0</v>
      </c>
      <c r="C41">
        <f>COUNTIF(Février!$B$3:$B$250,"Néphrologie")</f>
        <v>0</v>
      </c>
      <c r="D41">
        <f>COUNTIF(Mars!$B$3:$B$250,"Néphrologie")</f>
        <v>0</v>
      </c>
      <c r="E41">
        <f>COUNTIF(Avril!$B$3:$B$250,"Néphrologie")</f>
        <v>0</v>
      </c>
      <c r="F41">
        <f>COUNTIF(Mai!$B$3:$B$250,"Néphrologie")</f>
        <v>0</v>
      </c>
      <c r="G41">
        <f>COUNTIF(Juin!$B$3:$B$250,"Néphrologie")</f>
        <v>0</v>
      </c>
      <c r="H41">
        <f t="shared" ref="H41:M41" ca="1" si="23">COUNTIF($B$3:$B$252,"Néphrologie")</f>
        <v>0</v>
      </c>
      <c r="I41">
        <f t="shared" ca="1" si="23"/>
        <v>0</v>
      </c>
      <c r="J41">
        <f t="shared" ca="1" si="23"/>
        <v>0</v>
      </c>
      <c r="K41">
        <f t="shared" ca="1" si="23"/>
        <v>0</v>
      </c>
      <c r="L41">
        <f t="shared" ca="1" si="23"/>
        <v>0</v>
      </c>
      <c r="M41">
        <f t="shared" ca="1" si="23"/>
        <v>0</v>
      </c>
      <c r="N41" s="59">
        <f t="shared" ca="1" si="4"/>
        <v>0</v>
      </c>
      <c r="O41" s="17"/>
      <c r="P41" s="11" t="s">
        <v>43</v>
      </c>
      <c r="Q41">
        <f t="shared" ca="1" si="14"/>
        <v>0</v>
      </c>
      <c r="R41">
        <f t="shared" ca="1" si="14"/>
        <v>0</v>
      </c>
      <c r="S41">
        <f t="shared" ca="1" si="14"/>
        <v>0</v>
      </c>
      <c r="T41">
        <f t="shared" ca="1" si="14"/>
        <v>0</v>
      </c>
      <c r="U41">
        <f t="shared" ca="1" si="14"/>
        <v>0</v>
      </c>
      <c r="V41">
        <f t="shared" ca="1" si="15"/>
        <v>0</v>
      </c>
      <c r="W41">
        <f t="shared" ca="1" si="15"/>
        <v>0</v>
      </c>
      <c r="X41">
        <f t="shared" ca="1" si="15"/>
        <v>0</v>
      </c>
      <c r="Y41">
        <f t="shared" ca="1" si="15"/>
        <v>0</v>
      </c>
      <c r="Z41">
        <f t="shared" ca="1" si="15"/>
        <v>0</v>
      </c>
      <c r="AA41">
        <f t="shared" ca="1" si="16"/>
        <v>0</v>
      </c>
      <c r="AB41">
        <f t="shared" ca="1" si="16"/>
        <v>0</v>
      </c>
      <c r="AC41" s="59">
        <f t="shared" ca="1" si="6"/>
        <v>0</v>
      </c>
      <c r="AD41" s="17"/>
      <c r="AE41" s="11" t="s">
        <v>43</v>
      </c>
      <c r="AF41">
        <f t="shared" ca="1" si="7"/>
        <v>0</v>
      </c>
      <c r="AG41">
        <f t="shared" ca="1" si="7"/>
        <v>0</v>
      </c>
      <c r="AH41">
        <f t="shared" ca="1" si="7"/>
        <v>0</v>
      </c>
      <c r="AI41">
        <f t="shared" ca="1" si="7"/>
        <v>0</v>
      </c>
      <c r="AJ41">
        <f t="shared" ca="1" si="7"/>
        <v>0</v>
      </c>
      <c r="AK41">
        <f t="shared" ca="1" si="17"/>
        <v>0</v>
      </c>
      <c r="AL41">
        <f t="shared" ca="1" si="17"/>
        <v>0</v>
      </c>
      <c r="AM41">
        <f t="shared" ca="1" si="17"/>
        <v>0</v>
      </c>
      <c r="AN41">
        <f t="shared" ca="1" si="17"/>
        <v>0</v>
      </c>
      <c r="AO41">
        <f t="shared" ca="1" si="17"/>
        <v>0</v>
      </c>
      <c r="AP41">
        <f t="shared" ca="1" si="18"/>
        <v>0</v>
      </c>
      <c r="AQ41">
        <f t="shared" ca="1" si="18"/>
        <v>0</v>
      </c>
      <c r="AR41" s="59">
        <f t="shared" ca="1" si="8"/>
        <v>0</v>
      </c>
      <c r="AS41" s="17"/>
      <c r="AT41" s="11" t="s">
        <v>43</v>
      </c>
      <c r="AU41">
        <f t="shared" ca="1" si="9"/>
        <v>0</v>
      </c>
      <c r="AV41">
        <f t="shared" ca="1" si="9"/>
        <v>0</v>
      </c>
      <c r="AW41">
        <f t="shared" ca="1" si="9"/>
        <v>0</v>
      </c>
      <c r="AX41">
        <f t="shared" ca="1" si="9"/>
        <v>0</v>
      </c>
      <c r="AY41">
        <f t="shared" ca="1" si="9"/>
        <v>0</v>
      </c>
      <c r="AZ41">
        <f t="shared" ca="1" si="19"/>
        <v>0</v>
      </c>
      <c r="BA41">
        <f t="shared" ca="1" si="19"/>
        <v>0</v>
      </c>
      <c r="BB41">
        <f t="shared" ca="1" si="19"/>
        <v>0</v>
      </c>
      <c r="BC41">
        <f t="shared" ca="1" si="19"/>
        <v>0</v>
      </c>
      <c r="BD41">
        <f t="shared" ca="1" si="19"/>
        <v>0</v>
      </c>
      <c r="BE41">
        <f t="shared" ca="1" si="20"/>
        <v>0</v>
      </c>
      <c r="BF41" t="e">
        <f t="shared" ca="1" si="20"/>
        <v>#VALUE!</v>
      </c>
      <c r="BG41" s="59" t="e">
        <f t="shared" ca="1" si="10"/>
        <v>#VALUE!</v>
      </c>
      <c r="BH41" s="17"/>
      <c r="BI41" s="11" t="s">
        <v>43</v>
      </c>
      <c r="BJ41">
        <f t="shared" ca="1" si="11"/>
        <v>0</v>
      </c>
      <c r="BK41">
        <f t="shared" ca="1" si="11"/>
        <v>0</v>
      </c>
      <c r="BL41">
        <f t="shared" ca="1" si="11"/>
        <v>0</v>
      </c>
      <c r="BM41">
        <f t="shared" ca="1" si="11"/>
        <v>0</v>
      </c>
      <c r="BN41">
        <f t="shared" ca="1" si="11"/>
        <v>0</v>
      </c>
      <c r="BO41">
        <f t="shared" ca="1" si="21"/>
        <v>0</v>
      </c>
      <c r="BP41">
        <f t="shared" ca="1" si="21"/>
        <v>0</v>
      </c>
      <c r="BQ41">
        <f t="shared" ca="1" si="21"/>
        <v>0</v>
      </c>
      <c r="BR41">
        <f t="shared" ca="1" si="21"/>
        <v>0</v>
      </c>
      <c r="BS41">
        <f t="shared" ca="1" si="21"/>
        <v>0</v>
      </c>
      <c r="BT41">
        <f t="shared" ca="1" si="22"/>
        <v>0</v>
      </c>
      <c r="BU41">
        <f t="shared" ca="1" si="22"/>
        <v>0</v>
      </c>
      <c r="BV41" s="59">
        <f t="shared" ca="1" si="13"/>
        <v>0</v>
      </c>
      <c r="BW41" s="17"/>
    </row>
    <row r="42" spans="1:75" x14ac:dyDescent="0.25">
      <c r="A42" s="11" t="s">
        <v>45</v>
      </c>
      <c r="B42">
        <f>COUNTIF(Janvier!$B$3:$B$250,"Court-sejour Gériatrique")</f>
        <v>0</v>
      </c>
      <c r="C42">
        <f>COUNTIF(Février!$B$3:$B$250,"Court-sejour Gériatrique")</f>
        <v>0</v>
      </c>
      <c r="D42">
        <f>COUNTIF(Mars!$B$3:$B$250,"Court-sejour Gériatrique")</f>
        <v>0</v>
      </c>
      <c r="E42">
        <f>COUNTIF(Avril!$B$3:$B$250,"Court-sejour Gériatrique")</f>
        <v>0</v>
      </c>
      <c r="F42">
        <f>COUNTIF(Mai!$B$3:$B$250,"Court-sejour Gériatrique")</f>
        <v>0</v>
      </c>
      <c r="G42">
        <f>COUNTIF(Juin!$B$3:$B$250,"Court-sejour Gériatrique")</f>
        <v>0</v>
      </c>
      <c r="H42">
        <f>COUNTIF(Juillet!$B$3:$B$250,"Court-sejour Gériatrique")</f>
        <v>0</v>
      </c>
      <c r="I42">
        <f>COUNTIF(Août!$B$3:$B$250,"Court-sejour Gériatrique")</f>
        <v>0</v>
      </c>
      <c r="J42">
        <f>COUNTIF(Septembre!$B$3:$B$250,"Court-sejour Gériatrique")</f>
        <v>0</v>
      </c>
      <c r="K42">
        <f>COUNTIF(Octobre!$B$3:$B$250,"Court-sejour Gériatrique")</f>
        <v>0</v>
      </c>
      <c r="L42">
        <f>COUNTIF(Novembre!$B$3:$B$250,"Court-sejour Gériatrique")</f>
        <v>0</v>
      </c>
      <c r="M42">
        <f>COUNTIF(Décembre!$B$3:$B$250,"Court-sejour Gériatrique")</f>
        <v>0</v>
      </c>
      <c r="N42" s="59">
        <f t="shared" si="4"/>
        <v>0</v>
      </c>
      <c r="O42" s="17"/>
      <c r="P42" s="11" t="s">
        <v>45</v>
      </c>
      <c r="Q42">
        <f t="shared" ca="1" si="14"/>
        <v>0</v>
      </c>
      <c r="R42">
        <f t="shared" ca="1" si="14"/>
        <v>0</v>
      </c>
      <c r="S42">
        <f t="shared" ca="1" si="14"/>
        <v>0</v>
      </c>
      <c r="T42">
        <f t="shared" ca="1" si="14"/>
        <v>0</v>
      </c>
      <c r="U42">
        <f t="shared" ca="1" si="14"/>
        <v>0</v>
      </c>
      <c r="V42">
        <f t="shared" ca="1" si="15"/>
        <v>0</v>
      </c>
      <c r="W42">
        <f t="shared" ca="1" si="15"/>
        <v>0</v>
      </c>
      <c r="X42">
        <f t="shared" ca="1" si="15"/>
        <v>0</v>
      </c>
      <c r="Y42">
        <f t="shared" ca="1" si="15"/>
        <v>0</v>
      </c>
      <c r="Z42">
        <f t="shared" ca="1" si="15"/>
        <v>0</v>
      </c>
      <c r="AA42">
        <f t="shared" ca="1" si="16"/>
        <v>0</v>
      </c>
      <c r="AB42">
        <f t="shared" ca="1" si="16"/>
        <v>0</v>
      </c>
      <c r="AC42" s="59">
        <f t="shared" ca="1" si="6"/>
        <v>0</v>
      </c>
      <c r="AD42" s="17"/>
      <c r="AE42" s="11" t="s">
        <v>45</v>
      </c>
      <c r="AF42">
        <f t="shared" ca="1" si="7"/>
        <v>0</v>
      </c>
      <c r="AG42">
        <f t="shared" ca="1" si="7"/>
        <v>0</v>
      </c>
      <c r="AH42">
        <f t="shared" ca="1" si="7"/>
        <v>0</v>
      </c>
      <c r="AI42">
        <f t="shared" ca="1" si="7"/>
        <v>0</v>
      </c>
      <c r="AJ42">
        <f t="shared" ca="1" si="7"/>
        <v>0</v>
      </c>
      <c r="AK42">
        <f t="shared" ca="1" si="17"/>
        <v>0</v>
      </c>
      <c r="AL42">
        <f t="shared" ca="1" si="17"/>
        <v>0</v>
      </c>
      <c r="AM42">
        <f t="shared" ca="1" si="17"/>
        <v>0</v>
      </c>
      <c r="AN42">
        <f t="shared" ca="1" si="17"/>
        <v>0</v>
      </c>
      <c r="AO42">
        <f t="shared" ca="1" si="17"/>
        <v>0</v>
      </c>
      <c r="AP42">
        <f t="shared" ca="1" si="18"/>
        <v>0</v>
      </c>
      <c r="AQ42">
        <f t="shared" ca="1" si="18"/>
        <v>0</v>
      </c>
      <c r="AR42" s="59">
        <f t="shared" ca="1" si="8"/>
        <v>0</v>
      </c>
      <c r="AS42" s="17"/>
      <c r="AT42" s="11" t="s">
        <v>45</v>
      </c>
      <c r="AU42">
        <f t="shared" ca="1" si="9"/>
        <v>0</v>
      </c>
      <c r="AV42">
        <f t="shared" ca="1" si="9"/>
        <v>0</v>
      </c>
      <c r="AW42">
        <f t="shared" ca="1" si="9"/>
        <v>0</v>
      </c>
      <c r="AX42">
        <f t="shared" ca="1" si="9"/>
        <v>0</v>
      </c>
      <c r="AY42">
        <f t="shared" ca="1" si="9"/>
        <v>0</v>
      </c>
      <c r="AZ42">
        <f t="shared" ca="1" si="19"/>
        <v>0</v>
      </c>
      <c r="BA42">
        <f t="shared" ca="1" si="19"/>
        <v>0</v>
      </c>
      <c r="BB42">
        <f t="shared" ca="1" si="19"/>
        <v>0</v>
      </c>
      <c r="BC42">
        <f t="shared" ca="1" si="19"/>
        <v>0</v>
      </c>
      <c r="BD42">
        <f t="shared" ca="1" si="19"/>
        <v>0</v>
      </c>
      <c r="BE42">
        <f t="shared" ca="1" si="20"/>
        <v>0</v>
      </c>
      <c r="BF42" t="e">
        <f t="shared" ca="1" si="20"/>
        <v>#VALUE!</v>
      </c>
      <c r="BG42" s="59" t="e">
        <f t="shared" ca="1" si="10"/>
        <v>#VALUE!</v>
      </c>
      <c r="BH42" s="17"/>
      <c r="BI42" s="11" t="s">
        <v>45</v>
      </c>
      <c r="BJ42">
        <f t="shared" ca="1" si="11"/>
        <v>0</v>
      </c>
      <c r="BK42">
        <f t="shared" ca="1" si="11"/>
        <v>0</v>
      </c>
      <c r="BL42">
        <f t="shared" ca="1" si="11"/>
        <v>0</v>
      </c>
      <c r="BM42">
        <f t="shared" ca="1" si="11"/>
        <v>0</v>
      </c>
      <c r="BN42">
        <f t="shared" ca="1" si="11"/>
        <v>0</v>
      </c>
      <c r="BO42">
        <f t="shared" ca="1" si="21"/>
        <v>0</v>
      </c>
      <c r="BP42">
        <f t="shared" ca="1" si="21"/>
        <v>0</v>
      </c>
      <c r="BQ42">
        <f t="shared" ca="1" si="21"/>
        <v>0</v>
      </c>
      <c r="BR42">
        <f t="shared" ca="1" si="21"/>
        <v>0</v>
      </c>
      <c r="BS42">
        <f t="shared" ca="1" si="21"/>
        <v>0</v>
      </c>
      <c r="BT42">
        <f t="shared" ca="1" si="22"/>
        <v>0</v>
      </c>
      <c r="BU42">
        <f t="shared" ca="1" si="22"/>
        <v>0</v>
      </c>
      <c r="BV42" s="59">
        <f t="shared" ca="1" si="13"/>
        <v>0</v>
      </c>
      <c r="BW42" s="17"/>
    </row>
    <row r="43" spans="1:75" x14ac:dyDescent="0.25">
      <c r="A43" s="12" t="s">
        <v>46</v>
      </c>
      <c r="B43">
        <f>COUNTIF(Janvier!$B$3:$B$250,"Blocs opératoires")</f>
        <v>0</v>
      </c>
      <c r="C43">
        <f>COUNTIF(Février!$B$3:$B$250,"Blocs opératoires")</f>
        <v>0</v>
      </c>
      <c r="D43">
        <f>COUNTIF(Mars!$B$3:$B$250,"Blocs opératoires")</f>
        <v>0</v>
      </c>
      <c r="E43">
        <f>COUNTIF(Avril!$B$3:$B$250,"Blocs opératoires")</f>
        <v>0</v>
      </c>
      <c r="F43">
        <f>COUNTIF(Mai!$B$3:$B$250,"Blocs opératoires")</f>
        <v>0</v>
      </c>
      <c r="G43">
        <f>COUNTIF(Juin!$B$3:$B$250,"Blocs opératoires")</f>
        <v>0</v>
      </c>
      <c r="H43">
        <f>COUNTIF(Juillet!$B$3:$B$250,"Blocs opératoires")</f>
        <v>0</v>
      </c>
      <c r="I43">
        <f>COUNTIF(Août!$B$3:$B$250,"Blocs opératoires")</f>
        <v>0</v>
      </c>
      <c r="J43">
        <f>COUNTIF(Septembre!$B$3:$B$250,"Blocs opératoires")</f>
        <v>0</v>
      </c>
      <c r="K43">
        <f>COUNTIF(Octobre!$B$3:$B$250,"Blocs opératoires")</f>
        <v>0</v>
      </c>
      <c r="L43">
        <f>COUNTIF(Novembre!$B$3:$B$250,"Blocs opératoires")</f>
        <v>0</v>
      </c>
      <c r="M43">
        <f>COUNTIF(Décembre!$B$3:$B$250,"Blocs opératoires")</f>
        <v>0</v>
      </c>
      <c r="N43" s="59">
        <f t="shared" si="4"/>
        <v>0</v>
      </c>
      <c r="O43" s="17"/>
      <c r="P43" s="12" t="s">
        <v>46</v>
      </c>
      <c r="Q43">
        <f t="shared" ca="1" si="14"/>
        <v>0</v>
      </c>
      <c r="R43">
        <f t="shared" ca="1" si="14"/>
        <v>0</v>
      </c>
      <c r="S43">
        <f t="shared" ca="1" si="14"/>
        <v>0</v>
      </c>
      <c r="T43">
        <f t="shared" ca="1" si="14"/>
        <v>0</v>
      </c>
      <c r="U43">
        <f t="shared" ca="1" si="14"/>
        <v>0</v>
      </c>
      <c r="V43">
        <f t="shared" ca="1" si="15"/>
        <v>0</v>
      </c>
      <c r="W43">
        <f t="shared" ca="1" si="15"/>
        <v>0</v>
      </c>
      <c r="X43">
        <f t="shared" ca="1" si="15"/>
        <v>0</v>
      </c>
      <c r="Y43">
        <f t="shared" ca="1" si="15"/>
        <v>0</v>
      </c>
      <c r="Z43">
        <f t="shared" ca="1" si="15"/>
        <v>0</v>
      </c>
      <c r="AA43">
        <f t="shared" ca="1" si="16"/>
        <v>0</v>
      </c>
      <c r="AB43">
        <f t="shared" ca="1" si="16"/>
        <v>0</v>
      </c>
      <c r="AC43" s="59">
        <f t="shared" ca="1" si="6"/>
        <v>0</v>
      </c>
      <c r="AD43" s="17"/>
      <c r="AE43" s="12" t="s">
        <v>46</v>
      </c>
      <c r="AF43">
        <f t="shared" ca="1" si="7"/>
        <v>0</v>
      </c>
      <c r="AG43">
        <f t="shared" ca="1" si="7"/>
        <v>0</v>
      </c>
      <c r="AH43">
        <f t="shared" ca="1" si="7"/>
        <v>0</v>
      </c>
      <c r="AI43">
        <f t="shared" ca="1" si="7"/>
        <v>0</v>
      </c>
      <c r="AJ43">
        <f t="shared" ca="1" si="7"/>
        <v>0</v>
      </c>
      <c r="AK43">
        <f t="shared" ca="1" si="17"/>
        <v>0</v>
      </c>
      <c r="AL43">
        <f t="shared" ca="1" si="17"/>
        <v>0</v>
      </c>
      <c r="AM43">
        <f t="shared" ca="1" si="17"/>
        <v>0</v>
      </c>
      <c r="AN43">
        <f t="shared" ca="1" si="17"/>
        <v>0</v>
      </c>
      <c r="AO43">
        <f t="shared" ca="1" si="17"/>
        <v>0</v>
      </c>
      <c r="AP43">
        <f t="shared" ca="1" si="18"/>
        <v>0</v>
      </c>
      <c r="AQ43">
        <f t="shared" ca="1" si="18"/>
        <v>0</v>
      </c>
      <c r="AR43" s="59">
        <f t="shared" ca="1" si="8"/>
        <v>0</v>
      </c>
      <c r="AS43" s="17"/>
      <c r="AT43" s="12" t="s">
        <v>46</v>
      </c>
      <c r="AU43">
        <f t="shared" ca="1" si="9"/>
        <v>0</v>
      </c>
      <c r="AV43">
        <f t="shared" ca="1" si="9"/>
        <v>0</v>
      </c>
      <c r="AW43">
        <f t="shared" ca="1" si="9"/>
        <v>0</v>
      </c>
      <c r="AX43">
        <f t="shared" ca="1" si="9"/>
        <v>0</v>
      </c>
      <c r="AY43">
        <f t="shared" ca="1" si="9"/>
        <v>0</v>
      </c>
      <c r="AZ43">
        <f t="shared" ca="1" si="19"/>
        <v>0</v>
      </c>
      <c r="BA43">
        <f t="shared" ca="1" si="19"/>
        <v>0</v>
      </c>
      <c r="BB43">
        <f t="shared" ca="1" si="19"/>
        <v>0</v>
      </c>
      <c r="BC43">
        <f t="shared" ca="1" si="19"/>
        <v>0</v>
      </c>
      <c r="BD43">
        <f t="shared" ca="1" si="19"/>
        <v>0</v>
      </c>
      <c r="BE43">
        <f t="shared" ca="1" si="20"/>
        <v>0</v>
      </c>
      <c r="BF43" t="e">
        <f t="shared" ca="1" si="20"/>
        <v>#VALUE!</v>
      </c>
      <c r="BG43" s="59" t="e">
        <f t="shared" ca="1" si="10"/>
        <v>#VALUE!</v>
      </c>
      <c r="BH43" s="17"/>
      <c r="BI43" s="12" t="s">
        <v>46</v>
      </c>
      <c r="BJ43">
        <f t="shared" ca="1" si="11"/>
        <v>0</v>
      </c>
      <c r="BK43">
        <f t="shared" ca="1" si="11"/>
        <v>0</v>
      </c>
      <c r="BL43">
        <f t="shared" ca="1" si="11"/>
        <v>0</v>
      </c>
      <c r="BM43">
        <f t="shared" ca="1" si="11"/>
        <v>0</v>
      </c>
      <c r="BN43">
        <f t="shared" ca="1" si="11"/>
        <v>0</v>
      </c>
      <c r="BO43">
        <f t="shared" ca="1" si="21"/>
        <v>0</v>
      </c>
      <c r="BP43">
        <f t="shared" ca="1" si="21"/>
        <v>0</v>
      </c>
      <c r="BQ43">
        <f t="shared" ca="1" si="21"/>
        <v>0</v>
      </c>
      <c r="BR43">
        <f t="shared" ca="1" si="21"/>
        <v>0</v>
      </c>
      <c r="BS43">
        <f t="shared" ca="1" si="21"/>
        <v>0</v>
      </c>
      <c r="BT43">
        <f t="shared" ca="1" si="22"/>
        <v>0</v>
      </c>
      <c r="BU43">
        <f t="shared" ca="1" si="22"/>
        <v>0</v>
      </c>
      <c r="BV43" s="59">
        <f t="shared" ca="1" si="13"/>
        <v>0</v>
      </c>
      <c r="BW43" s="17"/>
    </row>
    <row r="44" spans="1:75" x14ac:dyDescent="0.25">
      <c r="A44" s="11" t="s">
        <v>47</v>
      </c>
      <c r="B44">
        <f>COUNTIF(Janvier!$B$3:$B$250,"Traumatologie")</f>
        <v>0</v>
      </c>
      <c r="C44">
        <f>COUNTIF(Février!$B$3:$B$250,"Traumatologie")</f>
        <v>0</v>
      </c>
      <c r="D44">
        <f>COUNTIF(Mars!$B$3:$B$250,"Traumatologie")</f>
        <v>0</v>
      </c>
      <c r="E44">
        <f>COUNTIF(Avril!$B$3:$B$250,"Traumatologie")</f>
        <v>0</v>
      </c>
      <c r="F44">
        <f>COUNTIF(Mai!$B$3:$B$250,"Traumatologie")</f>
        <v>0</v>
      </c>
      <c r="G44">
        <f>COUNTIF(Juin!$B$3:$B$250,"Traumatologie")</f>
        <v>0</v>
      </c>
      <c r="H44">
        <f>COUNTIF(Juillet!$B$3:$B$250,"Traumatologie")</f>
        <v>0</v>
      </c>
      <c r="I44">
        <f>COUNTIF(Août!$B$3:$B$250,"Traumatologie")</f>
        <v>0</v>
      </c>
      <c r="J44">
        <f>COUNTIF(Septembre!$B$3:$B$250,"Traumatologie")</f>
        <v>0</v>
      </c>
      <c r="K44">
        <f>COUNTIF(Octobre!$B$3:$B$250,"Traumatologie")</f>
        <v>0</v>
      </c>
      <c r="L44">
        <f>COUNTIF(Novembre!$B$3:$B$250,"Traumatologie")</f>
        <v>0</v>
      </c>
      <c r="M44">
        <f>COUNTIF(Décembre!$B$3:$B$250,"Traumatologie")</f>
        <v>0</v>
      </c>
      <c r="N44" s="59">
        <f t="shared" si="4"/>
        <v>0</v>
      </c>
      <c r="O44" s="17"/>
      <c r="P44" s="11" t="s">
        <v>47</v>
      </c>
      <c r="Q44">
        <f t="shared" ca="1" si="14"/>
        <v>0</v>
      </c>
      <c r="R44">
        <f t="shared" ca="1" si="14"/>
        <v>0</v>
      </c>
      <c r="S44">
        <f t="shared" ca="1" si="14"/>
        <v>0</v>
      </c>
      <c r="T44">
        <f t="shared" ca="1" si="14"/>
        <v>0</v>
      </c>
      <c r="U44">
        <f t="shared" ca="1" si="14"/>
        <v>0</v>
      </c>
      <c r="V44">
        <f t="shared" ca="1" si="15"/>
        <v>0</v>
      </c>
      <c r="W44">
        <f t="shared" ca="1" si="15"/>
        <v>0</v>
      </c>
      <c r="X44">
        <f t="shared" ca="1" si="15"/>
        <v>0</v>
      </c>
      <c r="Y44">
        <f t="shared" ca="1" si="15"/>
        <v>0</v>
      </c>
      <c r="Z44">
        <f t="shared" ca="1" si="15"/>
        <v>0</v>
      </c>
      <c r="AA44">
        <f t="shared" ca="1" si="16"/>
        <v>0</v>
      </c>
      <c r="AB44">
        <f t="shared" ca="1" si="16"/>
        <v>0</v>
      </c>
      <c r="AC44" s="59">
        <f t="shared" ca="1" si="6"/>
        <v>0</v>
      </c>
      <c r="AD44" s="17"/>
      <c r="AE44" s="11" t="s">
        <v>47</v>
      </c>
      <c r="AF44">
        <f t="shared" ca="1" si="7"/>
        <v>0</v>
      </c>
      <c r="AG44">
        <f t="shared" ca="1" si="7"/>
        <v>0</v>
      </c>
      <c r="AH44">
        <f t="shared" ca="1" si="7"/>
        <v>0</v>
      </c>
      <c r="AI44">
        <f t="shared" ca="1" si="7"/>
        <v>0</v>
      </c>
      <c r="AJ44">
        <f t="shared" ca="1" si="7"/>
        <v>0</v>
      </c>
      <c r="AK44">
        <f t="shared" ca="1" si="17"/>
        <v>0</v>
      </c>
      <c r="AL44">
        <f t="shared" ca="1" si="17"/>
        <v>0</v>
      </c>
      <c r="AM44">
        <f t="shared" ca="1" si="17"/>
        <v>0</v>
      </c>
      <c r="AN44">
        <f t="shared" ca="1" si="17"/>
        <v>0</v>
      </c>
      <c r="AO44">
        <f t="shared" ca="1" si="17"/>
        <v>0</v>
      </c>
      <c r="AP44">
        <f t="shared" ca="1" si="18"/>
        <v>0</v>
      </c>
      <c r="AQ44">
        <f t="shared" ca="1" si="18"/>
        <v>0</v>
      </c>
      <c r="AR44" s="59">
        <f t="shared" ca="1" si="8"/>
        <v>0</v>
      </c>
      <c r="AS44" s="17"/>
      <c r="AT44" s="11" t="s">
        <v>47</v>
      </c>
      <c r="AU44">
        <f t="shared" ca="1" si="9"/>
        <v>0</v>
      </c>
      <c r="AV44">
        <f t="shared" ca="1" si="9"/>
        <v>0</v>
      </c>
      <c r="AW44">
        <f t="shared" ca="1" si="9"/>
        <v>0</v>
      </c>
      <c r="AX44">
        <f t="shared" ca="1" si="9"/>
        <v>0</v>
      </c>
      <c r="AY44">
        <f t="shared" ca="1" si="9"/>
        <v>0</v>
      </c>
      <c r="AZ44">
        <f t="shared" ca="1" si="19"/>
        <v>0</v>
      </c>
      <c r="BA44">
        <f t="shared" ca="1" si="19"/>
        <v>0</v>
      </c>
      <c r="BB44">
        <f t="shared" ca="1" si="19"/>
        <v>0</v>
      </c>
      <c r="BC44">
        <f t="shared" ca="1" si="19"/>
        <v>0</v>
      </c>
      <c r="BD44">
        <f t="shared" ca="1" si="19"/>
        <v>0</v>
      </c>
      <c r="BE44">
        <f t="shared" ca="1" si="20"/>
        <v>0</v>
      </c>
      <c r="BF44" t="e">
        <f t="shared" ca="1" si="20"/>
        <v>#VALUE!</v>
      </c>
      <c r="BG44" s="59" t="e">
        <f t="shared" ca="1" si="10"/>
        <v>#VALUE!</v>
      </c>
      <c r="BH44" s="17"/>
      <c r="BI44" s="11" t="s">
        <v>47</v>
      </c>
      <c r="BJ44">
        <f t="shared" ca="1" si="11"/>
        <v>0</v>
      </c>
      <c r="BK44">
        <f t="shared" ca="1" si="11"/>
        <v>0</v>
      </c>
      <c r="BL44">
        <f t="shared" ca="1" si="11"/>
        <v>0</v>
      </c>
      <c r="BM44">
        <f t="shared" ca="1" si="11"/>
        <v>0</v>
      </c>
      <c r="BN44">
        <f t="shared" ca="1" si="11"/>
        <v>0</v>
      </c>
      <c r="BO44">
        <f t="shared" ca="1" si="21"/>
        <v>0</v>
      </c>
      <c r="BP44">
        <f t="shared" ca="1" si="21"/>
        <v>0</v>
      </c>
      <c r="BQ44">
        <f t="shared" ca="1" si="21"/>
        <v>0</v>
      </c>
      <c r="BR44">
        <f t="shared" ca="1" si="21"/>
        <v>0</v>
      </c>
      <c r="BS44">
        <f t="shared" ca="1" si="21"/>
        <v>0</v>
      </c>
      <c r="BT44">
        <f t="shared" ca="1" si="22"/>
        <v>0</v>
      </c>
      <c r="BU44">
        <f t="shared" ca="1" si="22"/>
        <v>0</v>
      </c>
      <c r="BV44" s="59">
        <f t="shared" ca="1" si="13"/>
        <v>0</v>
      </c>
      <c r="BW44" s="17"/>
    </row>
    <row r="45" spans="1:75" x14ac:dyDescent="0.25">
      <c r="A45" s="12" t="s">
        <v>48</v>
      </c>
      <c r="B45">
        <f>COUNTIF(Janvier!$B$3:$B$250,"Orthopédie")</f>
        <v>0</v>
      </c>
      <c r="C45">
        <f>COUNTIF(Février!$B$3:$B$250,"Orthopédie")</f>
        <v>0</v>
      </c>
      <c r="D45">
        <f>COUNTIF(Mars!$B$3:$B$250,"Orthopédie")</f>
        <v>0</v>
      </c>
      <c r="E45">
        <f>COUNTIF(Avril!$B$3:$B$250,"Orthopédie")</f>
        <v>0</v>
      </c>
      <c r="F45">
        <f>COUNTIF(Mai!$B$3:$B$250,"Orthopédie")</f>
        <v>0</v>
      </c>
      <c r="G45">
        <f>COUNTIF(Juin!$B$3:$B$250,"Orthopédie")</f>
        <v>0</v>
      </c>
      <c r="H45">
        <f>COUNTIF(Juillet!$B$3:$B$250,"Orthopédie")</f>
        <v>0</v>
      </c>
      <c r="I45">
        <f>COUNTIF(Août!$B$3:$B$250,"Orthopédie")</f>
        <v>0</v>
      </c>
      <c r="J45">
        <f>COUNTIF(Septembre!$B$3:$B$250,"Orthopédie")</f>
        <v>0</v>
      </c>
      <c r="K45">
        <f>COUNTIF(Octobre!$B$3:$B$250,"Orthopédie")</f>
        <v>0</v>
      </c>
      <c r="L45">
        <f>COUNTIF(Novembre!$B$3:$B$250,"Orthopédie")</f>
        <v>0</v>
      </c>
      <c r="M45">
        <f>COUNTIF(Décembre!$B$3:$B$250,"Orthopédie")</f>
        <v>0</v>
      </c>
      <c r="N45" s="59">
        <f t="shared" si="4"/>
        <v>0</v>
      </c>
      <c r="O45" s="17"/>
      <c r="P45" s="12" t="s">
        <v>48</v>
      </c>
      <c r="Q45">
        <f t="shared" ca="1" si="14"/>
        <v>0</v>
      </c>
      <c r="R45">
        <f t="shared" ca="1" si="14"/>
        <v>0</v>
      </c>
      <c r="S45">
        <f t="shared" ca="1" si="14"/>
        <v>0</v>
      </c>
      <c r="T45">
        <f t="shared" ca="1" si="14"/>
        <v>0</v>
      </c>
      <c r="U45">
        <f t="shared" ca="1" si="14"/>
        <v>0</v>
      </c>
      <c r="V45">
        <f t="shared" ca="1" si="15"/>
        <v>0</v>
      </c>
      <c r="W45">
        <f t="shared" ca="1" si="15"/>
        <v>0</v>
      </c>
      <c r="X45">
        <f t="shared" ca="1" si="15"/>
        <v>0</v>
      </c>
      <c r="Y45">
        <f t="shared" ca="1" si="15"/>
        <v>0</v>
      </c>
      <c r="Z45">
        <f t="shared" ca="1" si="15"/>
        <v>0</v>
      </c>
      <c r="AA45">
        <f t="shared" ca="1" si="16"/>
        <v>0</v>
      </c>
      <c r="AB45">
        <f t="shared" ca="1" si="16"/>
        <v>0</v>
      </c>
      <c r="AC45" s="59">
        <f t="shared" ca="1" si="6"/>
        <v>0</v>
      </c>
      <c r="AD45" s="17"/>
      <c r="AE45" s="12" t="s">
        <v>48</v>
      </c>
      <c r="AF45">
        <f t="shared" ca="1" si="7"/>
        <v>0</v>
      </c>
      <c r="AG45">
        <f t="shared" ca="1" si="7"/>
        <v>0</v>
      </c>
      <c r="AH45">
        <f t="shared" ca="1" si="7"/>
        <v>0</v>
      </c>
      <c r="AI45">
        <f t="shared" ca="1" si="7"/>
        <v>0</v>
      </c>
      <c r="AJ45">
        <f t="shared" ca="1" si="7"/>
        <v>0</v>
      </c>
      <c r="AK45">
        <f t="shared" ca="1" si="17"/>
        <v>0</v>
      </c>
      <c r="AL45">
        <f t="shared" ca="1" si="17"/>
        <v>0</v>
      </c>
      <c r="AM45">
        <f t="shared" ca="1" si="17"/>
        <v>0</v>
      </c>
      <c r="AN45">
        <f t="shared" ca="1" si="17"/>
        <v>0</v>
      </c>
      <c r="AO45">
        <f t="shared" ca="1" si="17"/>
        <v>0</v>
      </c>
      <c r="AP45">
        <f t="shared" ca="1" si="18"/>
        <v>0</v>
      </c>
      <c r="AQ45">
        <f t="shared" ca="1" si="18"/>
        <v>0</v>
      </c>
      <c r="AR45" s="59">
        <f t="shared" ca="1" si="8"/>
        <v>0</v>
      </c>
      <c r="AS45" s="17"/>
      <c r="AT45" s="12" t="s">
        <v>48</v>
      </c>
      <c r="AU45">
        <f t="shared" ca="1" si="9"/>
        <v>0</v>
      </c>
      <c r="AV45">
        <f t="shared" ca="1" si="9"/>
        <v>0</v>
      </c>
      <c r="AW45">
        <f t="shared" ca="1" si="9"/>
        <v>0</v>
      </c>
      <c r="AX45">
        <f t="shared" ca="1" si="9"/>
        <v>0</v>
      </c>
      <c r="AY45">
        <f t="shared" ca="1" si="9"/>
        <v>0</v>
      </c>
      <c r="AZ45">
        <f t="shared" ca="1" si="19"/>
        <v>0</v>
      </c>
      <c r="BA45">
        <f t="shared" ca="1" si="19"/>
        <v>0</v>
      </c>
      <c r="BB45">
        <f t="shared" ca="1" si="19"/>
        <v>0</v>
      </c>
      <c r="BC45">
        <f t="shared" ca="1" si="19"/>
        <v>0</v>
      </c>
      <c r="BD45">
        <f t="shared" ca="1" si="19"/>
        <v>0</v>
      </c>
      <c r="BE45">
        <f t="shared" ca="1" si="20"/>
        <v>0</v>
      </c>
      <c r="BF45" t="e">
        <f t="shared" ca="1" si="20"/>
        <v>#VALUE!</v>
      </c>
      <c r="BG45" s="59" t="e">
        <f t="shared" ca="1" si="10"/>
        <v>#VALUE!</v>
      </c>
      <c r="BH45" s="17"/>
      <c r="BI45" s="12" t="s">
        <v>48</v>
      </c>
      <c r="BJ45">
        <f t="shared" ca="1" si="11"/>
        <v>0</v>
      </c>
      <c r="BK45">
        <f t="shared" ca="1" si="11"/>
        <v>0</v>
      </c>
      <c r="BL45">
        <f t="shared" ca="1" si="11"/>
        <v>0</v>
      </c>
      <c r="BM45">
        <f t="shared" ca="1" si="11"/>
        <v>0</v>
      </c>
      <c r="BN45">
        <f t="shared" ca="1" si="11"/>
        <v>0</v>
      </c>
      <c r="BO45">
        <f t="shared" ca="1" si="21"/>
        <v>0</v>
      </c>
      <c r="BP45">
        <f t="shared" ca="1" si="21"/>
        <v>0</v>
      </c>
      <c r="BQ45">
        <f t="shared" ca="1" si="21"/>
        <v>0</v>
      </c>
      <c r="BR45">
        <f t="shared" ca="1" si="21"/>
        <v>0</v>
      </c>
      <c r="BS45">
        <f t="shared" ca="1" si="21"/>
        <v>0</v>
      </c>
      <c r="BT45">
        <f t="shared" ca="1" si="22"/>
        <v>0</v>
      </c>
      <c r="BU45">
        <f t="shared" ca="1" si="22"/>
        <v>0</v>
      </c>
      <c r="BV45" s="59">
        <f t="shared" ca="1" si="13"/>
        <v>0</v>
      </c>
      <c r="BW45" s="17"/>
    </row>
    <row r="46" spans="1:75" x14ac:dyDescent="0.25">
      <c r="A46" s="11" t="s">
        <v>49</v>
      </c>
      <c r="B46">
        <f>COUNTIF(Janvier!$B$3:$B$250,"Chir-générale")</f>
        <v>0</v>
      </c>
      <c r="C46">
        <f>COUNTIF(Février!$B$3:$B$250,"Chir-générale")</f>
        <v>0</v>
      </c>
      <c r="D46">
        <f>COUNTIF(Mars!$B$3:$B$250,"Chir-générale")</f>
        <v>0</v>
      </c>
      <c r="E46">
        <f>COUNTIF(Avril!$B$3:$B$250,"Chir-générale")</f>
        <v>0</v>
      </c>
      <c r="F46">
        <f>COUNTIF(Mai!$B$3:$B$250,"Chir-générale")</f>
        <v>0</v>
      </c>
      <c r="G46">
        <f>COUNTIF(Juin!$B$3:$B$250,"Chir-générale")</f>
        <v>0</v>
      </c>
      <c r="H46">
        <f>COUNTIF(Juillet!$B$3:$B$250,"Chir-générale")</f>
        <v>0</v>
      </c>
      <c r="I46">
        <f>COUNTIF(Août!$B$3:$B$250,"Chir-générale")</f>
        <v>0</v>
      </c>
      <c r="J46">
        <f>COUNTIF(Septembre!$B$3:$B$250,"Chir-générale")</f>
        <v>0</v>
      </c>
      <c r="K46">
        <f>COUNTIF(Octobre!$B$3:$B$250,"Chir-générale")</f>
        <v>0</v>
      </c>
      <c r="L46">
        <f>COUNTIF(Novembre!$B$3:$B$250,"Chir-générale")</f>
        <v>0</v>
      </c>
      <c r="M46">
        <f>COUNTIF(Décembre!$B$3:$B$250,"Chir-générale")</f>
        <v>0</v>
      </c>
      <c r="N46" s="59">
        <f t="shared" si="4"/>
        <v>0</v>
      </c>
      <c r="O46" s="17"/>
      <c r="P46" s="11" t="s">
        <v>49</v>
      </c>
      <c r="Q46">
        <f t="shared" ca="1" si="14"/>
        <v>0</v>
      </c>
      <c r="R46">
        <f t="shared" ca="1" si="14"/>
        <v>0</v>
      </c>
      <c r="S46">
        <f t="shared" ca="1" si="14"/>
        <v>0</v>
      </c>
      <c r="T46">
        <f t="shared" ca="1" si="14"/>
        <v>0</v>
      </c>
      <c r="U46">
        <f t="shared" ca="1" si="14"/>
        <v>0</v>
      </c>
      <c r="V46">
        <f t="shared" ca="1" si="15"/>
        <v>0</v>
      </c>
      <c r="W46">
        <f t="shared" ca="1" si="15"/>
        <v>0</v>
      </c>
      <c r="X46">
        <f t="shared" ca="1" si="15"/>
        <v>0</v>
      </c>
      <c r="Y46">
        <f t="shared" ca="1" si="15"/>
        <v>0</v>
      </c>
      <c r="Z46">
        <f t="shared" ca="1" si="15"/>
        <v>0</v>
      </c>
      <c r="AA46">
        <f t="shared" ca="1" si="16"/>
        <v>0</v>
      </c>
      <c r="AB46">
        <f t="shared" ca="1" si="16"/>
        <v>0</v>
      </c>
      <c r="AC46" s="59">
        <f t="shared" ca="1" si="6"/>
        <v>0</v>
      </c>
      <c r="AD46" s="17"/>
      <c r="AE46" s="11" t="s">
        <v>49</v>
      </c>
      <c r="AF46">
        <f t="shared" ca="1" si="7"/>
        <v>0</v>
      </c>
      <c r="AG46">
        <f t="shared" ca="1" si="7"/>
        <v>0</v>
      </c>
      <c r="AH46">
        <f t="shared" ca="1" si="7"/>
        <v>0</v>
      </c>
      <c r="AI46">
        <f t="shared" ca="1" si="7"/>
        <v>0</v>
      </c>
      <c r="AJ46">
        <f t="shared" ca="1" si="7"/>
        <v>0</v>
      </c>
      <c r="AK46">
        <f t="shared" ca="1" si="17"/>
        <v>0</v>
      </c>
      <c r="AL46">
        <f t="shared" ca="1" si="17"/>
        <v>0</v>
      </c>
      <c r="AM46">
        <f t="shared" ca="1" si="17"/>
        <v>0</v>
      </c>
      <c r="AN46">
        <f t="shared" ca="1" si="17"/>
        <v>0</v>
      </c>
      <c r="AO46">
        <f t="shared" ca="1" si="17"/>
        <v>0</v>
      </c>
      <c r="AP46">
        <f t="shared" ca="1" si="18"/>
        <v>0</v>
      </c>
      <c r="AQ46">
        <f t="shared" ca="1" si="18"/>
        <v>0</v>
      </c>
      <c r="AR46" s="59">
        <f t="shared" ca="1" si="8"/>
        <v>0</v>
      </c>
      <c r="AS46" s="17"/>
      <c r="AT46" s="11" t="s">
        <v>49</v>
      </c>
      <c r="AU46">
        <f t="shared" ca="1" si="9"/>
        <v>0</v>
      </c>
      <c r="AV46">
        <f t="shared" ca="1" si="9"/>
        <v>0</v>
      </c>
      <c r="AW46">
        <f t="shared" ca="1" si="9"/>
        <v>0</v>
      </c>
      <c r="AX46">
        <f t="shared" ca="1" si="9"/>
        <v>0</v>
      </c>
      <c r="AY46">
        <f t="shared" ca="1" si="9"/>
        <v>0</v>
      </c>
      <c r="AZ46">
        <f t="shared" ca="1" si="19"/>
        <v>0</v>
      </c>
      <c r="BA46">
        <f t="shared" ca="1" si="19"/>
        <v>0</v>
      </c>
      <c r="BB46">
        <f t="shared" ca="1" si="19"/>
        <v>0</v>
      </c>
      <c r="BC46">
        <f t="shared" ca="1" si="19"/>
        <v>0</v>
      </c>
      <c r="BD46">
        <f t="shared" ca="1" si="19"/>
        <v>0</v>
      </c>
      <c r="BE46">
        <f t="shared" ca="1" si="20"/>
        <v>0</v>
      </c>
      <c r="BF46" t="e">
        <f t="shared" ca="1" si="20"/>
        <v>#VALUE!</v>
      </c>
      <c r="BG46" s="59" t="e">
        <f t="shared" ca="1" si="10"/>
        <v>#VALUE!</v>
      </c>
      <c r="BH46" s="17"/>
      <c r="BI46" s="11" t="s">
        <v>49</v>
      </c>
      <c r="BJ46">
        <f t="shared" ca="1" si="11"/>
        <v>0</v>
      </c>
      <c r="BK46">
        <f t="shared" ca="1" si="11"/>
        <v>0</v>
      </c>
      <c r="BL46">
        <f t="shared" ca="1" si="11"/>
        <v>0</v>
      </c>
      <c r="BM46">
        <f t="shared" ca="1" si="11"/>
        <v>0</v>
      </c>
      <c r="BN46">
        <f t="shared" ca="1" si="11"/>
        <v>0</v>
      </c>
      <c r="BO46">
        <f t="shared" ca="1" si="21"/>
        <v>0</v>
      </c>
      <c r="BP46">
        <f t="shared" ca="1" si="21"/>
        <v>0</v>
      </c>
      <c r="BQ46">
        <f t="shared" ca="1" si="21"/>
        <v>0</v>
      </c>
      <c r="BR46">
        <f t="shared" ca="1" si="21"/>
        <v>0</v>
      </c>
      <c r="BS46">
        <f t="shared" ca="1" si="21"/>
        <v>0</v>
      </c>
      <c r="BT46">
        <f t="shared" ca="1" si="22"/>
        <v>0</v>
      </c>
      <c r="BU46">
        <f t="shared" ca="1" si="22"/>
        <v>0</v>
      </c>
      <c r="BV46" s="59">
        <f t="shared" ca="1" si="13"/>
        <v>0</v>
      </c>
      <c r="BW46" s="17"/>
    </row>
    <row r="47" spans="1:75" x14ac:dyDescent="0.25">
      <c r="A47" s="12" t="s">
        <v>50</v>
      </c>
      <c r="B47">
        <f>COUNTIF(Janvier!$B$3:$B$250,"Chir-digestive")</f>
        <v>0</v>
      </c>
      <c r="C47">
        <f>COUNTIF(Février!$B$3:$B$250,"Chir-digestive")</f>
        <v>0</v>
      </c>
      <c r="D47">
        <f>COUNTIF(Mars!$B$3:$B$250,"Chir-digestive")</f>
        <v>0</v>
      </c>
      <c r="E47">
        <f>COUNTIF(Avril!$B$3:$B$250,"Chir-digestive")</f>
        <v>0</v>
      </c>
      <c r="F47">
        <f>COUNTIF(Mai!$B$3:$B$250,"Chir-digestive")</f>
        <v>0</v>
      </c>
      <c r="G47">
        <f>COUNTIF(Juin!$B$3:$B$250,"Chir-digestive")</f>
        <v>0</v>
      </c>
      <c r="H47">
        <f>COUNTIF(Juillet!$B$3:$B$250,"Chir-digestive")</f>
        <v>0</v>
      </c>
      <c r="I47">
        <f>COUNTIF(Août!$B$3:$B$250,"Chir-digestive")</f>
        <v>0</v>
      </c>
      <c r="J47">
        <f>COUNTIF(Septembre!$B$3:$B$250,"Chir-digestive")</f>
        <v>0</v>
      </c>
      <c r="K47">
        <f>COUNTIF(Octobre!$B$3:$B$250,"Chir-digestive")</f>
        <v>0</v>
      </c>
      <c r="L47">
        <f>COUNTIF(Novembre!$B$3:$B$250,"Chir-digestive")</f>
        <v>0</v>
      </c>
      <c r="M47">
        <f>COUNTIF(Décembre!$B$3:$B$250,"Chir-digestive")</f>
        <v>0</v>
      </c>
      <c r="N47" s="59">
        <f t="shared" si="4"/>
        <v>0</v>
      </c>
      <c r="O47" s="17"/>
      <c r="P47" s="12" t="s">
        <v>50</v>
      </c>
      <c r="Q47">
        <f t="shared" ca="1" si="14"/>
        <v>0</v>
      </c>
      <c r="R47">
        <f t="shared" ca="1" si="14"/>
        <v>0</v>
      </c>
      <c r="S47">
        <f t="shared" ca="1" si="14"/>
        <v>0</v>
      </c>
      <c r="T47">
        <f t="shared" ca="1" si="14"/>
        <v>0</v>
      </c>
      <c r="U47">
        <f t="shared" ca="1" si="14"/>
        <v>0</v>
      </c>
      <c r="V47">
        <f t="shared" ca="1" si="15"/>
        <v>0</v>
      </c>
      <c r="W47">
        <f t="shared" ca="1" si="15"/>
        <v>0</v>
      </c>
      <c r="X47">
        <f t="shared" ca="1" si="15"/>
        <v>0</v>
      </c>
      <c r="Y47">
        <f t="shared" ca="1" si="15"/>
        <v>0</v>
      </c>
      <c r="Z47">
        <f t="shared" ca="1" si="15"/>
        <v>0</v>
      </c>
      <c r="AA47">
        <f t="shared" ca="1" si="16"/>
        <v>0</v>
      </c>
      <c r="AB47">
        <f t="shared" ca="1" si="16"/>
        <v>0</v>
      </c>
      <c r="AC47" s="59">
        <f t="shared" ca="1" si="6"/>
        <v>0</v>
      </c>
      <c r="AD47" s="17"/>
      <c r="AE47" s="12" t="s">
        <v>50</v>
      </c>
      <c r="AF47">
        <f t="shared" ca="1" si="7"/>
        <v>0</v>
      </c>
      <c r="AG47">
        <f t="shared" ca="1" si="7"/>
        <v>0</v>
      </c>
      <c r="AH47">
        <f t="shared" ca="1" si="7"/>
        <v>0</v>
      </c>
      <c r="AI47">
        <f t="shared" ca="1" si="7"/>
        <v>0</v>
      </c>
      <c r="AJ47">
        <f t="shared" ca="1" si="7"/>
        <v>0</v>
      </c>
      <c r="AK47">
        <f t="shared" ca="1" si="17"/>
        <v>0</v>
      </c>
      <c r="AL47">
        <f t="shared" ca="1" si="17"/>
        <v>0</v>
      </c>
      <c r="AM47">
        <f t="shared" ca="1" si="17"/>
        <v>0</v>
      </c>
      <c r="AN47">
        <f t="shared" ca="1" si="17"/>
        <v>0</v>
      </c>
      <c r="AO47">
        <f t="shared" ca="1" si="17"/>
        <v>0</v>
      </c>
      <c r="AP47">
        <f t="shared" ca="1" si="18"/>
        <v>0</v>
      </c>
      <c r="AQ47">
        <f t="shared" ca="1" si="18"/>
        <v>0</v>
      </c>
      <c r="AR47" s="59">
        <f t="shared" ca="1" si="8"/>
        <v>0</v>
      </c>
      <c r="AS47" s="17"/>
      <c r="AT47" s="12" t="s">
        <v>50</v>
      </c>
      <c r="AU47">
        <f t="shared" ca="1" si="9"/>
        <v>0</v>
      </c>
      <c r="AV47">
        <f t="shared" ca="1" si="9"/>
        <v>0</v>
      </c>
      <c r="AW47">
        <f t="shared" ca="1" si="9"/>
        <v>0</v>
      </c>
      <c r="AX47">
        <f t="shared" ca="1" si="9"/>
        <v>0</v>
      </c>
      <c r="AY47">
        <f t="shared" ca="1" si="9"/>
        <v>0</v>
      </c>
      <c r="AZ47">
        <f t="shared" ca="1" si="19"/>
        <v>0</v>
      </c>
      <c r="BA47">
        <f t="shared" ca="1" si="19"/>
        <v>0</v>
      </c>
      <c r="BB47">
        <f t="shared" ca="1" si="19"/>
        <v>0</v>
      </c>
      <c r="BC47">
        <f t="shared" ca="1" si="19"/>
        <v>0</v>
      </c>
      <c r="BD47">
        <f t="shared" ca="1" si="19"/>
        <v>0</v>
      </c>
      <c r="BE47">
        <f t="shared" ca="1" si="20"/>
        <v>0</v>
      </c>
      <c r="BF47" t="e">
        <f t="shared" ca="1" si="20"/>
        <v>#VALUE!</v>
      </c>
      <c r="BG47" s="59" t="e">
        <f t="shared" ca="1" si="10"/>
        <v>#VALUE!</v>
      </c>
      <c r="BH47" s="17"/>
      <c r="BI47" s="12" t="s">
        <v>50</v>
      </c>
      <c r="BJ47">
        <f t="shared" ca="1" si="11"/>
        <v>0</v>
      </c>
      <c r="BK47">
        <f t="shared" ca="1" si="11"/>
        <v>0</v>
      </c>
      <c r="BL47">
        <f t="shared" ca="1" si="11"/>
        <v>0</v>
      </c>
      <c r="BM47">
        <f t="shared" ca="1" si="11"/>
        <v>0</v>
      </c>
      <c r="BN47">
        <f t="shared" ca="1" si="11"/>
        <v>0</v>
      </c>
      <c r="BO47">
        <f t="shared" ca="1" si="21"/>
        <v>0</v>
      </c>
      <c r="BP47">
        <f t="shared" ca="1" si="21"/>
        <v>0</v>
      </c>
      <c r="BQ47">
        <f t="shared" ca="1" si="21"/>
        <v>0</v>
      </c>
      <c r="BR47">
        <f t="shared" ca="1" si="21"/>
        <v>0</v>
      </c>
      <c r="BS47">
        <f t="shared" ca="1" si="21"/>
        <v>0</v>
      </c>
      <c r="BT47">
        <f t="shared" ca="1" si="22"/>
        <v>0</v>
      </c>
      <c r="BU47">
        <f t="shared" ca="1" si="22"/>
        <v>0</v>
      </c>
      <c r="BV47" s="59">
        <f t="shared" ca="1" si="13"/>
        <v>0</v>
      </c>
      <c r="BW47" s="17"/>
    </row>
    <row r="48" spans="1:75" x14ac:dyDescent="0.25">
      <c r="A48" s="11" t="s">
        <v>51</v>
      </c>
      <c r="B48">
        <f>COUNTIF(Janvier!$B$3:$B$250,"Urologie")</f>
        <v>0</v>
      </c>
      <c r="C48">
        <f>COUNTIF(Février!$B$3:$B$250,"Urologie")</f>
        <v>0</v>
      </c>
      <c r="D48">
        <f>COUNTIF(Mars!$B$3:$B$250,"Urologie")</f>
        <v>0</v>
      </c>
      <c r="E48">
        <f>COUNTIF(Avril!$B$3:$B$250,"Urologie")</f>
        <v>0</v>
      </c>
      <c r="F48">
        <f>COUNTIF(Mai!$B$3:$B$250,"Urologie")</f>
        <v>0</v>
      </c>
      <c r="G48">
        <f>COUNTIF(Juin!$B$3:$B$250,"Urologie")</f>
        <v>0</v>
      </c>
      <c r="H48">
        <f>COUNTIF(Juillet!$B$3:$B$250,"Urologie")</f>
        <v>0</v>
      </c>
      <c r="I48">
        <f>COUNTIF(Août!$B$3:$B$250,"Urologie")</f>
        <v>0</v>
      </c>
      <c r="J48">
        <f>COUNTIF(Septembre!$B$3:$B$250,"Urologie")</f>
        <v>0</v>
      </c>
      <c r="K48">
        <f>COUNTIF(Octobre!$B$3:$B$250,"Urologie")</f>
        <v>0</v>
      </c>
      <c r="L48">
        <f>COUNTIF(Novembre!$B$3:$B$250,"Urologie")</f>
        <v>0</v>
      </c>
      <c r="M48">
        <f>COUNTIF(Décembre!$B$3:$B$250,"Urologie")</f>
        <v>0</v>
      </c>
      <c r="N48" s="59">
        <f t="shared" si="4"/>
        <v>0</v>
      </c>
      <c r="O48" s="17"/>
      <c r="P48" s="11" t="s">
        <v>51</v>
      </c>
      <c r="Q48">
        <f t="shared" ca="1" si="14"/>
        <v>0</v>
      </c>
      <c r="R48">
        <f t="shared" ca="1" si="14"/>
        <v>0</v>
      </c>
      <c r="S48">
        <f t="shared" ca="1" si="14"/>
        <v>0</v>
      </c>
      <c r="T48">
        <f t="shared" ca="1" si="14"/>
        <v>0</v>
      </c>
      <c r="U48">
        <f t="shared" ca="1" si="14"/>
        <v>0</v>
      </c>
      <c r="V48">
        <f t="shared" ca="1" si="15"/>
        <v>0</v>
      </c>
      <c r="W48">
        <f t="shared" ca="1" si="15"/>
        <v>0</v>
      </c>
      <c r="X48">
        <f t="shared" ca="1" si="15"/>
        <v>0</v>
      </c>
      <c r="Y48">
        <f t="shared" ca="1" si="15"/>
        <v>0</v>
      </c>
      <c r="Z48">
        <f t="shared" ca="1" si="15"/>
        <v>0</v>
      </c>
      <c r="AA48">
        <f t="shared" ca="1" si="16"/>
        <v>0</v>
      </c>
      <c r="AB48">
        <f t="shared" ca="1" si="16"/>
        <v>0</v>
      </c>
      <c r="AC48" s="59">
        <f t="shared" ca="1" si="6"/>
        <v>0</v>
      </c>
      <c r="AD48" s="17"/>
      <c r="AE48" s="11" t="s">
        <v>51</v>
      </c>
      <c r="AF48">
        <f t="shared" ca="1" si="7"/>
        <v>0</v>
      </c>
      <c r="AG48">
        <f t="shared" ca="1" si="7"/>
        <v>0</v>
      </c>
      <c r="AH48">
        <f t="shared" ca="1" si="7"/>
        <v>0</v>
      </c>
      <c r="AI48">
        <f t="shared" ca="1" si="7"/>
        <v>0</v>
      </c>
      <c r="AJ48">
        <f t="shared" ca="1" si="7"/>
        <v>0</v>
      </c>
      <c r="AK48">
        <f t="shared" ca="1" si="17"/>
        <v>0</v>
      </c>
      <c r="AL48">
        <f t="shared" ca="1" si="17"/>
        <v>0</v>
      </c>
      <c r="AM48">
        <f t="shared" ca="1" si="17"/>
        <v>0</v>
      </c>
      <c r="AN48">
        <f t="shared" ca="1" si="17"/>
        <v>0</v>
      </c>
      <c r="AO48">
        <f t="shared" ca="1" si="17"/>
        <v>0</v>
      </c>
      <c r="AP48">
        <f t="shared" ca="1" si="18"/>
        <v>0</v>
      </c>
      <c r="AQ48">
        <f t="shared" ca="1" si="18"/>
        <v>0</v>
      </c>
      <c r="AR48" s="59">
        <f t="shared" ca="1" si="8"/>
        <v>0</v>
      </c>
      <c r="AS48" s="17"/>
      <c r="AT48" s="11" t="s">
        <v>51</v>
      </c>
      <c r="AU48">
        <f t="shared" ca="1" si="9"/>
        <v>0</v>
      </c>
      <c r="AV48">
        <f t="shared" ca="1" si="9"/>
        <v>0</v>
      </c>
      <c r="AW48">
        <f t="shared" ca="1" si="9"/>
        <v>0</v>
      </c>
      <c r="AX48">
        <f t="shared" ca="1" si="9"/>
        <v>0</v>
      </c>
      <c r="AY48">
        <f t="shared" ca="1" si="9"/>
        <v>0</v>
      </c>
      <c r="AZ48">
        <f t="shared" ca="1" si="19"/>
        <v>0</v>
      </c>
      <c r="BA48">
        <f t="shared" ca="1" si="19"/>
        <v>0</v>
      </c>
      <c r="BB48">
        <f t="shared" ca="1" si="19"/>
        <v>0</v>
      </c>
      <c r="BC48">
        <f t="shared" ca="1" si="19"/>
        <v>0</v>
      </c>
      <c r="BD48">
        <f t="shared" ca="1" si="19"/>
        <v>0</v>
      </c>
      <c r="BE48">
        <f t="shared" ca="1" si="20"/>
        <v>0</v>
      </c>
      <c r="BF48" t="e">
        <f t="shared" ca="1" si="20"/>
        <v>#VALUE!</v>
      </c>
      <c r="BG48" s="59" t="e">
        <f t="shared" ca="1" si="10"/>
        <v>#VALUE!</v>
      </c>
      <c r="BH48" s="17"/>
      <c r="BI48" s="11" t="s">
        <v>51</v>
      </c>
      <c r="BJ48">
        <f t="shared" ca="1" si="11"/>
        <v>0</v>
      </c>
      <c r="BK48">
        <f t="shared" ca="1" si="11"/>
        <v>0</v>
      </c>
      <c r="BL48">
        <f t="shared" ca="1" si="11"/>
        <v>0</v>
      </c>
      <c r="BM48">
        <f t="shared" ca="1" si="11"/>
        <v>0</v>
      </c>
      <c r="BN48">
        <f t="shared" ca="1" si="11"/>
        <v>0</v>
      </c>
      <c r="BO48">
        <f t="shared" ca="1" si="21"/>
        <v>0</v>
      </c>
      <c r="BP48">
        <f t="shared" ca="1" si="21"/>
        <v>0</v>
      </c>
      <c r="BQ48">
        <f t="shared" ca="1" si="21"/>
        <v>0</v>
      </c>
      <c r="BR48">
        <f t="shared" ca="1" si="21"/>
        <v>0</v>
      </c>
      <c r="BS48">
        <f t="shared" ca="1" si="21"/>
        <v>0</v>
      </c>
      <c r="BT48">
        <f t="shared" ca="1" si="22"/>
        <v>0</v>
      </c>
      <c r="BU48">
        <f t="shared" ca="1" si="22"/>
        <v>0</v>
      </c>
      <c r="BV48" s="59">
        <f t="shared" ca="1" si="13"/>
        <v>0</v>
      </c>
      <c r="BW48" s="17"/>
    </row>
    <row r="49" spans="1:75" x14ac:dyDescent="0.25">
      <c r="A49" s="12" t="s">
        <v>52</v>
      </c>
      <c r="B49">
        <f>COUNTIF(Janvier!$B$3:$B$250,"Vasculaire")</f>
        <v>0</v>
      </c>
      <c r="C49">
        <f>COUNTIF(Février!$B$3:$B$250,"Vasculaire")</f>
        <v>0</v>
      </c>
      <c r="D49">
        <f>COUNTIF(Mars!$B$3:$B$250,"Vasculaire")</f>
        <v>0</v>
      </c>
      <c r="E49">
        <f>COUNTIF(Avril!$B$3:$B$250,"Vasculaire")</f>
        <v>0</v>
      </c>
      <c r="F49">
        <f>COUNTIF(Mai!$B$3:$B$250,"Vasculaire")</f>
        <v>0</v>
      </c>
      <c r="G49">
        <f>COUNTIF(Juin!$B$3:$B$250,"Vasculaire")</f>
        <v>0</v>
      </c>
      <c r="H49">
        <f>COUNTIF(Juillet!$B$3:$B$250,"Vasculaire")</f>
        <v>0</v>
      </c>
      <c r="I49">
        <f>COUNTIF(Août!$B$3:$B$250,"Vasculaire")</f>
        <v>0</v>
      </c>
      <c r="J49">
        <f>COUNTIF(Septembre!$B$3:$B$250,"Vasculaire")</f>
        <v>0</v>
      </c>
      <c r="K49">
        <f>COUNTIF(Octobre!$B$3:$B$250,"Vasculaire")</f>
        <v>0</v>
      </c>
      <c r="L49">
        <f>COUNTIF(Novembre!$B$3:$B$250,"Vasculaire")</f>
        <v>0</v>
      </c>
      <c r="M49">
        <f>COUNTIF(Décembre!$B$3:$B$250,"Vasculaire")</f>
        <v>0</v>
      </c>
      <c r="N49" s="59">
        <f t="shared" si="4"/>
        <v>0</v>
      </c>
      <c r="O49" s="17"/>
      <c r="P49" s="12" t="s">
        <v>52</v>
      </c>
      <c r="Q49">
        <f t="shared" ca="1" si="14"/>
        <v>0</v>
      </c>
      <c r="R49">
        <f t="shared" ca="1" si="14"/>
        <v>0</v>
      </c>
      <c r="S49">
        <f t="shared" ca="1" si="14"/>
        <v>0</v>
      </c>
      <c r="T49">
        <f t="shared" ca="1" si="14"/>
        <v>0</v>
      </c>
      <c r="U49">
        <f t="shared" ca="1" si="14"/>
        <v>0</v>
      </c>
      <c r="V49">
        <f t="shared" ca="1" si="15"/>
        <v>0</v>
      </c>
      <c r="W49">
        <f t="shared" ca="1" si="15"/>
        <v>0</v>
      </c>
      <c r="X49">
        <f t="shared" ca="1" si="15"/>
        <v>0</v>
      </c>
      <c r="Y49">
        <f t="shared" ca="1" si="15"/>
        <v>0</v>
      </c>
      <c r="Z49">
        <f t="shared" ca="1" si="15"/>
        <v>0</v>
      </c>
      <c r="AA49">
        <f t="shared" ca="1" si="16"/>
        <v>0</v>
      </c>
      <c r="AB49">
        <f t="shared" ca="1" si="16"/>
        <v>0</v>
      </c>
      <c r="AC49" s="59">
        <f t="shared" ca="1" si="6"/>
        <v>0</v>
      </c>
      <c r="AD49" s="17"/>
      <c r="AE49" s="12" t="s">
        <v>52</v>
      </c>
      <c r="AF49">
        <f t="shared" ca="1" si="7"/>
        <v>0</v>
      </c>
      <c r="AG49">
        <f t="shared" ca="1" si="7"/>
        <v>0</v>
      </c>
      <c r="AH49">
        <f t="shared" ca="1" si="7"/>
        <v>0</v>
      </c>
      <c r="AI49">
        <f t="shared" ca="1" si="7"/>
        <v>0</v>
      </c>
      <c r="AJ49">
        <f t="shared" ref="AJ49:AJ72" ca="1" si="24">SUMPRODUCT((INDIRECT(AJ$1&amp;"!$B$3:$B$250")=$AE49)*(INDIRECT(AJ$1&amp;"!L3C"&amp;MATCH($AE$1,INDIRECT(AJ$1&amp;"!$A$2:$S$2"),0)&amp;":L250C"&amp;MATCH($AE$1,INDIRECT(AJ$1&amp;"!$A$2:$S$2"),0),FALSE)))</f>
        <v>0</v>
      </c>
      <c r="AK49">
        <f t="shared" ca="1" si="17"/>
        <v>0</v>
      </c>
      <c r="AL49">
        <f t="shared" ca="1" si="17"/>
        <v>0</v>
      </c>
      <c r="AM49">
        <f t="shared" ca="1" si="17"/>
        <v>0</v>
      </c>
      <c r="AN49">
        <f t="shared" ca="1" si="17"/>
        <v>0</v>
      </c>
      <c r="AO49">
        <f t="shared" ca="1" si="17"/>
        <v>0</v>
      </c>
      <c r="AP49">
        <f t="shared" ca="1" si="18"/>
        <v>0</v>
      </c>
      <c r="AQ49">
        <f t="shared" ca="1" si="18"/>
        <v>0</v>
      </c>
      <c r="AR49" s="59">
        <f t="shared" ca="1" si="8"/>
        <v>0</v>
      </c>
      <c r="AS49" s="17"/>
      <c r="AT49" s="12" t="s">
        <v>52</v>
      </c>
      <c r="AU49">
        <f t="shared" ca="1" si="9"/>
        <v>0</v>
      </c>
      <c r="AV49">
        <f t="shared" ca="1" si="9"/>
        <v>0</v>
      </c>
      <c r="AW49">
        <f t="shared" ca="1" si="9"/>
        <v>0</v>
      </c>
      <c r="AX49">
        <f t="shared" ca="1" si="9"/>
        <v>0</v>
      </c>
      <c r="AY49">
        <f t="shared" ca="1" si="9"/>
        <v>0</v>
      </c>
      <c r="AZ49">
        <f t="shared" ca="1" si="19"/>
        <v>0</v>
      </c>
      <c r="BA49">
        <f t="shared" ca="1" si="19"/>
        <v>0</v>
      </c>
      <c r="BB49">
        <f t="shared" ca="1" si="19"/>
        <v>0</v>
      </c>
      <c r="BC49">
        <f t="shared" ca="1" si="19"/>
        <v>0</v>
      </c>
      <c r="BD49">
        <f t="shared" ca="1" si="19"/>
        <v>0</v>
      </c>
      <c r="BE49">
        <f t="shared" ca="1" si="20"/>
        <v>0</v>
      </c>
      <c r="BF49" t="e">
        <f t="shared" ca="1" si="20"/>
        <v>#VALUE!</v>
      </c>
      <c r="BG49" s="59" t="e">
        <f t="shared" ca="1" si="10"/>
        <v>#VALUE!</v>
      </c>
      <c r="BH49" s="17"/>
      <c r="BI49" s="12" t="s">
        <v>52</v>
      </c>
      <c r="BJ49">
        <f t="shared" ca="1" si="11"/>
        <v>0</v>
      </c>
      <c r="BK49">
        <f t="shared" ca="1" si="11"/>
        <v>0</v>
      </c>
      <c r="BL49">
        <f t="shared" ca="1" si="11"/>
        <v>0</v>
      </c>
      <c r="BM49">
        <f t="shared" ca="1" si="11"/>
        <v>0</v>
      </c>
      <c r="BN49">
        <f t="shared" ca="1" si="11"/>
        <v>0</v>
      </c>
      <c r="BO49">
        <f t="shared" ca="1" si="21"/>
        <v>0</v>
      </c>
      <c r="BP49">
        <f t="shared" ca="1" si="21"/>
        <v>0</v>
      </c>
      <c r="BQ49">
        <f t="shared" ca="1" si="21"/>
        <v>0</v>
      </c>
      <c r="BR49">
        <f t="shared" ca="1" si="21"/>
        <v>0</v>
      </c>
      <c r="BS49">
        <f t="shared" ca="1" si="21"/>
        <v>0</v>
      </c>
      <c r="BT49">
        <f t="shared" ca="1" si="22"/>
        <v>0</v>
      </c>
      <c r="BU49">
        <f t="shared" ca="1" si="22"/>
        <v>0</v>
      </c>
      <c r="BV49" s="59">
        <f t="shared" ca="1" si="13"/>
        <v>0</v>
      </c>
      <c r="BW49" s="17"/>
    </row>
    <row r="50" spans="1:75" x14ac:dyDescent="0.25">
      <c r="A50" s="11" t="s">
        <v>53</v>
      </c>
      <c r="B50">
        <f>COUNTIF(Janvier!$B$3:$B$250,"Hépato-gastro")</f>
        <v>0</v>
      </c>
      <c r="C50">
        <f>COUNTIF(Février!$B$3:$B$250,"Hépato-gastro")</f>
        <v>0</v>
      </c>
      <c r="D50">
        <f>COUNTIF(Mars!$B$3:$B$250,"Hépato-gastro")</f>
        <v>0</v>
      </c>
      <c r="E50">
        <f>COUNTIF(Avril!$B$3:$B$250,"Hépato-gastro")</f>
        <v>0</v>
      </c>
      <c r="F50">
        <f>COUNTIF(Mai!$B$3:$B$250,"Hépato-gastro")</f>
        <v>0</v>
      </c>
      <c r="G50">
        <f>COUNTIF(Juin!$B$3:$B$250,"Hépato-gastro")</f>
        <v>0</v>
      </c>
      <c r="H50">
        <f>COUNTIF(Juillet!$B$3:$B$250,"Hépato-gastro")</f>
        <v>0</v>
      </c>
      <c r="I50">
        <f>COUNTIF(Août!$B$3:$B$250,"Hépato-gastro")</f>
        <v>0</v>
      </c>
      <c r="J50">
        <f>COUNTIF(Septembre!$B$3:$B$250,"Hépato-gastro")</f>
        <v>0</v>
      </c>
      <c r="K50">
        <f>COUNTIF(Octobre!$B$3:$B$250,"Hépato-gastro")</f>
        <v>0</v>
      </c>
      <c r="L50">
        <f>COUNTIF(Novembre!$B$3:$B$250,"Hépato-gastro")</f>
        <v>0</v>
      </c>
      <c r="M50">
        <f>COUNTIF(Décembre!$B$3:$B$250,"Hépato-gastro")</f>
        <v>0</v>
      </c>
      <c r="N50" s="59">
        <f t="shared" si="4"/>
        <v>0</v>
      </c>
      <c r="O50" s="17"/>
      <c r="P50" s="11" t="s">
        <v>53</v>
      </c>
      <c r="Q50">
        <f t="shared" ca="1" si="14"/>
        <v>0</v>
      </c>
      <c r="R50">
        <f t="shared" ca="1" si="14"/>
        <v>0</v>
      </c>
      <c r="S50">
        <f t="shared" ca="1" si="14"/>
        <v>0</v>
      </c>
      <c r="T50">
        <f t="shared" ca="1" si="14"/>
        <v>0</v>
      </c>
      <c r="U50">
        <f t="shared" ca="1" si="14"/>
        <v>0</v>
      </c>
      <c r="V50">
        <f t="shared" ca="1" si="15"/>
        <v>0</v>
      </c>
      <c r="W50">
        <f t="shared" ca="1" si="15"/>
        <v>0</v>
      </c>
      <c r="X50">
        <f t="shared" ca="1" si="15"/>
        <v>0</v>
      </c>
      <c r="Y50">
        <f t="shared" ca="1" si="15"/>
        <v>0</v>
      </c>
      <c r="Z50">
        <f t="shared" ca="1" si="15"/>
        <v>0</v>
      </c>
      <c r="AA50">
        <f t="shared" ca="1" si="16"/>
        <v>0</v>
      </c>
      <c r="AB50">
        <f t="shared" ca="1" si="16"/>
        <v>0</v>
      </c>
      <c r="AC50" s="59">
        <f t="shared" ca="1" si="6"/>
        <v>0</v>
      </c>
      <c r="AD50" s="17"/>
      <c r="AE50" s="11" t="s">
        <v>53</v>
      </c>
      <c r="AF50">
        <f t="shared" ca="1" si="7"/>
        <v>0</v>
      </c>
      <c r="AG50">
        <f t="shared" ca="1" si="7"/>
        <v>0</v>
      </c>
      <c r="AH50">
        <f t="shared" ca="1" si="7"/>
        <v>0</v>
      </c>
      <c r="AI50">
        <f t="shared" ca="1" si="7"/>
        <v>0</v>
      </c>
      <c r="AJ50">
        <f t="shared" ca="1" si="24"/>
        <v>0</v>
      </c>
      <c r="AK50">
        <f t="shared" ca="1" si="17"/>
        <v>0</v>
      </c>
      <c r="AL50">
        <f t="shared" ca="1" si="17"/>
        <v>0</v>
      </c>
      <c r="AM50">
        <f t="shared" ca="1" si="17"/>
        <v>0</v>
      </c>
      <c r="AN50">
        <f t="shared" ca="1" si="17"/>
        <v>0</v>
      </c>
      <c r="AO50">
        <f t="shared" ca="1" si="17"/>
        <v>0</v>
      </c>
      <c r="AP50">
        <f t="shared" ca="1" si="18"/>
        <v>0</v>
      </c>
      <c r="AQ50">
        <f t="shared" ca="1" si="18"/>
        <v>0</v>
      </c>
      <c r="AR50" s="59">
        <f t="shared" ca="1" si="8"/>
        <v>0</v>
      </c>
      <c r="AS50" s="17"/>
      <c r="AT50" s="11" t="s">
        <v>53</v>
      </c>
      <c r="AU50">
        <f t="shared" ca="1" si="9"/>
        <v>0</v>
      </c>
      <c r="AV50">
        <f t="shared" ca="1" si="9"/>
        <v>0</v>
      </c>
      <c r="AW50">
        <f t="shared" ca="1" si="9"/>
        <v>0</v>
      </c>
      <c r="AX50">
        <f t="shared" ca="1" si="9"/>
        <v>0</v>
      </c>
      <c r="AY50">
        <f t="shared" ca="1" si="9"/>
        <v>0</v>
      </c>
      <c r="AZ50">
        <f t="shared" ca="1" si="19"/>
        <v>0</v>
      </c>
      <c r="BA50">
        <f t="shared" ca="1" si="19"/>
        <v>0</v>
      </c>
      <c r="BB50">
        <f t="shared" ca="1" si="19"/>
        <v>0</v>
      </c>
      <c r="BC50">
        <f t="shared" ca="1" si="19"/>
        <v>0</v>
      </c>
      <c r="BD50">
        <f t="shared" ca="1" si="19"/>
        <v>0</v>
      </c>
      <c r="BE50">
        <f t="shared" ca="1" si="20"/>
        <v>0</v>
      </c>
      <c r="BF50" t="e">
        <f t="shared" ca="1" si="20"/>
        <v>#VALUE!</v>
      </c>
      <c r="BG50" s="59" t="e">
        <f t="shared" ca="1" si="10"/>
        <v>#VALUE!</v>
      </c>
      <c r="BH50" s="17"/>
      <c r="BI50" s="11" t="s">
        <v>53</v>
      </c>
      <c r="BJ50">
        <f t="shared" ca="1" si="11"/>
        <v>0</v>
      </c>
      <c r="BK50">
        <f t="shared" ca="1" si="11"/>
        <v>0</v>
      </c>
      <c r="BL50">
        <f t="shared" ca="1" si="11"/>
        <v>0</v>
      </c>
      <c r="BM50">
        <f t="shared" ca="1" si="11"/>
        <v>0</v>
      </c>
      <c r="BN50">
        <f t="shared" ca="1" si="11"/>
        <v>0</v>
      </c>
      <c r="BO50">
        <f t="shared" ca="1" si="21"/>
        <v>0</v>
      </c>
      <c r="BP50">
        <f t="shared" ca="1" si="21"/>
        <v>0</v>
      </c>
      <c r="BQ50">
        <f t="shared" ca="1" si="21"/>
        <v>0</v>
      </c>
      <c r="BR50">
        <f t="shared" ca="1" si="21"/>
        <v>0</v>
      </c>
      <c r="BS50">
        <f t="shared" ca="1" si="21"/>
        <v>0</v>
      </c>
      <c r="BT50">
        <f t="shared" ca="1" si="22"/>
        <v>0</v>
      </c>
      <c r="BU50">
        <f t="shared" ca="1" si="22"/>
        <v>0</v>
      </c>
      <c r="BV50" s="59">
        <f t="shared" ca="1" si="13"/>
        <v>0</v>
      </c>
      <c r="BW50" s="17"/>
    </row>
    <row r="51" spans="1:75" x14ac:dyDescent="0.25">
      <c r="A51" s="12" t="s">
        <v>54</v>
      </c>
      <c r="B51">
        <f>COUNTIF(Janvier!$B$3:$B$250,"Endoscopie")</f>
        <v>0</v>
      </c>
      <c r="C51">
        <f>COUNTIF(Février!$B$3:$B$250,"Endoscopie")</f>
        <v>0</v>
      </c>
      <c r="D51">
        <f>COUNTIF(Mars!$B$3:$B$250,"Endoscopie")</f>
        <v>0</v>
      </c>
      <c r="E51">
        <f>COUNTIF(Avril!$B$3:$B$250,"Endoscopie")</f>
        <v>0</v>
      </c>
      <c r="F51">
        <f>COUNTIF(Mai!$B$3:$B$250,"Endoscopie")</f>
        <v>0</v>
      </c>
      <c r="G51">
        <f>COUNTIF(Juin!$B$3:$B$250,"Endoscopie")</f>
        <v>0</v>
      </c>
      <c r="H51">
        <f>COUNTIF(Juillet!$B$3:$B$250,"Endoscopie")</f>
        <v>0</v>
      </c>
      <c r="I51">
        <f>COUNTIF(Août!$B$3:$B$250,"Endoscopie")</f>
        <v>0</v>
      </c>
      <c r="J51">
        <f>COUNTIF(Septembre!$B$3:$B$250,"Endoscopie")</f>
        <v>0</v>
      </c>
      <c r="K51">
        <f>COUNTIF(Octobre!$B$3:$B$250,"Endoscopie")</f>
        <v>0</v>
      </c>
      <c r="L51">
        <f>COUNTIF(Novembre!$B$3:$B$250,"Endoscopie")</f>
        <v>0</v>
      </c>
      <c r="M51">
        <f>COUNTIF(Décembre!$B$3:$B$250,"Endoscopie")</f>
        <v>0</v>
      </c>
      <c r="N51" s="59">
        <f t="shared" si="4"/>
        <v>0</v>
      </c>
      <c r="O51" s="17"/>
      <c r="P51" s="12" t="s">
        <v>54</v>
      </c>
      <c r="Q51">
        <f t="shared" ca="1" si="14"/>
        <v>0</v>
      </c>
      <c r="R51">
        <f t="shared" ca="1" si="14"/>
        <v>0</v>
      </c>
      <c r="S51">
        <f t="shared" ca="1" si="14"/>
        <v>0</v>
      </c>
      <c r="T51">
        <f t="shared" ca="1" si="14"/>
        <v>0</v>
      </c>
      <c r="U51">
        <f t="shared" ca="1" si="14"/>
        <v>0</v>
      </c>
      <c r="V51">
        <f t="shared" ca="1" si="15"/>
        <v>0</v>
      </c>
      <c r="W51">
        <f t="shared" ca="1" si="15"/>
        <v>0</v>
      </c>
      <c r="X51">
        <f t="shared" ca="1" si="15"/>
        <v>0</v>
      </c>
      <c r="Y51">
        <f t="shared" ca="1" si="15"/>
        <v>0</v>
      </c>
      <c r="Z51">
        <f t="shared" ca="1" si="15"/>
        <v>0</v>
      </c>
      <c r="AA51">
        <f t="shared" ca="1" si="16"/>
        <v>0</v>
      </c>
      <c r="AB51">
        <f t="shared" ca="1" si="16"/>
        <v>0</v>
      </c>
      <c r="AC51" s="59">
        <f t="shared" ca="1" si="6"/>
        <v>0</v>
      </c>
      <c r="AD51" s="17"/>
      <c r="AE51" s="12" t="s">
        <v>54</v>
      </c>
      <c r="AF51">
        <f t="shared" ca="1" si="7"/>
        <v>0</v>
      </c>
      <c r="AG51">
        <f t="shared" ca="1" si="7"/>
        <v>0</v>
      </c>
      <c r="AH51">
        <f t="shared" ca="1" si="7"/>
        <v>0</v>
      </c>
      <c r="AI51">
        <f t="shared" ca="1" si="7"/>
        <v>0</v>
      </c>
      <c r="AJ51">
        <f t="shared" ca="1" si="24"/>
        <v>0</v>
      </c>
      <c r="AK51">
        <f t="shared" ca="1" si="17"/>
        <v>0</v>
      </c>
      <c r="AL51">
        <f t="shared" ca="1" si="17"/>
        <v>0</v>
      </c>
      <c r="AM51">
        <f t="shared" ca="1" si="17"/>
        <v>0</v>
      </c>
      <c r="AN51">
        <f t="shared" ca="1" si="17"/>
        <v>0</v>
      </c>
      <c r="AO51">
        <f t="shared" ca="1" si="17"/>
        <v>0</v>
      </c>
      <c r="AP51">
        <f t="shared" ca="1" si="18"/>
        <v>0</v>
      </c>
      <c r="AQ51">
        <f t="shared" ca="1" si="18"/>
        <v>0</v>
      </c>
      <c r="AR51" s="59">
        <f t="shared" ca="1" si="8"/>
        <v>0</v>
      </c>
      <c r="AS51" s="17"/>
      <c r="AT51" s="12" t="s">
        <v>54</v>
      </c>
      <c r="AU51">
        <f t="shared" ca="1" si="9"/>
        <v>0</v>
      </c>
      <c r="AV51">
        <f t="shared" ca="1" si="9"/>
        <v>0</v>
      </c>
      <c r="AW51">
        <f t="shared" ca="1" si="9"/>
        <v>0</v>
      </c>
      <c r="AX51">
        <f t="shared" ca="1" si="9"/>
        <v>0</v>
      </c>
      <c r="AY51">
        <f t="shared" ca="1" si="9"/>
        <v>0</v>
      </c>
      <c r="AZ51">
        <f t="shared" ca="1" si="19"/>
        <v>0</v>
      </c>
      <c r="BA51">
        <f t="shared" ca="1" si="19"/>
        <v>0</v>
      </c>
      <c r="BB51">
        <f t="shared" ca="1" si="19"/>
        <v>0</v>
      </c>
      <c r="BC51">
        <f t="shared" ca="1" si="19"/>
        <v>0</v>
      </c>
      <c r="BD51">
        <f t="shared" ca="1" si="19"/>
        <v>0</v>
      </c>
      <c r="BE51">
        <f t="shared" ca="1" si="20"/>
        <v>0</v>
      </c>
      <c r="BF51" t="e">
        <f t="shared" ca="1" si="20"/>
        <v>#VALUE!</v>
      </c>
      <c r="BG51" s="59" t="e">
        <f t="shared" ca="1" si="10"/>
        <v>#VALUE!</v>
      </c>
      <c r="BH51" s="17"/>
      <c r="BI51" s="12" t="s">
        <v>54</v>
      </c>
      <c r="BJ51">
        <f t="shared" ca="1" si="11"/>
        <v>0</v>
      </c>
      <c r="BK51">
        <f t="shared" ca="1" si="11"/>
        <v>0</v>
      </c>
      <c r="BL51">
        <f t="shared" ca="1" si="11"/>
        <v>0</v>
      </c>
      <c r="BM51">
        <f t="shared" ca="1" si="11"/>
        <v>0</v>
      </c>
      <c r="BN51">
        <f t="shared" ca="1" si="11"/>
        <v>0</v>
      </c>
      <c r="BO51">
        <f t="shared" ca="1" si="21"/>
        <v>0</v>
      </c>
      <c r="BP51">
        <f t="shared" ca="1" si="21"/>
        <v>0</v>
      </c>
      <c r="BQ51">
        <f t="shared" ca="1" si="21"/>
        <v>0</v>
      </c>
      <c r="BR51">
        <f t="shared" ca="1" si="21"/>
        <v>0</v>
      </c>
      <c r="BS51">
        <f t="shared" ca="1" si="21"/>
        <v>0</v>
      </c>
      <c r="BT51">
        <f t="shared" ca="1" si="22"/>
        <v>0</v>
      </c>
      <c r="BU51">
        <f t="shared" ca="1" si="22"/>
        <v>0</v>
      </c>
      <c r="BV51" s="59">
        <f t="shared" ca="1" si="13"/>
        <v>0</v>
      </c>
      <c r="BW51" s="17"/>
    </row>
    <row r="52" spans="1:75" x14ac:dyDescent="0.25">
      <c r="A52" s="12" t="s">
        <v>56</v>
      </c>
      <c r="B52">
        <f>COUNTIF(Janvier!$B$3:$B$250,"Maternité")</f>
        <v>0</v>
      </c>
      <c r="C52">
        <f>COUNTIF(Février!$B$3:$B$250,"Maternité")</f>
        <v>0</v>
      </c>
      <c r="D52">
        <f>COUNTIF(Mars!$B$3:$B$250,"Maternité")</f>
        <v>0</v>
      </c>
      <c r="E52">
        <f>COUNTIF(Avril!$B$3:$B$250,"Maternité")</f>
        <v>0</v>
      </c>
      <c r="F52">
        <f>COUNTIF(Mai!$B$3:$B$250,"Maternité")</f>
        <v>0</v>
      </c>
      <c r="G52">
        <f>COUNTIF(Juin!$B$3:$B$250,"Maternité")</f>
        <v>0</v>
      </c>
      <c r="H52">
        <f>COUNTIF(Juillet!$B$3:$B$250,"Maternité")</f>
        <v>0</v>
      </c>
      <c r="I52">
        <f>COUNTIF(Août!$B$3:$B$250,"Maternité")</f>
        <v>0</v>
      </c>
      <c r="J52">
        <f>COUNTIF(Septembre!$B$3:$B$250,"Maternité")</f>
        <v>0</v>
      </c>
      <c r="K52">
        <f>COUNTIF(Octobre!$B$3:$B$250,"Maternité")</f>
        <v>0</v>
      </c>
      <c r="L52">
        <f>COUNTIF(Novembre!$B$3:$B$250,"Maternité")</f>
        <v>0</v>
      </c>
      <c r="M52">
        <f>COUNTIF(Décembre!$B$3:$B$250,"Maternité")</f>
        <v>0</v>
      </c>
      <c r="N52" s="59">
        <f t="shared" si="4"/>
        <v>0</v>
      </c>
      <c r="O52" s="17"/>
      <c r="P52" s="12" t="s">
        <v>56</v>
      </c>
      <c r="Q52">
        <f t="shared" ca="1" si="14"/>
        <v>0</v>
      </c>
      <c r="R52">
        <f t="shared" ca="1" si="14"/>
        <v>0</v>
      </c>
      <c r="S52">
        <f t="shared" ca="1" si="14"/>
        <v>0</v>
      </c>
      <c r="T52">
        <f t="shared" ca="1" si="14"/>
        <v>0</v>
      </c>
      <c r="U52">
        <f t="shared" ca="1" si="14"/>
        <v>0</v>
      </c>
      <c r="V52">
        <f t="shared" ca="1" si="15"/>
        <v>0</v>
      </c>
      <c r="W52">
        <f t="shared" ca="1" si="15"/>
        <v>0</v>
      </c>
      <c r="X52">
        <f t="shared" ca="1" si="15"/>
        <v>0</v>
      </c>
      <c r="Y52">
        <f t="shared" ca="1" si="15"/>
        <v>0</v>
      </c>
      <c r="Z52">
        <f t="shared" ca="1" si="15"/>
        <v>0</v>
      </c>
      <c r="AA52">
        <f t="shared" ca="1" si="16"/>
        <v>0</v>
      </c>
      <c r="AB52">
        <f t="shared" ca="1" si="16"/>
        <v>0</v>
      </c>
      <c r="AC52" s="59">
        <f t="shared" ca="1" si="6"/>
        <v>0</v>
      </c>
      <c r="AD52" s="17"/>
      <c r="AE52" s="12" t="s">
        <v>56</v>
      </c>
      <c r="AF52">
        <f t="shared" ca="1" si="7"/>
        <v>0</v>
      </c>
      <c r="AG52">
        <f t="shared" ca="1" si="7"/>
        <v>0</v>
      </c>
      <c r="AH52">
        <f t="shared" ca="1" si="7"/>
        <v>0</v>
      </c>
      <c r="AI52">
        <f t="shared" ca="1" si="7"/>
        <v>0</v>
      </c>
      <c r="AJ52">
        <f t="shared" ca="1" si="24"/>
        <v>0</v>
      </c>
      <c r="AK52">
        <f t="shared" ca="1" si="17"/>
        <v>0</v>
      </c>
      <c r="AL52">
        <f t="shared" ca="1" si="17"/>
        <v>0</v>
      </c>
      <c r="AM52">
        <f t="shared" ca="1" si="17"/>
        <v>0</v>
      </c>
      <c r="AN52">
        <f t="shared" ca="1" si="17"/>
        <v>0</v>
      </c>
      <c r="AO52">
        <f t="shared" ca="1" si="17"/>
        <v>0</v>
      </c>
      <c r="AP52">
        <f t="shared" ca="1" si="18"/>
        <v>0</v>
      </c>
      <c r="AQ52">
        <f t="shared" ca="1" si="18"/>
        <v>0</v>
      </c>
      <c r="AR52" s="59">
        <f t="shared" ca="1" si="8"/>
        <v>0</v>
      </c>
      <c r="AS52" s="17"/>
      <c r="AT52" s="12" t="s">
        <v>56</v>
      </c>
      <c r="AU52">
        <f t="shared" ca="1" si="9"/>
        <v>0</v>
      </c>
      <c r="AV52">
        <f t="shared" ca="1" si="9"/>
        <v>0</v>
      </c>
      <c r="AW52">
        <f t="shared" ca="1" si="9"/>
        <v>0</v>
      </c>
      <c r="AX52">
        <f t="shared" ca="1" si="9"/>
        <v>0</v>
      </c>
      <c r="AY52">
        <f t="shared" ca="1" si="9"/>
        <v>0</v>
      </c>
      <c r="AZ52">
        <f t="shared" ca="1" si="19"/>
        <v>0</v>
      </c>
      <c r="BA52">
        <f t="shared" ca="1" si="19"/>
        <v>0</v>
      </c>
      <c r="BB52">
        <f t="shared" ca="1" si="19"/>
        <v>0</v>
      </c>
      <c r="BC52">
        <f t="shared" ca="1" si="19"/>
        <v>0</v>
      </c>
      <c r="BD52">
        <f t="shared" ca="1" si="19"/>
        <v>0</v>
      </c>
      <c r="BE52">
        <f t="shared" ca="1" si="20"/>
        <v>0</v>
      </c>
      <c r="BF52" t="e">
        <f t="shared" ca="1" si="20"/>
        <v>#VALUE!</v>
      </c>
      <c r="BG52" s="59" t="e">
        <f t="shared" ca="1" si="10"/>
        <v>#VALUE!</v>
      </c>
      <c r="BH52" s="17"/>
      <c r="BI52" s="12" t="s">
        <v>56</v>
      </c>
      <c r="BJ52">
        <f t="shared" ca="1" si="11"/>
        <v>0</v>
      </c>
      <c r="BK52">
        <f t="shared" ca="1" si="11"/>
        <v>0</v>
      </c>
      <c r="BL52">
        <f t="shared" ca="1" si="11"/>
        <v>0</v>
      </c>
      <c r="BM52">
        <f t="shared" ca="1" si="11"/>
        <v>0</v>
      </c>
      <c r="BN52">
        <f t="shared" ca="1" si="11"/>
        <v>0</v>
      </c>
      <c r="BO52">
        <f t="shared" ca="1" si="21"/>
        <v>0</v>
      </c>
      <c r="BP52">
        <f t="shared" ca="1" si="21"/>
        <v>0</v>
      </c>
      <c r="BQ52">
        <f t="shared" ca="1" si="21"/>
        <v>0</v>
      </c>
      <c r="BR52">
        <f t="shared" ca="1" si="21"/>
        <v>0</v>
      </c>
      <c r="BS52">
        <f t="shared" ca="1" si="21"/>
        <v>0</v>
      </c>
      <c r="BT52">
        <f t="shared" ca="1" si="22"/>
        <v>0</v>
      </c>
      <c r="BU52">
        <f t="shared" ca="1" si="22"/>
        <v>0</v>
      </c>
      <c r="BV52" s="59">
        <f t="shared" ca="1" si="13"/>
        <v>0</v>
      </c>
      <c r="BW52" s="17"/>
    </row>
    <row r="53" spans="1:75" x14ac:dyDescent="0.25">
      <c r="A53" s="11" t="s">
        <v>57</v>
      </c>
      <c r="B53">
        <f>COUNTIF(Janvier!$B$3:$B$250,"Pédiatrie")</f>
        <v>0</v>
      </c>
      <c r="C53">
        <f>COUNTIF(Février!$B$3:$B$250,"Pédiatrie")</f>
        <v>0</v>
      </c>
      <c r="D53">
        <f>COUNTIF(Mars!$B$3:$B$250,"Pédiatrie")</f>
        <v>0</v>
      </c>
      <c r="E53">
        <f>COUNTIF(Avril!$B$3:$B$250,"Pédiatrie")</f>
        <v>0</v>
      </c>
      <c r="F53">
        <f>COUNTIF(Mai!$B$3:$B$250,"Pédiatrie")</f>
        <v>0</v>
      </c>
      <c r="G53">
        <f>COUNTIF(Juin!$B$3:$B$250,"Pédiatrie")</f>
        <v>0</v>
      </c>
      <c r="H53">
        <f>COUNTIF(Juillet!$B$3:$B$250,"Pédiatrie")</f>
        <v>0</v>
      </c>
      <c r="I53">
        <f>COUNTIF(Août!$B$3:$B$250,"Pédiatrie")</f>
        <v>0</v>
      </c>
      <c r="J53">
        <f>COUNTIF(Septembre!$B$3:$B$250,"Pédiatrie")</f>
        <v>0</v>
      </c>
      <c r="K53">
        <f>COUNTIF(Octobre!$B$3:$B$250,"Pédiatrie")</f>
        <v>0</v>
      </c>
      <c r="L53">
        <f>COUNTIF(Novembre!$B$3:$B$250,"Pédiatrie")</f>
        <v>0</v>
      </c>
      <c r="M53">
        <f>COUNTIF(Décembre!$B$3:$B$250,"Pédiatrie")</f>
        <v>0</v>
      </c>
      <c r="N53" s="59">
        <f t="shared" si="4"/>
        <v>0</v>
      </c>
      <c r="O53" s="17"/>
      <c r="P53" s="11" t="s">
        <v>57</v>
      </c>
      <c r="Q53">
        <f t="shared" ca="1" si="14"/>
        <v>0</v>
      </c>
      <c r="R53">
        <f t="shared" ca="1" si="14"/>
        <v>0</v>
      </c>
      <c r="S53">
        <f t="shared" ca="1" si="14"/>
        <v>0</v>
      </c>
      <c r="T53">
        <f t="shared" ca="1" si="14"/>
        <v>0</v>
      </c>
      <c r="U53">
        <f t="shared" ca="1" si="14"/>
        <v>0</v>
      </c>
      <c r="V53">
        <f t="shared" ca="1" si="15"/>
        <v>0</v>
      </c>
      <c r="W53">
        <f t="shared" ca="1" si="15"/>
        <v>0</v>
      </c>
      <c r="X53">
        <f t="shared" ca="1" si="15"/>
        <v>0</v>
      </c>
      <c r="Y53">
        <f t="shared" ca="1" si="15"/>
        <v>0</v>
      </c>
      <c r="Z53">
        <f t="shared" ref="Z53:Z72" ca="1" si="25">SUMPRODUCT((INDIRECT(Z$1&amp;"!$B$3:$B$250")=$P53)*(INDIRECT(Z$1&amp;"!L3C"&amp;MATCH($P$1,INDIRECT(Z$1&amp;"!$A$2:$S$2"),0)&amp;":L250C"&amp;MATCH($P$1,INDIRECT(Z$1&amp;"!$A$2:$S$2"),0),FALSE)))</f>
        <v>0</v>
      </c>
      <c r="AA53">
        <f t="shared" ca="1" si="16"/>
        <v>0</v>
      </c>
      <c r="AB53">
        <f t="shared" ca="1" si="16"/>
        <v>0</v>
      </c>
      <c r="AC53" s="59">
        <f t="shared" ca="1" si="6"/>
        <v>0</v>
      </c>
      <c r="AD53" s="17"/>
      <c r="AE53" s="11" t="s">
        <v>57</v>
      </c>
      <c r="AF53">
        <f t="shared" ca="1" si="7"/>
        <v>0</v>
      </c>
      <c r="AG53">
        <f t="shared" ca="1" si="7"/>
        <v>0</v>
      </c>
      <c r="AH53">
        <f t="shared" ca="1" si="7"/>
        <v>0</v>
      </c>
      <c r="AI53">
        <f t="shared" ca="1" si="7"/>
        <v>0</v>
      </c>
      <c r="AJ53">
        <f t="shared" ca="1" si="24"/>
        <v>0</v>
      </c>
      <c r="AK53">
        <f t="shared" ca="1" si="17"/>
        <v>0</v>
      </c>
      <c r="AL53">
        <f t="shared" ca="1" si="17"/>
        <v>0</v>
      </c>
      <c r="AM53">
        <f t="shared" ca="1" si="17"/>
        <v>0</v>
      </c>
      <c r="AN53">
        <f t="shared" ca="1" si="17"/>
        <v>0</v>
      </c>
      <c r="AO53">
        <f t="shared" ref="AO53:AO72" ca="1" si="26">SUMPRODUCT((INDIRECT(AO$1&amp;"!$B$3:$B$250")=$AE53)*(INDIRECT(AO$1&amp;"!L3C"&amp;MATCH($AE$1,INDIRECT(AO$1&amp;"!$A$2:$S$2"),0)&amp;":L250C"&amp;MATCH($AE$1,INDIRECT(AO$1&amp;"!$A$2:$S$2"),0),FALSE)))</f>
        <v>0</v>
      </c>
      <c r="AP53">
        <f t="shared" ca="1" si="18"/>
        <v>0</v>
      </c>
      <c r="AQ53">
        <f t="shared" ca="1" si="18"/>
        <v>0</v>
      </c>
      <c r="AR53" s="59">
        <f t="shared" ca="1" si="8"/>
        <v>0</v>
      </c>
      <c r="AS53" s="17"/>
      <c r="AT53" s="11" t="s">
        <v>57</v>
      </c>
      <c r="AU53">
        <f t="shared" ca="1" si="9"/>
        <v>0</v>
      </c>
      <c r="AV53">
        <f t="shared" ca="1" si="9"/>
        <v>0</v>
      </c>
      <c r="AW53">
        <f t="shared" ca="1" si="9"/>
        <v>0</v>
      </c>
      <c r="AX53">
        <f t="shared" ca="1" si="9"/>
        <v>0</v>
      </c>
      <c r="AY53">
        <f t="shared" ca="1" si="9"/>
        <v>0</v>
      </c>
      <c r="AZ53">
        <f t="shared" ca="1" si="19"/>
        <v>0</v>
      </c>
      <c r="BA53">
        <f t="shared" ca="1" si="19"/>
        <v>0</v>
      </c>
      <c r="BB53">
        <f t="shared" ca="1" si="19"/>
        <v>0</v>
      </c>
      <c r="BC53">
        <f t="shared" ca="1" si="19"/>
        <v>0</v>
      </c>
      <c r="BD53">
        <f t="shared" ref="BD53:BD72" ca="1" si="27">SUMPRODUCT((INDIRECT(BD$1&amp;"!$B$3:$B$250")=$AT53)*(INDIRECT(BD$1&amp;"!L3C"&amp;MATCH($AT$1,INDIRECT(BD$1&amp;"!$A$2:$S$2"),0)&amp;":L250C"&amp;MATCH($AT$1,INDIRECT(BD$1&amp;"!$A$2:$S$2"),0),FALSE)))</f>
        <v>0</v>
      </c>
      <c r="BE53">
        <f t="shared" ca="1" si="20"/>
        <v>0</v>
      </c>
      <c r="BF53" t="e">
        <f t="shared" ca="1" si="20"/>
        <v>#VALUE!</v>
      </c>
      <c r="BG53" s="59" t="e">
        <f t="shared" ca="1" si="10"/>
        <v>#VALUE!</v>
      </c>
      <c r="BH53" s="17"/>
      <c r="BI53" s="11" t="s">
        <v>57</v>
      </c>
      <c r="BJ53">
        <f t="shared" ca="1" si="11"/>
        <v>0</v>
      </c>
      <c r="BK53">
        <f t="shared" ca="1" si="11"/>
        <v>0</v>
      </c>
      <c r="BL53">
        <f t="shared" ca="1" si="11"/>
        <v>0</v>
      </c>
      <c r="BM53">
        <f t="shared" ca="1" si="11"/>
        <v>0</v>
      </c>
      <c r="BN53">
        <f t="shared" ca="1" si="11"/>
        <v>0</v>
      </c>
      <c r="BO53">
        <f t="shared" ca="1" si="21"/>
        <v>0</v>
      </c>
      <c r="BP53">
        <f t="shared" ca="1" si="21"/>
        <v>0</v>
      </c>
      <c r="BQ53">
        <f t="shared" ca="1" si="21"/>
        <v>0</v>
      </c>
      <c r="BR53">
        <f t="shared" ca="1" si="21"/>
        <v>0</v>
      </c>
      <c r="BS53">
        <f t="shared" ref="BS53:BS72" ca="1" si="28">SUMPRODUCT((INDIRECT(BS$1&amp;"!$B$3:$B$250")=$BI53)*(INDIRECT(BS$1&amp;"!L3C"&amp;MATCH($BI$1,INDIRECT(BS$1&amp;"!$A$2:$S$2"),0)&amp;":L250C"&amp;MATCH($BI$1,INDIRECT(BS$1&amp;"!$A$2:$S$2"),0),FALSE)))</f>
        <v>0</v>
      </c>
      <c r="BT53">
        <f t="shared" ca="1" si="22"/>
        <v>0</v>
      </c>
      <c r="BU53">
        <f t="shared" ca="1" si="22"/>
        <v>0</v>
      </c>
      <c r="BV53" s="59">
        <f t="shared" ca="1" si="13"/>
        <v>0</v>
      </c>
      <c r="BW53" s="17"/>
    </row>
    <row r="54" spans="1:75" x14ac:dyDescent="0.25">
      <c r="A54" s="12" t="s">
        <v>58</v>
      </c>
      <c r="B54">
        <f>COUNTIF(Janvier!$B$3:$B$250,"Néonatalogie")</f>
        <v>0</v>
      </c>
      <c r="C54">
        <f>COUNTIF(Février!$B$3:$B$250,"Néonatalogie")</f>
        <v>0</v>
      </c>
      <c r="D54">
        <f>COUNTIF(Mars!$B$3:$B$250,"Néonatalogie")</f>
        <v>0</v>
      </c>
      <c r="E54">
        <f>COUNTIF(Avril!$B$3:$B$250,"Néonatalogie")</f>
        <v>0</v>
      </c>
      <c r="F54">
        <f>COUNTIF(Mai!$B$3:$B$250,"Néonatalogie")</f>
        <v>0</v>
      </c>
      <c r="G54">
        <f>COUNTIF(Juin!$B$3:$B$250,"Néonatalogie")</f>
        <v>0</v>
      </c>
      <c r="H54">
        <f>COUNTIF(Juillet!$B$3:$B$250,"Néonatalogie")</f>
        <v>0</v>
      </c>
      <c r="I54">
        <f>COUNTIF(Août!$B$3:$B$250,"Néonatalogie")</f>
        <v>0</v>
      </c>
      <c r="J54">
        <f>COUNTIF(Septembre!$B$3:$B$250,"Néonatalogie")</f>
        <v>0</v>
      </c>
      <c r="K54">
        <f>COUNTIF(Octobre!$B$3:$B$250,"Néonatalogie")</f>
        <v>0</v>
      </c>
      <c r="L54">
        <f>COUNTIF(Novembre!$B$3:$B$250,"Néonatalogie")</f>
        <v>0</v>
      </c>
      <c r="M54">
        <f>COUNTIF(Décembre!$B$3:$B$250,"Néonatalogie")</f>
        <v>0</v>
      </c>
      <c r="N54" s="59">
        <f t="shared" si="4"/>
        <v>0</v>
      </c>
      <c r="O54" s="17"/>
      <c r="P54" s="12" t="s">
        <v>58</v>
      </c>
      <c r="Q54">
        <f t="shared" ca="1" si="14"/>
        <v>0</v>
      </c>
      <c r="R54">
        <f t="shared" ca="1" si="14"/>
        <v>0</v>
      </c>
      <c r="S54">
        <f t="shared" ca="1" si="14"/>
        <v>0</v>
      </c>
      <c r="T54">
        <f t="shared" ca="1" si="14"/>
        <v>0</v>
      </c>
      <c r="U54">
        <f t="shared" ca="1" si="14"/>
        <v>0</v>
      </c>
      <c r="V54">
        <f t="shared" ca="1" si="15"/>
        <v>0</v>
      </c>
      <c r="W54">
        <f t="shared" ca="1" si="15"/>
        <v>0</v>
      </c>
      <c r="X54">
        <f t="shared" ca="1" si="15"/>
        <v>0</v>
      </c>
      <c r="Y54">
        <f t="shared" ca="1" si="15"/>
        <v>0</v>
      </c>
      <c r="Z54">
        <f t="shared" ca="1" si="25"/>
        <v>0</v>
      </c>
      <c r="AA54">
        <f t="shared" ca="1" si="16"/>
        <v>0</v>
      </c>
      <c r="AB54">
        <f t="shared" ca="1" si="16"/>
        <v>0</v>
      </c>
      <c r="AC54" s="59">
        <f t="shared" ca="1" si="6"/>
        <v>0</v>
      </c>
      <c r="AD54" s="17"/>
      <c r="AE54" s="12" t="s">
        <v>58</v>
      </c>
      <c r="AF54">
        <f t="shared" ca="1" si="7"/>
        <v>0</v>
      </c>
      <c r="AG54">
        <f t="shared" ca="1" si="7"/>
        <v>0</v>
      </c>
      <c r="AH54">
        <f t="shared" ca="1" si="7"/>
        <v>0</v>
      </c>
      <c r="AI54">
        <f t="shared" ca="1" si="7"/>
        <v>0</v>
      </c>
      <c r="AJ54">
        <f t="shared" ca="1" si="24"/>
        <v>0</v>
      </c>
      <c r="AK54">
        <f t="shared" ca="1" si="17"/>
        <v>0</v>
      </c>
      <c r="AL54">
        <f t="shared" ca="1" si="17"/>
        <v>0</v>
      </c>
      <c r="AM54">
        <f t="shared" ca="1" si="17"/>
        <v>0</v>
      </c>
      <c r="AN54">
        <f t="shared" ca="1" si="17"/>
        <v>0</v>
      </c>
      <c r="AO54">
        <f t="shared" ca="1" si="26"/>
        <v>0</v>
      </c>
      <c r="AP54">
        <f t="shared" ca="1" si="18"/>
        <v>0</v>
      </c>
      <c r="AQ54">
        <f t="shared" ca="1" si="18"/>
        <v>0</v>
      </c>
      <c r="AR54" s="59">
        <f t="shared" ca="1" si="8"/>
        <v>0</v>
      </c>
      <c r="AS54" s="17"/>
      <c r="AT54" s="12" t="s">
        <v>58</v>
      </c>
      <c r="AU54">
        <f t="shared" ca="1" si="9"/>
        <v>0</v>
      </c>
      <c r="AV54">
        <f t="shared" ca="1" si="9"/>
        <v>0</v>
      </c>
      <c r="AW54">
        <f t="shared" ca="1" si="9"/>
        <v>0</v>
      </c>
      <c r="AX54">
        <f t="shared" ca="1" si="9"/>
        <v>0</v>
      </c>
      <c r="AY54">
        <f t="shared" ca="1" si="9"/>
        <v>0</v>
      </c>
      <c r="AZ54">
        <f t="shared" ca="1" si="19"/>
        <v>0</v>
      </c>
      <c r="BA54">
        <f t="shared" ca="1" si="19"/>
        <v>0</v>
      </c>
      <c r="BB54">
        <f t="shared" ca="1" si="19"/>
        <v>0</v>
      </c>
      <c r="BC54">
        <f t="shared" ca="1" si="19"/>
        <v>0</v>
      </c>
      <c r="BD54">
        <f t="shared" ca="1" si="27"/>
        <v>0</v>
      </c>
      <c r="BE54">
        <f t="shared" ca="1" si="20"/>
        <v>0</v>
      </c>
      <c r="BF54" t="e">
        <f t="shared" ca="1" si="20"/>
        <v>#VALUE!</v>
      </c>
      <c r="BG54" s="59" t="e">
        <f t="shared" ca="1" si="10"/>
        <v>#VALUE!</v>
      </c>
      <c r="BH54" s="17"/>
      <c r="BI54" s="12" t="s">
        <v>58</v>
      </c>
      <c r="BJ54">
        <f t="shared" ca="1" si="11"/>
        <v>0</v>
      </c>
      <c r="BK54">
        <f t="shared" ca="1" si="11"/>
        <v>0</v>
      </c>
      <c r="BL54">
        <f t="shared" ca="1" si="11"/>
        <v>0</v>
      </c>
      <c r="BM54">
        <f t="shared" ca="1" si="11"/>
        <v>0</v>
      </c>
      <c r="BN54">
        <f t="shared" ca="1" si="11"/>
        <v>0</v>
      </c>
      <c r="BO54">
        <f t="shared" ca="1" si="21"/>
        <v>0</v>
      </c>
      <c r="BP54">
        <f t="shared" ca="1" si="21"/>
        <v>0</v>
      </c>
      <c r="BQ54">
        <f t="shared" ca="1" si="21"/>
        <v>0</v>
      </c>
      <c r="BR54">
        <f t="shared" ca="1" si="21"/>
        <v>0</v>
      </c>
      <c r="BS54">
        <f t="shared" ca="1" si="28"/>
        <v>0</v>
      </c>
      <c r="BT54">
        <f t="shared" ca="1" si="22"/>
        <v>0</v>
      </c>
      <c r="BU54">
        <f t="shared" ca="1" si="22"/>
        <v>0</v>
      </c>
      <c r="BV54" s="59">
        <f t="shared" ca="1" si="13"/>
        <v>0</v>
      </c>
      <c r="BW54" s="17"/>
    </row>
    <row r="55" spans="1:75" x14ac:dyDescent="0.25">
      <c r="A55" s="11" t="s">
        <v>59</v>
      </c>
      <c r="B55">
        <f>COUNTIF(Janvier!$B$3:$B$250,"CPEF-IVG")</f>
        <v>0</v>
      </c>
      <c r="C55">
        <f>COUNTIF(Février!$B$3:$B$250,"CPEF-IVG")</f>
        <v>0</v>
      </c>
      <c r="D55">
        <f>COUNTIF(Mars!$B$3:$B$250,"CPEF-IVG")</f>
        <v>0</v>
      </c>
      <c r="E55">
        <f>COUNTIF(Avril!$B$3:$B$250,"CPEF-IVG")</f>
        <v>0</v>
      </c>
      <c r="F55">
        <f>COUNTIF(Mai!$B$3:$B$250,"CPEF-IVG")</f>
        <v>0</v>
      </c>
      <c r="G55">
        <f>COUNTIF(Juin!$B$3:$B$250,"CPEF-IVG")</f>
        <v>0</v>
      </c>
      <c r="H55">
        <f>COUNTIF(Juillet!$B$3:$B$250,"CPEF-IVG")</f>
        <v>0</v>
      </c>
      <c r="I55">
        <f>COUNTIF(Août!$B$3:$B$250,"CPEF-IVG")</f>
        <v>0</v>
      </c>
      <c r="J55">
        <f>COUNTIF(Septembre!$B$3:$B$250,"CPEF-IVG")</f>
        <v>0</v>
      </c>
      <c r="K55">
        <f>COUNTIF(Octobre!$B$3:$B$250,"CPEF-IVG")</f>
        <v>0</v>
      </c>
      <c r="L55">
        <f>COUNTIF(Novembre!$B$3:$B$250,"CPEF-IVG")</f>
        <v>0</v>
      </c>
      <c r="M55">
        <f>COUNTIF(Décembre!$B$3:$B$250,"CPEF-IVG")</f>
        <v>0</v>
      </c>
      <c r="N55" s="59">
        <f t="shared" si="4"/>
        <v>0</v>
      </c>
      <c r="O55" s="17"/>
      <c r="P55" s="11" t="s">
        <v>59</v>
      </c>
      <c r="Q55">
        <f t="shared" ca="1" si="14"/>
        <v>0</v>
      </c>
      <c r="R55">
        <f t="shared" ca="1" si="14"/>
        <v>0</v>
      </c>
      <c r="S55">
        <f t="shared" ca="1" si="14"/>
        <v>0</v>
      </c>
      <c r="T55">
        <f t="shared" ca="1" si="14"/>
        <v>0</v>
      </c>
      <c r="U55">
        <f t="shared" ca="1" si="14"/>
        <v>0</v>
      </c>
      <c r="V55">
        <f t="shared" ca="1" si="15"/>
        <v>0</v>
      </c>
      <c r="W55">
        <f t="shared" ca="1" si="15"/>
        <v>0</v>
      </c>
      <c r="X55">
        <f t="shared" ca="1" si="15"/>
        <v>0</v>
      </c>
      <c r="Y55">
        <f t="shared" ca="1" si="15"/>
        <v>0</v>
      </c>
      <c r="Z55">
        <f t="shared" ca="1" si="25"/>
        <v>0</v>
      </c>
      <c r="AA55">
        <f t="shared" ca="1" si="16"/>
        <v>0</v>
      </c>
      <c r="AB55">
        <f t="shared" ca="1" si="16"/>
        <v>0</v>
      </c>
      <c r="AC55" s="59">
        <f t="shared" ca="1" si="6"/>
        <v>0</v>
      </c>
      <c r="AD55" s="17"/>
      <c r="AE55" s="11" t="s">
        <v>59</v>
      </c>
      <c r="AF55">
        <f t="shared" ca="1" si="7"/>
        <v>0</v>
      </c>
      <c r="AG55">
        <f t="shared" ca="1" si="7"/>
        <v>0</v>
      </c>
      <c r="AH55">
        <f t="shared" ca="1" si="7"/>
        <v>0</v>
      </c>
      <c r="AI55">
        <f t="shared" ca="1" si="7"/>
        <v>0</v>
      </c>
      <c r="AJ55">
        <f t="shared" ca="1" si="24"/>
        <v>0</v>
      </c>
      <c r="AK55">
        <f t="shared" ca="1" si="17"/>
        <v>0</v>
      </c>
      <c r="AL55">
        <f t="shared" ca="1" si="17"/>
        <v>0</v>
      </c>
      <c r="AM55">
        <f t="shared" ca="1" si="17"/>
        <v>0</v>
      </c>
      <c r="AN55">
        <f t="shared" ca="1" si="17"/>
        <v>0</v>
      </c>
      <c r="AO55">
        <f t="shared" ca="1" si="26"/>
        <v>0</v>
      </c>
      <c r="AP55">
        <f t="shared" ca="1" si="18"/>
        <v>0</v>
      </c>
      <c r="AQ55">
        <f t="shared" ca="1" si="18"/>
        <v>0</v>
      </c>
      <c r="AR55" s="59">
        <f t="shared" ca="1" si="8"/>
        <v>0</v>
      </c>
      <c r="AS55" s="17"/>
      <c r="AT55" s="11" t="s">
        <v>59</v>
      </c>
      <c r="AU55">
        <f t="shared" ca="1" si="9"/>
        <v>0</v>
      </c>
      <c r="AV55">
        <f t="shared" ca="1" si="9"/>
        <v>0</v>
      </c>
      <c r="AW55">
        <f t="shared" ca="1" si="9"/>
        <v>0</v>
      </c>
      <c r="AX55">
        <f t="shared" ca="1" si="9"/>
        <v>0</v>
      </c>
      <c r="AY55">
        <f t="shared" ca="1" si="9"/>
        <v>0</v>
      </c>
      <c r="AZ55">
        <f t="shared" ca="1" si="19"/>
        <v>0</v>
      </c>
      <c r="BA55">
        <f t="shared" ca="1" si="19"/>
        <v>0</v>
      </c>
      <c r="BB55">
        <f t="shared" ca="1" si="19"/>
        <v>0</v>
      </c>
      <c r="BC55">
        <f t="shared" ca="1" si="19"/>
        <v>0</v>
      </c>
      <c r="BD55">
        <f t="shared" ca="1" si="27"/>
        <v>0</v>
      </c>
      <c r="BE55">
        <f t="shared" ca="1" si="20"/>
        <v>0</v>
      </c>
      <c r="BF55" t="e">
        <f t="shared" ca="1" si="20"/>
        <v>#VALUE!</v>
      </c>
      <c r="BG55" s="59" t="e">
        <f t="shared" ca="1" si="10"/>
        <v>#VALUE!</v>
      </c>
      <c r="BH55" s="17"/>
      <c r="BI55" s="11" t="s">
        <v>59</v>
      </c>
      <c r="BJ55">
        <f t="shared" ca="1" si="11"/>
        <v>0</v>
      </c>
      <c r="BK55">
        <f t="shared" ca="1" si="11"/>
        <v>0</v>
      </c>
      <c r="BL55">
        <f t="shared" ca="1" si="11"/>
        <v>0</v>
      </c>
      <c r="BM55">
        <f t="shared" ca="1" si="11"/>
        <v>0</v>
      </c>
      <c r="BN55">
        <f t="shared" ca="1" si="11"/>
        <v>0</v>
      </c>
      <c r="BO55">
        <f t="shared" ca="1" si="21"/>
        <v>0</v>
      </c>
      <c r="BP55">
        <f t="shared" ca="1" si="21"/>
        <v>0</v>
      </c>
      <c r="BQ55">
        <f t="shared" ca="1" si="21"/>
        <v>0</v>
      </c>
      <c r="BR55">
        <f t="shared" ca="1" si="21"/>
        <v>0</v>
      </c>
      <c r="BS55">
        <f t="shared" ca="1" si="28"/>
        <v>0</v>
      </c>
      <c r="BT55">
        <f t="shared" ca="1" si="22"/>
        <v>0</v>
      </c>
      <c r="BU55">
        <f t="shared" ca="1" si="22"/>
        <v>0</v>
      </c>
      <c r="BV55" s="59">
        <f t="shared" ca="1" si="13"/>
        <v>0</v>
      </c>
      <c r="BW55" s="17"/>
    </row>
    <row r="56" spans="1:75" x14ac:dyDescent="0.25">
      <c r="A56" s="12" t="s">
        <v>60</v>
      </c>
      <c r="B56">
        <f>COUNTIF(Janvier!$B$3:$B$250,"CMP rue d'Arras")</f>
        <v>0</v>
      </c>
      <c r="C56">
        <f>COUNTIF(Février!$B$3:$B$250,"CMP rue d'Arras")</f>
        <v>0</v>
      </c>
      <c r="D56">
        <f>COUNTIF(Mars!$B$3:$B$250,"CMP rue d'Arras")</f>
        <v>0</v>
      </c>
      <c r="E56">
        <f>COUNTIF(Avril!$B$3:$B$250,"CMP rue d'Arras")</f>
        <v>0</v>
      </c>
      <c r="F56">
        <f>COUNTIF(Mai!$B$3:$B$250,"CMP rue d'Arras")</f>
        <v>0</v>
      </c>
      <c r="G56">
        <f>COUNTIF(Juin!$B$3:$B$250,"CMP rue d'Arras")</f>
        <v>0</v>
      </c>
      <c r="H56">
        <f>COUNTIF(Juillet!$B$3:$B$250,"CMP rue d'Arras")</f>
        <v>0</v>
      </c>
      <c r="I56">
        <f>COUNTIF(Août!$B$3:$B$250,"CMP rue d'Arras")</f>
        <v>0</v>
      </c>
      <c r="J56">
        <f>COUNTIF(Septembre!$B$3:$B$250,"CMP rue d'Arras")</f>
        <v>0</v>
      </c>
      <c r="K56">
        <f>COUNTIF(Octobre!$B$3:$B$250,"CMP rue d'Arras")</f>
        <v>0</v>
      </c>
      <c r="L56">
        <f>COUNTIF(Novembre!$B$3:$B$250,"CMP rue d'Arras")</f>
        <v>0</v>
      </c>
      <c r="M56">
        <f>COUNTIF(Décembre!$B$3:$B$250,"CMP rue d'Arras")</f>
        <v>0</v>
      </c>
      <c r="N56" s="59">
        <f t="shared" si="4"/>
        <v>0</v>
      </c>
      <c r="O56" s="17"/>
      <c r="P56" s="12" t="s">
        <v>60</v>
      </c>
      <c r="Q56">
        <f t="shared" ca="1" si="14"/>
        <v>0</v>
      </c>
      <c r="R56">
        <f t="shared" ca="1" si="14"/>
        <v>0</v>
      </c>
      <c r="S56">
        <f t="shared" ca="1" si="14"/>
        <v>0</v>
      </c>
      <c r="T56">
        <f t="shared" ca="1" si="14"/>
        <v>0</v>
      </c>
      <c r="U56">
        <f t="shared" ca="1" si="14"/>
        <v>0</v>
      </c>
      <c r="V56">
        <f t="shared" ca="1" si="15"/>
        <v>0</v>
      </c>
      <c r="W56">
        <f t="shared" ca="1" si="15"/>
        <v>0</v>
      </c>
      <c r="X56">
        <f t="shared" ca="1" si="15"/>
        <v>0</v>
      </c>
      <c r="Y56">
        <f t="shared" ca="1" si="15"/>
        <v>0</v>
      </c>
      <c r="Z56">
        <f t="shared" ca="1" si="25"/>
        <v>0</v>
      </c>
      <c r="AA56">
        <f t="shared" ca="1" si="16"/>
        <v>0</v>
      </c>
      <c r="AB56">
        <f t="shared" ca="1" si="16"/>
        <v>0</v>
      </c>
      <c r="AC56" s="59">
        <f t="shared" ca="1" si="6"/>
        <v>0</v>
      </c>
      <c r="AD56" s="17"/>
      <c r="AE56" s="12" t="s">
        <v>60</v>
      </c>
      <c r="AF56">
        <f t="shared" ca="1" si="7"/>
        <v>0</v>
      </c>
      <c r="AG56">
        <f t="shared" ca="1" si="7"/>
        <v>0</v>
      </c>
      <c r="AH56">
        <f t="shared" ca="1" si="7"/>
        <v>0</v>
      </c>
      <c r="AI56">
        <f t="shared" ca="1" si="7"/>
        <v>0</v>
      </c>
      <c r="AJ56">
        <f t="shared" ca="1" si="24"/>
        <v>0</v>
      </c>
      <c r="AK56">
        <f t="shared" ca="1" si="17"/>
        <v>0</v>
      </c>
      <c r="AL56">
        <f t="shared" ca="1" si="17"/>
        <v>0</v>
      </c>
      <c r="AM56">
        <f t="shared" ca="1" si="17"/>
        <v>0</v>
      </c>
      <c r="AN56">
        <f t="shared" ca="1" si="17"/>
        <v>0</v>
      </c>
      <c r="AO56">
        <f t="shared" ca="1" si="26"/>
        <v>0</v>
      </c>
      <c r="AP56">
        <f t="shared" ca="1" si="18"/>
        <v>0</v>
      </c>
      <c r="AQ56">
        <f t="shared" ca="1" si="18"/>
        <v>0</v>
      </c>
      <c r="AR56" s="59">
        <f t="shared" ca="1" si="8"/>
        <v>0</v>
      </c>
      <c r="AS56" s="17"/>
      <c r="AT56" s="12" t="s">
        <v>60</v>
      </c>
      <c r="AU56">
        <f t="shared" ca="1" si="9"/>
        <v>0</v>
      </c>
      <c r="AV56">
        <f t="shared" ca="1" si="9"/>
        <v>0</v>
      </c>
      <c r="AW56">
        <f t="shared" ca="1" si="9"/>
        <v>0</v>
      </c>
      <c r="AX56">
        <f t="shared" ca="1" si="9"/>
        <v>0</v>
      </c>
      <c r="AY56">
        <f t="shared" ca="1" si="9"/>
        <v>0</v>
      </c>
      <c r="AZ56">
        <f t="shared" ca="1" si="19"/>
        <v>0</v>
      </c>
      <c r="BA56">
        <f t="shared" ca="1" si="19"/>
        <v>0</v>
      </c>
      <c r="BB56">
        <f t="shared" ca="1" si="19"/>
        <v>0</v>
      </c>
      <c r="BC56">
        <f t="shared" ca="1" si="19"/>
        <v>0</v>
      </c>
      <c r="BD56">
        <f t="shared" ca="1" si="27"/>
        <v>0</v>
      </c>
      <c r="BE56">
        <f t="shared" ca="1" si="20"/>
        <v>0</v>
      </c>
      <c r="BF56" t="e">
        <f t="shared" ca="1" si="20"/>
        <v>#VALUE!</v>
      </c>
      <c r="BG56" s="59" t="e">
        <f t="shared" ca="1" si="10"/>
        <v>#VALUE!</v>
      </c>
      <c r="BH56" s="17"/>
      <c r="BI56" s="12" t="s">
        <v>60</v>
      </c>
      <c r="BJ56">
        <f t="shared" ca="1" si="11"/>
        <v>0</v>
      </c>
      <c r="BK56">
        <f t="shared" ca="1" si="11"/>
        <v>0</v>
      </c>
      <c r="BL56">
        <f t="shared" ca="1" si="11"/>
        <v>0</v>
      </c>
      <c r="BM56">
        <f t="shared" ca="1" si="11"/>
        <v>0</v>
      </c>
      <c r="BN56">
        <f t="shared" ca="1" si="11"/>
        <v>0</v>
      </c>
      <c r="BO56">
        <f t="shared" ca="1" si="21"/>
        <v>0</v>
      </c>
      <c r="BP56">
        <f t="shared" ca="1" si="21"/>
        <v>0</v>
      </c>
      <c r="BQ56">
        <f t="shared" ca="1" si="21"/>
        <v>0</v>
      </c>
      <c r="BR56">
        <f t="shared" ca="1" si="21"/>
        <v>0</v>
      </c>
      <c r="BS56">
        <f t="shared" ca="1" si="28"/>
        <v>0</v>
      </c>
      <c r="BT56">
        <f t="shared" ca="1" si="22"/>
        <v>0</v>
      </c>
      <c r="BU56">
        <f t="shared" ca="1" si="22"/>
        <v>0</v>
      </c>
      <c r="BV56" s="59">
        <f t="shared" ca="1" si="13"/>
        <v>0</v>
      </c>
      <c r="BW56" s="17"/>
    </row>
    <row r="57" spans="1:75" x14ac:dyDescent="0.25">
      <c r="A57" s="11" t="s">
        <v>61</v>
      </c>
      <c r="B57">
        <f>COUNTIF(Janvier!$B$3:$B$250,"CMP Aniche")</f>
        <v>0</v>
      </c>
      <c r="C57">
        <f>COUNTIF(Février!$B$3:$B$250,"CMP Aniche")</f>
        <v>0</v>
      </c>
      <c r="D57">
        <f>COUNTIF(Mars!$B$3:$B$250,"CMP Aniche")</f>
        <v>0</v>
      </c>
      <c r="E57">
        <f>COUNTIF(Avril!$B$3:$B$250,"CMP Aniche")</f>
        <v>0</v>
      </c>
      <c r="F57">
        <f>COUNTIF(Mai!$B$3:$B$250,"CMP Aniche")</f>
        <v>0</v>
      </c>
      <c r="G57">
        <f>COUNTIF(Juin!$B$3:$B$250,"CMP Aniche")</f>
        <v>0</v>
      </c>
      <c r="H57">
        <f>COUNTIF(Juillet!$B$3:$B$250,"CMP Aniche")</f>
        <v>0</v>
      </c>
      <c r="I57">
        <f>COUNTIF(Août!$B$3:$B$250,"CMP Aniche")</f>
        <v>0</v>
      </c>
      <c r="J57">
        <f>COUNTIF(Septembre!$B$3:$B$250,"CMP Aniche")</f>
        <v>0</v>
      </c>
      <c r="K57">
        <f>COUNTIF(Octobre!$B$3:$B$250,"CMP Aniche")</f>
        <v>0</v>
      </c>
      <c r="L57">
        <f>COUNTIF(Novembre!$B$3:$B$250,"CMP Aniche")</f>
        <v>0</v>
      </c>
      <c r="M57">
        <f>COUNTIF(Décembre!$B$3:$B$250,"CMP Aniche")</f>
        <v>0</v>
      </c>
      <c r="N57" s="59">
        <f t="shared" si="4"/>
        <v>0</v>
      </c>
      <c r="O57" s="17"/>
      <c r="P57" s="11" t="s">
        <v>61</v>
      </c>
      <c r="Q57">
        <f t="shared" ca="1" si="14"/>
        <v>0</v>
      </c>
      <c r="R57">
        <f t="shared" ca="1" si="14"/>
        <v>0</v>
      </c>
      <c r="S57">
        <f t="shared" ca="1" si="14"/>
        <v>0</v>
      </c>
      <c r="T57">
        <f t="shared" ca="1" si="14"/>
        <v>0</v>
      </c>
      <c r="U57">
        <f t="shared" ca="1" si="14"/>
        <v>0</v>
      </c>
      <c r="V57">
        <f t="shared" ca="1" si="15"/>
        <v>0</v>
      </c>
      <c r="W57">
        <f t="shared" ca="1" si="15"/>
        <v>0</v>
      </c>
      <c r="X57">
        <f t="shared" ca="1" si="15"/>
        <v>0</v>
      </c>
      <c r="Y57">
        <f t="shared" ca="1" si="15"/>
        <v>0</v>
      </c>
      <c r="Z57">
        <f t="shared" ca="1" si="25"/>
        <v>0</v>
      </c>
      <c r="AA57">
        <f t="shared" ca="1" si="16"/>
        <v>0</v>
      </c>
      <c r="AB57">
        <f t="shared" ca="1" si="16"/>
        <v>0</v>
      </c>
      <c r="AC57" s="59">
        <f t="shared" ca="1" si="6"/>
        <v>0</v>
      </c>
      <c r="AD57" s="17"/>
      <c r="AE57" s="11" t="s">
        <v>61</v>
      </c>
      <c r="AF57">
        <f t="shared" ca="1" si="7"/>
        <v>0</v>
      </c>
      <c r="AG57">
        <f t="shared" ca="1" si="7"/>
        <v>0</v>
      </c>
      <c r="AH57">
        <f t="shared" ca="1" si="7"/>
        <v>0</v>
      </c>
      <c r="AI57">
        <f t="shared" ca="1" si="7"/>
        <v>0</v>
      </c>
      <c r="AJ57">
        <f t="shared" ca="1" si="24"/>
        <v>0</v>
      </c>
      <c r="AK57">
        <f t="shared" ca="1" si="17"/>
        <v>0</v>
      </c>
      <c r="AL57">
        <f t="shared" ca="1" si="17"/>
        <v>0</v>
      </c>
      <c r="AM57">
        <f t="shared" ca="1" si="17"/>
        <v>0</v>
      </c>
      <c r="AN57">
        <f t="shared" ca="1" si="17"/>
        <v>0</v>
      </c>
      <c r="AO57">
        <f t="shared" ca="1" si="26"/>
        <v>0</v>
      </c>
      <c r="AP57">
        <f t="shared" ca="1" si="18"/>
        <v>0</v>
      </c>
      <c r="AQ57">
        <f t="shared" ca="1" si="18"/>
        <v>0</v>
      </c>
      <c r="AR57" s="59">
        <f t="shared" ca="1" si="8"/>
        <v>0</v>
      </c>
      <c r="AS57" s="17"/>
      <c r="AT57" s="11" t="s">
        <v>61</v>
      </c>
      <c r="AU57">
        <f t="shared" ca="1" si="9"/>
        <v>0</v>
      </c>
      <c r="AV57">
        <f t="shared" ca="1" si="9"/>
        <v>0</v>
      </c>
      <c r="AW57">
        <f t="shared" ca="1" si="9"/>
        <v>0</v>
      </c>
      <c r="AX57">
        <f t="shared" ca="1" si="9"/>
        <v>0</v>
      </c>
      <c r="AY57">
        <f t="shared" ca="1" si="9"/>
        <v>0</v>
      </c>
      <c r="AZ57">
        <f t="shared" ca="1" si="19"/>
        <v>0</v>
      </c>
      <c r="BA57">
        <f t="shared" ca="1" si="19"/>
        <v>0</v>
      </c>
      <c r="BB57">
        <f t="shared" ca="1" si="19"/>
        <v>0</v>
      </c>
      <c r="BC57">
        <f t="shared" ca="1" si="19"/>
        <v>0</v>
      </c>
      <c r="BD57">
        <f t="shared" ca="1" si="27"/>
        <v>0</v>
      </c>
      <c r="BE57">
        <f t="shared" ca="1" si="20"/>
        <v>0</v>
      </c>
      <c r="BF57" t="e">
        <f t="shared" ca="1" si="20"/>
        <v>#VALUE!</v>
      </c>
      <c r="BG57" s="59" t="e">
        <f t="shared" ca="1" si="10"/>
        <v>#VALUE!</v>
      </c>
      <c r="BH57" s="17"/>
      <c r="BI57" s="11" t="s">
        <v>61</v>
      </c>
      <c r="BJ57">
        <f t="shared" ca="1" si="11"/>
        <v>0</v>
      </c>
      <c r="BK57">
        <f t="shared" ca="1" si="11"/>
        <v>0</v>
      </c>
      <c r="BL57">
        <f t="shared" ca="1" si="11"/>
        <v>0</v>
      </c>
      <c r="BM57">
        <f t="shared" ca="1" si="11"/>
        <v>0</v>
      </c>
      <c r="BN57">
        <f t="shared" ca="1" si="11"/>
        <v>0</v>
      </c>
      <c r="BO57">
        <f t="shared" ca="1" si="21"/>
        <v>0</v>
      </c>
      <c r="BP57">
        <f t="shared" ca="1" si="21"/>
        <v>0</v>
      </c>
      <c r="BQ57">
        <f t="shared" ca="1" si="21"/>
        <v>0</v>
      </c>
      <c r="BR57">
        <f t="shared" ca="1" si="21"/>
        <v>0</v>
      </c>
      <c r="BS57">
        <f t="shared" ca="1" si="28"/>
        <v>0</v>
      </c>
      <c r="BT57">
        <f t="shared" ca="1" si="22"/>
        <v>0</v>
      </c>
      <c r="BU57">
        <f t="shared" ca="1" si="22"/>
        <v>0</v>
      </c>
      <c r="BV57" s="59">
        <f t="shared" ca="1" si="13"/>
        <v>0</v>
      </c>
      <c r="BW57" s="17"/>
    </row>
    <row r="58" spans="1:75" x14ac:dyDescent="0.25">
      <c r="A58" s="12" t="s">
        <v>62</v>
      </c>
      <c r="B58">
        <f>COUNTIF(Janvier!$B$3:$B$250,"CMP Orchies")</f>
        <v>0</v>
      </c>
      <c r="C58">
        <f>COUNTIF(Février!$B$3:$B$250,"CMP Orchies")</f>
        <v>0</v>
      </c>
      <c r="D58">
        <f>COUNTIF(Mars!$B$3:$B$250,"CMP Orchies")</f>
        <v>0</v>
      </c>
      <c r="E58">
        <f>COUNTIF(Avril!$B$3:$B$250,"CMP Orchies")</f>
        <v>0</v>
      </c>
      <c r="F58">
        <f>COUNTIF(Mai!$B$3:$B$250,"CMP Orchies")</f>
        <v>0</v>
      </c>
      <c r="G58">
        <f>COUNTIF(Juin!$B$3:$B$250,"CMP Orchies")</f>
        <v>0</v>
      </c>
      <c r="H58">
        <f>COUNTIF(Juillet!$B$3:$B$250,"CMP Orchies")</f>
        <v>0</v>
      </c>
      <c r="I58">
        <f>COUNTIF(Août!$B$3:$B$250,"CMP Orchies")</f>
        <v>0</v>
      </c>
      <c r="J58">
        <f>COUNTIF(Septembre!$B$3:$B$250,"CMP Orchies")</f>
        <v>0</v>
      </c>
      <c r="K58">
        <f>COUNTIF(Octobre!$B$3:$B$250,"CMP Orchies")</f>
        <v>0</v>
      </c>
      <c r="L58">
        <f>COUNTIF(Novembre!$B$3:$B$250,"CMP Orchies")</f>
        <v>0</v>
      </c>
      <c r="M58">
        <f>COUNTIF(Décembre!$B$3:$B$250,"CMP Orchies")</f>
        <v>0</v>
      </c>
      <c r="N58" s="59">
        <f t="shared" si="4"/>
        <v>0</v>
      </c>
      <c r="O58" s="17"/>
      <c r="P58" s="12" t="s">
        <v>62</v>
      </c>
      <c r="Q58">
        <f t="shared" ca="1" si="14"/>
        <v>0</v>
      </c>
      <c r="R58">
        <f t="shared" ca="1" si="14"/>
        <v>0</v>
      </c>
      <c r="S58">
        <f t="shared" ca="1" si="14"/>
        <v>0</v>
      </c>
      <c r="T58">
        <f t="shared" ca="1" si="14"/>
        <v>0</v>
      </c>
      <c r="U58">
        <f t="shared" ca="1" si="14"/>
        <v>0</v>
      </c>
      <c r="V58">
        <f t="shared" ca="1" si="15"/>
        <v>0</v>
      </c>
      <c r="W58">
        <f t="shared" ca="1" si="15"/>
        <v>0</v>
      </c>
      <c r="X58">
        <f t="shared" ca="1" si="15"/>
        <v>0</v>
      </c>
      <c r="Y58">
        <f t="shared" ca="1" si="15"/>
        <v>0</v>
      </c>
      <c r="Z58">
        <f t="shared" ca="1" si="25"/>
        <v>0</v>
      </c>
      <c r="AA58">
        <f t="shared" ca="1" si="16"/>
        <v>0</v>
      </c>
      <c r="AB58">
        <f t="shared" ca="1" si="16"/>
        <v>0</v>
      </c>
      <c r="AC58" s="59">
        <f t="shared" ca="1" si="6"/>
        <v>0</v>
      </c>
      <c r="AD58" s="17"/>
      <c r="AE58" s="12" t="s">
        <v>62</v>
      </c>
      <c r="AF58">
        <f t="shared" ca="1" si="7"/>
        <v>0</v>
      </c>
      <c r="AG58">
        <f t="shared" ca="1" si="7"/>
        <v>0</v>
      </c>
      <c r="AH58">
        <f t="shared" ca="1" si="7"/>
        <v>0</v>
      </c>
      <c r="AI58">
        <f t="shared" ca="1" si="7"/>
        <v>0</v>
      </c>
      <c r="AJ58">
        <f t="shared" ca="1" si="24"/>
        <v>0</v>
      </c>
      <c r="AK58">
        <f t="shared" ca="1" si="17"/>
        <v>0</v>
      </c>
      <c r="AL58">
        <f t="shared" ca="1" si="17"/>
        <v>0</v>
      </c>
      <c r="AM58">
        <f t="shared" ca="1" si="17"/>
        <v>0</v>
      </c>
      <c r="AN58">
        <f t="shared" ca="1" si="17"/>
        <v>0</v>
      </c>
      <c r="AO58">
        <f t="shared" ca="1" si="26"/>
        <v>0</v>
      </c>
      <c r="AP58">
        <f t="shared" ca="1" si="18"/>
        <v>0</v>
      </c>
      <c r="AQ58">
        <f t="shared" ca="1" si="18"/>
        <v>0</v>
      </c>
      <c r="AR58" s="59">
        <f t="shared" ca="1" si="8"/>
        <v>0</v>
      </c>
      <c r="AS58" s="17"/>
      <c r="AT58" s="12" t="s">
        <v>62</v>
      </c>
      <c r="AU58">
        <f t="shared" ca="1" si="9"/>
        <v>0</v>
      </c>
      <c r="AV58">
        <f t="shared" ca="1" si="9"/>
        <v>0</v>
      </c>
      <c r="AW58">
        <f t="shared" ca="1" si="9"/>
        <v>0</v>
      </c>
      <c r="AX58">
        <f t="shared" ca="1" si="9"/>
        <v>0</v>
      </c>
      <c r="AY58">
        <f t="shared" ca="1" si="9"/>
        <v>0</v>
      </c>
      <c r="AZ58">
        <f t="shared" ca="1" si="19"/>
        <v>0</v>
      </c>
      <c r="BA58">
        <f t="shared" ca="1" si="19"/>
        <v>0</v>
      </c>
      <c r="BB58">
        <f t="shared" ca="1" si="19"/>
        <v>0</v>
      </c>
      <c r="BC58">
        <f t="shared" ca="1" si="19"/>
        <v>0</v>
      </c>
      <c r="BD58">
        <f t="shared" ca="1" si="27"/>
        <v>0</v>
      </c>
      <c r="BE58">
        <f t="shared" ca="1" si="20"/>
        <v>0</v>
      </c>
      <c r="BF58" t="e">
        <f t="shared" ca="1" si="20"/>
        <v>#VALUE!</v>
      </c>
      <c r="BG58" s="59" t="e">
        <f t="shared" ca="1" si="10"/>
        <v>#VALUE!</v>
      </c>
      <c r="BH58" s="17"/>
      <c r="BI58" s="12" t="s">
        <v>62</v>
      </c>
      <c r="BJ58">
        <f t="shared" ca="1" si="11"/>
        <v>0</v>
      </c>
      <c r="BK58">
        <f t="shared" ca="1" si="11"/>
        <v>0</v>
      </c>
      <c r="BL58">
        <f t="shared" ca="1" si="11"/>
        <v>0</v>
      </c>
      <c r="BM58">
        <f t="shared" ca="1" si="11"/>
        <v>0</v>
      </c>
      <c r="BN58">
        <f t="shared" ca="1" si="11"/>
        <v>0</v>
      </c>
      <c r="BO58">
        <f t="shared" ca="1" si="21"/>
        <v>0</v>
      </c>
      <c r="BP58">
        <f t="shared" ca="1" si="21"/>
        <v>0</v>
      </c>
      <c r="BQ58">
        <f t="shared" ca="1" si="21"/>
        <v>0</v>
      </c>
      <c r="BR58">
        <f t="shared" ca="1" si="21"/>
        <v>0</v>
      </c>
      <c r="BS58">
        <f t="shared" ca="1" si="28"/>
        <v>0</v>
      </c>
      <c r="BT58">
        <f t="shared" ca="1" si="22"/>
        <v>0</v>
      </c>
      <c r="BU58">
        <f t="shared" ca="1" si="22"/>
        <v>0</v>
      </c>
      <c r="BV58" s="59">
        <f t="shared" ca="1" si="13"/>
        <v>0</v>
      </c>
      <c r="BW58" s="17"/>
    </row>
    <row r="59" spans="1:75" x14ac:dyDescent="0.25">
      <c r="A59" s="11" t="s">
        <v>63</v>
      </c>
      <c r="B59">
        <f>COUNTIF(Janvier!$B$3:$B$250,"HDJ-Spécialités")</f>
        <v>0</v>
      </c>
      <c r="C59">
        <f>COUNTIF(Février!$B$3:$B$250,"HDJ-Spécialités")</f>
        <v>0</v>
      </c>
      <c r="D59">
        <f>COUNTIF(Mars!$B$3:$B$250,"HDJ-Spécialités")</f>
        <v>0</v>
      </c>
      <c r="E59">
        <f>COUNTIF(Avril!$B$3:$B$250,"HDJ-Spécialités")</f>
        <v>0</v>
      </c>
      <c r="F59">
        <f>COUNTIF(Mai!$B$3:$B$250,"HDJ-Spécialités")</f>
        <v>0</v>
      </c>
      <c r="G59">
        <f>COUNTIF(Juin!$B$3:$B$250,"HDJ-Spécialités")</f>
        <v>0</v>
      </c>
      <c r="H59">
        <f>COUNTIF(Juillet!$B$3:$B$250,"HDJ-Spécialités")</f>
        <v>0</v>
      </c>
      <c r="I59">
        <f>COUNTIF(Août!$B$3:$B$250,"HDJ-Spécialités")</f>
        <v>0</v>
      </c>
      <c r="J59">
        <f>COUNTIF(Septembre!$B$3:$B$250,"HDJ-Spécialités")</f>
        <v>0</v>
      </c>
      <c r="K59">
        <f>COUNTIF(Octobre!$B$3:$B$250,"HDJ-Spécialités")</f>
        <v>0</v>
      </c>
      <c r="L59">
        <f>COUNTIF(Novembre!$B$3:$B$250,"HDJ-Spécialités")</f>
        <v>0</v>
      </c>
      <c r="M59">
        <f>COUNTIF(Décembre!$B$3:$B$250,"HDJ-Spécialités")</f>
        <v>0</v>
      </c>
      <c r="N59" s="59">
        <f t="shared" si="4"/>
        <v>0</v>
      </c>
      <c r="O59" s="17"/>
      <c r="P59" s="11" t="s">
        <v>63</v>
      </c>
      <c r="Q59">
        <f t="shared" ca="1" si="14"/>
        <v>0</v>
      </c>
      <c r="R59">
        <f t="shared" ca="1" si="14"/>
        <v>0</v>
      </c>
      <c r="S59">
        <f t="shared" ca="1" si="14"/>
        <v>0</v>
      </c>
      <c r="T59">
        <f t="shared" ca="1" si="14"/>
        <v>0</v>
      </c>
      <c r="U59">
        <f t="shared" ca="1" si="14"/>
        <v>0</v>
      </c>
      <c r="V59">
        <f t="shared" ca="1" si="15"/>
        <v>0</v>
      </c>
      <c r="W59">
        <f t="shared" ca="1" si="15"/>
        <v>0</v>
      </c>
      <c r="X59">
        <f t="shared" ca="1" si="15"/>
        <v>0</v>
      </c>
      <c r="Y59">
        <f t="shared" ca="1" si="15"/>
        <v>0</v>
      </c>
      <c r="Z59">
        <f t="shared" ca="1" si="25"/>
        <v>0</v>
      </c>
      <c r="AA59">
        <f t="shared" ca="1" si="16"/>
        <v>0</v>
      </c>
      <c r="AB59">
        <f t="shared" ca="1" si="16"/>
        <v>0</v>
      </c>
      <c r="AC59" s="59">
        <f t="shared" ca="1" si="6"/>
        <v>0</v>
      </c>
      <c r="AD59" s="17"/>
      <c r="AE59" s="11" t="s">
        <v>63</v>
      </c>
      <c r="AF59">
        <f t="shared" ca="1" si="7"/>
        <v>0</v>
      </c>
      <c r="AG59">
        <f t="shared" ca="1" si="7"/>
        <v>0</v>
      </c>
      <c r="AH59">
        <f t="shared" ca="1" si="7"/>
        <v>0</v>
      </c>
      <c r="AI59">
        <f t="shared" ca="1" si="7"/>
        <v>0</v>
      </c>
      <c r="AJ59">
        <f t="shared" ca="1" si="24"/>
        <v>0</v>
      </c>
      <c r="AK59">
        <f t="shared" ca="1" si="17"/>
        <v>0</v>
      </c>
      <c r="AL59">
        <f t="shared" ca="1" si="17"/>
        <v>0</v>
      </c>
      <c r="AM59">
        <f t="shared" ca="1" si="17"/>
        <v>0</v>
      </c>
      <c r="AN59">
        <f t="shared" ca="1" si="17"/>
        <v>0</v>
      </c>
      <c r="AO59">
        <f t="shared" ca="1" si="26"/>
        <v>0</v>
      </c>
      <c r="AP59">
        <f t="shared" ca="1" si="18"/>
        <v>0</v>
      </c>
      <c r="AQ59">
        <f t="shared" ca="1" si="18"/>
        <v>0</v>
      </c>
      <c r="AR59" s="59">
        <f t="shared" ca="1" si="8"/>
        <v>0</v>
      </c>
      <c r="AS59" s="17"/>
      <c r="AT59" s="11" t="s">
        <v>63</v>
      </c>
      <c r="AU59">
        <f t="shared" ca="1" si="9"/>
        <v>0</v>
      </c>
      <c r="AV59">
        <f t="shared" ca="1" si="9"/>
        <v>0</v>
      </c>
      <c r="AW59">
        <f t="shared" ca="1" si="9"/>
        <v>0</v>
      </c>
      <c r="AX59">
        <f t="shared" ca="1" si="9"/>
        <v>0</v>
      </c>
      <c r="AY59">
        <f t="shared" ca="1" si="9"/>
        <v>0</v>
      </c>
      <c r="AZ59">
        <f t="shared" ca="1" si="19"/>
        <v>0</v>
      </c>
      <c r="BA59">
        <f t="shared" ca="1" si="19"/>
        <v>0</v>
      </c>
      <c r="BB59">
        <f t="shared" ca="1" si="19"/>
        <v>0</v>
      </c>
      <c r="BC59">
        <f t="shared" ca="1" si="19"/>
        <v>0</v>
      </c>
      <c r="BD59">
        <f t="shared" ca="1" si="27"/>
        <v>0</v>
      </c>
      <c r="BE59">
        <f t="shared" ca="1" si="20"/>
        <v>0</v>
      </c>
      <c r="BF59" t="e">
        <f t="shared" ca="1" si="20"/>
        <v>#VALUE!</v>
      </c>
      <c r="BG59" s="59" t="e">
        <f t="shared" ca="1" si="10"/>
        <v>#VALUE!</v>
      </c>
      <c r="BH59" s="17"/>
      <c r="BI59" s="11" t="s">
        <v>63</v>
      </c>
      <c r="BJ59">
        <f t="shared" ca="1" si="11"/>
        <v>0</v>
      </c>
      <c r="BK59">
        <f t="shared" ca="1" si="11"/>
        <v>0</v>
      </c>
      <c r="BL59">
        <f t="shared" ca="1" si="11"/>
        <v>0</v>
      </c>
      <c r="BM59">
        <f t="shared" ca="1" si="11"/>
        <v>0</v>
      </c>
      <c r="BN59">
        <f t="shared" ca="1" si="11"/>
        <v>0</v>
      </c>
      <c r="BO59">
        <f t="shared" ca="1" si="21"/>
        <v>0</v>
      </c>
      <c r="BP59">
        <f t="shared" ca="1" si="21"/>
        <v>0</v>
      </c>
      <c r="BQ59">
        <f t="shared" ca="1" si="21"/>
        <v>0</v>
      </c>
      <c r="BR59">
        <f t="shared" ca="1" si="21"/>
        <v>0</v>
      </c>
      <c r="BS59">
        <f t="shared" ca="1" si="28"/>
        <v>0</v>
      </c>
      <c r="BT59">
        <f t="shared" ca="1" si="22"/>
        <v>0</v>
      </c>
      <c r="BU59">
        <f t="shared" ca="1" si="22"/>
        <v>0</v>
      </c>
      <c r="BV59" s="59">
        <f t="shared" ca="1" si="13"/>
        <v>0</v>
      </c>
      <c r="BW59" s="17"/>
    </row>
    <row r="60" spans="1:75" x14ac:dyDescent="0.25">
      <c r="A60" s="12" t="s">
        <v>64</v>
      </c>
      <c r="B60">
        <f>COUNTIF(Janvier!$B$3:$B$250,"Consultation")</f>
        <v>0</v>
      </c>
      <c r="C60">
        <f>COUNTIF(Février!$B$3:$B$250,"Consultation")</f>
        <v>0</v>
      </c>
      <c r="D60">
        <f>COUNTIF(Mars!$B$3:$B$250,"Consultation")</f>
        <v>0</v>
      </c>
      <c r="E60">
        <f>COUNTIF(Avril!$B$3:$B$250,"Consultation")</f>
        <v>0</v>
      </c>
      <c r="F60">
        <f>COUNTIF(Mai!$B$3:$B$250,"Consultation")</f>
        <v>0</v>
      </c>
      <c r="G60">
        <f>COUNTIF(Juin!$B$3:$B$250,"Consultation")</f>
        <v>0</v>
      </c>
      <c r="H60">
        <f>COUNTIF(Juillet!$B$3:$B$250,"Consultation")</f>
        <v>0</v>
      </c>
      <c r="I60">
        <f>COUNTIF(Août!$B$3:$B$250,"Consultation")</f>
        <v>0</v>
      </c>
      <c r="J60">
        <f>COUNTIF(Septembre!$B$3:$B$250,"Consultation")</f>
        <v>0</v>
      </c>
      <c r="K60">
        <f>COUNTIF(Octobre!$B$3:$B$250,"Consultation")</f>
        <v>0</v>
      </c>
      <c r="L60">
        <f>COUNTIF(Novembre!$B$3:$B$250,"Consultation")</f>
        <v>0</v>
      </c>
      <c r="M60">
        <f>COUNTIF(Décembre!$B$3:$B$250,"Consultation")</f>
        <v>0</v>
      </c>
      <c r="N60" s="59">
        <f t="shared" si="4"/>
        <v>0</v>
      </c>
      <c r="O60" s="17"/>
      <c r="P60" s="12" t="s">
        <v>64</v>
      </c>
      <c r="Q60">
        <f t="shared" ca="1" si="14"/>
        <v>0</v>
      </c>
      <c r="R60">
        <f t="shared" ca="1" si="14"/>
        <v>0</v>
      </c>
      <c r="S60">
        <f t="shared" ca="1" si="14"/>
        <v>0</v>
      </c>
      <c r="T60">
        <f t="shared" ca="1" si="14"/>
        <v>0</v>
      </c>
      <c r="U60">
        <f t="shared" ca="1" si="14"/>
        <v>0</v>
      </c>
      <c r="V60">
        <f t="shared" ca="1" si="15"/>
        <v>0</v>
      </c>
      <c r="W60">
        <f t="shared" ca="1" si="15"/>
        <v>0</v>
      </c>
      <c r="X60">
        <f t="shared" ca="1" si="15"/>
        <v>0</v>
      </c>
      <c r="Y60">
        <f t="shared" ca="1" si="15"/>
        <v>0</v>
      </c>
      <c r="Z60">
        <f t="shared" ca="1" si="25"/>
        <v>0</v>
      </c>
      <c r="AA60">
        <f t="shared" ca="1" si="16"/>
        <v>0</v>
      </c>
      <c r="AB60">
        <f t="shared" ca="1" si="16"/>
        <v>0</v>
      </c>
      <c r="AC60" s="59">
        <f t="shared" ca="1" si="6"/>
        <v>0</v>
      </c>
      <c r="AD60" s="17"/>
      <c r="AE60" s="12" t="s">
        <v>64</v>
      </c>
      <c r="AF60">
        <f t="shared" ca="1" si="7"/>
        <v>0</v>
      </c>
      <c r="AG60">
        <f t="shared" ca="1" si="7"/>
        <v>0</v>
      </c>
      <c r="AH60">
        <f t="shared" ca="1" si="7"/>
        <v>0</v>
      </c>
      <c r="AI60">
        <f t="shared" ca="1" si="7"/>
        <v>0</v>
      </c>
      <c r="AJ60">
        <f t="shared" ca="1" si="24"/>
        <v>0</v>
      </c>
      <c r="AK60">
        <f t="shared" ca="1" si="17"/>
        <v>0</v>
      </c>
      <c r="AL60">
        <f t="shared" ca="1" si="17"/>
        <v>0</v>
      </c>
      <c r="AM60">
        <f t="shared" ca="1" si="17"/>
        <v>0</v>
      </c>
      <c r="AN60">
        <f t="shared" ca="1" si="17"/>
        <v>0</v>
      </c>
      <c r="AO60">
        <f t="shared" ca="1" si="26"/>
        <v>0</v>
      </c>
      <c r="AP60">
        <f t="shared" ca="1" si="18"/>
        <v>0</v>
      </c>
      <c r="AQ60">
        <f t="shared" ca="1" si="18"/>
        <v>0</v>
      </c>
      <c r="AR60" s="59">
        <f t="shared" ca="1" si="8"/>
        <v>0</v>
      </c>
      <c r="AS60" s="17"/>
      <c r="AT60" s="12" t="s">
        <v>64</v>
      </c>
      <c r="AU60">
        <f t="shared" ca="1" si="9"/>
        <v>0</v>
      </c>
      <c r="AV60">
        <f t="shared" ca="1" si="9"/>
        <v>0</v>
      </c>
      <c r="AW60">
        <f t="shared" ca="1" si="9"/>
        <v>0</v>
      </c>
      <c r="AX60">
        <f t="shared" ca="1" si="9"/>
        <v>0</v>
      </c>
      <c r="AY60">
        <f t="shared" ca="1" si="9"/>
        <v>0</v>
      </c>
      <c r="AZ60">
        <f t="shared" ca="1" si="19"/>
        <v>0</v>
      </c>
      <c r="BA60">
        <f t="shared" ca="1" si="19"/>
        <v>0</v>
      </c>
      <c r="BB60">
        <f t="shared" ca="1" si="19"/>
        <v>0</v>
      </c>
      <c r="BC60">
        <f t="shared" ca="1" si="19"/>
        <v>0</v>
      </c>
      <c r="BD60">
        <f t="shared" ca="1" si="27"/>
        <v>0</v>
      </c>
      <c r="BE60">
        <f t="shared" ca="1" si="20"/>
        <v>0</v>
      </c>
      <c r="BF60" t="e">
        <f t="shared" ca="1" si="20"/>
        <v>#VALUE!</v>
      </c>
      <c r="BG60" s="59" t="e">
        <f t="shared" ca="1" si="10"/>
        <v>#VALUE!</v>
      </c>
      <c r="BH60" s="17"/>
      <c r="BI60" s="12" t="s">
        <v>64</v>
      </c>
      <c r="BJ60">
        <f t="shared" ca="1" si="11"/>
        <v>0</v>
      </c>
      <c r="BK60">
        <f t="shared" ca="1" si="11"/>
        <v>0</v>
      </c>
      <c r="BL60">
        <f t="shared" ca="1" si="11"/>
        <v>0</v>
      </c>
      <c r="BM60">
        <f t="shared" ca="1" si="11"/>
        <v>0</v>
      </c>
      <c r="BN60">
        <f t="shared" ca="1" si="11"/>
        <v>0</v>
      </c>
      <c r="BO60">
        <f t="shared" ca="1" si="21"/>
        <v>0</v>
      </c>
      <c r="BP60">
        <f t="shared" ca="1" si="21"/>
        <v>0</v>
      </c>
      <c r="BQ60">
        <f t="shared" ca="1" si="21"/>
        <v>0</v>
      </c>
      <c r="BR60">
        <f t="shared" ca="1" si="21"/>
        <v>0</v>
      </c>
      <c r="BS60">
        <f t="shared" ca="1" si="28"/>
        <v>0</v>
      </c>
      <c r="BT60">
        <f t="shared" ca="1" si="22"/>
        <v>0</v>
      </c>
      <c r="BU60">
        <f t="shared" ca="1" si="22"/>
        <v>0</v>
      </c>
      <c r="BV60" s="59">
        <f t="shared" ca="1" si="13"/>
        <v>0</v>
      </c>
      <c r="BW60" s="17"/>
    </row>
    <row r="61" spans="1:75" x14ac:dyDescent="0.25">
      <c r="A61" s="11" t="s">
        <v>65</v>
      </c>
      <c r="B61">
        <f>COUNTIF(Janvier!$B$3:$B$250,"EMDSP-ETP")</f>
        <v>0</v>
      </c>
      <c r="C61">
        <f>COUNTIF(Février!$B$3:$B$250,"EMDSP-ETP")</f>
        <v>0</v>
      </c>
      <c r="D61">
        <f>COUNTIF(Mars!$B$3:$B$250,"EMDSP-ETP")</f>
        <v>0</v>
      </c>
      <c r="E61">
        <f>COUNTIF(Avril!$B$3:$B$250,"EMDSP-ETP")</f>
        <v>0</v>
      </c>
      <c r="F61">
        <f>COUNTIF(Mai!$B$3:$B$250,"EMDSP-ETP")</f>
        <v>0</v>
      </c>
      <c r="G61">
        <f>COUNTIF(Juin!$B$3:$B$250,"EMDSP-ETP")</f>
        <v>0</v>
      </c>
      <c r="H61">
        <f>COUNTIF(Juillet!$B$3:$B$250,"EMDSP-ETP")</f>
        <v>0</v>
      </c>
      <c r="I61">
        <f>COUNTIF(Août!$B$3:$B$250,"EMDSP-ETP")</f>
        <v>0</v>
      </c>
      <c r="J61">
        <f>COUNTIF(Septembre!$B$3:$B$250,"EMDSP-ETP")</f>
        <v>0</v>
      </c>
      <c r="K61">
        <f>COUNTIF(Octobre!$B$3:$B$250,"EMDSP-ETP")</f>
        <v>0</v>
      </c>
      <c r="L61">
        <f>COUNTIF(Novembre!$B$3:$B$250,"EMDSP-ETP")</f>
        <v>0</v>
      </c>
      <c r="M61">
        <f>COUNTIF(Décembre!$B$3:$B$250,"EMDSP-ETP")</f>
        <v>0</v>
      </c>
      <c r="N61" s="59">
        <f t="shared" si="4"/>
        <v>0</v>
      </c>
      <c r="O61" s="17"/>
      <c r="P61" s="11" t="s">
        <v>65</v>
      </c>
      <c r="Q61">
        <f t="shared" ca="1" si="14"/>
        <v>0</v>
      </c>
      <c r="R61">
        <f t="shared" ca="1" si="14"/>
        <v>0</v>
      </c>
      <c r="S61">
        <f t="shared" ca="1" si="14"/>
        <v>0</v>
      </c>
      <c r="T61">
        <f t="shared" ca="1" si="14"/>
        <v>0</v>
      </c>
      <c r="U61">
        <f t="shared" ca="1" si="14"/>
        <v>0</v>
      </c>
      <c r="V61">
        <f t="shared" ca="1" si="15"/>
        <v>0</v>
      </c>
      <c r="W61">
        <f t="shared" ca="1" si="15"/>
        <v>0</v>
      </c>
      <c r="X61">
        <f t="shared" ca="1" si="15"/>
        <v>0</v>
      </c>
      <c r="Y61">
        <f t="shared" ca="1" si="15"/>
        <v>0</v>
      </c>
      <c r="Z61">
        <f t="shared" ca="1" si="25"/>
        <v>0</v>
      </c>
      <c r="AA61">
        <f t="shared" ca="1" si="16"/>
        <v>0</v>
      </c>
      <c r="AB61">
        <f t="shared" ca="1" si="16"/>
        <v>0</v>
      </c>
      <c r="AC61" s="59">
        <f t="shared" ca="1" si="6"/>
        <v>0</v>
      </c>
      <c r="AD61" s="17"/>
      <c r="AE61" s="11" t="s">
        <v>65</v>
      </c>
      <c r="AF61">
        <f t="shared" ca="1" si="7"/>
        <v>0</v>
      </c>
      <c r="AG61">
        <f t="shared" ca="1" si="7"/>
        <v>0</v>
      </c>
      <c r="AH61">
        <f t="shared" ca="1" si="7"/>
        <v>0</v>
      </c>
      <c r="AI61">
        <f t="shared" ca="1" si="7"/>
        <v>0</v>
      </c>
      <c r="AJ61">
        <f t="shared" ca="1" si="24"/>
        <v>0</v>
      </c>
      <c r="AK61">
        <f t="shared" ca="1" si="17"/>
        <v>0</v>
      </c>
      <c r="AL61">
        <f t="shared" ca="1" si="17"/>
        <v>0</v>
      </c>
      <c r="AM61">
        <f t="shared" ca="1" si="17"/>
        <v>0</v>
      </c>
      <c r="AN61">
        <f t="shared" ca="1" si="17"/>
        <v>0</v>
      </c>
      <c r="AO61">
        <f t="shared" ca="1" si="26"/>
        <v>0</v>
      </c>
      <c r="AP61">
        <f t="shared" ca="1" si="18"/>
        <v>0</v>
      </c>
      <c r="AQ61">
        <f t="shared" ca="1" si="18"/>
        <v>0</v>
      </c>
      <c r="AR61" s="59">
        <f t="shared" ca="1" si="8"/>
        <v>0</v>
      </c>
      <c r="AS61" s="17"/>
      <c r="AT61" s="11" t="s">
        <v>65</v>
      </c>
      <c r="AU61">
        <f t="shared" ca="1" si="9"/>
        <v>0</v>
      </c>
      <c r="AV61">
        <f t="shared" ca="1" si="9"/>
        <v>0</v>
      </c>
      <c r="AW61">
        <f t="shared" ca="1" si="9"/>
        <v>0</v>
      </c>
      <c r="AX61">
        <f t="shared" ca="1" si="9"/>
        <v>0</v>
      </c>
      <c r="AY61">
        <f t="shared" ca="1" si="9"/>
        <v>0</v>
      </c>
      <c r="AZ61">
        <f t="shared" ca="1" si="19"/>
        <v>0</v>
      </c>
      <c r="BA61">
        <f t="shared" ca="1" si="19"/>
        <v>0</v>
      </c>
      <c r="BB61">
        <f t="shared" ca="1" si="19"/>
        <v>0</v>
      </c>
      <c r="BC61">
        <f t="shared" ca="1" si="19"/>
        <v>0</v>
      </c>
      <c r="BD61">
        <f t="shared" ca="1" si="27"/>
        <v>0</v>
      </c>
      <c r="BE61">
        <f t="shared" ca="1" si="20"/>
        <v>0</v>
      </c>
      <c r="BF61" t="e">
        <f t="shared" ca="1" si="20"/>
        <v>#VALUE!</v>
      </c>
      <c r="BG61" s="59" t="e">
        <f t="shared" ca="1" si="10"/>
        <v>#VALUE!</v>
      </c>
      <c r="BH61" s="17"/>
      <c r="BI61" s="11" t="s">
        <v>65</v>
      </c>
      <c r="BJ61">
        <f t="shared" ca="1" si="11"/>
        <v>0</v>
      </c>
      <c r="BK61">
        <f t="shared" ca="1" si="11"/>
        <v>0</v>
      </c>
      <c r="BL61">
        <f t="shared" ca="1" si="11"/>
        <v>0</v>
      </c>
      <c r="BM61">
        <f t="shared" ca="1" si="11"/>
        <v>0</v>
      </c>
      <c r="BN61">
        <f t="shared" ca="1" si="11"/>
        <v>0</v>
      </c>
      <c r="BO61">
        <f t="shared" ca="1" si="21"/>
        <v>0</v>
      </c>
      <c r="BP61">
        <f t="shared" ca="1" si="21"/>
        <v>0</v>
      </c>
      <c r="BQ61">
        <f t="shared" ca="1" si="21"/>
        <v>0</v>
      </c>
      <c r="BR61">
        <f t="shared" ca="1" si="21"/>
        <v>0</v>
      </c>
      <c r="BS61">
        <f t="shared" ca="1" si="28"/>
        <v>0</v>
      </c>
      <c r="BT61">
        <f t="shared" ca="1" si="22"/>
        <v>0</v>
      </c>
      <c r="BU61">
        <f t="shared" ca="1" si="22"/>
        <v>0</v>
      </c>
      <c r="BV61" s="59">
        <f t="shared" ca="1" si="13"/>
        <v>0</v>
      </c>
      <c r="BW61" s="17"/>
    </row>
    <row r="62" spans="1:75" x14ac:dyDescent="0.25">
      <c r="A62" s="12" t="s">
        <v>66</v>
      </c>
      <c r="B62">
        <f>COUNTIF(Janvier!$B$3:$B$250,"Hygiene")</f>
        <v>0</v>
      </c>
      <c r="C62">
        <f>COUNTIF(Février!$B$3:$B$250,"Hygiene")</f>
        <v>0</v>
      </c>
      <c r="D62">
        <f>COUNTIF(Mars!$B$3:$B$250,"Hygiene")</f>
        <v>0</v>
      </c>
      <c r="E62">
        <f>COUNTIF(Avril!$B$3:$B$250,"Hygiene")</f>
        <v>0</v>
      </c>
      <c r="F62">
        <f>COUNTIF(Mai!$B$3:$B$250,"Hygiene")</f>
        <v>0</v>
      </c>
      <c r="G62">
        <f>COUNTIF(Juin!$B$3:$B$250,"Hygiene")</f>
        <v>0</v>
      </c>
      <c r="H62">
        <f>COUNTIF(Juillet!$B$3:$B$250,"Hygiene")</f>
        <v>0</v>
      </c>
      <c r="I62">
        <f>COUNTIF(Août!$B$3:$B$250,"Hygiene")</f>
        <v>0</v>
      </c>
      <c r="J62">
        <f>COUNTIF(Septembre!$B$3:$B$250,"Hygiene")</f>
        <v>0</v>
      </c>
      <c r="K62">
        <f>COUNTIF(Octobre!$B$3:$B$250,"Hygiene")</f>
        <v>0</v>
      </c>
      <c r="L62">
        <f>COUNTIF(Novembre!$B$3:$B$250,"Hygiene")</f>
        <v>0</v>
      </c>
      <c r="M62">
        <f>COUNTIF(Décembre!$B$3:$B$250,"Hygiene")</f>
        <v>0</v>
      </c>
      <c r="N62" s="59">
        <f t="shared" si="4"/>
        <v>0</v>
      </c>
      <c r="O62" s="17"/>
      <c r="P62" s="12" t="s">
        <v>66</v>
      </c>
      <c r="Q62">
        <f t="shared" ca="1" si="14"/>
        <v>0</v>
      </c>
      <c r="R62">
        <f t="shared" ca="1" si="14"/>
        <v>0</v>
      </c>
      <c r="S62">
        <f t="shared" ca="1" si="14"/>
        <v>0</v>
      </c>
      <c r="T62">
        <f t="shared" ca="1" si="14"/>
        <v>0</v>
      </c>
      <c r="U62">
        <f t="shared" ref="U62:U72" ca="1" si="29">SUMPRODUCT((INDIRECT(U$1&amp;"!$B$3:$B$250")=$P62)*(INDIRECT(U$1&amp;"!L3C"&amp;MATCH($P$1,INDIRECT(U$1&amp;"!$A$2:$S$2"),0)&amp;":L250C"&amp;MATCH($P$1,INDIRECT(U$1&amp;"!$A$2:$S$2"),0),FALSE)))</f>
        <v>0</v>
      </c>
      <c r="V62">
        <f t="shared" ca="1" si="15"/>
        <v>0</v>
      </c>
      <c r="W62">
        <f t="shared" ca="1" si="15"/>
        <v>0</v>
      </c>
      <c r="X62">
        <f t="shared" ca="1" si="15"/>
        <v>0</v>
      </c>
      <c r="Y62">
        <f t="shared" ca="1" si="15"/>
        <v>0</v>
      </c>
      <c r="Z62">
        <f t="shared" ca="1" si="25"/>
        <v>0</v>
      </c>
      <c r="AA62">
        <f t="shared" ca="1" si="16"/>
        <v>0</v>
      </c>
      <c r="AB62">
        <f t="shared" ca="1" si="16"/>
        <v>0</v>
      </c>
      <c r="AC62" s="59">
        <f t="shared" ca="1" si="6"/>
        <v>0</v>
      </c>
      <c r="AD62" s="17"/>
      <c r="AE62" s="12" t="s">
        <v>66</v>
      </c>
      <c r="AF62">
        <f t="shared" ca="1" si="7"/>
        <v>0</v>
      </c>
      <c r="AG62">
        <f t="shared" ca="1" si="7"/>
        <v>0</v>
      </c>
      <c r="AH62">
        <f t="shared" ca="1" si="7"/>
        <v>0</v>
      </c>
      <c r="AI62">
        <f t="shared" ca="1" si="7"/>
        <v>0</v>
      </c>
      <c r="AJ62">
        <f t="shared" ca="1" si="24"/>
        <v>0</v>
      </c>
      <c r="AK62">
        <f t="shared" ca="1" si="17"/>
        <v>0</v>
      </c>
      <c r="AL62">
        <f t="shared" ca="1" si="17"/>
        <v>0</v>
      </c>
      <c r="AM62">
        <f t="shared" ca="1" si="17"/>
        <v>0</v>
      </c>
      <c r="AN62">
        <f t="shared" ca="1" si="17"/>
        <v>0</v>
      </c>
      <c r="AO62">
        <f t="shared" ca="1" si="26"/>
        <v>0</v>
      </c>
      <c r="AP62">
        <f t="shared" ca="1" si="18"/>
        <v>0</v>
      </c>
      <c r="AQ62">
        <f t="shared" ca="1" si="18"/>
        <v>0</v>
      </c>
      <c r="AR62" s="59">
        <f t="shared" ca="1" si="8"/>
        <v>0</v>
      </c>
      <c r="AS62" s="17"/>
      <c r="AT62" s="12" t="s">
        <v>66</v>
      </c>
      <c r="AU62">
        <f t="shared" ca="1" si="9"/>
        <v>0</v>
      </c>
      <c r="AV62">
        <f t="shared" ca="1" si="9"/>
        <v>0</v>
      </c>
      <c r="AW62">
        <f t="shared" ca="1" si="9"/>
        <v>0</v>
      </c>
      <c r="AX62">
        <f t="shared" ca="1" si="9"/>
        <v>0</v>
      </c>
      <c r="AY62">
        <f t="shared" ref="AY62:AY72" ca="1" si="30">SUMPRODUCT((INDIRECT(AY$1&amp;"!$B$3:$B$250")=$AT62)*(INDIRECT(AY$1&amp;"!L3C"&amp;MATCH($AT$1,INDIRECT(AY$1&amp;"!$A$2:$S$2"),0)&amp;":L250C"&amp;MATCH($AT$1,INDIRECT(AY$1&amp;"!$A$2:$S$2"),0),FALSE)))</f>
        <v>0</v>
      </c>
      <c r="AZ62">
        <f t="shared" ca="1" si="19"/>
        <v>0</v>
      </c>
      <c r="BA62">
        <f t="shared" ca="1" si="19"/>
        <v>0</v>
      </c>
      <c r="BB62">
        <f t="shared" ca="1" si="19"/>
        <v>0</v>
      </c>
      <c r="BC62">
        <f t="shared" ca="1" si="19"/>
        <v>0</v>
      </c>
      <c r="BD62">
        <f t="shared" ca="1" si="27"/>
        <v>0</v>
      </c>
      <c r="BE62">
        <f t="shared" ca="1" si="20"/>
        <v>0</v>
      </c>
      <c r="BF62" t="e">
        <f t="shared" ca="1" si="20"/>
        <v>#VALUE!</v>
      </c>
      <c r="BG62" s="59" t="e">
        <f t="shared" ca="1" si="10"/>
        <v>#VALUE!</v>
      </c>
      <c r="BH62" s="17"/>
      <c r="BI62" s="12" t="s">
        <v>66</v>
      </c>
      <c r="BJ62">
        <f t="shared" ca="1" si="11"/>
        <v>0</v>
      </c>
      <c r="BK62">
        <f t="shared" ca="1" si="11"/>
        <v>0</v>
      </c>
      <c r="BL62">
        <f t="shared" ca="1" si="11"/>
        <v>0</v>
      </c>
      <c r="BM62">
        <f t="shared" ca="1" si="11"/>
        <v>0</v>
      </c>
      <c r="BN62">
        <f t="shared" ref="BN62:BN72" ca="1" si="31">SUMPRODUCT((INDIRECT(BN$1&amp;"!$B$3:$B$250")=$BI62)*(INDIRECT(BN$1&amp;"!L3C"&amp;MATCH($BI$1,INDIRECT(BN$1&amp;"!$A$2:$S$2"),0)&amp;":L250C"&amp;MATCH($BI$1,INDIRECT(BN$1&amp;"!$A$2:$S$2"),0),FALSE)))</f>
        <v>0</v>
      </c>
      <c r="BO62">
        <f t="shared" ca="1" si="21"/>
        <v>0</v>
      </c>
      <c r="BP62">
        <f t="shared" ca="1" si="21"/>
        <v>0</v>
      </c>
      <c r="BQ62">
        <f t="shared" ca="1" si="21"/>
        <v>0</v>
      </c>
      <c r="BR62">
        <f t="shared" ca="1" si="21"/>
        <v>0</v>
      </c>
      <c r="BS62">
        <f t="shared" ca="1" si="28"/>
        <v>0</v>
      </c>
      <c r="BT62">
        <f t="shared" ca="1" si="22"/>
        <v>0</v>
      </c>
      <c r="BU62">
        <f t="shared" ca="1" si="22"/>
        <v>0</v>
      </c>
      <c r="BV62" s="59">
        <f t="shared" ca="1" si="13"/>
        <v>0</v>
      </c>
      <c r="BW62" s="17"/>
    </row>
    <row r="63" spans="1:75" x14ac:dyDescent="0.25">
      <c r="A63" s="11" t="s">
        <v>67</v>
      </c>
      <c r="B63">
        <f>COUNTIF(Janvier!$B$3:$B$250,"Kinés")</f>
        <v>0</v>
      </c>
      <c r="C63">
        <f>COUNTIF(Février!$B$3:$B$250,"Kinés")</f>
        <v>0</v>
      </c>
      <c r="D63">
        <f>COUNTIF(Mars!$B$3:$B$250,"Kinés")</f>
        <v>0</v>
      </c>
      <c r="E63">
        <f>COUNTIF(Avril!$B$3:$B$250,"Kinés")</f>
        <v>0</v>
      </c>
      <c r="F63">
        <f>COUNTIF(Mai!$B$3:$B$250,"Kinés")</f>
        <v>0</v>
      </c>
      <c r="G63">
        <f>COUNTIF(Juin!$B$3:$B$250,"Kinés")</f>
        <v>0</v>
      </c>
      <c r="H63">
        <f>COUNTIF(Juillet!$B$3:$B$250,"Kinés")</f>
        <v>0</v>
      </c>
      <c r="I63">
        <f>COUNTIF(Août!$B$3:$B$250,"Kinés")</f>
        <v>0</v>
      </c>
      <c r="J63">
        <f>COUNTIF(Septembre!$B$3:$B$250,"Kinés")</f>
        <v>0</v>
      </c>
      <c r="K63">
        <f>COUNTIF(Octobre!$B$3:$B$250,"Kinés")</f>
        <v>0</v>
      </c>
      <c r="L63">
        <f>COUNTIF(Novembre!$B$3:$B$250,"Kinés")</f>
        <v>0</v>
      </c>
      <c r="M63">
        <f>COUNTIF(Décembre!$B$3:$B$250,"Kinés")</f>
        <v>0</v>
      </c>
      <c r="N63" s="59">
        <f t="shared" si="4"/>
        <v>0</v>
      </c>
      <c r="O63" s="17"/>
      <c r="P63" s="11" t="s">
        <v>67</v>
      </c>
      <c r="Q63">
        <f t="shared" ca="1" si="14"/>
        <v>0</v>
      </c>
      <c r="R63">
        <f t="shared" ca="1" si="14"/>
        <v>0</v>
      </c>
      <c r="S63">
        <f t="shared" ca="1" si="14"/>
        <v>0</v>
      </c>
      <c r="T63">
        <f t="shared" ca="1" si="14"/>
        <v>0</v>
      </c>
      <c r="U63">
        <f t="shared" ca="1" si="29"/>
        <v>0</v>
      </c>
      <c r="V63">
        <f t="shared" ca="1" si="15"/>
        <v>0</v>
      </c>
      <c r="W63">
        <f t="shared" ca="1" si="15"/>
        <v>0</v>
      </c>
      <c r="X63">
        <f t="shared" ca="1" si="15"/>
        <v>0</v>
      </c>
      <c r="Y63">
        <f t="shared" ca="1" si="15"/>
        <v>0</v>
      </c>
      <c r="Z63">
        <f t="shared" ca="1" si="25"/>
        <v>0</v>
      </c>
      <c r="AA63">
        <f t="shared" ca="1" si="16"/>
        <v>0</v>
      </c>
      <c r="AB63">
        <f t="shared" ca="1" si="16"/>
        <v>0</v>
      </c>
      <c r="AC63" s="59">
        <f t="shared" ca="1" si="6"/>
        <v>0</v>
      </c>
      <c r="AD63" s="17"/>
      <c r="AE63" s="11" t="s">
        <v>67</v>
      </c>
      <c r="AF63">
        <f t="shared" ca="1" si="7"/>
        <v>0</v>
      </c>
      <c r="AG63">
        <f t="shared" ca="1" si="7"/>
        <v>0</v>
      </c>
      <c r="AH63">
        <f t="shared" ca="1" si="7"/>
        <v>0</v>
      </c>
      <c r="AI63">
        <f t="shared" ca="1" si="7"/>
        <v>0</v>
      </c>
      <c r="AJ63">
        <f t="shared" ca="1" si="24"/>
        <v>0</v>
      </c>
      <c r="AK63">
        <f t="shared" ca="1" si="17"/>
        <v>0</v>
      </c>
      <c r="AL63">
        <f t="shared" ca="1" si="17"/>
        <v>0</v>
      </c>
      <c r="AM63">
        <f t="shared" ca="1" si="17"/>
        <v>0</v>
      </c>
      <c r="AN63">
        <f t="shared" ca="1" si="17"/>
        <v>0</v>
      </c>
      <c r="AO63">
        <f t="shared" ca="1" si="26"/>
        <v>0</v>
      </c>
      <c r="AP63">
        <f t="shared" ca="1" si="18"/>
        <v>0</v>
      </c>
      <c r="AQ63">
        <f t="shared" ca="1" si="18"/>
        <v>0</v>
      </c>
      <c r="AR63" s="59">
        <f t="shared" ca="1" si="8"/>
        <v>0</v>
      </c>
      <c r="AS63" s="17"/>
      <c r="AT63" s="11" t="s">
        <v>67</v>
      </c>
      <c r="AU63">
        <f t="shared" ca="1" si="9"/>
        <v>0</v>
      </c>
      <c r="AV63">
        <f t="shared" ca="1" si="9"/>
        <v>0</v>
      </c>
      <c r="AW63">
        <f t="shared" ca="1" si="9"/>
        <v>0</v>
      </c>
      <c r="AX63">
        <f t="shared" ca="1" si="9"/>
        <v>0</v>
      </c>
      <c r="AY63">
        <f t="shared" ca="1" si="30"/>
        <v>0</v>
      </c>
      <c r="AZ63">
        <f t="shared" ca="1" si="19"/>
        <v>0</v>
      </c>
      <c r="BA63">
        <f t="shared" ca="1" si="19"/>
        <v>0</v>
      </c>
      <c r="BB63">
        <f t="shared" ca="1" si="19"/>
        <v>0</v>
      </c>
      <c r="BC63">
        <f t="shared" ca="1" si="19"/>
        <v>0</v>
      </c>
      <c r="BD63">
        <f t="shared" ca="1" si="27"/>
        <v>0</v>
      </c>
      <c r="BE63">
        <f t="shared" ca="1" si="20"/>
        <v>0</v>
      </c>
      <c r="BF63" t="e">
        <f t="shared" ca="1" si="20"/>
        <v>#VALUE!</v>
      </c>
      <c r="BG63" s="59" t="e">
        <f t="shared" ca="1" si="10"/>
        <v>#VALUE!</v>
      </c>
      <c r="BH63" s="17"/>
      <c r="BI63" s="11" t="s">
        <v>67</v>
      </c>
      <c r="BJ63">
        <f t="shared" ca="1" si="11"/>
        <v>0</v>
      </c>
      <c r="BK63">
        <f t="shared" ca="1" si="11"/>
        <v>0</v>
      </c>
      <c r="BL63">
        <f t="shared" ca="1" si="11"/>
        <v>0</v>
      </c>
      <c r="BM63">
        <f t="shared" ca="1" si="11"/>
        <v>0</v>
      </c>
      <c r="BN63">
        <f t="shared" ca="1" si="31"/>
        <v>0</v>
      </c>
      <c r="BO63">
        <f t="shared" ca="1" si="21"/>
        <v>0</v>
      </c>
      <c r="BP63">
        <f t="shared" ca="1" si="21"/>
        <v>0</v>
      </c>
      <c r="BQ63">
        <f t="shared" ca="1" si="21"/>
        <v>0</v>
      </c>
      <c r="BR63">
        <f t="shared" ca="1" si="21"/>
        <v>0</v>
      </c>
      <c r="BS63">
        <f t="shared" ca="1" si="28"/>
        <v>0</v>
      </c>
      <c r="BT63">
        <f t="shared" ca="1" si="22"/>
        <v>0</v>
      </c>
      <c r="BU63">
        <f t="shared" ca="1" si="22"/>
        <v>0</v>
      </c>
      <c r="BV63" s="59">
        <f t="shared" ca="1" si="13"/>
        <v>0</v>
      </c>
      <c r="BW63" s="17"/>
    </row>
    <row r="64" spans="1:75" x14ac:dyDescent="0.25">
      <c r="A64" s="12" t="s">
        <v>68</v>
      </c>
      <c r="B64">
        <f>COUNTIF(Janvier!$B$3:$B$250,"Laboratoire")</f>
        <v>0</v>
      </c>
      <c r="C64">
        <f>COUNTIF(Février!$B$3:$B$250,"Laboratoire")</f>
        <v>0</v>
      </c>
      <c r="D64">
        <f>COUNTIF(Mars!$B$3:$B$250,"Laboratoire")</f>
        <v>0</v>
      </c>
      <c r="E64">
        <f>COUNTIF(Avril!$B$3:$B$250,"Laboratoire")</f>
        <v>0</v>
      </c>
      <c r="F64">
        <f>COUNTIF(Mai!$B$3:$B$250,"Laboratoire")</f>
        <v>0</v>
      </c>
      <c r="G64">
        <f>COUNTIF(Juin!$B$3:$B$250,"Laboratoire")</f>
        <v>0</v>
      </c>
      <c r="H64">
        <f>COUNTIF(Juillet!$B$3:$B$250,"Laboratoire")</f>
        <v>0</v>
      </c>
      <c r="I64">
        <f>COUNTIF(Août!$B$3:$B$250,"Laboratoire")</f>
        <v>0</v>
      </c>
      <c r="J64">
        <f>COUNTIF(Septembre!$B$3:$B$250,"Laboratoire")</f>
        <v>0</v>
      </c>
      <c r="K64">
        <f>COUNTIF(Octobre!$B$3:$B$250,"Laboratoire")</f>
        <v>0</v>
      </c>
      <c r="L64">
        <f>COUNTIF(Novembre!$B$3:$B$250,"Laboratoire")</f>
        <v>0</v>
      </c>
      <c r="M64">
        <f>COUNTIF(Décembre!$B$3:$B$250,"Laboratoire")</f>
        <v>0</v>
      </c>
      <c r="N64" s="59">
        <f t="shared" si="4"/>
        <v>0</v>
      </c>
      <c r="O64" s="17"/>
      <c r="P64" s="12" t="s">
        <v>68</v>
      </c>
      <c r="Q64">
        <f t="shared" ca="1" si="14"/>
        <v>0</v>
      </c>
      <c r="R64">
        <f t="shared" ca="1" si="14"/>
        <v>0</v>
      </c>
      <c r="S64">
        <f t="shared" ca="1" si="14"/>
        <v>0</v>
      </c>
      <c r="T64">
        <f t="shared" ca="1" si="14"/>
        <v>0</v>
      </c>
      <c r="U64">
        <f t="shared" ca="1" si="29"/>
        <v>0</v>
      </c>
      <c r="V64">
        <f t="shared" ca="1" si="15"/>
        <v>0</v>
      </c>
      <c r="W64">
        <f t="shared" ca="1" si="15"/>
        <v>0</v>
      </c>
      <c r="X64">
        <f t="shared" ca="1" si="15"/>
        <v>0</v>
      </c>
      <c r="Y64">
        <f t="shared" ca="1" si="15"/>
        <v>0</v>
      </c>
      <c r="Z64">
        <f t="shared" ca="1" si="25"/>
        <v>0</v>
      </c>
      <c r="AA64">
        <f t="shared" ca="1" si="16"/>
        <v>0</v>
      </c>
      <c r="AB64">
        <f t="shared" ca="1" si="16"/>
        <v>0</v>
      </c>
      <c r="AC64" s="59">
        <f t="shared" ca="1" si="6"/>
        <v>0</v>
      </c>
      <c r="AD64" s="17"/>
      <c r="AE64" s="12" t="s">
        <v>68</v>
      </c>
      <c r="AF64">
        <f t="shared" ca="1" si="7"/>
        <v>0</v>
      </c>
      <c r="AG64">
        <f t="shared" ca="1" si="7"/>
        <v>0</v>
      </c>
      <c r="AH64">
        <f t="shared" ca="1" si="7"/>
        <v>0</v>
      </c>
      <c r="AI64">
        <f t="shared" ca="1" si="7"/>
        <v>0</v>
      </c>
      <c r="AJ64">
        <f t="shared" ca="1" si="24"/>
        <v>0</v>
      </c>
      <c r="AK64">
        <f t="shared" ca="1" si="17"/>
        <v>0</v>
      </c>
      <c r="AL64">
        <f t="shared" ca="1" si="17"/>
        <v>0</v>
      </c>
      <c r="AM64">
        <f t="shared" ca="1" si="17"/>
        <v>0</v>
      </c>
      <c r="AN64">
        <f t="shared" ca="1" si="17"/>
        <v>0</v>
      </c>
      <c r="AO64">
        <f t="shared" ca="1" si="26"/>
        <v>0</v>
      </c>
      <c r="AP64">
        <f t="shared" ca="1" si="18"/>
        <v>0</v>
      </c>
      <c r="AQ64">
        <f t="shared" ca="1" si="18"/>
        <v>0</v>
      </c>
      <c r="AR64" s="59">
        <f t="shared" ca="1" si="8"/>
        <v>0</v>
      </c>
      <c r="AS64" s="17"/>
      <c r="AT64" s="12" t="s">
        <v>68</v>
      </c>
      <c r="AU64">
        <f t="shared" ca="1" si="9"/>
        <v>0</v>
      </c>
      <c r="AV64">
        <f t="shared" ca="1" si="9"/>
        <v>0</v>
      </c>
      <c r="AW64">
        <f t="shared" ca="1" si="9"/>
        <v>0</v>
      </c>
      <c r="AX64">
        <f t="shared" ca="1" si="9"/>
        <v>0</v>
      </c>
      <c r="AY64">
        <f t="shared" ca="1" si="30"/>
        <v>0</v>
      </c>
      <c r="AZ64">
        <f t="shared" ca="1" si="19"/>
        <v>0</v>
      </c>
      <c r="BA64">
        <f t="shared" ca="1" si="19"/>
        <v>0</v>
      </c>
      <c r="BB64">
        <f t="shared" ca="1" si="19"/>
        <v>0</v>
      </c>
      <c r="BC64">
        <f t="shared" ca="1" si="19"/>
        <v>0</v>
      </c>
      <c r="BD64">
        <f t="shared" ca="1" si="27"/>
        <v>0</v>
      </c>
      <c r="BE64">
        <f t="shared" ca="1" si="20"/>
        <v>0</v>
      </c>
      <c r="BF64" t="e">
        <f t="shared" ca="1" si="20"/>
        <v>#VALUE!</v>
      </c>
      <c r="BG64" s="59" t="e">
        <f t="shared" ca="1" si="10"/>
        <v>#VALUE!</v>
      </c>
      <c r="BH64" s="17"/>
      <c r="BI64" s="12" t="s">
        <v>68</v>
      </c>
      <c r="BJ64">
        <f t="shared" ca="1" si="11"/>
        <v>0</v>
      </c>
      <c r="BK64">
        <f t="shared" ca="1" si="11"/>
        <v>0</v>
      </c>
      <c r="BL64">
        <f t="shared" ca="1" si="11"/>
        <v>0</v>
      </c>
      <c r="BM64">
        <f t="shared" ca="1" si="11"/>
        <v>0</v>
      </c>
      <c r="BN64">
        <f t="shared" ca="1" si="31"/>
        <v>0</v>
      </c>
      <c r="BO64">
        <f t="shared" ca="1" si="21"/>
        <v>0</v>
      </c>
      <c r="BP64">
        <f t="shared" ca="1" si="21"/>
        <v>0</v>
      </c>
      <c r="BQ64">
        <f t="shared" ca="1" si="21"/>
        <v>0</v>
      </c>
      <c r="BR64">
        <f t="shared" ca="1" si="21"/>
        <v>0</v>
      </c>
      <c r="BS64">
        <f t="shared" ca="1" si="28"/>
        <v>0</v>
      </c>
      <c r="BT64">
        <f t="shared" ca="1" si="22"/>
        <v>0</v>
      </c>
      <c r="BU64">
        <f t="shared" ca="1" si="22"/>
        <v>0</v>
      </c>
      <c r="BV64" s="59">
        <f t="shared" ca="1" si="13"/>
        <v>0</v>
      </c>
      <c r="BW64" s="17"/>
    </row>
    <row r="65" spans="1:75" x14ac:dyDescent="0.25">
      <c r="A65" s="11" t="s">
        <v>69</v>
      </c>
      <c r="B65">
        <f>COUNTIF(Janvier!$B$3:$B$250,"Imagerie")</f>
        <v>0</v>
      </c>
      <c r="C65">
        <f>COUNTIF(Février!$B$3:$B$250,"Imagerie")</f>
        <v>0</v>
      </c>
      <c r="D65">
        <f>COUNTIF(Mars!$B$3:$B$250,"Imagerie")</f>
        <v>0</v>
      </c>
      <c r="E65">
        <f>COUNTIF(Avril!$B$3:$B$250,"Imagerie")</f>
        <v>0</v>
      </c>
      <c r="F65">
        <f>COUNTIF(Mai!$B$3:$B$250,"Imagerie")</f>
        <v>0</v>
      </c>
      <c r="G65">
        <f>COUNTIF(Juin!$B$3:$B$250,"Imagerie")</f>
        <v>0</v>
      </c>
      <c r="H65">
        <f>COUNTIF(Juillet!$B$3:$B$250,"Imagerie")</f>
        <v>0</v>
      </c>
      <c r="I65">
        <f>COUNTIF(Août!$B$3:$B$250,"Imagerie")</f>
        <v>0</v>
      </c>
      <c r="J65">
        <f>COUNTIF(Septembre!$B$3:$B$250,"Imagerie")</f>
        <v>0</v>
      </c>
      <c r="K65">
        <f>COUNTIF(Octobre!$B$3:$B$250,"Imagerie")</f>
        <v>0</v>
      </c>
      <c r="L65">
        <f>COUNTIF(Novembre!$B$3:$B$250,"Imagerie")</f>
        <v>0</v>
      </c>
      <c r="M65">
        <f>COUNTIF(Décembre!$B$3:$B$250,"Imagerie")</f>
        <v>0</v>
      </c>
      <c r="N65" s="59">
        <f t="shared" si="4"/>
        <v>0</v>
      </c>
      <c r="O65" s="17"/>
      <c r="P65" s="11" t="s">
        <v>69</v>
      </c>
      <c r="Q65">
        <f t="shared" ca="1" si="14"/>
        <v>0</v>
      </c>
      <c r="R65">
        <f t="shared" ca="1" si="14"/>
        <v>0</v>
      </c>
      <c r="S65">
        <f t="shared" ca="1" si="14"/>
        <v>0</v>
      </c>
      <c r="T65">
        <f t="shared" ca="1" si="14"/>
        <v>0</v>
      </c>
      <c r="U65">
        <f t="shared" ca="1" si="29"/>
        <v>0</v>
      </c>
      <c r="V65">
        <f t="shared" ca="1" si="15"/>
        <v>0</v>
      </c>
      <c r="W65">
        <f t="shared" ca="1" si="15"/>
        <v>0</v>
      </c>
      <c r="X65">
        <f t="shared" ca="1" si="15"/>
        <v>0</v>
      </c>
      <c r="Y65">
        <f t="shared" ca="1" si="15"/>
        <v>0</v>
      </c>
      <c r="Z65">
        <f t="shared" ca="1" si="25"/>
        <v>0</v>
      </c>
      <c r="AA65">
        <f t="shared" ca="1" si="16"/>
        <v>0</v>
      </c>
      <c r="AB65">
        <f t="shared" ca="1" si="16"/>
        <v>0</v>
      </c>
      <c r="AC65" s="59">
        <f t="shared" ca="1" si="6"/>
        <v>0</v>
      </c>
      <c r="AD65" s="17"/>
      <c r="AE65" s="11" t="s">
        <v>69</v>
      </c>
      <c r="AF65">
        <f t="shared" ca="1" si="7"/>
        <v>0</v>
      </c>
      <c r="AG65">
        <f t="shared" ca="1" si="7"/>
        <v>0</v>
      </c>
      <c r="AH65">
        <f t="shared" ca="1" si="7"/>
        <v>0</v>
      </c>
      <c r="AI65">
        <f t="shared" ca="1" si="7"/>
        <v>0</v>
      </c>
      <c r="AJ65">
        <f t="shared" ca="1" si="24"/>
        <v>0</v>
      </c>
      <c r="AK65">
        <f t="shared" ca="1" si="17"/>
        <v>0</v>
      </c>
      <c r="AL65">
        <f t="shared" ca="1" si="17"/>
        <v>0</v>
      </c>
      <c r="AM65">
        <f t="shared" ca="1" si="17"/>
        <v>0</v>
      </c>
      <c r="AN65">
        <f t="shared" ca="1" si="17"/>
        <v>0</v>
      </c>
      <c r="AO65">
        <f t="shared" ca="1" si="26"/>
        <v>0</v>
      </c>
      <c r="AP65">
        <f t="shared" ca="1" si="18"/>
        <v>0</v>
      </c>
      <c r="AQ65">
        <f t="shared" ca="1" si="18"/>
        <v>0</v>
      </c>
      <c r="AR65" s="59">
        <f t="shared" ca="1" si="8"/>
        <v>0</v>
      </c>
      <c r="AS65" s="17"/>
      <c r="AT65" s="11" t="s">
        <v>69</v>
      </c>
      <c r="AU65">
        <f t="shared" ca="1" si="9"/>
        <v>0</v>
      </c>
      <c r="AV65">
        <f t="shared" ca="1" si="9"/>
        <v>0</v>
      </c>
      <c r="AW65">
        <f t="shared" ca="1" si="9"/>
        <v>0</v>
      </c>
      <c r="AX65">
        <f t="shared" ca="1" si="9"/>
        <v>0</v>
      </c>
      <c r="AY65">
        <f t="shared" ca="1" si="30"/>
        <v>0</v>
      </c>
      <c r="AZ65">
        <f t="shared" ca="1" si="19"/>
        <v>0</v>
      </c>
      <c r="BA65">
        <f t="shared" ca="1" si="19"/>
        <v>0</v>
      </c>
      <c r="BB65">
        <f t="shared" ca="1" si="19"/>
        <v>0</v>
      </c>
      <c r="BC65">
        <f t="shared" ca="1" si="19"/>
        <v>0</v>
      </c>
      <c r="BD65">
        <f t="shared" ca="1" si="27"/>
        <v>0</v>
      </c>
      <c r="BE65">
        <f t="shared" ca="1" si="20"/>
        <v>0</v>
      </c>
      <c r="BF65" t="e">
        <f t="shared" ca="1" si="20"/>
        <v>#VALUE!</v>
      </c>
      <c r="BG65" s="59" t="e">
        <f t="shared" ca="1" si="10"/>
        <v>#VALUE!</v>
      </c>
      <c r="BH65" s="17"/>
      <c r="BI65" s="11" t="s">
        <v>69</v>
      </c>
      <c r="BJ65">
        <f t="shared" ca="1" si="11"/>
        <v>0</v>
      </c>
      <c r="BK65">
        <f t="shared" ca="1" si="11"/>
        <v>0</v>
      </c>
      <c r="BL65">
        <f t="shared" ca="1" si="11"/>
        <v>0</v>
      </c>
      <c r="BM65">
        <f t="shared" ca="1" si="11"/>
        <v>0</v>
      </c>
      <c r="BN65">
        <f t="shared" ca="1" si="31"/>
        <v>0</v>
      </c>
      <c r="BO65">
        <f t="shared" ca="1" si="21"/>
        <v>0</v>
      </c>
      <c r="BP65">
        <f t="shared" ca="1" si="21"/>
        <v>0</v>
      </c>
      <c r="BQ65">
        <f t="shared" ca="1" si="21"/>
        <v>0</v>
      </c>
      <c r="BR65">
        <f t="shared" ca="1" si="21"/>
        <v>0</v>
      </c>
      <c r="BS65">
        <f t="shared" ca="1" si="28"/>
        <v>0</v>
      </c>
      <c r="BT65">
        <f t="shared" ca="1" si="22"/>
        <v>0</v>
      </c>
      <c r="BU65">
        <f t="shared" ca="1" si="22"/>
        <v>0</v>
      </c>
      <c r="BV65" s="59">
        <f t="shared" ca="1" si="13"/>
        <v>0</v>
      </c>
      <c r="BW65" s="17"/>
    </row>
    <row r="66" spans="1:75" x14ac:dyDescent="0.25">
      <c r="A66" s="12" t="s">
        <v>70</v>
      </c>
      <c r="B66">
        <f>COUNTIF(Janvier!$B$3:$B$250,"Pharmacie")</f>
        <v>0</v>
      </c>
      <c r="C66">
        <f>COUNTIF(Février!$B$3:$B$250,"Pharmacie")</f>
        <v>0</v>
      </c>
      <c r="D66">
        <f>COUNTIF(Mars!$B$3:$B$250,"Pharmacie")</f>
        <v>0</v>
      </c>
      <c r="E66">
        <f>COUNTIF(Avril!$B$3:$B$250,"Pharmacie")</f>
        <v>0</v>
      </c>
      <c r="F66">
        <f>COUNTIF(Mai!$B$3:$B$250,"Pharmacie")</f>
        <v>0</v>
      </c>
      <c r="G66">
        <f>COUNTIF(Juin!$B$3:$B$250,"Pharmacie")</f>
        <v>0</v>
      </c>
      <c r="H66">
        <f>COUNTIF(Juillet!$B$3:$B$250,"Pharmacie")</f>
        <v>0</v>
      </c>
      <c r="I66">
        <f>COUNTIF(Août!$B$3:$B$250,"Pharmacie")</f>
        <v>0</v>
      </c>
      <c r="J66">
        <f>COUNTIF(Septembre!$B$3:$B$250,"Pharmacie")</f>
        <v>0</v>
      </c>
      <c r="K66">
        <f>COUNTIF(Octobre!$B$3:$B$250,"Pharmacie")</f>
        <v>0</v>
      </c>
      <c r="L66">
        <f>COUNTIF(Novembre!$B$3:$B$250,"Pharmacie")</f>
        <v>0</v>
      </c>
      <c r="M66">
        <f>COUNTIF(Décembre!$B$3:$B$250,"Pharmacie")</f>
        <v>0</v>
      </c>
      <c r="N66" s="59">
        <f t="shared" si="4"/>
        <v>0</v>
      </c>
      <c r="O66" s="17"/>
      <c r="P66" s="12" t="s">
        <v>70</v>
      </c>
      <c r="Q66">
        <f t="shared" ca="1" si="14"/>
        <v>0</v>
      </c>
      <c r="R66">
        <f t="shared" ca="1" si="14"/>
        <v>0</v>
      </c>
      <c r="S66">
        <f t="shared" ca="1" si="14"/>
        <v>0</v>
      </c>
      <c r="T66">
        <f t="shared" ca="1" si="14"/>
        <v>0</v>
      </c>
      <c r="U66">
        <f t="shared" ca="1" si="29"/>
        <v>0</v>
      </c>
      <c r="V66">
        <f t="shared" ca="1" si="15"/>
        <v>0</v>
      </c>
      <c r="W66">
        <f t="shared" ca="1" si="15"/>
        <v>0</v>
      </c>
      <c r="X66">
        <f t="shared" ca="1" si="15"/>
        <v>0</v>
      </c>
      <c r="Y66">
        <f t="shared" ca="1" si="15"/>
        <v>0</v>
      </c>
      <c r="Z66">
        <f t="shared" ca="1" si="25"/>
        <v>0</v>
      </c>
      <c r="AA66">
        <f t="shared" ca="1" si="16"/>
        <v>0</v>
      </c>
      <c r="AB66">
        <f t="shared" ca="1" si="16"/>
        <v>0</v>
      </c>
      <c r="AC66" s="59">
        <f t="shared" ca="1" si="6"/>
        <v>0</v>
      </c>
      <c r="AD66" s="17"/>
      <c r="AE66" s="12" t="s">
        <v>70</v>
      </c>
      <c r="AF66">
        <f t="shared" ca="1" si="7"/>
        <v>0</v>
      </c>
      <c r="AG66">
        <f t="shared" ca="1" si="7"/>
        <v>0</v>
      </c>
      <c r="AH66">
        <f t="shared" ca="1" si="7"/>
        <v>0</v>
      </c>
      <c r="AI66">
        <f t="shared" ca="1" si="7"/>
        <v>0</v>
      </c>
      <c r="AJ66">
        <f t="shared" ca="1" si="24"/>
        <v>0</v>
      </c>
      <c r="AK66">
        <f t="shared" ca="1" si="17"/>
        <v>0</v>
      </c>
      <c r="AL66">
        <f t="shared" ca="1" si="17"/>
        <v>0</v>
      </c>
      <c r="AM66">
        <f t="shared" ca="1" si="17"/>
        <v>0</v>
      </c>
      <c r="AN66">
        <f t="shared" ca="1" si="17"/>
        <v>0</v>
      </c>
      <c r="AO66">
        <f t="shared" ca="1" si="26"/>
        <v>0</v>
      </c>
      <c r="AP66">
        <f t="shared" ca="1" si="18"/>
        <v>0</v>
      </c>
      <c r="AQ66">
        <f t="shared" ca="1" si="18"/>
        <v>0</v>
      </c>
      <c r="AR66" s="59">
        <f t="shared" ca="1" si="8"/>
        <v>0</v>
      </c>
      <c r="AS66" s="17"/>
      <c r="AT66" s="12" t="s">
        <v>70</v>
      </c>
      <c r="AU66">
        <f t="shared" ca="1" si="9"/>
        <v>0</v>
      </c>
      <c r="AV66">
        <f t="shared" ca="1" si="9"/>
        <v>0</v>
      </c>
      <c r="AW66">
        <f t="shared" ca="1" si="9"/>
        <v>0</v>
      </c>
      <c r="AX66">
        <f t="shared" ca="1" si="9"/>
        <v>0</v>
      </c>
      <c r="AY66">
        <f t="shared" ca="1" si="30"/>
        <v>0</v>
      </c>
      <c r="AZ66">
        <f t="shared" ca="1" si="19"/>
        <v>0</v>
      </c>
      <c r="BA66">
        <f t="shared" ca="1" si="19"/>
        <v>0</v>
      </c>
      <c r="BB66">
        <f t="shared" ca="1" si="19"/>
        <v>0</v>
      </c>
      <c r="BC66">
        <f t="shared" ca="1" si="19"/>
        <v>0</v>
      </c>
      <c r="BD66">
        <f t="shared" ca="1" si="27"/>
        <v>0</v>
      </c>
      <c r="BE66">
        <f t="shared" ca="1" si="20"/>
        <v>0</v>
      </c>
      <c r="BF66" t="e">
        <f t="shared" ca="1" si="20"/>
        <v>#VALUE!</v>
      </c>
      <c r="BG66" s="59" t="e">
        <f t="shared" ca="1" si="10"/>
        <v>#VALUE!</v>
      </c>
      <c r="BH66" s="17"/>
      <c r="BI66" s="12" t="s">
        <v>70</v>
      </c>
      <c r="BJ66">
        <f t="shared" ca="1" si="11"/>
        <v>0</v>
      </c>
      <c r="BK66">
        <f t="shared" ca="1" si="11"/>
        <v>0</v>
      </c>
      <c r="BL66">
        <f t="shared" ca="1" si="11"/>
        <v>0</v>
      </c>
      <c r="BM66">
        <f t="shared" ca="1" si="11"/>
        <v>0</v>
      </c>
      <c r="BN66">
        <f t="shared" ca="1" si="31"/>
        <v>0</v>
      </c>
      <c r="BO66">
        <f t="shared" ca="1" si="21"/>
        <v>0</v>
      </c>
      <c r="BP66">
        <f t="shared" ca="1" si="21"/>
        <v>0</v>
      </c>
      <c r="BQ66">
        <f t="shared" ca="1" si="21"/>
        <v>0</v>
      </c>
      <c r="BR66">
        <f t="shared" ca="1" si="21"/>
        <v>0</v>
      </c>
      <c r="BS66">
        <f t="shared" ca="1" si="28"/>
        <v>0</v>
      </c>
      <c r="BT66">
        <f t="shared" ca="1" si="22"/>
        <v>0</v>
      </c>
      <c r="BU66">
        <f t="shared" ca="1" si="22"/>
        <v>0</v>
      </c>
      <c r="BV66" s="59">
        <f t="shared" ca="1" si="13"/>
        <v>0</v>
      </c>
      <c r="BW66" s="17"/>
    </row>
    <row r="67" spans="1:75" x14ac:dyDescent="0.25">
      <c r="A67" s="11" t="s">
        <v>100</v>
      </c>
      <c r="B67">
        <f>COUNTIF(Janvier!$B$3:$B$250,"Clinique Psychiatrique")</f>
        <v>0</v>
      </c>
      <c r="C67">
        <f>COUNTIF(Février!$B$3:$B$250,"Clinique Psychiatrique")</f>
        <v>0</v>
      </c>
      <c r="D67">
        <f>COUNTIF(Mars!$B$3:$B$250,"Clinique Psychiatrique")</f>
        <v>0</v>
      </c>
      <c r="E67">
        <f>COUNTIF(Avril!$B$3:$B$250,"Clinique Psychiatrique")</f>
        <v>0</v>
      </c>
      <c r="F67">
        <f>COUNTIF(Mai!$B$3:$B$250,"Clinique Psychiatrique")</f>
        <v>0</v>
      </c>
      <c r="G67">
        <f>COUNTIF(Juin!$B$3:$B$250,"Clinique Psychiatrique")</f>
        <v>0</v>
      </c>
      <c r="H67">
        <f>COUNTIF(Juillet!$B$3:$B$250,"Clinique Psychiatrique")</f>
        <v>0</v>
      </c>
      <c r="I67">
        <f>COUNTIF(Août!$B$3:$B$250,"Clinique Psychiatrique")</f>
        <v>0</v>
      </c>
      <c r="J67">
        <f>COUNTIF(Septembre!$B$3:$B$250,"Clinique Psychiatrique")</f>
        <v>0</v>
      </c>
      <c r="K67">
        <f>COUNTIF(Octobre!$B$3:$B$250,"Clinique Psychiatrique")</f>
        <v>0</v>
      </c>
      <c r="L67">
        <f>COUNTIF(Novembre!$B$3:$B$250,"Clinique Psychiatrique")</f>
        <v>0</v>
      </c>
      <c r="M67">
        <f>COUNTIF(Décembre!$B$3:$B$250,"Clinique Psychiatrique")</f>
        <v>0</v>
      </c>
      <c r="N67" s="59">
        <f t="shared" ref="N67:N130" si="32">SUM($B67:$M67)</f>
        <v>0</v>
      </c>
      <c r="O67" s="17"/>
      <c r="P67" s="11" t="s">
        <v>100</v>
      </c>
      <c r="Q67">
        <f t="shared" ref="Q67:T72" ca="1" si="33">SUMPRODUCT((INDIRECT(Q$1&amp;"!$B$3:$B$250")=$P67)*(INDIRECT(Q$1&amp;"!L3C"&amp;MATCH($P$1,INDIRECT(Q$1&amp;"!$A$2:$S$2"),0)&amp;":L250C"&amp;MATCH($P$1,INDIRECT(Q$1&amp;"!$A$2:$S$2"),0),FALSE)))</f>
        <v>0</v>
      </c>
      <c r="R67">
        <f t="shared" ca="1" si="33"/>
        <v>0</v>
      </c>
      <c r="S67">
        <f t="shared" ca="1" si="33"/>
        <v>0</v>
      </c>
      <c r="T67">
        <f t="shared" ca="1" si="33"/>
        <v>0</v>
      </c>
      <c r="U67">
        <f t="shared" ca="1" si="29"/>
        <v>0</v>
      </c>
      <c r="V67">
        <f t="shared" ca="1" si="15"/>
        <v>0</v>
      </c>
      <c r="W67">
        <f t="shared" ca="1" si="15"/>
        <v>0</v>
      </c>
      <c r="X67">
        <f t="shared" ca="1" si="15"/>
        <v>0</v>
      </c>
      <c r="Y67">
        <f t="shared" ca="1" si="15"/>
        <v>0</v>
      </c>
      <c r="Z67">
        <f t="shared" ca="1" si="25"/>
        <v>0</v>
      </c>
      <c r="AA67">
        <f t="shared" ca="1" si="16"/>
        <v>0</v>
      </c>
      <c r="AB67">
        <f t="shared" ca="1" si="16"/>
        <v>0</v>
      </c>
      <c r="AC67" s="59">
        <f t="shared" ref="AC67:AC130" ca="1" si="34">SUM($Q67:$AB67)</f>
        <v>0</v>
      </c>
      <c r="AD67" s="17"/>
      <c r="AE67" s="11" t="s">
        <v>100</v>
      </c>
      <c r="AF67">
        <f t="shared" ref="AF67:AI72" ca="1" si="35">SUMPRODUCT((INDIRECT(AF$1&amp;"!$B$3:$B$250")=$AE67)*(INDIRECT(AF$1&amp;"!L3C"&amp;MATCH($AE$1,INDIRECT(AF$1&amp;"!$A$2:$S$2"),0)&amp;":L250C"&amp;MATCH($AE$1,INDIRECT(AF$1&amp;"!$A$2:$S$2"),0),FALSE)))</f>
        <v>0</v>
      </c>
      <c r="AG67">
        <f t="shared" ca="1" si="35"/>
        <v>0</v>
      </c>
      <c r="AH67">
        <f t="shared" ca="1" si="35"/>
        <v>0</v>
      </c>
      <c r="AI67">
        <f t="shared" ca="1" si="35"/>
        <v>0</v>
      </c>
      <c r="AJ67">
        <f t="shared" ca="1" si="24"/>
        <v>0</v>
      </c>
      <c r="AK67">
        <f t="shared" ca="1" si="17"/>
        <v>0</v>
      </c>
      <c r="AL67">
        <f t="shared" ca="1" si="17"/>
        <v>0</v>
      </c>
      <c r="AM67">
        <f t="shared" ca="1" si="17"/>
        <v>0</v>
      </c>
      <c r="AN67">
        <f t="shared" ca="1" si="17"/>
        <v>0</v>
      </c>
      <c r="AO67">
        <f t="shared" ca="1" si="26"/>
        <v>0</v>
      </c>
      <c r="AP67">
        <f t="shared" ca="1" si="18"/>
        <v>0</v>
      </c>
      <c r="AQ67">
        <f t="shared" ca="1" si="18"/>
        <v>0</v>
      </c>
      <c r="AR67" s="59">
        <f t="shared" ref="AR67:AR130" ca="1" si="36">SUM($AF67:$AQ67)</f>
        <v>0</v>
      </c>
      <c r="AS67" s="17"/>
      <c r="AT67" s="11" t="s">
        <v>100</v>
      </c>
      <c r="AU67">
        <f t="shared" ref="AU67:AX72" ca="1" si="37">SUMPRODUCT((INDIRECT(AU$1&amp;"!$B$3:$B$250")=$AT67)*(INDIRECT(AU$1&amp;"!L3C"&amp;MATCH($AT$1,INDIRECT(AU$1&amp;"!$A$2:$S$2"),0)&amp;":L250C"&amp;MATCH($AT$1,INDIRECT(AU$1&amp;"!$A$2:$S$2"),0),FALSE)))</f>
        <v>0</v>
      </c>
      <c r="AV67">
        <f t="shared" ca="1" si="37"/>
        <v>0</v>
      </c>
      <c r="AW67">
        <f t="shared" ca="1" si="37"/>
        <v>0</v>
      </c>
      <c r="AX67">
        <f t="shared" ca="1" si="37"/>
        <v>0</v>
      </c>
      <c r="AY67">
        <f t="shared" ca="1" si="30"/>
        <v>0</v>
      </c>
      <c r="AZ67">
        <f t="shared" ca="1" si="19"/>
        <v>0</v>
      </c>
      <c r="BA67">
        <f t="shared" ca="1" si="19"/>
        <v>0</v>
      </c>
      <c r="BB67">
        <f t="shared" ca="1" si="19"/>
        <v>0</v>
      </c>
      <c r="BC67">
        <f t="shared" ca="1" si="19"/>
        <v>0</v>
      </c>
      <c r="BD67">
        <f t="shared" ca="1" si="27"/>
        <v>0</v>
      </c>
      <c r="BE67">
        <f t="shared" ca="1" si="20"/>
        <v>0</v>
      </c>
      <c r="BF67" t="e">
        <f t="shared" ca="1" si="20"/>
        <v>#VALUE!</v>
      </c>
      <c r="BG67" s="59" t="e">
        <f t="shared" ref="BG67:BG130" ca="1" si="38">SUM($AU67:$BF67)</f>
        <v>#VALUE!</v>
      </c>
      <c r="BH67" s="17"/>
      <c r="BI67" s="11" t="s">
        <v>100</v>
      </c>
      <c r="BJ67">
        <f t="shared" ref="BJ67:BM72" ca="1" si="39">SUMPRODUCT((INDIRECT(BJ$1&amp;"!$B$3:$B$250")=$BI67)*(INDIRECT(BJ$1&amp;"!L3C"&amp;MATCH($BI$1,INDIRECT(BJ$1&amp;"!$A$2:$S$2"),0)&amp;":L250C"&amp;MATCH($BI$1,INDIRECT(BJ$1&amp;"!$A$2:$S$2"),0),FALSE)))</f>
        <v>0</v>
      </c>
      <c r="BK67">
        <f t="shared" ca="1" si="39"/>
        <v>0</v>
      </c>
      <c r="BL67">
        <f t="shared" ca="1" si="39"/>
        <v>0</v>
      </c>
      <c r="BM67">
        <f t="shared" ca="1" si="39"/>
        <v>0</v>
      </c>
      <c r="BN67">
        <f t="shared" ca="1" si="31"/>
        <v>0</v>
      </c>
      <c r="BO67">
        <f t="shared" ca="1" si="21"/>
        <v>0</v>
      </c>
      <c r="BP67">
        <f t="shared" ca="1" si="21"/>
        <v>0</v>
      </c>
      <c r="BQ67">
        <f t="shared" ca="1" si="21"/>
        <v>0</v>
      </c>
      <c r="BR67">
        <f t="shared" ca="1" si="21"/>
        <v>0</v>
      </c>
      <c r="BS67">
        <f t="shared" ca="1" si="28"/>
        <v>0</v>
      </c>
      <c r="BT67">
        <f t="shared" ca="1" si="22"/>
        <v>0</v>
      </c>
      <c r="BU67">
        <f t="shared" ca="1" si="22"/>
        <v>0</v>
      </c>
      <c r="BV67" s="59">
        <f t="shared" ref="BV67:BV130" ca="1" si="40">SUM($BJ67:$BU67)</f>
        <v>0</v>
      </c>
      <c r="BW67" s="17"/>
    </row>
    <row r="68" spans="1:75" x14ac:dyDescent="0.25">
      <c r="A68" s="12" t="s">
        <v>71</v>
      </c>
      <c r="B68">
        <f>COUNTIF(Janvier!$B$3:$B$250,"CAC")</f>
        <v>0</v>
      </c>
      <c r="C68">
        <f>COUNTIF(Février!$B$3:$B$250,"CAC")</f>
        <v>0</v>
      </c>
      <c r="D68">
        <f>COUNTIF(Mars!$B$3:$B$250,"CAC")</f>
        <v>0</v>
      </c>
      <c r="E68">
        <f>COUNTIF(Avril!$B$3:$B$250,"CAC")</f>
        <v>0</v>
      </c>
      <c r="F68">
        <f>COUNTIF(Mai!$B$3:$B$250,"CAC")</f>
        <v>0</v>
      </c>
      <c r="G68">
        <f>COUNTIF(Juin!$B$3:$B$250,"CAC")</f>
        <v>0</v>
      </c>
      <c r="H68">
        <f>COUNTIF(Juillet!$B$3:$B$250,"CAC")</f>
        <v>0</v>
      </c>
      <c r="I68">
        <f>COUNTIF(Août!$B$3:$B$250,"CAC")</f>
        <v>0</v>
      </c>
      <c r="J68">
        <f>COUNTIF(Septembre!$B$3:$B$250,"CAC")</f>
        <v>0</v>
      </c>
      <c r="K68">
        <f>COUNTIF(Octobre!$B$3:$B$250,"CAC")</f>
        <v>0</v>
      </c>
      <c r="L68">
        <f>COUNTIF(Novembre!$B$3:$B$250,"CAC")</f>
        <v>0</v>
      </c>
      <c r="M68">
        <f>COUNTIF(Décembre!$B$3:$B$250,"CAC")</f>
        <v>0</v>
      </c>
      <c r="N68" s="59">
        <f t="shared" si="32"/>
        <v>0</v>
      </c>
      <c r="O68" s="17"/>
      <c r="P68" s="12" t="s">
        <v>71</v>
      </c>
      <c r="Q68">
        <f t="shared" ca="1" si="33"/>
        <v>0</v>
      </c>
      <c r="R68">
        <f t="shared" ca="1" si="33"/>
        <v>0</v>
      </c>
      <c r="S68">
        <f t="shared" ca="1" si="33"/>
        <v>0</v>
      </c>
      <c r="T68">
        <f t="shared" ca="1" si="33"/>
        <v>0</v>
      </c>
      <c r="U68">
        <f t="shared" ca="1" si="29"/>
        <v>0</v>
      </c>
      <c r="V68">
        <f t="shared" ca="1" si="15"/>
        <v>0</v>
      </c>
      <c r="W68">
        <f t="shared" ca="1" si="15"/>
        <v>0</v>
      </c>
      <c r="X68">
        <f t="shared" ca="1" si="15"/>
        <v>0</v>
      </c>
      <c r="Y68">
        <f t="shared" ca="1" si="15"/>
        <v>0</v>
      </c>
      <c r="Z68">
        <f t="shared" ca="1" si="25"/>
        <v>0</v>
      </c>
      <c r="AA68">
        <f t="shared" ca="1" si="16"/>
        <v>0</v>
      </c>
      <c r="AB68">
        <f t="shared" ca="1" si="16"/>
        <v>0</v>
      </c>
      <c r="AC68" s="59">
        <f t="shared" ca="1" si="34"/>
        <v>0</v>
      </c>
      <c r="AD68" s="17"/>
      <c r="AE68" s="12" t="s">
        <v>71</v>
      </c>
      <c r="AF68">
        <f t="shared" ca="1" si="35"/>
        <v>0</v>
      </c>
      <c r="AG68">
        <f t="shared" ca="1" si="35"/>
        <v>0</v>
      </c>
      <c r="AH68">
        <f t="shared" ca="1" si="35"/>
        <v>0</v>
      </c>
      <c r="AI68">
        <f t="shared" ca="1" si="35"/>
        <v>0</v>
      </c>
      <c r="AJ68">
        <f t="shared" ca="1" si="24"/>
        <v>0</v>
      </c>
      <c r="AK68">
        <f t="shared" ca="1" si="17"/>
        <v>0</v>
      </c>
      <c r="AL68">
        <f t="shared" ca="1" si="17"/>
        <v>0</v>
      </c>
      <c r="AM68">
        <f t="shared" ca="1" si="17"/>
        <v>0</v>
      </c>
      <c r="AN68">
        <f t="shared" ca="1" si="17"/>
        <v>0</v>
      </c>
      <c r="AO68">
        <f t="shared" ca="1" si="26"/>
        <v>0</v>
      </c>
      <c r="AP68">
        <f t="shared" ca="1" si="18"/>
        <v>0</v>
      </c>
      <c r="AQ68">
        <f t="shared" ca="1" si="18"/>
        <v>0</v>
      </c>
      <c r="AR68" s="59">
        <f t="shared" ca="1" si="36"/>
        <v>0</v>
      </c>
      <c r="AS68" s="17"/>
      <c r="AT68" s="12" t="s">
        <v>71</v>
      </c>
      <c r="AU68">
        <f t="shared" ca="1" si="37"/>
        <v>0</v>
      </c>
      <c r="AV68">
        <f t="shared" ca="1" si="37"/>
        <v>0</v>
      </c>
      <c r="AW68">
        <f t="shared" ca="1" si="37"/>
        <v>0</v>
      </c>
      <c r="AX68">
        <f t="shared" ca="1" si="37"/>
        <v>0</v>
      </c>
      <c r="AY68">
        <f t="shared" ca="1" si="30"/>
        <v>0</v>
      </c>
      <c r="AZ68">
        <f t="shared" ca="1" si="19"/>
        <v>0</v>
      </c>
      <c r="BA68">
        <f t="shared" ca="1" si="19"/>
        <v>0</v>
      </c>
      <c r="BB68">
        <f t="shared" ca="1" si="19"/>
        <v>0</v>
      </c>
      <c r="BC68">
        <f t="shared" ca="1" si="19"/>
        <v>0</v>
      </c>
      <c r="BD68">
        <f t="shared" ca="1" si="27"/>
        <v>0</v>
      </c>
      <c r="BE68">
        <f t="shared" ca="1" si="20"/>
        <v>0</v>
      </c>
      <c r="BF68" t="e">
        <f t="shared" ca="1" si="20"/>
        <v>#VALUE!</v>
      </c>
      <c r="BG68" s="59" t="e">
        <f t="shared" ca="1" si="38"/>
        <v>#VALUE!</v>
      </c>
      <c r="BH68" s="17"/>
      <c r="BI68" s="12" t="s">
        <v>71</v>
      </c>
      <c r="BJ68">
        <f t="shared" ca="1" si="39"/>
        <v>0</v>
      </c>
      <c r="BK68">
        <f t="shared" ca="1" si="39"/>
        <v>0</v>
      </c>
      <c r="BL68">
        <f t="shared" ca="1" si="39"/>
        <v>0</v>
      </c>
      <c r="BM68">
        <f t="shared" ca="1" si="39"/>
        <v>0</v>
      </c>
      <c r="BN68">
        <f t="shared" ca="1" si="31"/>
        <v>0</v>
      </c>
      <c r="BO68">
        <f t="shared" ca="1" si="21"/>
        <v>0</v>
      </c>
      <c r="BP68">
        <f t="shared" ca="1" si="21"/>
        <v>0</v>
      </c>
      <c r="BQ68">
        <f t="shared" ca="1" si="21"/>
        <v>0</v>
      </c>
      <c r="BR68">
        <f t="shared" ca="1" si="21"/>
        <v>0</v>
      </c>
      <c r="BS68">
        <f t="shared" ca="1" si="28"/>
        <v>0</v>
      </c>
      <c r="BT68">
        <f t="shared" ca="1" si="22"/>
        <v>0</v>
      </c>
      <c r="BU68">
        <f t="shared" ca="1" si="22"/>
        <v>0</v>
      </c>
      <c r="BV68" s="59">
        <f t="shared" ca="1" si="40"/>
        <v>0</v>
      </c>
      <c r="BW68" s="17"/>
    </row>
    <row r="69" spans="1:75" x14ac:dyDescent="0.25">
      <c r="A69" s="11" t="s">
        <v>72</v>
      </c>
      <c r="B69">
        <f>COUNTIF(Janvier!$B$3:$B$250,"Appart-thérap")</f>
        <v>0</v>
      </c>
      <c r="C69">
        <f>COUNTIF(Février!$B$3:$B$250,"Appart-thérap")</f>
        <v>0</v>
      </c>
      <c r="D69">
        <f>COUNTIF(Mars!$B$3:$B$250,"Appart-thérap")</f>
        <v>0</v>
      </c>
      <c r="E69">
        <f>COUNTIF(Avril!$B$3:$B$250,"Appart-thérap")</f>
        <v>0</v>
      </c>
      <c r="F69">
        <f>COUNTIF(Mai!$B$3:$B$250,"Appart-thérap")</f>
        <v>0</v>
      </c>
      <c r="G69">
        <f>COUNTIF(Juin!$B$3:$B$250,"Appart-thérap")</f>
        <v>0</v>
      </c>
      <c r="H69">
        <f>COUNTIF(Juillet!$B$3:$B$250,"Appart-thérap")</f>
        <v>0</v>
      </c>
      <c r="I69">
        <f>COUNTIF(Août!$B$3:$B$250,"Appart-thérap")</f>
        <v>0</v>
      </c>
      <c r="J69">
        <f>COUNTIF(Septembre!$B$3:$B$250,"Appart-thérap")</f>
        <v>0</v>
      </c>
      <c r="K69">
        <f>COUNTIF(Octobre!$B$3:$B$250,"Appart-thérap")</f>
        <v>0</v>
      </c>
      <c r="L69">
        <f>COUNTIF(Novembre!$B$3:$B$250,"Appart-thérap")</f>
        <v>0</v>
      </c>
      <c r="M69">
        <f>COUNTIF(Décembre!$B$3:$B$250,"Appart-thérap")</f>
        <v>0</v>
      </c>
      <c r="N69" s="59">
        <f t="shared" si="32"/>
        <v>0</v>
      </c>
      <c r="O69" s="17"/>
      <c r="P69" s="11" t="s">
        <v>72</v>
      </c>
      <c r="Q69">
        <f t="shared" ca="1" si="33"/>
        <v>0</v>
      </c>
      <c r="R69">
        <f t="shared" ca="1" si="33"/>
        <v>0</v>
      </c>
      <c r="S69">
        <f t="shared" ca="1" si="33"/>
        <v>0</v>
      </c>
      <c r="T69">
        <f t="shared" ca="1" si="33"/>
        <v>0</v>
      </c>
      <c r="U69">
        <f t="shared" ca="1" si="29"/>
        <v>0</v>
      </c>
      <c r="V69">
        <f t="shared" ca="1" si="15"/>
        <v>0</v>
      </c>
      <c r="W69">
        <f t="shared" ca="1" si="15"/>
        <v>0</v>
      </c>
      <c r="X69">
        <f t="shared" ca="1" si="15"/>
        <v>0</v>
      </c>
      <c r="Y69">
        <f t="shared" ca="1" si="15"/>
        <v>0</v>
      </c>
      <c r="Z69">
        <f t="shared" ca="1" si="25"/>
        <v>0</v>
      </c>
      <c r="AA69">
        <f t="shared" ca="1" si="16"/>
        <v>0</v>
      </c>
      <c r="AB69">
        <f t="shared" ca="1" si="16"/>
        <v>0</v>
      </c>
      <c r="AC69" s="59">
        <f t="shared" ca="1" si="34"/>
        <v>0</v>
      </c>
      <c r="AD69" s="17"/>
      <c r="AE69" s="11" t="s">
        <v>72</v>
      </c>
      <c r="AF69">
        <f t="shared" ca="1" si="35"/>
        <v>0</v>
      </c>
      <c r="AG69">
        <f t="shared" ca="1" si="35"/>
        <v>0</v>
      </c>
      <c r="AH69">
        <f t="shared" ca="1" si="35"/>
        <v>0</v>
      </c>
      <c r="AI69">
        <f t="shared" ca="1" si="35"/>
        <v>0</v>
      </c>
      <c r="AJ69">
        <f t="shared" ca="1" si="24"/>
        <v>0</v>
      </c>
      <c r="AK69">
        <f t="shared" ca="1" si="17"/>
        <v>0</v>
      </c>
      <c r="AL69">
        <f t="shared" ca="1" si="17"/>
        <v>0</v>
      </c>
      <c r="AM69">
        <f t="shared" ca="1" si="17"/>
        <v>0</v>
      </c>
      <c r="AN69">
        <f t="shared" ca="1" si="17"/>
        <v>0</v>
      </c>
      <c r="AO69">
        <f t="shared" ca="1" si="26"/>
        <v>0</v>
      </c>
      <c r="AP69">
        <f t="shared" ca="1" si="18"/>
        <v>0</v>
      </c>
      <c r="AQ69">
        <f t="shared" ca="1" si="18"/>
        <v>0</v>
      </c>
      <c r="AR69" s="59">
        <f t="shared" ca="1" si="36"/>
        <v>0</v>
      </c>
      <c r="AS69" s="17"/>
      <c r="AT69" s="11" t="s">
        <v>72</v>
      </c>
      <c r="AU69">
        <f t="shared" ca="1" si="37"/>
        <v>0</v>
      </c>
      <c r="AV69">
        <f t="shared" ca="1" si="37"/>
        <v>0</v>
      </c>
      <c r="AW69">
        <f t="shared" ca="1" si="37"/>
        <v>0</v>
      </c>
      <c r="AX69">
        <f t="shared" ca="1" si="37"/>
        <v>0</v>
      </c>
      <c r="AY69">
        <f t="shared" ca="1" si="30"/>
        <v>0</v>
      </c>
      <c r="AZ69">
        <f t="shared" ca="1" si="19"/>
        <v>0</v>
      </c>
      <c r="BA69">
        <f t="shared" ca="1" si="19"/>
        <v>0</v>
      </c>
      <c r="BB69">
        <f t="shared" ca="1" si="19"/>
        <v>0</v>
      </c>
      <c r="BC69">
        <f t="shared" ca="1" si="19"/>
        <v>0</v>
      </c>
      <c r="BD69">
        <f t="shared" ca="1" si="27"/>
        <v>0</v>
      </c>
      <c r="BE69">
        <f t="shared" ca="1" si="20"/>
        <v>0</v>
      </c>
      <c r="BF69" t="e">
        <f t="shared" ca="1" si="20"/>
        <v>#VALUE!</v>
      </c>
      <c r="BG69" s="59" t="e">
        <f t="shared" ca="1" si="38"/>
        <v>#VALUE!</v>
      </c>
      <c r="BH69" s="17"/>
      <c r="BI69" s="11" t="s">
        <v>72</v>
      </c>
      <c r="BJ69">
        <f t="shared" ca="1" si="39"/>
        <v>0</v>
      </c>
      <c r="BK69">
        <f t="shared" ca="1" si="39"/>
        <v>0</v>
      </c>
      <c r="BL69">
        <f t="shared" ca="1" si="39"/>
        <v>0</v>
      </c>
      <c r="BM69">
        <f t="shared" ca="1" si="39"/>
        <v>0</v>
      </c>
      <c r="BN69">
        <f t="shared" ca="1" si="31"/>
        <v>0</v>
      </c>
      <c r="BO69">
        <f t="shared" ca="1" si="21"/>
        <v>0</v>
      </c>
      <c r="BP69">
        <f t="shared" ca="1" si="21"/>
        <v>0</v>
      </c>
      <c r="BQ69">
        <f t="shared" ca="1" si="21"/>
        <v>0</v>
      </c>
      <c r="BR69">
        <f t="shared" ca="1" si="21"/>
        <v>0</v>
      </c>
      <c r="BS69">
        <f t="shared" ca="1" si="28"/>
        <v>0</v>
      </c>
      <c r="BT69">
        <f t="shared" ca="1" si="22"/>
        <v>0</v>
      </c>
      <c r="BU69">
        <f t="shared" ca="1" si="22"/>
        <v>0</v>
      </c>
      <c r="BV69" s="59">
        <f t="shared" ca="1" si="40"/>
        <v>0</v>
      </c>
      <c r="BW69" s="17"/>
    </row>
    <row r="70" spans="1:75" x14ac:dyDescent="0.25">
      <c r="A70" s="12" t="s">
        <v>73</v>
      </c>
      <c r="B70">
        <f>COUNTIF(Janvier!$B$3:$B$250,"CMP rue Wagon")</f>
        <v>0</v>
      </c>
      <c r="C70">
        <f>COUNTIF(Février!$B$3:$B$250,"CMP rue Wagon")</f>
        <v>0</v>
      </c>
      <c r="D70">
        <f>COUNTIF(Mars!$B$3:$B$250,"CMP rue Wagon")</f>
        <v>0</v>
      </c>
      <c r="E70">
        <f>COUNTIF(Avril!$B$3:$B$250,"CMP rue Wagon")</f>
        <v>0</v>
      </c>
      <c r="F70">
        <f>COUNTIF(Mai!$B$3:$B$250,"CMP rue Wagon")</f>
        <v>0</v>
      </c>
      <c r="G70">
        <f>COUNTIF(Juin!$B$3:$B$250,"CMP rue Wagon")</f>
        <v>0</v>
      </c>
      <c r="H70">
        <f>COUNTIF(Juillet!$B$3:$B$250,"CMP rue Wagon")</f>
        <v>0</v>
      </c>
      <c r="I70">
        <f>COUNTIF(Août!$B$3:$B$250,"CMP rue Wagon")</f>
        <v>0</v>
      </c>
      <c r="J70">
        <f>COUNTIF(Septembre!$B$3:$B$250,"CMP rue Wagon")</f>
        <v>0</v>
      </c>
      <c r="K70">
        <f>COUNTIF(Octobre!$B$3:$B$250,"CMP rue Wagon")</f>
        <v>0</v>
      </c>
      <c r="L70">
        <f>COUNTIF(Novembre!$B$3:$B$250,"CMP rue Wagon")</f>
        <v>0</v>
      </c>
      <c r="M70">
        <f>COUNTIF(Décembre!$B$3:$B$250,"CMP rue Wagon")</f>
        <v>0</v>
      </c>
      <c r="N70" s="59">
        <f t="shared" si="32"/>
        <v>0</v>
      </c>
      <c r="O70" s="17"/>
      <c r="P70" s="12" t="s">
        <v>73</v>
      </c>
      <c r="Q70">
        <f ca="1">SUMPRODUCT((INDIRECT(Q$1&amp;"!$B$3:$B$250")=$P70)*(INDIRECT(Q$1&amp;"!L3C"&amp;MATCH($P$1,INDIRECT(Q$1&amp;"!$A$2:$S$2"),0)&amp;":L250C"&amp;MATCH($P$1,INDIRECT(Q$1&amp;"!$A$2:$S$2"),0),FALSE)))</f>
        <v>0</v>
      </c>
      <c r="R70">
        <f t="shared" ca="1" si="33"/>
        <v>0</v>
      </c>
      <c r="S70">
        <f t="shared" ca="1" si="33"/>
        <v>0</v>
      </c>
      <c r="T70">
        <f t="shared" ca="1" si="33"/>
        <v>0</v>
      </c>
      <c r="U70">
        <f t="shared" ca="1" si="29"/>
        <v>0</v>
      </c>
      <c r="V70">
        <f t="shared" ca="1" si="15"/>
        <v>0</v>
      </c>
      <c r="W70">
        <f t="shared" ca="1" si="15"/>
        <v>0</v>
      </c>
      <c r="X70">
        <f t="shared" ca="1" si="15"/>
        <v>0</v>
      </c>
      <c r="Y70">
        <f t="shared" ca="1" si="15"/>
        <v>0</v>
      </c>
      <c r="Z70">
        <f t="shared" ca="1" si="25"/>
        <v>0</v>
      </c>
      <c r="AA70">
        <f t="shared" ca="1" si="16"/>
        <v>0</v>
      </c>
      <c r="AB70">
        <f t="shared" ca="1" si="16"/>
        <v>0</v>
      </c>
      <c r="AC70" s="59">
        <f t="shared" ca="1" si="34"/>
        <v>0</v>
      </c>
      <c r="AD70" s="17"/>
      <c r="AE70" s="12" t="s">
        <v>73</v>
      </c>
      <c r="AF70">
        <f t="shared" ca="1" si="35"/>
        <v>0</v>
      </c>
      <c r="AG70">
        <f t="shared" ca="1" si="35"/>
        <v>0</v>
      </c>
      <c r="AH70">
        <f t="shared" ca="1" si="35"/>
        <v>0</v>
      </c>
      <c r="AI70">
        <f t="shared" ca="1" si="35"/>
        <v>0</v>
      </c>
      <c r="AJ70">
        <f t="shared" ca="1" si="24"/>
        <v>0</v>
      </c>
      <c r="AK70">
        <f t="shared" ca="1" si="17"/>
        <v>0</v>
      </c>
      <c r="AL70">
        <f t="shared" ca="1" si="17"/>
        <v>0</v>
      </c>
      <c r="AM70">
        <f t="shared" ca="1" si="17"/>
        <v>0</v>
      </c>
      <c r="AN70">
        <f t="shared" ca="1" si="17"/>
        <v>0</v>
      </c>
      <c r="AO70">
        <f t="shared" ca="1" si="26"/>
        <v>0</v>
      </c>
      <c r="AP70">
        <f t="shared" ca="1" si="18"/>
        <v>0</v>
      </c>
      <c r="AQ70">
        <f t="shared" ca="1" si="18"/>
        <v>0</v>
      </c>
      <c r="AR70" s="59">
        <f t="shared" ca="1" si="36"/>
        <v>0</v>
      </c>
      <c r="AS70" s="17"/>
      <c r="AT70" s="12" t="s">
        <v>73</v>
      </c>
      <c r="AU70">
        <f t="shared" ca="1" si="37"/>
        <v>0</v>
      </c>
      <c r="AV70">
        <f t="shared" ca="1" si="37"/>
        <v>0</v>
      </c>
      <c r="AW70">
        <f t="shared" ca="1" si="37"/>
        <v>0</v>
      </c>
      <c r="AX70">
        <f t="shared" ca="1" si="37"/>
        <v>0</v>
      </c>
      <c r="AY70">
        <f t="shared" ca="1" si="30"/>
        <v>0</v>
      </c>
      <c r="AZ70">
        <f t="shared" ca="1" si="19"/>
        <v>0</v>
      </c>
      <c r="BA70">
        <f t="shared" ca="1" si="19"/>
        <v>0</v>
      </c>
      <c r="BB70">
        <f t="shared" ca="1" si="19"/>
        <v>0</v>
      </c>
      <c r="BC70">
        <f t="shared" ca="1" si="19"/>
        <v>0</v>
      </c>
      <c r="BD70">
        <f t="shared" ca="1" si="27"/>
        <v>0</v>
      </c>
      <c r="BE70">
        <f t="shared" ca="1" si="20"/>
        <v>0</v>
      </c>
      <c r="BF70" t="e">
        <f t="shared" ca="1" si="20"/>
        <v>#VALUE!</v>
      </c>
      <c r="BG70" s="59" t="e">
        <f t="shared" ca="1" si="38"/>
        <v>#VALUE!</v>
      </c>
      <c r="BH70" s="17"/>
      <c r="BI70" s="12" t="s">
        <v>73</v>
      </c>
      <c r="BJ70">
        <f t="shared" ca="1" si="39"/>
        <v>0</v>
      </c>
      <c r="BK70">
        <f t="shared" ca="1" si="39"/>
        <v>0</v>
      </c>
      <c r="BL70">
        <f t="shared" ca="1" si="39"/>
        <v>0</v>
      </c>
      <c r="BM70">
        <f t="shared" ca="1" si="39"/>
        <v>0</v>
      </c>
      <c r="BN70">
        <f t="shared" ca="1" si="31"/>
        <v>0</v>
      </c>
      <c r="BO70">
        <f t="shared" ca="1" si="21"/>
        <v>0</v>
      </c>
      <c r="BP70">
        <f t="shared" ca="1" si="21"/>
        <v>0</v>
      </c>
      <c r="BQ70">
        <f t="shared" ca="1" si="21"/>
        <v>0</v>
      </c>
      <c r="BR70">
        <f t="shared" ca="1" si="21"/>
        <v>0</v>
      </c>
      <c r="BS70">
        <f t="shared" ca="1" si="28"/>
        <v>0</v>
      </c>
      <c r="BT70">
        <f t="shared" ca="1" si="22"/>
        <v>0</v>
      </c>
      <c r="BU70">
        <f t="shared" ca="1" si="22"/>
        <v>0</v>
      </c>
      <c r="BV70" s="59">
        <f t="shared" ca="1" si="40"/>
        <v>0</v>
      </c>
      <c r="BW70" s="17"/>
    </row>
    <row r="71" spans="1:75" x14ac:dyDescent="0.25">
      <c r="A71" s="11" t="s">
        <v>76</v>
      </c>
      <c r="B71">
        <f>COUNTIF(Janvier!$B$3:$B$250,"CMP Roost Warendin")</f>
        <v>0</v>
      </c>
      <c r="C71">
        <f>COUNTIF(Février!$B$3:$B$250,"CMP Roost Warendin")</f>
        <v>0</v>
      </c>
      <c r="D71">
        <f>COUNTIF(Mars!$B$3:$B$250,"CMP Roost Warendin")</f>
        <v>0</v>
      </c>
      <c r="E71">
        <f>COUNTIF(Avril!$B$3:$B$250,"CMP Roost Warendin")</f>
        <v>0</v>
      </c>
      <c r="F71">
        <f>COUNTIF(Mai!$B$3:$B$250,"CMP Roost Warendin")</f>
        <v>0</v>
      </c>
      <c r="G71">
        <f>COUNTIF(Juin!$B$3:$B$250,"CMP Roost Warendin")</f>
        <v>0</v>
      </c>
      <c r="H71">
        <f>COUNTIF(Juillet!$B$3:$B$250,"CMP Roost Warendin")</f>
        <v>0</v>
      </c>
      <c r="I71">
        <f>COUNTIF(Août!$B$3:$B$250,"CMP Roost Warendin")</f>
        <v>0</v>
      </c>
      <c r="J71">
        <f>COUNTIF(Septembre!$B$3:$B$250,"CMP Roost Warendin")</f>
        <v>0</v>
      </c>
      <c r="K71">
        <f>COUNTIF(Octobre!$B$3:$B$250,"CMP Roost Warendin")</f>
        <v>0</v>
      </c>
      <c r="L71">
        <f>COUNTIF(Novembre!$B$3:$B$250,"CMP Roost Warendin")</f>
        <v>0</v>
      </c>
      <c r="M71">
        <f>COUNTIF(Décembre!$B$3:$B$250,"CMP Roost Warendin")</f>
        <v>0</v>
      </c>
      <c r="N71" s="59">
        <f t="shared" si="32"/>
        <v>0</v>
      </c>
      <c r="O71" s="17"/>
      <c r="P71" s="11" t="s">
        <v>76</v>
      </c>
      <c r="Q71">
        <f t="shared" ca="1" si="33"/>
        <v>0</v>
      </c>
      <c r="R71">
        <f t="shared" ca="1" si="33"/>
        <v>0</v>
      </c>
      <c r="S71">
        <f t="shared" ca="1" si="33"/>
        <v>0</v>
      </c>
      <c r="T71">
        <f t="shared" ca="1" si="33"/>
        <v>0</v>
      </c>
      <c r="U71">
        <f t="shared" ca="1" si="29"/>
        <v>0</v>
      </c>
      <c r="V71">
        <f t="shared" ca="1" si="15"/>
        <v>0</v>
      </c>
      <c r="W71">
        <f t="shared" ca="1" si="15"/>
        <v>0</v>
      </c>
      <c r="X71">
        <f t="shared" ca="1" si="15"/>
        <v>0</v>
      </c>
      <c r="Y71">
        <f t="shared" ca="1" si="15"/>
        <v>0</v>
      </c>
      <c r="Z71">
        <f t="shared" ca="1" si="25"/>
        <v>0</v>
      </c>
      <c r="AA71">
        <f t="shared" ca="1" si="16"/>
        <v>0</v>
      </c>
      <c r="AB71">
        <f t="shared" ca="1" si="16"/>
        <v>0</v>
      </c>
      <c r="AC71" s="59">
        <f t="shared" ca="1" si="34"/>
        <v>0</v>
      </c>
      <c r="AD71" s="17"/>
      <c r="AE71" s="11" t="s">
        <v>76</v>
      </c>
      <c r="AF71">
        <f t="shared" ca="1" si="35"/>
        <v>0</v>
      </c>
      <c r="AG71">
        <f t="shared" ca="1" si="35"/>
        <v>0</v>
      </c>
      <c r="AH71">
        <f t="shared" ca="1" si="35"/>
        <v>0</v>
      </c>
      <c r="AI71">
        <f t="shared" ca="1" si="35"/>
        <v>0</v>
      </c>
      <c r="AJ71">
        <f t="shared" ca="1" si="24"/>
        <v>0</v>
      </c>
      <c r="AK71">
        <f t="shared" ca="1" si="17"/>
        <v>0</v>
      </c>
      <c r="AL71">
        <f t="shared" ca="1" si="17"/>
        <v>0</v>
      </c>
      <c r="AM71">
        <f t="shared" ca="1" si="17"/>
        <v>0</v>
      </c>
      <c r="AN71">
        <f t="shared" ca="1" si="17"/>
        <v>0</v>
      </c>
      <c r="AO71">
        <f t="shared" ca="1" si="26"/>
        <v>0</v>
      </c>
      <c r="AP71">
        <f t="shared" ca="1" si="18"/>
        <v>0</v>
      </c>
      <c r="AQ71">
        <f t="shared" ca="1" si="18"/>
        <v>0</v>
      </c>
      <c r="AR71" s="59">
        <f t="shared" ca="1" si="36"/>
        <v>0</v>
      </c>
      <c r="AS71" s="17"/>
      <c r="AT71" s="11" t="s">
        <v>76</v>
      </c>
      <c r="AU71">
        <f t="shared" ca="1" si="37"/>
        <v>0</v>
      </c>
      <c r="AV71">
        <f t="shared" ca="1" si="37"/>
        <v>0</v>
      </c>
      <c r="AW71">
        <f t="shared" ca="1" si="37"/>
        <v>0</v>
      </c>
      <c r="AX71">
        <f t="shared" ca="1" si="37"/>
        <v>0</v>
      </c>
      <c r="AY71">
        <f t="shared" ca="1" si="30"/>
        <v>0</v>
      </c>
      <c r="AZ71">
        <f t="shared" ca="1" si="19"/>
        <v>0</v>
      </c>
      <c r="BA71">
        <f t="shared" ca="1" si="19"/>
        <v>0</v>
      </c>
      <c r="BB71">
        <f t="shared" ca="1" si="19"/>
        <v>0</v>
      </c>
      <c r="BC71">
        <f t="shared" ca="1" si="19"/>
        <v>0</v>
      </c>
      <c r="BD71">
        <f t="shared" ca="1" si="27"/>
        <v>0</v>
      </c>
      <c r="BE71">
        <f t="shared" ca="1" si="20"/>
        <v>0</v>
      </c>
      <c r="BF71" t="e">
        <f t="shared" ca="1" si="20"/>
        <v>#VALUE!</v>
      </c>
      <c r="BG71" s="59" t="e">
        <f t="shared" ca="1" si="38"/>
        <v>#VALUE!</v>
      </c>
      <c r="BH71" s="17"/>
      <c r="BI71" s="11" t="s">
        <v>76</v>
      </c>
      <c r="BJ71">
        <f t="shared" ca="1" si="39"/>
        <v>0</v>
      </c>
      <c r="BK71">
        <f t="shared" ca="1" si="39"/>
        <v>0</v>
      </c>
      <c r="BL71">
        <f t="shared" ca="1" si="39"/>
        <v>0</v>
      </c>
      <c r="BM71">
        <f t="shared" ca="1" si="39"/>
        <v>0</v>
      </c>
      <c r="BN71">
        <f t="shared" ca="1" si="31"/>
        <v>0</v>
      </c>
      <c r="BO71">
        <f t="shared" ca="1" si="21"/>
        <v>0</v>
      </c>
      <c r="BP71">
        <f t="shared" ca="1" si="21"/>
        <v>0</v>
      </c>
      <c r="BQ71">
        <f t="shared" ca="1" si="21"/>
        <v>0</v>
      </c>
      <c r="BR71">
        <f t="shared" ca="1" si="21"/>
        <v>0</v>
      </c>
      <c r="BS71">
        <f t="shared" ca="1" si="28"/>
        <v>0</v>
      </c>
      <c r="BT71">
        <f t="shared" ca="1" si="22"/>
        <v>0</v>
      </c>
      <c r="BU71">
        <f t="shared" ca="1" si="22"/>
        <v>0</v>
      </c>
      <c r="BV71" s="59">
        <f t="shared" ca="1" si="40"/>
        <v>0</v>
      </c>
      <c r="BW71" s="17"/>
    </row>
    <row r="72" spans="1:75" x14ac:dyDescent="0.25">
      <c r="A72" s="12" t="s">
        <v>74</v>
      </c>
      <c r="B72">
        <f>COUNTIF(Janvier!$B$3:$B$250,"CMP rue des Wetz")</f>
        <v>0</v>
      </c>
      <c r="C72">
        <f>COUNTIF(Février!$B$3:$B$250,"CMP rue des Wetz")</f>
        <v>0</v>
      </c>
      <c r="D72">
        <f>COUNTIF(Mars!$B$3:$B$250,"CMP rue des Wetz")</f>
        <v>0</v>
      </c>
      <c r="E72">
        <f>COUNTIF(Avril!$B$3:$B$250,"CMP rue des Wetz")</f>
        <v>0</v>
      </c>
      <c r="F72">
        <f>COUNTIF(Mai!$B$3:$B$250,"CMP rue des Wetz")</f>
        <v>0</v>
      </c>
      <c r="G72">
        <f>COUNTIF(Juin!$B$3:$B$250,"CMP rue des Wetz")</f>
        <v>0</v>
      </c>
      <c r="H72">
        <f>COUNTIF(Juillet!$B$3:$B$250,"CMP rue des Wetz")</f>
        <v>0</v>
      </c>
      <c r="I72">
        <f>COUNTIF(Août!$B$3:$B$250,"CMP rue des Wetz")</f>
        <v>0</v>
      </c>
      <c r="J72">
        <f>COUNTIF(Septembre!$B$3:$B$250,"CMP rue des Wetz")</f>
        <v>0</v>
      </c>
      <c r="K72">
        <f>COUNTIF(Octobre!$B$3:$B$250,"CMP rue des Wetz")</f>
        <v>0</v>
      </c>
      <c r="L72">
        <f>COUNTIF(Novembre!$B$3:$B$250,"CMP rue des Wetz")</f>
        <v>0</v>
      </c>
      <c r="M72">
        <f>COUNTIF(Décembre!$B$3:$B$250,"CMP rue des Wetz")</f>
        <v>0</v>
      </c>
      <c r="N72" s="59">
        <f t="shared" si="32"/>
        <v>0</v>
      </c>
      <c r="O72" s="17"/>
      <c r="P72" s="12" t="s">
        <v>74</v>
      </c>
      <c r="Q72">
        <f t="shared" ca="1" si="33"/>
        <v>0</v>
      </c>
      <c r="R72">
        <f t="shared" ca="1" si="33"/>
        <v>0</v>
      </c>
      <c r="S72">
        <f t="shared" ca="1" si="33"/>
        <v>0</v>
      </c>
      <c r="T72">
        <f t="shared" ca="1" si="33"/>
        <v>0</v>
      </c>
      <c r="U72">
        <f t="shared" ca="1" si="29"/>
        <v>0</v>
      </c>
      <c r="V72">
        <f t="shared" ca="1" si="15"/>
        <v>0</v>
      </c>
      <c r="W72">
        <f t="shared" ca="1" si="15"/>
        <v>0</v>
      </c>
      <c r="X72">
        <f t="shared" ca="1" si="15"/>
        <v>0</v>
      </c>
      <c r="Y72">
        <f t="shared" ca="1" si="15"/>
        <v>0</v>
      </c>
      <c r="Z72">
        <f t="shared" ca="1" si="25"/>
        <v>0</v>
      </c>
      <c r="AA72">
        <f t="shared" ca="1" si="16"/>
        <v>0</v>
      </c>
      <c r="AB72">
        <f t="shared" ca="1" si="16"/>
        <v>0</v>
      </c>
      <c r="AC72" s="59">
        <f t="shared" ca="1" si="34"/>
        <v>0</v>
      </c>
      <c r="AD72" s="17"/>
      <c r="AE72" s="12" t="s">
        <v>74</v>
      </c>
      <c r="AF72">
        <f ca="1">SUMPRODUCT((INDIRECT(AF$1&amp;"!$B$3:$B$250")=$AE72)*(INDIRECT(AF$1&amp;"!L3C"&amp;MATCH($AE$1,INDIRECT(AF$1&amp;"!$A$2:$S$2"),0)&amp;":L250C"&amp;MATCH($AE$1,INDIRECT(AF$1&amp;"!$A$2:$S$2"),0),FALSE)))</f>
        <v>0</v>
      </c>
      <c r="AG72">
        <f t="shared" ca="1" si="35"/>
        <v>0</v>
      </c>
      <c r="AH72">
        <f t="shared" ca="1" si="35"/>
        <v>0</v>
      </c>
      <c r="AI72">
        <f t="shared" ca="1" si="35"/>
        <v>0</v>
      </c>
      <c r="AJ72">
        <f t="shared" ca="1" si="24"/>
        <v>0</v>
      </c>
      <c r="AK72">
        <f t="shared" ca="1" si="17"/>
        <v>0</v>
      </c>
      <c r="AL72">
        <f t="shared" ca="1" si="17"/>
        <v>0</v>
      </c>
      <c r="AM72">
        <f t="shared" ca="1" si="17"/>
        <v>0</v>
      </c>
      <c r="AN72">
        <f t="shared" ca="1" si="17"/>
        <v>0</v>
      </c>
      <c r="AO72">
        <f t="shared" ca="1" si="26"/>
        <v>0</v>
      </c>
      <c r="AP72">
        <f t="shared" ca="1" si="18"/>
        <v>0</v>
      </c>
      <c r="AQ72">
        <f t="shared" ca="1" si="18"/>
        <v>0</v>
      </c>
      <c r="AR72" s="59">
        <f t="shared" ca="1" si="36"/>
        <v>0</v>
      </c>
      <c r="AS72" s="17"/>
      <c r="AT72" s="12" t="s">
        <v>74</v>
      </c>
      <c r="AU72">
        <f ca="1">SUMPRODUCT((INDIRECT(AU$1&amp;"!$B$3:$B$250")=$AT72)*(INDIRECT(AU$1&amp;"!L3C"&amp;MATCH($AT$1,INDIRECT(AU$1&amp;"!$A$2:$S$2"),0)&amp;":L250C"&amp;MATCH($AT$1,INDIRECT(AU$1&amp;"!$A$2:$S$2"),0),FALSE)))</f>
        <v>0</v>
      </c>
      <c r="AV72">
        <f t="shared" ca="1" si="37"/>
        <v>0</v>
      </c>
      <c r="AW72">
        <f t="shared" ca="1" si="37"/>
        <v>0</v>
      </c>
      <c r="AX72">
        <f t="shared" ca="1" si="37"/>
        <v>0</v>
      </c>
      <c r="AY72">
        <f t="shared" ca="1" si="30"/>
        <v>0</v>
      </c>
      <c r="AZ72">
        <f t="shared" ca="1" si="19"/>
        <v>0</v>
      </c>
      <c r="BA72">
        <f t="shared" ca="1" si="19"/>
        <v>0</v>
      </c>
      <c r="BB72">
        <f t="shared" ca="1" si="19"/>
        <v>0</v>
      </c>
      <c r="BC72">
        <f t="shared" ca="1" si="19"/>
        <v>0</v>
      </c>
      <c r="BD72">
        <f t="shared" ca="1" si="27"/>
        <v>0</v>
      </c>
      <c r="BE72">
        <f t="shared" ca="1" si="20"/>
        <v>0</v>
      </c>
      <c r="BF72" t="e">
        <f t="shared" ca="1" si="20"/>
        <v>#VALUE!</v>
      </c>
      <c r="BG72" s="59" t="e">
        <f t="shared" ca="1" si="38"/>
        <v>#VALUE!</v>
      </c>
      <c r="BH72" s="17"/>
      <c r="BI72" s="12" t="s">
        <v>74</v>
      </c>
      <c r="BJ72">
        <f t="shared" ca="1" si="39"/>
        <v>0</v>
      </c>
      <c r="BK72">
        <f t="shared" ca="1" si="39"/>
        <v>0</v>
      </c>
      <c r="BL72">
        <f t="shared" ca="1" si="39"/>
        <v>0</v>
      </c>
      <c r="BM72">
        <f t="shared" ca="1" si="39"/>
        <v>0</v>
      </c>
      <c r="BN72">
        <f t="shared" ca="1" si="31"/>
        <v>0</v>
      </c>
      <c r="BO72">
        <f t="shared" ca="1" si="21"/>
        <v>0</v>
      </c>
      <c r="BP72">
        <f t="shared" ca="1" si="21"/>
        <v>0</v>
      </c>
      <c r="BQ72">
        <f t="shared" ca="1" si="21"/>
        <v>0</v>
      </c>
      <c r="BR72">
        <f t="shared" ca="1" si="21"/>
        <v>0</v>
      </c>
      <c r="BS72">
        <f t="shared" ca="1" si="28"/>
        <v>0</v>
      </c>
      <c r="BT72">
        <f t="shared" ca="1" si="22"/>
        <v>0</v>
      </c>
      <c r="BU72">
        <f t="shared" ca="1" si="22"/>
        <v>0</v>
      </c>
      <c r="BV72" s="59">
        <f t="shared" ca="1" si="40"/>
        <v>0</v>
      </c>
      <c r="BW72" s="17"/>
    </row>
    <row r="73" spans="1:75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59">
        <f t="shared" si="32"/>
        <v>0</v>
      </c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59">
        <f t="shared" si="34"/>
        <v>0</v>
      </c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59">
        <f t="shared" si="36"/>
        <v>0</v>
      </c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59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59"/>
      <c r="BW73" s="17"/>
    </row>
    <row r="74" spans="1:75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59">
        <f t="shared" si="32"/>
        <v>0</v>
      </c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59">
        <f t="shared" si="34"/>
        <v>0</v>
      </c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59">
        <f t="shared" si="36"/>
        <v>0</v>
      </c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59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59"/>
      <c r="BW74" s="17"/>
    </row>
    <row r="75" spans="1:75" ht="45" x14ac:dyDescent="0.25">
      <c r="A75" s="2" t="s">
        <v>120</v>
      </c>
      <c r="B75" s="19" t="s">
        <v>88</v>
      </c>
      <c r="C75" s="19" t="s">
        <v>89</v>
      </c>
      <c r="D75" s="19" t="s">
        <v>90</v>
      </c>
      <c r="E75" s="19" t="s">
        <v>91</v>
      </c>
      <c r="F75" s="19" t="s">
        <v>92</v>
      </c>
      <c r="G75" s="19" t="s">
        <v>93</v>
      </c>
      <c r="H75" s="19" t="s">
        <v>94</v>
      </c>
      <c r="I75" s="19" t="s">
        <v>95</v>
      </c>
      <c r="J75" s="19" t="s">
        <v>96</v>
      </c>
      <c r="K75" s="19" t="s">
        <v>97</v>
      </c>
      <c r="L75" s="19" t="s">
        <v>98</v>
      </c>
      <c r="M75" s="19" t="s">
        <v>99</v>
      </c>
      <c r="N75" s="59">
        <f t="shared" si="32"/>
        <v>0</v>
      </c>
      <c r="O75" s="17"/>
      <c r="P75" s="2" t="s">
        <v>121</v>
      </c>
      <c r="Q75" s="19" t="s">
        <v>88</v>
      </c>
      <c r="R75" s="19" t="s">
        <v>89</v>
      </c>
      <c r="S75" s="19" t="s">
        <v>90</v>
      </c>
      <c r="T75" s="19" t="s">
        <v>91</v>
      </c>
      <c r="U75" s="19" t="s">
        <v>92</v>
      </c>
      <c r="V75" s="19" t="s">
        <v>93</v>
      </c>
      <c r="W75" s="19" t="s">
        <v>94</v>
      </c>
      <c r="X75" s="19" t="s">
        <v>95</v>
      </c>
      <c r="Y75" s="19" t="s">
        <v>96</v>
      </c>
      <c r="Z75" s="19" t="s">
        <v>97</v>
      </c>
      <c r="AA75" s="19" t="s">
        <v>98</v>
      </c>
      <c r="AB75" s="19" t="s">
        <v>99</v>
      </c>
      <c r="AC75" s="59">
        <f t="shared" si="34"/>
        <v>0</v>
      </c>
      <c r="AD75" s="17"/>
      <c r="AE75" s="2" t="s">
        <v>81</v>
      </c>
      <c r="AF75" s="19" t="s">
        <v>88</v>
      </c>
      <c r="AG75" s="19" t="s">
        <v>89</v>
      </c>
      <c r="AH75" s="19" t="s">
        <v>90</v>
      </c>
      <c r="AI75" s="19" t="s">
        <v>91</v>
      </c>
      <c r="AJ75" s="19" t="s">
        <v>92</v>
      </c>
      <c r="AK75" s="19" t="s">
        <v>93</v>
      </c>
      <c r="AL75" s="19" t="s">
        <v>94</v>
      </c>
      <c r="AM75" s="19" t="s">
        <v>95</v>
      </c>
      <c r="AN75" s="19" t="s">
        <v>96</v>
      </c>
      <c r="AO75" s="19" t="s">
        <v>97</v>
      </c>
      <c r="AP75" s="19" t="s">
        <v>98</v>
      </c>
      <c r="AQ75" s="19" t="s">
        <v>99</v>
      </c>
      <c r="AR75" s="59">
        <f t="shared" si="36"/>
        <v>0</v>
      </c>
      <c r="AS75" s="17"/>
      <c r="AT75" s="2" t="s">
        <v>5</v>
      </c>
      <c r="AU75" s="19" t="s">
        <v>88</v>
      </c>
      <c r="AV75" s="19" t="s">
        <v>89</v>
      </c>
      <c r="AW75" s="19" t="s">
        <v>90</v>
      </c>
      <c r="AX75" s="19" t="s">
        <v>91</v>
      </c>
      <c r="AY75" s="19" t="s">
        <v>92</v>
      </c>
      <c r="AZ75" s="19" t="s">
        <v>93</v>
      </c>
      <c r="BA75" s="19" t="s">
        <v>94</v>
      </c>
      <c r="BB75" s="19" t="s">
        <v>95</v>
      </c>
      <c r="BC75" s="19" t="s">
        <v>96</v>
      </c>
      <c r="BD75" s="19" t="s">
        <v>97</v>
      </c>
      <c r="BE75" s="19" t="s">
        <v>98</v>
      </c>
      <c r="BF75" s="19" t="s">
        <v>99</v>
      </c>
      <c r="BG75" s="59">
        <f t="shared" si="38"/>
        <v>0</v>
      </c>
      <c r="BH75" s="17"/>
      <c r="BI75" s="2" t="s">
        <v>4</v>
      </c>
      <c r="BJ75" s="19" t="s">
        <v>88</v>
      </c>
      <c r="BK75" s="19" t="s">
        <v>89</v>
      </c>
      <c r="BL75" s="19" t="s">
        <v>90</v>
      </c>
      <c r="BM75" s="19" t="s">
        <v>91</v>
      </c>
      <c r="BN75" s="19" t="s">
        <v>92</v>
      </c>
      <c r="BO75" s="19" t="s">
        <v>93</v>
      </c>
      <c r="BP75" s="19" t="s">
        <v>94</v>
      </c>
      <c r="BQ75" s="19" t="s">
        <v>95</v>
      </c>
      <c r="BR75" s="19" t="s">
        <v>96</v>
      </c>
      <c r="BS75" s="19" t="s">
        <v>97</v>
      </c>
      <c r="BT75" s="19" t="s">
        <v>98</v>
      </c>
      <c r="BU75" s="19" t="s">
        <v>99</v>
      </c>
      <c r="BV75" s="59">
        <f t="shared" si="40"/>
        <v>0</v>
      </c>
      <c r="BW75" s="17"/>
    </row>
    <row r="76" spans="1:75" x14ac:dyDescent="0.25">
      <c r="A76" s="12" t="s">
        <v>8</v>
      </c>
      <c r="B76">
        <f ca="1">SUMPRODUCT((INDIRECT(B$75&amp;"!$B$3:$B$250")=$A76)*(INDIRECT(B$75&amp;"!L3C"&amp;MATCH($A$75,INDIRECT(B$75&amp;"!$A$2:$S$2"),0)&amp;":L250C"&amp;MATCH($A$75,INDIRECT(B$75&amp;"!$A$2:$S$2"),0),FALSE)))</f>
        <v>0</v>
      </c>
      <c r="C76">
        <f t="shared" ref="C76:M91" ca="1" si="41">SUMPRODUCT((INDIRECT(C$75&amp;"!$B$3:$B$250")=$A76)*(INDIRECT(C$75&amp;"!L3C"&amp;MATCH($A$75,INDIRECT(C$75&amp;"!$A$2:$S$2"),0)&amp;":L250C"&amp;MATCH($A$75,INDIRECT(C$75&amp;"!$A$2:$S$2"),0),FALSE)))</f>
        <v>0</v>
      </c>
      <c r="D76">
        <f t="shared" ca="1" si="41"/>
        <v>0</v>
      </c>
      <c r="E76">
        <f t="shared" ca="1" si="41"/>
        <v>0</v>
      </c>
      <c r="F76">
        <f t="shared" ca="1" si="41"/>
        <v>0</v>
      </c>
      <c r="G76">
        <f t="shared" ca="1" si="41"/>
        <v>0</v>
      </c>
      <c r="H76">
        <f t="shared" ca="1" si="41"/>
        <v>0</v>
      </c>
      <c r="I76">
        <f t="shared" ca="1" si="41"/>
        <v>0</v>
      </c>
      <c r="J76">
        <f t="shared" ca="1" si="41"/>
        <v>0</v>
      </c>
      <c r="K76">
        <f t="shared" ca="1" si="41"/>
        <v>0</v>
      </c>
      <c r="L76">
        <f t="shared" ca="1" si="41"/>
        <v>0</v>
      </c>
      <c r="M76">
        <f ca="1">SUMPRODUCT((INDIRECT(M$75&amp;"!$B$3:$B$250")=$A76)*(INDIRECT(M$75&amp;"!L3C"&amp;MATCH($A$75,INDIRECT(M$75&amp;"!$A$2:$S$2"),0)&amp;":L250C"&amp;MATCH($A$75,INDIRECT(M$75&amp;"!$A$2:$S$2"),0),FALSE)))</f>
        <v>0</v>
      </c>
      <c r="N76" s="59">
        <f t="shared" ca="1" si="32"/>
        <v>0</v>
      </c>
      <c r="O76" s="17"/>
      <c r="P76" s="12" t="s">
        <v>8</v>
      </c>
      <c r="Q76">
        <f ca="1">SUMPRODUCT((INDIRECT(Q$75&amp;"!$B$3:$B$250")=$P76)*(INDIRECT(Q$75&amp;"!L3C"&amp;MATCH($P$75,INDIRECT(Q$75&amp;"!$A$2:$S$2"),0)&amp;":L250C"&amp;MATCH($P$75,INDIRECT(Q$75&amp;"!$A$2:$S$2"),0),FALSE)))</f>
        <v>0</v>
      </c>
      <c r="R76">
        <f t="shared" ref="R76:AB91" ca="1" si="42">SUMPRODUCT((INDIRECT(R$75&amp;"!$B$3:$B$250")=$P76)*(INDIRECT(R$75&amp;"!L3C"&amp;MATCH($P$75,INDIRECT(R$75&amp;"!$A$2:$S$2"),0)&amp;":L250C"&amp;MATCH($P$75,INDIRECT(R$75&amp;"!$A$2:$S$2"),0),FALSE)))</f>
        <v>0</v>
      </c>
      <c r="S76">
        <f t="shared" ca="1" si="42"/>
        <v>0</v>
      </c>
      <c r="T76">
        <f t="shared" ca="1" si="42"/>
        <v>0</v>
      </c>
      <c r="U76">
        <f t="shared" ca="1" si="42"/>
        <v>0</v>
      </c>
      <c r="V76">
        <f t="shared" ca="1" si="42"/>
        <v>0</v>
      </c>
      <c r="W76">
        <f t="shared" ca="1" si="42"/>
        <v>0</v>
      </c>
      <c r="X76">
        <f t="shared" ca="1" si="42"/>
        <v>0</v>
      </c>
      <c r="Y76">
        <f t="shared" ca="1" si="42"/>
        <v>0</v>
      </c>
      <c r="Z76">
        <f t="shared" ca="1" si="42"/>
        <v>0</v>
      </c>
      <c r="AA76">
        <f t="shared" ca="1" si="42"/>
        <v>0</v>
      </c>
      <c r="AB76">
        <f t="shared" ca="1" si="42"/>
        <v>0</v>
      </c>
      <c r="AC76" s="59">
        <f t="shared" ca="1" si="34"/>
        <v>0</v>
      </c>
      <c r="AD76" s="17"/>
      <c r="AE76" s="12" t="s">
        <v>8</v>
      </c>
      <c r="AF76">
        <f ca="1">SUMPRODUCT((INDIRECT(AF$75&amp;"!$B$3:$B$250")=$AE76)*(INDIRECT(AF$75&amp;"!L3C"&amp;MATCH($AE$75,INDIRECT(AF$75&amp;"!$A$2:$S$2"),0)&amp;":L250C"&amp;MATCH($AE$75,INDIRECT(AF$75&amp;"!$A$2:$S$2"),0),FALSE)))</f>
        <v>0</v>
      </c>
      <c r="AG76">
        <f t="shared" ref="AG76:AQ91" ca="1" si="43">SUMPRODUCT((INDIRECT(AG$75&amp;"!$B$3:$B$250")=$AE76)*(INDIRECT(AG$75&amp;"!L3C"&amp;MATCH($AE$75,INDIRECT(AG$75&amp;"!$A$2:$S$2"),0)&amp;":L250C"&amp;MATCH($AE$75,INDIRECT(AG$75&amp;"!$A$2:$S$2"),0),FALSE)))</f>
        <v>0</v>
      </c>
      <c r="AH76">
        <f t="shared" ca="1" si="43"/>
        <v>0</v>
      </c>
      <c r="AI76">
        <f t="shared" ca="1" si="43"/>
        <v>0</v>
      </c>
      <c r="AJ76">
        <f t="shared" ca="1" si="43"/>
        <v>0</v>
      </c>
      <c r="AK76">
        <f t="shared" ca="1" si="43"/>
        <v>0</v>
      </c>
      <c r="AL76">
        <f t="shared" ca="1" si="43"/>
        <v>0</v>
      </c>
      <c r="AM76">
        <f t="shared" ca="1" si="43"/>
        <v>0</v>
      </c>
      <c r="AN76">
        <f t="shared" ca="1" si="43"/>
        <v>0</v>
      </c>
      <c r="AO76">
        <f t="shared" ca="1" si="43"/>
        <v>0</v>
      </c>
      <c r="AP76">
        <f t="shared" ca="1" si="43"/>
        <v>0</v>
      </c>
      <c r="AQ76" t="e">
        <f t="shared" ca="1" si="43"/>
        <v>#VALUE!</v>
      </c>
      <c r="AR76" s="59" t="e">
        <f t="shared" ca="1" si="36"/>
        <v>#VALUE!</v>
      </c>
      <c r="AS76" s="17"/>
      <c r="AT76" s="12" t="s">
        <v>8</v>
      </c>
      <c r="AU76">
        <f ca="1">SUMPRODUCT((INDIRECT(AU$75&amp;"!$B$3:$B$250")=$AT76)*(INDIRECT(AU$75&amp;"!L3C"&amp;MATCH($AT$75,INDIRECT(AU$75&amp;"!$A$2:$S$2"),0)&amp;":L250C"&amp;MATCH($AT$75,INDIRECT(AU$75&amp;"!$A$2:$S$2"),0),FALSE)))</f>
        <v>0</v>
      </c>
      <c r="AV76">
        <f t="shared" ref="AV76:BF91" ca="1" si="44">SUMPRODUCT((INDIRECT(AV$75&amp;"!$B$3:$B$250")=$AT76)*(INDIRECT(AV$75&amp;"!L3C"&amp;MATCH($AT$75,INDIRECT(AV$75&amp;"!$A$2:$S$2"),0)&amp;":L250C"&amp;MATCH($AT$75,INDIRECT(AV$75&amp;"!$A$2:$S$2"),0),FALSE)))</f>
        <v>0</v>
      </c>
      <c r="AW76">
        <f t="shared" ca="1" si="44"/>
        <v>0</v>
      </c>
      <c r="AX76">
        <f t="shared" ca="1" si="44"/>
        <v>0</v>
      </c>
      <c r="AY76">
        <f t="shared" ca="1" si="44"/>
        <v>0</v>
      </c>
      <c r="AZ76">
        <f t="shared" ca="1" si="44"/>
        <v>0</v>
      </c>
      <c r="BA76">
        <f t="shared" ca="1" si="44"/>
        <v>0</v>
      </c>
      <c r="BB76">
        <f t="shared" ca="1" si="44"/>
        <v>0</v>
      </c>
      <c r="BC76">
        <f t="shared" ca="1" si="44"/>
        <v>0</v>
      </c>
      <c r="BD76">
        <f t="shared" ca="1" si="44"/>
        <v>0</v>
      </c>
      <c r="BE76">
        <f t="shared" ca="1" si="44"/>
        <v>0</v>
      </c>
      <c r="BF76">
        <f t="shared" ca="1" si="44"/>
        <v>0</v>
      </c>
      <c r="BG76" s="59">
        <f t="shared" ca="1" si="38"/>
        <v>0</v>
      </c>
      <c r="BH76" s="17"/>
      <c r="BI76" s="12" t="s">
        <v>8</v>
      </c>
      <c r="BJ76">
        <f ca="1">SUMPRODUCT((INDIRECT(BJ$75&amp;"!$B$3:$B$250")=$BI76)*(INDIRECT(BJ$75&amp;"!L3C"&amp;MATCH($BI$75,INDIRECT(BJ$75&amp;"!$A$2:$S$2"),0)&amp;":L250C"&amp;MATCH($BI$75,INDIRECT(BJ$75&amp;"!$A$2:$S$2"),0),FALSE)))</f>
        <v>0</v>
      </c>
      <c r="BK76">
        <f t="shared" ref="BK76:BU91" ca="1" si="45">SUMPRODUCT((INDIRECT(BK$75&amp;"!$B$3:$B$250")=$BI76)*(INDIRECT(BK$75&amp;"!L3C"&amp;MATCH($BI$75,INDIRECT(BK$75&amp;"!$A$2:$S$2"),0)&amp;":L250C"&amp;MATCH($BI$75,INDIRECT(BK$75&amp;"!$A$2:$S$2"),0),FALSE)))</f>
        <v>0</v>
      </c>
      <c r="BL76">
        <f t="shared" ca="1" si="45"/>
        <v>0</v>
      </c>
      <c r="BM76">
        <f t="shared" ca="1" si="45"/>
        <v>0</v>
      </c>
      <c r="BN76">
        <f t="shared" ca="1" si="45"/>
        <v>0</v>
      </c>
      <c r="BO76">
        <f t="shared" ca="1" si="45"/>
        <v>0</v>
      </c>
      <c r="BP76">
        <f t="shared" ca="1" si="45"/>
        <v>0</v>
      </c>
      <c r="BQ76">
        <f t="shared" ca="1" si="45"/>
        <v>0</v>
      </c>
      <c r="BR76">
        <f t="shared" ca="1" si="45"/>
        <v>0</v>
      </c>
      <c r="BS76">
        <f t="shared" ca="1" si="45"/>
        <v>0</v>
      </c>
      <c r="BT76">
        <f t="shared" ca="1" si="45"/>
        <v>0</v>
      </c>
      <c r="BU76">
        <f t="shared" ca="1" si="45"/>
        <v>0</v>
      </c>
      <c r="BV76" s="59">
        <f t="shared" ca="1" si="40"/>
        <v>0</v>
      </c>
      <c r="BW76" s="17"/>
    </row>
    <row r="77" spans="1:75" x14ac:dyDescent="0.25">
      <c r="A77" s="11" t="s">
        <v>7</v>
      </c>
      <c r="B77">
        <f t="shared" ref="B77:F140" ca="1" si="46">SUMPRODUCT((INDIRECT(B$75&amp;"!$B$3:$B$250")=$A77)*(INDIRECT(B$75&amp;"!L3C"&amp;MATCH($A$75,INDIRECT(B$75&amp;"!$A$2:$S$2"),0)&amp;":L250C"&amp;MATCH($A$75,INDIRECT(B$75&amp;"!$A$2:$S$2"),0),FALSE)))</f>
        <v>0</v>
      </c>
      <c r="C77">
        <f t="shared" ca="1" si="41"/>
        <v>0</v>
      </c>
      <c r="D77">
        <f t="shared" ca="1" si="41"/>
        <v>0</v>
      </c>
      <c r="E77">
        <f t="shared" ca="1" si="41"/>
        <v>0</v>
      </c>
      <c r="F77">
        <f t="shared" ca="1" si="41"/>
        <v>0</v>
      </c>
      <c r="G77">
        <f t="shared" ca="1" si="41"/>
        <v>0</v>
      </c>
      <c r="H77">
        <f t="shared" ca="1" si="41"/>
        <v>0</v>
      </c>
      <c r="I77">
        <f t="shared" ca="1" si="41"/>
        <v>0</v>
      </c>
      <c r="J77">
        <f t="shared" ca="1" si="41"/>
        <v>0</v>
      </c>
      <c r="K77">
        <f t="shared" ca="1" si="41"/>
        <v>0</v>
      </c>
      <c r="L77">
        <f t="shared" ca="1" si="41"/>
        <v>0</v>
      </c>
      <c r="M77">
        <f t="shared" ca="1" si="41"/>
        <v>0</v>
      </c>
      <c r="N77" s="59">
        <f t="shared" ca="1" si="32"/>
        <v>0</v>
      </c>
      <c r="O77" s="17"/>
      <c r="P77" s="11" t="s">
        <v>7</v>
      </c>
      <c r="Q77">
        <f t="shared" ref="Q77:U140" ca="1" si="47">SUMPRODUCT((INDIRECT(Q$75&amp;"!$B$3:$B$250")=$P77)*(INDIRECT(Q$75&amp;"!L3C"&amp;MATCH($P$75,INDIRECT(Q$75&amp;"!$A$2:$S$2"),0)&amp;":L250C"&amp;MATCH($P$75,INDIRECT(Q$75&amp;"!$A$2:$S$2"),0),FALSE)))</f>
        <v>0</v>
      </c>
      <c r="R77">
        <f t="shared" ca="1" si="42"/>
        <v>0</v>
      </c>
      <c r="S77">
        <f t="shared" ca="1" si="42"/>
        <v>0</v>
      </c>
      <c r="T77">
        <f t="shared" ca="1" si="42"/>
        <v>0</v>
      </c>
      <c r="U77">
        <f t="shared" ca="1" si="42"/>
        <v>0</v>
      </c>
      <c r="V77">
        <f t="shared" ca="1" si="42"/>
        <v>0</v>
      </c>
      <c r="W77">
        <f t="shared" ca="1" si="42"/>
        <v>0</v>
      </c>
      <c r="X77">
        <f t="shared" ca="1" si="42"/>
        <v>0</v>
      </c>
      <c r="Y77">
        <f t="shared" ca="1" si="42"/>
        <v>0</v>
      </c>
      <c r="Z77">
        <f t="shared" ca="1" si="42"/>
        <v>0</v>
      </c>
      <c r="AA77">
        <f t="shared" ca="1" si="42"/>
        <v>0</v>
      </c>
      <c r="AB77">
        <f t="shared" ca="1" si="42"/>
        <v>0</v>
      </c>
      <c r="AC77" s="59">
        <f t="shared" ca="1" si="34"/>
        <v>0</v>
      </c>
      <c r="AD77" s="17"/>
      <c r="AE77" s="11" t="s">
        <v>7</v>
      </c>
      <c r="AF77">
        <f t="shared" ref="AF77:AJ140" ca="1" si="48">SUMPRODUCT((INDIRECT(AF$75&amp;"!$B$3:$B$250")=$AE77)*(INDIRECT(AF$75&amp;"!L3C"&amp;MATCH($AE$75,INDIRECT(AF$75&amp;"!$A$2:$S$2"),0)&amp;":L250C"&amp;MATCH($AE$75,INDIRECT(AF$75&amp;"!$A$2:$S$2"),0),FALSE)))</f>
        <v>0</v>
      </c>
      <c r="AG77">
        <f t="shared" ca="1" si="43"/>
        <v>0</v>
      </c>
      <c r="AH77">
        <f t="shared" ca="1" si="43"/>
        <v>0</v>
      </c>
      <c r="AI77">
        <f t="shared" ca="1" si="43"/>
        <v>0</v>
      </c>
      <c r="AJ77">
        <f t="shared" ca="1" si="43"/>
        <v>0</v>
      </c>
      <c r="AK77">
        <f t="shared" ca="1" si="43"/>
        <v>0</v>
      </c>
      <c r="AL77">
        <f t="shared" ca="1" si="43"/>
        <v>0</v>
      </c>
      <c r="AM77">
        <f t="shared" ca="1" si="43"/>
        <v>0</v>
      </c>
      <c r="AN77">
        <f t="shared" ca="1" si="43"/>
        <v>0</v>
      </c>
      <c r="AO77">
        <f t="shared" ca="1" si="43"/>
        <v>0</v>
      </c>
      <c r="AP77">
        <f t="shared" ca="1" si="43"/>
        <v>0</v>
      </c>
      <c r="AQ77" t="e">
        <f t="shared" ca="1" si="43"/>
        <v>#VALUE!</v>
      </c>
      <c r="AR77" s="59" t="e">
        <f t="shared" ca="1" si="36"/>
        <v>#VALUE!</v>
      </c>
      <c r="AS77" s="17"/>
      <c r="AT77" s="11" t="s">
        <v>7</v>
      </c>
      <c r="AU77">
        <f t="shared" ref="AU77:AY140" ca="1" si="49">SUMPRODUCT((INDIRECT(AU$75&amp;"!$B$3:$B$250")=$AT77)*(INDIRECT(AU$75&amp;"!L3C"&amp;MATCH($AT$75,INDIRECT(AU$75&amp;"!$A$2:$S$2"),0)&amp;":L250C"&amp;MATCH($AT$75,INDIRECT(AU$75&amp;"!$A$2:$S$2"),0),FALSE)))</f>
        <v>0</v>
      </c>
      <c r="AV77">
        <f t="shared" ca="1" si="44"/>
        <v>0</v>
      </c>
      <c r="AW77">
        <f t="shared" ca="1" si="44"/>
        <v>0</v>
      </c>
      <c r="AX77">
        <f t="shared" ca="1" si="44"/>
        <v>0</v>
      </c>
      <c r="AY77">
        <f t="shared" ca="1" si="44"/>
        <v>0</v>
      </c>
      <c r="AZ77">
        <f t="shared" ca="1" si="44"/>
        <v>0</v>
      </c>
      <c r="BA77">
        <f t="shared" ca="1" si="44"/>
        <v>0</v>
      </c>
      <c r="BB77">
        <f t="shared" ca="1" si="44"/>
        <v>0</v>
      </c>
      <c r="BC77">
        <f t="shared" ca="1" si="44"/>
        <v>0</v>
      </c>
      <c r="BD77">
        <f t="shared" ca="1" si="44"/>
        <v>0</v>
      </c>
      <c r="BE77">
        <f t="shared" ca="1" si="44"/>
        <v>0</v>
      </c>
      <c r="BF77">
        <f t="shared" ca="1" si="44"/>
        <v>0</v>
      </c>
      <c r="BG77" s="59">
        <f t="shared" ca="1" si="38"/>
        <v>0</v>
      </c>
      <c r="BH77" s="17"/>
      <c r="BI77" s="11" t="s">
        <v>7</v>
      </c>
      <c r="BJ77">
        <f t="shared" ref="BJ77:BN140" ca="1" si="50">SUMPRODUCT((INDIRECT(BJ$75&amp;"!$B$3:$B$250")=$BI77)*(INDIRECT(BJ$75&amp;"!L3C"&amp;MATCH($BI$75,INDIRECT(BJ$75&amp;"!$A$2:$S$2"),0)&amp;":L250C"&amp;MATCH($BI$75,INDIRECT(BJ$75&amp;"!$A$2:$S$2"),0),FALSE)))</f>
        <v>0</v>
      </c>
      <c r="BK77">
        <f t="shared" ca="1" si="45"/>
        <v>0</v>
      </c>
      <c r="BL77">
        <f t="shared" ca="1" si="45"/>
        <v>0</v>
      </c>
      <c r="BM77">
        <f t="shared" ca="1" si="45"/>
        <v>0</v>
      </c>
      <c r="BN77">
        <f t="shared" ca="1" si="45"/>
        <v>0</v>
      </c>
      <c r="BO77">
        <f t="shared" ca="1" si="45"/>
        <v>0</v>
      </c>
      <c r="BP77">
        <f t="shared" ca="1" si="45"/>
        <v>0</v>
      </c>
      <c r="BQ77">
        <f t="shared" ca="1" si="45"/>
        <v>0</v>
      </c>
      <c r="BR77">
        <f t="shared" ca="1" si="45"/>
        <v>0</v>
      </c>
      <c r="BS77">
        <f t="shared" ca="1" si="45"/>
        <v>0</v>
      </c>
      <c r="BT77">
        <f t="shared" ca="1" si="45"/>
        <v>0</v>
      </c>
      <c r="BU77">
        <f t="shared" ca="1" si="45"/>
        <v>0</v>
      </c>
      <c r="BV77" s="59">
        <f t="shared" ca="1" si="40"/>
        <v>0</v>
      </c>
      <c r="BW77" s="17"/>
    </row>
    <row r="78" spans="1:75" x14ac:dyDescent="0.25">
      <c r="A78" s="12" t="s">
        <v>11</v>
      </c>
      <c r="B78">
        <f t="shared" ca="1" si="46"/>
        <v>0</v>
      </c>
      <c r="C78">
        <f t="shared" ca="1" si="41"/>
        <v>0</v>
      </c>
      <c r="D78">
        <f t="shared" ca="1" si="41"/>
        <v>0</v>
      </c>
      <c r="E78">
        <f t="shared" ca="1" si="41"/>
        <v>0</v>
      </c>
      <c r="F78">
        <f t="shared" ca="1" si="41"/>
        <v>0</v>
      </c>
      <c r="G78">
        <f t="shared" ca="1" si="41"/>
        <v>0</v>
      </c>
      <c r="H78">
        <f t="shared" ca="1" si="41"/>
        <v>0</v>
      </c>
      <c r="I78">
        <f t="shared" ca="1" si="41"/>
        <v>0</v>
      </c>
      <c r="J78">
        <f t="shared" ca="1" si="41"/>
        <v>0</v>
      </c>
      <c r="K78">
        <f t="shared" ca="1" si="41"/>
        <v>0</v>
      </c>
      <c r="L78">
        <f t="shared" ca="1" si="41"/>
        <v>0</v>
      </c>
      <c r="M78">
        <f t="shared" ca="1" si="41"/>
        <v>0</v>
      </c>
      <c r="N78" s="59">
        <f t="shared" ca="1" si="32"/>
        <v>0</v>
      </c>
      <c r="O78" s="17"/>
      <c r="P78" s="12" t="s">
        <v>11</v>
      </c>
      <c r="Q78">
        <f t="shared" ca="1" si="47"/>
        <v>0</v>
      </c>
      <c r="R78">
        <f t="shared" ca="1" si="42"/>
        <v>0</v>
      </c>
      <c r="S78">
        <f t="shared" ca="1" si="42"/>
        <v>0</v>
      </c>
      <c r="T78">
        <f t="shared" ca="1" si="42"/>
        <v>0</v>
      </c>
      <c r="U78">
        <f t="shared" ca="1" si="42"/>
        <v>0</v>
      </c>
      <c r="V78">
        <f t="shared" ca="1" si="42"/>
        <v>0</v>
      </c>
      <c r="W78">
        <f t="shared" ca="1" si="42"/>
        <v>0</v>
      </c>
      <c r="X78">
        <f t="shared" ca="1" si="42"/>
        <v>0</v>
      </c>
      <c r="Y78">
        <f t="shared" ca="1" si="42"/>
        <v>0</v>
      </c>
      <c r="Z78">
        <f t="shared" ca="1" si="42"/>
        <v>0</v>
      </c>
      <c r="AA78">
        <f t="shared" ca="1" si="42"/>
        <v>0</v>
      </c>
      <c r="AB78">
        <f t="shared" ca="1" si="42"/>
        <v>0</v>
      </c>
      <c r="AC78" s="59">
        <f t="shared" ca="1" si="34"/>
        <v>0</v>
      </c>
      <c r="AD78" s="17"/>
      <c r="AE78" s="12" t="s">
        <v>11</v>
      </c>
      <c r="AF78">
        <f t="shared" ca="1" si="48"/>
        <v>0</v>
      </c>
      <c r="AG78">
        <f t="shared" ca="1" si="43"/>
        <v>0</v>
      </c>
      <c r="AH78">
        <f t="shared" ca="1" si="43"/>
        <v>0</v>
      </c>
      <c r="AI78">
        <f t="shared" ca="1" si="43"/>
        <v>0</v>
      </c>
      <c r="AJ78">
        <f t="shared" ca="1" si="43"/>
        <v>0</v>
      </c>
      <c r="AK78">
        <f t="shared" ca="1" si="43"/>
        <v>0</v>
      </c>
      <c r="AL78">
        <f t="shared" ca="1" si="43"/>
        <v>0</v>
      </c>
      <c r="AM78">
        <f t="shared" ca="1" si="43"/>
        <v>0</v>
      </c>
      <c r="AN78">
        <f t="shared" ca="1" si="43"/>
        <v>0</v>
      </c>
      <c r="AO78">
        <f t="shared" ca="1" si="43"/>
        <v>0</v>
      </c>
      <c r="AP78">
        <f t="shared" ca="1" si="43"/>
        <v>0</v>
      </c>
      <c r="AQ78" t="e">
        <f t="shared" ca="1" si="43"/>
        <v>#VALUE!</v>
      </c>
      <c r="AR78" s="59" t="e">
        <f t="shared" ca="1" si="36"/>
        <v>#VALUE!</v>
      </c>
      <c r="AS78" s="17"/>
      <c r="AT78" s="12" t="s">
        <v>11</v>
      </c>
      <c r="AU78">
        <f t="shared" ca="1" si="49"/>
        <v>0</v>
      </c>
      <c r="AV78">
        <f t="shared" ca="1" si="44"/>
        <v>0</v>
      </c>
      <c r="AW78">
        <f t="shared" ca="1" si="44"/>
        <v>0</v>
      </c>
      <c r="AX78">
        <f t="shared" ca="1" si="44"/>
        <v>0</v>
      </c>
      <c r="AY78">
        <f t="shared" ca="1" si="44"/>
        <v>0</v>
      </c>
      <c r="AZ78">
        <f t="shared" ca="1" si="44"/>
        <v>0</v>
      </c>
      <c r="BA78">
        <f t="shared" ca="1" si="44"/>
        <v>0</v>
      </c>
      <c r="BB78">
        <f t="shared" ca="1" si="44"/>
        <v>0</v>
      </c>
      <c r="BC78">
        <f t="shared" ca="1" si="44"/>
        <v>0</v>
      </c>
      <c r="BD78">
        <f t="shared" ca="1" si="44"/>
        <v>0</v>
      </c>
      <c r="BE78">
        <f t="shared" ca="1" si="44"/>
        <v>0</v>
      </c>
      <c r="BF78">
        <f t="shared" ca="1" si="44"/>
        <v>0</v>
      </c>
      <c r="BG78" s="59">
        <f t="shared" ca="1" si="38"/>
        <v>0</v>
      </c>
      <c r="BH78" s="17"/>
      <c r="BI78" s="12" t="s">
        <v>11</v>
      </c>
      <c r="BJ78">
        <f t="shared" ca="1" si="50"/>
        <v>0</v>
      </c>
      <c r="BK78">
        <f t="shared" ca="1" si="45"/>
        <v>0</v>
      </c>
      <c r="BL78">
        <f t="shared" ca="1" si="45"/>
        <v>0</v>
      </c>
      <c r="BM78">
        <f t="shared" ca="1" si="45"/>
        <v>0</v>
      </c>
      <c r="BN78">
        <f t="shared" ca="1" si="45"/>
        <v>0</v>
      </c>
      <c r="BO78">
        <f t="shared" ca="1" si="45"/>
        <v>0</v>
      </c>
      <c r="BP78">
        <f t="shared" ca="1" si="45"/>
        <v>0</v>
      </c>
      <c r="BQ78">
        <f t="shared" ca="1" si="45"/>
        <v>0</v>
      </c>
      <c r="BR78">
        <f t="shared" ca="1" si="45"/>
        <v>0</v>
      </c>
      <c r="BS78">
        <f t="shared" ca="1" si="45"/>
        <v>0</v>
      </c>
      <c r="BT78">
        <f t="shared" ca="1" si="45"/>
        <v>0</v>
      </c>
      <c r="BU78">
        <f t="shared" ca="1" si="45"/>
        <v>0</v>
      </c>
      <c r="BV78" s="59">
        <f t="shared" ca="1" si="40"/>
        <v>0</v>
      </c>
      <c r="BW78" s="17"/>
    </row>
    <row r="79" spans="1:75" x14ac:dyDescent="0.25">
      <c r="A79" s="11" t="s">
        <v>12</v>
      </c>
      <c r="B79">
        <f t="shared" ca="1" si="46"/>
        <v>0</v>
      </c>
      <c r="C79">
        <f t="shared" ca="1" si="41"/>
        <v>0</v>
      </c>
      <c r="D79">
        <f t="shared" ca="1" si="41"/>
        <v>0</v>
      </c>
      <c r="E79">
        <f t="shared" ca="1" si="41"/>
        <v>0</v>
      </c>
      <c r="F79">
        <f t="shared" ca="1" si="41"/>
        <v>0</v>
      </c>
      <c r="G79">
        <f t="shared" ca="1" si="41"/>
        <v>0</v>
      </c>
      <c r="H79">
        <f t="shared" ca="1" si="41"/>
        <v>0</v>
      </c>
      <c r="I79">
        <f t="shared" ca="1" si="41"/>
        <v>0</v>
      </c>
      <c r="J79">
        <f t="shared" ca="1" si="41"/>
        <v>0</v>
      </c>
      <c r="K79">
        <f t="shared" ca="1" si="41"/>
        <v>0</v>
      </c>
      <c r="L79">
        <f t="shared" ca="1" si="41"/>
        <v>0</v>
      </c>
      <c r="M79">
        <f t="shared" ca="1" si="41"/>
        <v>0</v>
      </c>
      <c r="N79" s="59">
        <f t="shared" ca="1" si="32"/>
        <v>0</v>
      </c>
      <c r="O79" s="17"/>
      <c r="P79" s="11" t="s">
        <v>12</v>
      </c>
      <c r="Q79">
        <f t="shared" ca="1" si="47"/>
        <v>0</v>
      </c>
      <c r="R79">
        <f t="shared" ca="1" si="42"/>
        <v>0</v>
      </c>
      <c r="S79">
        <f t="shared" ca="1" si="42"/>
        <v>0</v>
      </c>
      <c r="T79">
        <f t="shared" ca="1" si="42"/>
        <v>0</v>
      </c>
      <c r="U79">
        <f t="shared" ca="1" si="42"/>
        <v>0</v>
      </c>
      <c r="V79">
        <f t="shared" ca="1" si="42"/>
        <v>0</v>
      </c>
      <c r="W79">
        <f t="shared" ca="1" si="42"/>
        <v>0</v>
      </c>
      <c r="X79">
        <f t="shared" ca="1" si="42"/>
        <v>0</v>
      </c>
      <c r="Y79">
        <f t="shared" ca="1" si="42"/>
        <v>0</v>
      </c>
      <c r="Z79">
        <f t="shared" ca="1" si="42"/>
        <v>0</v>
      </c>
      <c r="AA79">
        <f t="shared" ca="1" si="42"/>
        <v>0</v>
      </c>
      <c r="AB79">
        <f t="shared" ca="1" si="42"/>
        <v>0</v>
      </c>
      <c r="AC79" s="59">
        <f t="shared" ca="1" si="34"/>
        <v>0</v>
      </c>
      <c r="AD79" s="17"/>
      <c r="AE79" s="11" t="s">
        <v>12</v>
      </c>
      <c r="AF79">
        <f t="shared" ca="1" si="48"/>
        <v>0</v>
      </c>
      <c r="AG79">
        <f t="shared" ca="1" si="43"/>
        <v>0</v>
      </c>
      <c r="AH79">
        <f t="shared" ca="1" si="43"/>
        <v>0</v>
      </c>
      <c r="AI79">
        <f t="shared" ca="1" si="43"/>
        <v>0</v>
      </c>
      <c r="AJ79">
        <f t="shared" ca="1" si="43"/>
        <v>0</v>
      </c>
      <c r="AK79">
        <f t="shared" ca="1" si="43"/>
        <v>0</v>
      </c>
      <c r="AL79">
        <f t="shared" ca="1" si="43"/>
        <v>0</v>
      </c>
      <c r="AM79">
        <f t="shared" ca="1" si="43"/>
        <v>0</v>
      </c>
      <c r="AN79">
        <f t="shared" ca="1" si="43"/>
        <v>0</v>
      </c>
      <c r="AO79">
        <f t="shared" ca="1" si="43"/>
        <v>0</v>
      </c>
      <c r="AP79">
        <f t="shared" ca="1" si="43"/>
        <v>0</v>
      </c>
      <c r="AQ79" t="e">
        <f t="shared" ca="1" si="43"/>
        <v>#VALUE!</v>
      </c>
      <c r="AR79" s="59" t="e">
        <f t="shared" ca="1" si="36"/>
        <v>#VALUE!</v>
      </c>
      <c r="AS79" s="17"/>
      <c r="AT79" s="11" t="s">
        <v>12</v>
      </c>
      <c r="AU79">
        <f t="shared" ca="1" si="49"/>
        <v>0</v>
      </c>
      <c r="AV79">
        <f t="shared" ca="1" si="44"/>
        <v>0</v>
      </c>
      <c r="AW79">
        <f t="shared" ca="1" si="44"/>
        <v>0</v>
      </c>
      <c r="AX79">
        <f t="shared" ca="1" si="44"/>
        <v>0</v>
      </c>
      <c r="AY79">
        <f t="shared" ca="1" si="44"/>
        <v>0</v>
      </c>
      <c r="AZ79">
        <f t="shared" ca="1" si="44"/>
        <v>0</v>
      </c>
      <c r="BA79">
        <f t="shared" ca="1" si="44"/>
        <v>0</v>
      </c>
      <c r="BB79">
        <f t="shared" ca="1" si="44"/>
        <v>0</v>
      </c>
      <c r="BC79">
        <f t="shared" ca="1" si="44"/>
        <v>0</v>
      </c>
      <c r="BD79">
        <f t="shared" ca="1" si="44"/>
        <v>0</v>
      </c>
      <c r="BE79">
        <f t="shared" ca="1" si="44"/>
        <v>0</v>
      </c>
      <c r="BF79">
        <f t="shared" ca="1" si="44"/>
        <v>0</v>
      </c>
      <c r="BG79" s="59">
        <f t="shared" ca="1" si="38"/>
        <v>0</v>
      </c>
      <c r="BH79" s="17"/>
      <c r="BI79" s="11" t="s">
        <v>12</v>
      </c>
      <c r="BJ79">
        <f t="shared" ca="1" si="50"/>
        <v>0</v>
      </c>
      <c r="BK79">
        <f t="shared" ca="1" si="45"/>
        <v>0</v>
      </c>
      <c r="BL79">
        <f t="shared" ca="1" si="45"/>
        <v>0</v>
      </c>
      <c r="BM79">
        <f t="shared" ca="1" si="45"/>
        <v>0</v>
      </c>
      <c r="BN79">
        <f t="shared" ca="1" si="45"/>
        <v>0</v>
      </c>
      <c r="BO79">
        <f t="shared" ca="1" si="45"/>
        <v>0</v>
      </c>
      <c r="BP79">
        <f t="shared" ca="1" si="45"/>
        <v>0</v>
      </c>
      <c r="BQ79">
        <f t="shared" ca="1" si="45"/>
        <v>0</v>
      </c>
      <c r="BR79">
        <f t="shared" ca="1" si="45"/>
        <v>0</v>
      </c>
      <c r="BS79">
        <f t="shared" ca="1" si="45"/>
        <v>0</v>
      </c>
      <c r="BT79">
        <f t="shared" ca="1" si="45"/>
        <v>0</v>
      </c>
      <c r="BU79">
        <f t="shared" ca="1" si="45"/>
        <v>0</v>
      </c>
      <c r="BV79" s="59">
        <f t="shared" ca="1" si="40"/>
        <v>0</v>
      </c>
      <c r="BW79" s="17"/>
    </row>
    <row r="80" spans="1:75" x14ac:dyDescent="0.25">
      <c r="A80" s="12" t="s">
        <v>13</v>
      </c>
      <c r="B80">
        <f t="shared" ca="1" si="46"/>
        <v>0</v>
      </c>
      <c r="C80">
        <f t="shared" ca="1" si="41"/>
        <v>0</v>
      </c>
      <c r="D80">
        <f t="shared" ca="1" si="41"/>
        <v>0</v>
      </c>
      <c r="E80">
        <f t="shared" ca="1" si="41"/>
        <v>0</v>
      </c>
      <c r="F80">
        <f t="shared" ca="1" si="41"/>
        <v>0</v>
      </c>
      <c r="G80">
        <f t="shared" ca="1" si="41"/>
        <v>0</v>
      </c>
      <c r="H80">
        <f t="shared" ca="1" si="41"/>
        <v>0</v>
      </c>
      <c r="I80">
        <f t="shared" ca="1" si="41"/>
        <v>0</v>
      </c>
      <c r="J80">
        <f t="shared" ca="1" si="41"/>
        <v>0</v>
      </c>
      <c r="K80">
        <f t="shared" ca="1" si="41"/>
        <v>0</v>
      </c>
      <c r="L80">
        <f t="shared" ca="1" si="41"/>
        <v>0</v>
      </c>
      <c r="M80">
        <f t="shared" ca="1" si="41"/>
        <v>0</v>
      </c>
      <c r="N80" s="59">
        <f t="shared" ca="1" si="32"/>
        <v>0</v>
      </c>
      <c r="O80" s="17"/>
      <c r="P80" s="12" t="s">
        <v>13</v>
      </c>
      <c r="Q80">
        <f t="shared" ca="1" si="47"/>
        <v>0</v>
      </c>
      <c r="R80">
        <f t="shared" ca="1" si="42"/>
        <v>0</v>
      </c>
      <c r="S80">
        <f t="shared" ca="1" si="42"/>
        <v>0</v>
      </c>
      <c r="T80">
        <f t="shared" ca="1" si="42"/>
        <v>0</v>
      </c>
      <c r="U80">
        <f t="shared" ca="1" si="42"/>
        <v>0</v>
      </c>
      <c r="V80">
        <f t="shared" ca="1" si="42"/>
        <v>0</v>
      </c>
      <c r="W80">
        <f t="shared" ca="1" si="42"/>
        <v>0</v>
      </c>
      <c r="X80">
        <f t="shared" ca="1" si="42"/>
        <v>0</v>
      </c>
      <c r="Y80">
        <f t="shared" ca="1" si="42"/>
        <v>0</v>
      </c>
      <c r="Z80">
        <f t="shared" ca="1" si="42"/>
        <v>0</v>
      </c>
      <c r="AA80">
        <f t="shared" ca="1" si="42"/>
        <v>0</v>
      </c>
      <c r="AB80">
        <f t="shared" ca="1" si="42"/>
        <v>0</v>
      </c>
      <c r="AC80" s="59">
        <f t="shared" ca="1" si="34"/>
        <v>0</v>
      </c>
      <c r="AD80" s="17"/>
      <c r="AE80" s="12" t="s">
        <v>13</v>
      </c>
      <c r="AF80">
        <f t="shared" ca="1" si="48"/>
        <v>0</v>
      </c>
      <c r="AG80">
        <f t="shared" ca="1" si="43"/>
        <v>0</v>
      </c>
      <c r="AH80">
        <f t="shared" ca="1" si="43"/>
        <v>0</v>
      </c>
      <c r="AI80">
        <f t="shared" ca="1" si="43"/>
        <v>0</v>
      </c>
      <c r="AJ80">
        <f t="shared" ca="1" si="43"/>
        <v>0</v>
      </c>
      <c r="AK80">
        <f t="shared" ca="1" si="43"/>
        <v>0</v>
      </c>
      <c r="AL80">
        <f t="shared" ca="1" si="43"/>
        <v>0</v>
      </c>
      <c r="AM80">
        <f t="shared" ca="1" si="43"/>
        <v>0</v>
      </c>
      <c r="AN80">
        <f t="shared" ca="1" si="43"/>
        <v>0</v>
      </c>
      <c r="AO80">
        <f t="shared" ca="1" si="43"/>
        <v>0</v>
      </c>
      <c r="AP80">
        <f t="shared" ca="1" si="43"/>
        <v>0</v>
      </c>
      <c r="AQ80" t="e">
        <f t="shared" ca="1" si="43"/>
        <v>#VALUE!</v>
      </c>
      <c r="AR80" s="59" t="e">
        <f t="shared" ca="1" si="36"/>
        <v>#VALUE!</v>
      </c>
      <c r="AS80" s="17"/>
      <c r="AT80" s="12" t="s">
        <v>13</v>
      </c>
      <c r="AU80">
        <f t="shared" ca="1" si="49"/>
        <v>0</v>
      </c>
      <c r="AV80">
        <f t="shared" ca="1" si="44"/>
        <v>0</v>
      </c>
      <c r="AW80">
        <f t="shared" ca="1" si="44"/>
        <v>0</v>
      </c>
      <c r="AX80">
        <f t="shared" ca="1" si="44"/>
        <v>0</v>
      </c>
      <c r="AY80">
        <f t="shared" ca="1" si="44"/>
        <v>0</v>
      </c>
      <c r="AZ80">
        <f t="shared" ca="1" si="44"/>
        <v>0</v>
      </c>
      <c r="BA80">
        <f t="shared" ca="1" si="44"/>
        <v>0</v>
      </c>
      <c r="BB80">
        <f t="shared" ca="1" si="44"/>
        <v>0</v>
      </c>
      <c r="BC80">
        <f t="shared" ca="1" si="44"/>
        <v>0</v>
      </c>
      <c r="BD80">
        <f t="shared" ca="1" si="44"/>
        <v>0</v>
      </c>
      <c r="BE80">
        <f t="shared" ca="1" si="44"/>
        <v>0</v>
      </c>
      <c r="BF80">
        <f t="shared" ca="1" si="44"/>
        <v>0</v>
      </c>
      <c r="BG80" s="59">
        <f t="shared" ca="1" si="38"/>
        <v>0</v>
      </c>
      <c r="BH80" s="17"/>
      <c r="BI80" s="12" t="s">
        <v>13</v>
      </c>
      <c r="BJ80">
        <f t="shared" ca="1" si="50"/>
        <v>0</v>
      </c>
      <c r="BK80">
        <f t="shared" ca="1" si="45"/>
        <v>0</v>
      </c>
      <c r="BL80">
        <f t="shared" ca="1" si="45"/>
        <v>0</v>
      </c>
      <c r="BM80">
        <f t="shared" ca="1" si="45"/>
        <v>0</v>
      </c>
      <c r="BN80">
        <f t="shared" ca="1" si="45"/>
        <v>0</v>
      </c>
      <c r="BO80">
        <f t="shared" ca="1" si="45"/>
        <v>0</v>
      </c>
      <c r="BP80">
        <f t="shared" ca="1" si="45"/>
        <v>0</v>
      </c>
      <c r="BQ80">
        <f t="shared" ca="1" si="45"/>
        <v>0</v>
      </c>
      <c r="BR80">
        <f t="shared" ca="1" si="45"/>
        <v>0</v>
      </c>
      <c r="BS80">
        <f t="shared" ca="1" si="45"/>
        <v>0</v>
      </c>
      <c r="BT80">
        <f t="shared" ca="1" si="45"/>
        <v>0</v>
      </c>
      <c r="BU80">
        <f t="shared" ca="1" si="45"/>
        <v>0</v>
      </c>
      <c r="BV80" s="59">
        <f t="shared" ca="1" si="40"/>
        <v>0</v>
      </c>
      <c r="BW80" s="17"/>
    </row>
    <row r="81" spans="1:75" x14ac:dyDescent="0.25">
      <c r="A81" s="11" t="s">
        <v>14</v>
      </c>
      <c r="B81">
        <f t="shared" ca="1" si="46"/>
        <v>0</v>
      </c>
      <c r="C81">
        <f t="shared" ca="1" si="41"/>
        <v>0</v>
      </c>
      <c r="D81">
        <f t="shared" ca="1" si="41"/>
        <v>0</v>
      </c>
      <c r="E81">
        <f t="shared" ca="1" si="41"/>
        <v>0</v>
      </c>
      <c r="F81">
        <f t="shared" ca="1" si="41"/>
        <v>0</v>
      </c>
      <c r="G81">
        <f t="shared" ca="1" si="41"/>
        <v>0</v>
      </c>
      <c r="H81">
        <f t="shared" ca="1" si="41"/>
        <v>0</v>
      </c>
      <c r="I81">
        <f t="shared" ca="1" si="41"/>
        <v>0</v>
      </c>
      <c r="J81">
        <f t="shared" ca="1" si="41"/>
        <v>0</v>
      </c>
      <c r="K81">
        <f t="shared" ca="1" si="41"/>
        <v>0</v>
      </c>
      <c r="L81">
        <f t="shared" ca="1" si="41"/>
        <v>0</v>
      </c>
      <c r="M81">
        <f t="shared" ca="1" si="41"/>
        <v>0</v>
      </c>
      <c r="N81" s="59">
        <f t="shared" ca="1" si="32"/>
        <v>0</v>
      </c>
      <c r="O81" s="17"/>
      <c r="P81" s="11" t="s">
        <v>14</v>
      </c>
      <c r="Q81">
        <f t="shared" ca="1" si="47"/>
        <v>0</v>
      </c>
      <c r="R81">
        <f t="shared" ca="1" si="42"/>
        <v>0</v>
      </c>
      <c r="S81">
        <f t="shared" ca="1" si="42"/>
        <v>0</v>
      </c>
      <c r="T81">
        <f t="shared" ca="1" si="42"/>
        <v>0</v>
      </c>
      <c r="U81">
        <f t="shared" ca="1" si="42"/>
        <v>0</v>
      </c>
      <c r="V81">
        <f t="shared" ca="1" si="42"/>
        <v>0</v>
      </c>
      <c r="W81">
        <f t="shared" ca="1" si="42"/>
        <v>0</v>
      </c>
      <c r="X81">
        <f t="shared" ca="1" si="42"/>
        <v>0</v>
      </c>
      <c r="Y81">
        <f t="shared" ca="1" si="42"/>
        <v>0</v>
      </c>
      <c r="Z81">
        <f t="shared" ca="1" si="42"/>
        <v>0</v>
      </c>
      <c r="AA81">
        <f t="shared" ca="1" si="42"/>
        <v>0</v>
      </c>
      <c r="AB81">
        <f t="shared" ca="1" si="42"/>
        <v>0</v>
      </c>
      <c r="AC81" s="59">
        <f t="shared" ca="1" si="34"/>
        <v>0</v>
      </c>
      <c r="AD81" s="17"/>
      <c r="AE81" s="11" t="s">
        <v>14</v>
      </c>
      <c r="AF81">
        <f t="shared" ca="1" si="48"/>
        <v>0</v>
      </c>
      <c r="AG81">
        <f t="shared" ca="1" si="43"/>
        <v>0</v>
      </c>
      <c r="AH81">
        <f t="shared" ca="1" si="43"/>
        <v>0</v>
      </c>
      <c r="AI81">
        <f t="shared" ca="1" si="43"/>
        <v>0</v>
      </c>
      <c r="AJ81">
        <f t="shared" ca="1" si="43"/>
        <v>0</v>
      </c>
      <c r="AK81">
        <f t="shared" ca="1" si="43"/>
        <v>0</v>
      </c>
      <c r="AL81">
        <f t="shared" ca="1" si="43"/>
        <v>0</v>
      </c>
      <c r="AM81">
        <f t="shared" ca="1" si="43"/>
        <v>0</v>
      </c>
      <c r="AN81">
        <f t="shared" ca="1" si="43"/>
        <v>0</v>
      </c>
      <c r="AO81">
        <f t="shared" ca="1" si="43"/>
        <v>0</v>
      </c>
      <c r="AP81">
        <f t="shared" ca="1" si="43"/>
        <v>0</v>
      </c>
      <c r="AQ81" t="e">
        <f t="shared" ca="1" si="43"/>
        <v>#VALUE!</v>
      </c>
      <c r="AR81" s="59" t="e">
        <f t="shared" ca="1" si="36"/>
        <v>#VALUE!</v>
      </c>
      <c r="AS81" s="17"/>
      <c r="AT81" s="11" t="s">
        <v>14</v>
      </c>
      <c r="AU81">
        <f t="shared" ca="1" si="49"/>
        <v>0</v>
      </c>
      <c r="AV81">
        <f t="shared" ca="1" si="44"/>
        <v>0</v>
      </c>
      <c r="AW81">
        <f t="shared" ca="1" si="44"/>
        <v>0</v>
      </c>
      <c r="AX81">
        <f t="shared" ca="1" si="44"/>
        <v>0</v>
      </c>
      <c r="AY81">
        <f t="shared" ca="1" si="44"/>
        <v>0</v>
      </c>
      <c r="AZ81">
        <f t="shared" ca="1" si="44"/>
        <v>0</v>
      </c>
      <c r="BA81">
        <f t="shared" ca="1" si="44"/>
        <v>0</v>
      </c>
      <c r="BB81">
        <f t="shared" ca="1" si="44"/>
        <v>0</v>
      </c>
      <c r="BC81">
        <f t="shared" ca="1" si="44"/>
        <v>0</v>
      </c>
      <c r="BD81">
        <f t="shared" ca="1" si="44"/>
        <v>0</v>
      </c>
      <c r="BE81">
        <f t="shared" ca="1" si="44"/>
        <v>0</v>
      </c>
      <c r="BF81">
        <f t="shared" ca="1" si="44"/>
        <v>0</v>
      </c>
      <c r="BG81" s="59">
        <f t="shared" ca="1" si="38"/>
        <v>0</v>
      </c>
      <c r="BH81" s="17"/>
      <c r="BI81" s="11" t="s">
        <v>14</v>
      </c>
      <c r="BJ81">
        <f t="shared" ca="1" si="50"/>
        <v>0</v>
      </c>
      <c r="BK81">
        <f t="shared" ca="1" si="45"/>
        <v>0</v>
      </c>
      <c r="BL81">
        <f t="shared" ca="1" si="45"/>
        <v>0</v>
      </c>
      <c r="BM81">
        <f t="shared" ca="1" si="45"/>
        <v>0</v>
      </c>
      <c r="BN81">
        <f t="shared" ca="1" si="45"/>
        <v>0</v>
      </c>
      <c r="BO81">
        <f t="shared" ca="1" si="45"/>
        <v>0</v>
      </c>
      <c r="BP81">
        <f t="shared" ca="1" si="45"/>
        <v>0</v>
      </c>
      <c r="BQ81">
        <f t="shared" ca="1" si="45"/>
        <v>0</v>
      </c>
      <c r="BR81">
        <f t="shared" ca="1" si="45"/>
        <v>0</v>
      </c>
      <c r="BS81">
        <f t="shared" ca="1" si="45"/>
        <v>0</v>
      </c>
      <c r="BT81">
        <f t="shared" ca="1" si="45"/>
        <v>0</v>
      </c>
      <c r="BU81">
        <f t="shared" ca="1" si="45"/>
        <v>0</v>
      </c>
      <c r="BV81" s="59">
        <f t="shared" ca="1" si="40"/>
        <v>0</v>
      </c>
      <c r="BW81" s="17"/>
    </row>
    <row r="82" spans="1:75" x14ac:dyDescent="0.25">
      <c r="A82" s="12" t="s">
        <v>15</v>
      </c>
      <c r="B82">
        <f t="shared" ca="1" si="46"/>
        <v>0</v>
      </c>
      <c r="C82">
        <f t="shared" ca="1" si="41"/>
        <v>0</v>
      </c>
      <c r="D82">
        <f t="shared" ca="1" si="41"/>
        <v>0</v>
      </c>
      <c r="E82">
        <f t="shared" ca="1" si="41"/>
        <v>0</v>
      </c>
      <c r="F82">
        <f t="shared" ca="1" si="41"/>
        <v>0</v>
      </c>
      <c r="G82">
        <f t="shared" ca="1" si="41"/>
        <v>0</v>
      </c>
      <c r="H82">
        <f t="shared" ca="1" si="41"/>
        <v>0</v>
      </c>
      <c r="I82">
        <f t="shared" ca="1" si="41"/>
        <v>0</v>
      </c>
      <c r="J82">
        <f t="shared" ca="1" si="41"/>
        <v>0</v>
      </c>
      <c r="K82">
        <f t="shared" ca="1" si="41"/>
        <v>0</v>
      </c>
      <c r="L82">
        <f t="shared" ca="1" si="41"/>
        <v>0</v>
      </c>
      <c r="M82">
        <f t="shared" ca="1" si="41"/>
        <v>0</v>
      </c>
      <c r="N82" s="59">
        <f t="shared" ca="1" si="32"/>
        <v>0</v>
      </c>
      <c r="O82" s="17"/>
      <c r="P82" s="12" t="s">
        <v>15</v>
      </c>
      <c r="Q82">
        <f t="shared" ca="1" si="47"/>
        <v>0</v>
      </c>
      <c r="R82">
        <f t="shared" ca="1" si="42"/>
        <v>0</v>
      </c>
      <c r="S82">
        <f t="shared" ca="1" si="42"/>
        <v>0</v>
      </c>
      <c r="T82">
        <f t="shared" ca="1" si="42"/>
        <v>0</v>
      </c>
      <c r="U82">
        <f t="shared" ca="1" si="42"/>
        <v>0</v>
      </c>
      <c r="V82">
        <f t="shared" ca="1" si="42"/>
        <v>0</v>
      </c>
      <c r="W82">
        <f t="shared" ca="1" si="42"/>
        <v>0</v>
      </c>
      <c r="X82">
        <f t="shared" ca="1" si="42"/>
        <v>0</v>
      </c>
      <c r="Y82">
        <f t="shared" ca="1" si="42"/>
        <v>0</v>
      </c>
      <c r="Z82">
        <f t="shared" ca="1" si="42"/>
        <v>0</v>
      </c>
      <c r="AA82">
        <f t="shared" ca="1" si="42"/>
        <v>0</v>
      </c>
      <c r="AB82">
        <f t="shared" ca="1" si="42"/>
        <v>0</v>
      </c>
      <c r="AC82" s="59">
        <f t="shared" ca="1" si="34"/>
        <v>0</v>
      </c>
      <c r="AD82" s="17"/>
      <c r="AE82" s="12" t="s">
        <v>15</v>
      </c>
      <c r="AF82">
        <f t="shared" ca="1" si="48"/>
        <v>0</v>
      </c>
      <c r="AG82">
        <f t="shared" ca="1" si="43"/>
        <v>0</v>
      </c>
      <c r="AH82">
        <f t="shared" ca="1" si="43"/>
        <v>0</v>
      </c>
      <c r="AI82">
        <f t="shared" ca="1" si="43"/>
        <v>0</v>
      </c>
      <c r="AJ82">
        <f t="shared" ca="1" si="43"/>
        <v>0</v>
      </c>
      <c r="AK82">
        <f t="shared" ca="1" si="43"/>
        <v>0</v>
      </c>
      <c r="AL82">
        <f t="shared" ca="1" si="43"/>
        <v>0</v>
      </c>
      <c r="AM82">
        <f t="shared" ca="1" si="43"/>
        <v>0</v>
      </c>
      <c r="AN82">
        <f t="shared" ca="1" si="43"/>
        <v>0</v>
      </c>
      <c r="AO82">
        <f t="shared" ca="1" si="43"/>
        <v>0</v>
      </c>
      <c r="AP82">
        <f t="shared" ca="1" si="43"/>
        <v>0</v>
      </c>
      <c r="AQ82" t="e">
        <f t="shared" ca="1" si="43"/>
        <v>#VALUE!</v>
      </c>
      <c r="AR82" s="59" t="e">
        <f t="shared" ca="1" si="36"/>
        <v>#VALUE!</v>
      </c>
      <c r="AS82" s="17"/>
      <c r="AT82" s="12" t="s">
        <v>15</v>
      </c>
      <c r="AU82">
        <f t="shared" ca="1" si="49"/>
        <v>0</v>
      </c>
      <c r="AV82">
        <f t="shared" ca="1" si="44"/>
        <v>0</v>
      </c>
      <c r="AW82">
        <f t="shared" ca="1" si="44"/>
        <v>0</v>
      </c>
      <c r="AX82">
        <f t="shared" ca="1" si="44"/>
        <v>0</v>
      </c>
      <c r="AY82">
        <f t="shared" ca="1" si="44"/>
        <v>0</v>
      </c>
      <c r="AZ82">
        <f t="shared" ca="1" si="44"/>
        <v>0</v>
      </c>
      <c r="BA82">
        <f t="shared" ca="1" si="44"/>
        <v>0</v>
      </c>
      <c r="BB82">
        <f t="shared" ca="1" si="44"/>
        <v>0</v>
      </c>
      <c r="BC82">
        <f t="shared" ca="1" si="44"/>
        <v>0</v>
      </c>
      <c r="BD82">
        <f t="shared" ca="1" si="44"/>
        <v>0</v>
      </c>
      <c r="BE82">
        <f t="shared" ca="1" si="44"/>
        <v>0</v>
      </c>
      <c r="BF82">
        <f t="shared" ca="1" si="44"/>
        <v>0</v>
      </c>
      <c r="BG82" s="59">
        <f t="shared" ca="1" si="38"/>
        <v>0</v>
      </c>
      <c r="BH82" s="17"/>
      <c r="BI82" s="12" t="s">
        <v>15</v>
      </c>
      <c r="BJ82">
        <f t="shared" ca="1" si="50"/>
        <v>0</v>
      </c>
      <c r="BK82">
        <f t="shared" ca="1" si="45"/>
        <v>0</v>
      </c>
      <c r="BL82">
        <f ca="1">SUMPRODUCT((INDIRECT(BL$75&amp;"!$B$3:$B$250")=$BI82)*(INDIRECT(BL$75&amp;"!L3C"&amp;MATCH($BI$75,INDIRECT(BL$75&amp;"!$A$2:$S$2"),0)&amp;":L250C"&amp;MATCH($BI$75,INDIRECT(BL$75&amp;"!$A$2:$S$2"),0),FALSE)))</f>
        <v>0</v>
      </c>
      <c r="BM82">
        <f t="shared" ca="1" si="45"/>
        <v>0</v>
      </c>
      <c r="BN82">
        <f t="shared" ca="1" si="45"/>
        <v>0</v>
      </c>
      <c r="BO82">
        <f t="shared" ca="1" si="45"/>
        <v>0</v>
      </c>
      <c r="BP82">
        <f t="shared" ca="1" si="45"/>
        <v>0</v>
      </c>
      <c r="BQ82">
        <f t="shared" ca="1" si="45"/>
        <v>0</v>
      </c>
      <c r="BR82">
        <f t="shared" ca="1" si="45"/>
        <v>0</v>
      </c>
      <c r="BS82">
        <f t="shared" ca="1" si="45"/>
        <v>0</v>
      </c>
      <c r="BT82">
        <f t="shared" ca="1" si="45"/>
        <v>0</v>
      </c>
      <c r="BU82">
        <f t="shared" ca="1" si="45"/>
        <v>0</v>
      </c>
      <c r="BV82" s="59">
        <f t="shared" ca="1" si="40"/>
        <v>0</v>
      </c>
      <c r="BW82" s="17"/>
    </row>
    <row r="83" spans="1:75" x14ac:dyDescent="0.25">
      <c r="A83" s="11" t="s">
        <v>16</v>
      </c>
      <c r="B83">
        <f t="shared" ca="1" si="46"/>
        <v>0</v>
      </c>
      <c r="C83">
        <f t="shared" ca="1" si="41"/>
        <v>0</v>
      </c>
      <c r="D83">
        <f t="shared" ca="1" si="41"/>
        <v>0</v>
      </c>
      <c r="E83">
        <f t="shared" ca="1" si="41"/>
        <v>0</v>
      </c>
      <c r="F83">
        <f t="shared" ca="1" si="41"/>
        <v>0</v>
      </c>
      <c r="G83">
        <f t="shared" ca="1" si="41"/>
        <v>0</v>
      </c>
      <c r="H83">
        <f t="shared" ca="1" si="41"/>
        <v>0</v>
      </c>
      <c r="I83">
        <f t="shared" ca="1" si="41"/>
        <v>0</v>
      </c>
      <c r="J83">
        <f t="shared" ca="1" si="41"/>
        <v>0</v>
      </c>
      <c r="K83">
        <f t="shared" ca="1" si="41"/>
        <v>0</v>
      </c>
      <c r="L83">
        <f t="shared" ca="1" si="41"/>
        <v>0</v>
      </c>
      <c r="M83">
        <f t="shared" ca="1" si="41"/>
        <v>0</v>
      </c>
      <c r="N83" s="59">
        <f t="shared" ca="1" si="32"/>
        <v>0</v>
      </c>
      <c r="O83" s="17"/>
      <c r="P83" s="11" t="s">
        <v>16</v>
      </c>
      <c r="Q83">
        <f t="shared" ca="1" si="47"/>
        <v>0</v>
      </c>
      <c r="R83">
        <f t="shared" ca="1" si="42"/>
        <v>0</v>
      </c>
      <c r="S83">
        <f t="shared" ca="1" si="42"/>
        <v>0</v>
      </c>
      <c r="T83">
        <f t="shared" ca="1" si="42"/>
        <v>0</v>
      </c>
      <c r="U83">
        <f t="shared" ca="1" si="42"/>
        <v>0</v>
      </c>
      <c r="V83">
        <f t="shared" ca="1" si="42"/>
        <v>0</v>
      </c>
      <c r="W83">
        <f t="shared" ca="1" si="42"/>
        <v>0</v>
      </c>
      <c r="X83">
        <f t="shared" ca="1" si="42"/>
        <v>0</v>
      </c>
      <c r="Y83">
        <f t="shared" ca="1" si="42"/>
        <v>0</v>
      </c>
      <c r="Z83">
        <f t="shared" ca="1" si="42"/>
        <v>0</v>
      </c>
      <c r="AA83">
        <f t="shared" ca="1" si="42"/>
        <v>0</v>
      </c>
      <c r="AB83">
        <f t="shared" ca="1" si="42"/>
        <v>0</v>
      </c>
      <c r="AC83" s="59">
        <f t="shared" ca="1" si="34"/>
        <v>0</v>
      </c>
      <c r="AD83" s="17"/>
      <c r="AE83" s="11" t="s">
        <v>16</v>
      </c>
      <c r="AF83">
        <f t="shared" ca="1" si="48"/>
        <v>0</v>
      </c>
      <c r="AG83">
        <f t="shared" ca="1" si="43"/>
        <v>0</v>
      </c>
      <c r="AH83">
        <f t="shared" ca="1" si="43"/>
        <v>0</v>
      </c>
      <c r="AI83">
        <f t="shared" ca="1" si="43"/>
        <v>0</v>
      </c>
      <c r="AJ83">
        <f t="shared" ca="1" si="43"/>
        <v>0</v>
      </c>
      <c r="AK83">
        <f t="shared" ca="1" si="43"/>
        <v>0</v>
      </c>
      <c r="AL83">
        <f t="shared" ca="1" si="43"/>
        <v>0</v>
      </c>
      <c r="AM83">
        <f t="shared" ca="1" si="43"/>
        <v>0</v>
      </c>
      <c r="AN83">
        <f t="shared" ca="1" si="43"/>
        <v>0</v>
      </c>
      <c r="AO83">
        <f t="shared" ca="1" si="43"/>
        <v>0</v>
      </c>
      <c r="AP83">
        <f t="shared" ca="1" si="43"/>
        <v>0</v>
      </c>
      <c r="AQ83" t="e">
        <f t="shared" ca="1" si="43"/>
        <v>#VALUE!</v>
      </c>
      <c r="AR83" s="59" t="e">
        <f t="shared" ca="1" si="36"/>
        <v>#VALUE!</v>
      </c>
      <c r="AS83" s="17"/>
      <c r="AT83" s="11" t="s">
        <v>16</v>
      </c>
      <c r="AU83">
        <f t="shared" ca="1" si="49"/>
        <v>0</v>
      </c>
      <c r="AV83">
        <f t="shared" ca="1" si="44"/>
        <v>0</v>
      </c>
      <c r="AW83">
        <f t="shared" ca="1" si="44"/>
        <v>0</v>
      </c>
      <c r="AX83">
        <f t="shared" ca="1" si="44"/>
        <v>0</v>
      </c>
      <c r="AY83">
        <f t="shared" ca="1" si="44"/>
        <v>0</v>
      </c>
      <c r="AZ83">
        <f t="shared" ca="1" si="44"/>
        <v>0</v>
      </c>
      <c r="BA83">
        <f t="shared" ca="1" si="44"/>
        <v>0</v>
      </c>
      <c r="BB83">
        <f t="shared" ca="1" si="44"/>
        <v>0</v>
      </c>
      <c r="BC83">
        <f t="shared" ca="1" si="44"/>
        <v>0</v>
      </c>
      <c r="BD83">
        <f t="shared" ca="1" si="44"/>
        <v>0</v>
      </c>
      <c r="BE83">
        <f t="shared" ca="1" si="44"/>
        <v>0</v>
      </c>
      <c r="BF83">
        <f t="shared" ca="1" si="44"/>
        <v>0</v>
      </c>
      <c r="BG83" s="59">
        <f t="shared" ca="1" si="38"/>
        <v>0</v>
      </c>
      <c r="BH83" s="17"/>
      <c r="BI83" s="11" t="s">
        <v>16</v>
      </c>
      <c r="BJ83">
        <f t="shared" ca="1" si="50"/>
        <v>0</v>
      </c>
      <c r="BK83">
        <f t="shared" ca="1" si="45"/>
        <v>0</v>
      </c>
      <c r="BL83">
        <f t="shared" ca="1" si="45"/>
        <v>0</v>
      </c>
      <c r="BM83">
        <f t="shared" ca="1" si="45"/>
        <v>0</v>
      </c>
      <c r="BN83">
        <f t="shared" ca="1" si="45"/>
        <v>0</v>
      </c>
      <c r="BO83">
        <f t="shared" ca="1" si="45"/>
        <v>0</v>
      </c>
      <c r="BP83">
        <f t="shared" ca="1" si="45"/>
        <v>0</v>
      </c>
      <c r="BQ83">
        <f t="shared" ca="1" si="45"/>
        <v>0</v>
      </c>
      <c r="BR83">
        <f t="shared" ca="1" si="45"/>
        <v>0</v>
      </c>
      <c r="BS83">
        <f t="shared" ca="1" si="45"/>
        <v>0</v>
      </c>
      <c r="BT83">
        <f t="shared" ca="1" si="45"/>
        <v>0</v>
      </c>
      <c r="BU83">
        <f t="shared" ca="1" si="45"/>
        <v>0</v>
      </c>
      <c r="BV83" s="59">
        <f t="shared" ca="1" si="40"/>
        <v>0</v>
      </c>
      <c r="BW83" s="17"/>
    </row>
    <row r="84" spans="1:75" x14ac:dyDescent="0.25">
      <c r="A84" s="12" t="s">
        <v>17</v>
      </c>
      <c r="B84">
        <f t="shared" ca="1" si="46"/>
        <v>0</v>
      </c>
      <c r="C84">
        <f t="shared" ca="1" si="41"/>
        <v>0</v>
      </c>
      <c r="D84">
        <f t="shared" ca="1" si="41"/>
        <v>0</v>
      </c>
      <c r="E84">
        <f t="shared" ca="1" si="41"/>
        <v>0</v>
      </c>
      <c r="F84">
        <f t="shared" ca="1" si="41"/>
        <v>0</v>
      </c>
      <c r="G84">
        <f t="shared" ca="1" si="41"/>
        <v>0</v>
      </c>
      <c r="H84">
        <f t="shared" ca="1" si="41"/>
        <v>0</v>
      </c>
      <c r="I84">
        <f t="shared" ca="1" si="41"/>
        <v>0</v>
      </c>
      <c r="J84">
        <f t="shared" ca="1" si="41"/>
        <v>0</v>
      </c>
      <c r="K84">
        <f t="shared" ca="1" si="41"/>
        <v>0</v>
      </c>
      <c r="L84">
        <f t="shared" ca="1" si="41"/>
        <v>0</v>
      </c>
      <c r="M84">
        <f t="shared" ca="1" si="41"/>
        <v>0</v>
      </c>
      <c r="N84" s="59">
        <f t="shared" ca="1" si="32"/>
        <v>0</v>
      </c>
      <c r="O84" s="17"/>
      <c r="P84" s="12" t="s">
        <v>17</v>
      </c>
      <c r="Q84">
        <f t="shared" ca="1" si="47"/>
        <v>0</v>
      </c>
      <c r="R84">
        <f t="shared" ca="1" si="42"/>
        <v>0</v>
      </c>
      <c r="S84">
        <f t="shared" ca="1" si="42"/>
        <v>0</v>
      </c>
      <c r="T84">
        <f t="shared" ca="1" si="42"/>
        <v>0</v>
      </c>
      <c r="U84">
        <f t="shared" ca="1" si="42"/>
        <v>0</v>
      </c>
      <c r="V84">
        <f t="shared" ca="1" si="42"/>
        <v>0</v>
      </c>
      <c r="W84">
        <f t="shared" ca="1" si="42"/>
        <v>0</v>
      </c>
      <c r="X84">
        <f t="shared" ca="1" si="42"/>
        <v>0</v>
      </c>
      <c r="Y84">
        <f t="shared" ca="1" si="42"/>
        <v>0</v>
      </c>
      <c r="Z84">
        <f t="shared" ca="1" si="42"/>
        <v>0</v>
      </c>
      <c r="AA84">
        <f t="shared" ca="1" si="42"/>
        <v>0</v>
      </c>
      <c r="AB84">
        <f t="shared" ca="1" si="42"/>
        <v>0</v>
      </c>
      <c r="AC84" s="59">
        <f t="shared" ca="1" si="34"/>
        <v>0</v>
      </c>
      <c r="AD84" s="17"/>
      <c r="AE84" s="12" t="s">
        <v>17</v>
      </c>
      <c r="AF84">
        <f t="shared" ca="1" si="48"/>
        <v>0</v>
      </c>
      <c r="AG84">
        <f t="shared" ca="1" si="43"/>
        <v>0</v>
      </c>
      <c r="AH84">
        <f t="shared" ca="1" si="43"/>
        <v>0</v>
      </c>
      <c r="AI84">
        <f t="shared" ca="1" si="43"/>
        <v>0</v>
      </c>
      <c r="AJ84">
        <f t="shared" ca="1" si="43"/>
        <v>0</v>
      </c>
      <c r="AK84">
        <f t="shared" ca="1" si="43"/>
        <v>0</v>
      </c>
      <c r="AL84">
        <f t="shared" ca="1" si="43"/>
        <v>0</v>
      </c>
      <c r="AM84">
        <f t="shared" ca="1" si="43"/>
        <v>0</v>
      </c>
      <c r="AN84">
        <f t="shared" ca="1" si="43"/>
        <v>0</v>
      </c>
      <c r="AO84">
        <f t="shared" ca="1" si="43"/>
        <v>0</v>
      </c>
      <c r="AP84">
        <f t="shared" ca="1" si="43"/>
        <v>0</v>
      </c>
      <c r="AQ84" t="e">
        <f t="shared" ca="1" si="43"/>
        <v>#VALUE!</v>
      </c>
      <c r="AR84" s="59" t="e">
        <f t="shared" ca="1" si="36"/>
        <v>#VALUE!</v>
      </c>
      <c r="AS84" s="17"/>
      <c r="AT84" s="12" t="s">
        <v>17</v>
      </c>
      <c r="AU84">
        <f t="shared" ca="1" si="49"/>
        <v>0</v>
      </c>
      <c r="AV84">
        <f t="shared" ca="1" si="44"/>
        <v>0</v>
      </c>
      <c r="AW84">
        <f t="shared" ca="1" si="44"/>
        <v>0</v>
      </c>
      <c r="AX84">
        <f t="shared" ca="1" si="44"/>
        <v>0</v>
      </c>
      <c r="AY84">
        <f t="shared" ca="1" si="44"/>
        <v>0</v>
      </c>
      <c r="AZ84">
        <f t="shared" ca="1" si="44"/>
        <v>0</v>
      </c>
      <c r="BA84">
        <f t="shared" ca="1" si="44"/>
        <v>0</v>
      </c>
      <c r="BB84">
        <f t="shared" ca="1" si="44"/>
        <v>0</v>
      </c>
      <c r="BC84">
        <f t="shared" ca="1" si="44"/>
        <v>0</v>
      </c>
      <c r="BD84">
        <f t="shared" ca="1" si="44"/>
        <v>0</v>
      </c>
      <c r="BE84">
        <f t="shared" ca="1" si="44"/>
        <v>0</v>
      </c>
      <c r="BF84">
        <f t="shared" ca="1" si="44"/>
        <v>0</v>
      </c>
      <c r="BG84" s="59">
        <f t="shared" ca="1" si="38"/>
        <v>0</v>
      </c>
      <c r="BH84" s="17"/>
      <c r="BI84" s="12" t="s">
        <v>17</v>
      </c>
      <c r="BJ84">
        <f t="shared" ca="1" si="50"/>
        <v>0</v>
      </c>
      <c r="BK84">
        <f t="shared" ca="1" si="45"/>
        <v>0</v>
      </c>
      <c r="BL84">
        <f t="shared" ca="1" si="45"/>
        <v>0</v>
      </c>
      <c r="BM84">
        <f t="shared" ca="1" si="45"/>
        <v>0</v>
      </c>
      <c r="BN84">
        <f t="shared" ca="1" si="45"/>
        <v>0</v>
      </c>
      <c r="BO84">
        <f t="shared" ca="1" si="45"/>
        <v>0</v>
      </c>
      <c r="BP84">
        <f t="shared" ca="1" si="45"/>
        <v>0</v>
      </c>
      <c r="BQ84">
        <f t="shared" ca="1" si="45"/>
        <v>0</v>
      </c>
      <c r="BR84">
        <f t="shared" ca="1" si="45"/>
        <v>0</v>
      </c>
      <c r="BS84">
        <f t="shared" ca="1" si="45"/>
        <v>0</v>
      </c>
      <c r="BT84">
        <f t="shared" ca="1" si="45"/>
        <v>0</v>
      </c>
      <c r="BU84">
        <f t="shared" ca="1" si="45"/>
        <v>0</v>
      </c>
      <c r="BV84" s="59">
        <f t="shared" ca="1" si="40"/>
        <v>0</v>
      </c>
      <c r="BW84" s="17"/>
    </row>
    <row r="85" spans="1:75" x14ac:dyDescent="0.25">
      <c r="A85" s="11" t="s">
        <v>10</v>
      </c>
      <c r="B85">
        <f t="shared" ca="1" si="46"/>
        <v>0</v>
      </c>
      <c r="C85">
        <f t="shared" ca="1" si="41"/>
        <v>0</v>
      </c>
      <c r="D85">
        <f t="shared" ca="1" si="41"/>
        <v>0</v>
      </c>
      <c r="E85">
        <f t="shared" ca="1" si="41"/>
        <v>0</v>
      </c>
      <c r="F85">
        <f t="shared" ca="1" si="41"/>
        <v>0</v>
      </c>
      <c r="G85">
        <f t="shared" ca="1" si="41"/>
        <v>0</v>
      </c>
      <c r="H85">
        <f t="shared" ca="1" si="41"/>
        <v>0</v>
      </c>
      <c r="I85">
        <f t="shared" ca="1" si="41"/>
        <v>0</v>
      </c>
      <c r="J85">
        <f t="shared" ca="1" si="41"/>
        <v>0</v>
      </c>
      <c r="K85">
        <f t="shared" ca="1" si="41"/>
        <v>0</v>
      </c>
      <c r="L85">
        <f t="shared" ca="1" si="41"/>
        <v>0</v>
      </c>
      <c r="M85">
        <f t="shared" ca="1" si="41"/>
        <v>0</v>
      </c>
      <c r="N85" s="59">
        <f t="shared" ca="1" si="32"/>
        <v>0</v>
      </c>
      <c r="O85" s="17"/>
      <c r="P85" s="11" t="s">
        <v>10</v>
      </c>
      <c r="Q85">
        <f t="shared" ca="1" si="47"/>
        <v>0</v>
      </c>
      <c r="R85">
        <f t="shared" ca="1" si="42"/>
        <v>0</v>
      </c>
      <c r="S85">
        <f t="shared" ca="1" si="42"/>
        <v>0</v>
      </c>
      <c r="T85">
        <f t="shared" ca="1" si="42"/>
        <v>0</v>
      </c>
      <c r="U85">
        <f t="shared" ca="1" si="42"/>
        <v>0</v>
      </c>
      <c r="V85">
        <f t="shared" ca="1" si="42"/>
        <v>0</v>
      </c>
      <c r="W85">
        <f t="shared" ca="1" si="42"/>
        <v>0</v>
      </c>
      <c r="X85">
        <f t="shared" ca="1" si="42"/>
        <v>0</v>
      </c>
      <c r="Y85">
        <f t="shared" ca="1" si="42"/>
        <v>0</v>
      </c>
      <c r="Z85">
        <f t="shared" ca="1" si="42"/>
        <v>0</v>
      </c>
      <c r="AA85">
        <f t="shared" ca="1" si="42"/>
        <v>0</v>
      </c>
      <c r="AB85">
        <f t="shared" ca="1" si="42"/>
        <v>0</v>
      </c>
      <c r="AC85" s="59">
        <f t="shared" ca="1" si="34"/>
        <v>0</v>
      </c>
      <c r="AD85" s="17"/>
      <c r="AE85" s="11" t="s">
        <v>10</v>
      </c>
      <c r="AF85">
        <f t="shared" ca="1" si="48"/>
        <v>0</v>
      </c>
      <c r="AG85">
        <f t="shared" ca="1" si="43"/>
        <v>0</v>
      </c>
      <c r="AH85">
        <f t="shared" ca="1" si="43"/>
        <v>0</v>
      </c>
      <c r="AI85">
        <f t="shared" ca="1" si="43"/>
        <v>0</v>
      </c>
      <c r="AJ85">
        <f t="shared" ca="1" si="43"/>
        <v>0</v>
      </c>
      <c r="AK85">
        <f t="shared" ca="1" si="43"/>
        <v>0</v>
      </c>
      <c r="AL85">
        <f t="shared" ca="1" si="43"/>
        <v>0</v>
      </c>
      <c r="AM85">
        <f t="shared" ca="1" si="43"/>
        <v>0</v>
      </c>
      <c r="AN85">
        <f t="shared" ca="1" si="43"/>
        <v>0</v>
      </c>
      <c r="AO85">
        <f t="shared" ca="1" si="43"/>
        <v>0</v>
      </c>
      <c r="AP85">
        <f t="shared" ca="1" si="43"/>
        <v>0</v>
      </c>
      <c r="AQ85" t="e">
        <f t="shared" ca="1" si="43"/>
        <v>#VALUE!</v>
      </c>
      <c r="AR85" s="59" t="e">
        <f t="shared" ca="1" si="36"/>
        <v>#VALUE!</v>
      </c>
      <c r="AS85" s="17"/>
      <c r="AT85" s="11" t="s">
        <v>10</v>
      </c>
      <c r="AU85">
        <f t="shared" ca="1" si="49"/>
        <v>0</v>
      </c>
      <c r="AV85">
        <f t="shared" ca="1" si="44"/>
        <v>0</v>
      </c>
      <c r="AW85">
        <f t="shared" ca="1" si="44"/>
        <v>0</v>
      </c>
      <c r="AX85">
        <f t="shared" ca="1" si="44"/>
        <v>0</v>
      </c>
      <c r="AY85">
        <f t="shared" ca="1" si="44"/>
        <v>0</v>
      </c>
      <c r="AZ85">
        <f t="shared" ca="1" si="44"/>
        <v>0</v>
      </c>
      <c r="BA85">
        <f t="shared" ca="1" si="44"/>
        <v>0</v>
      </c>
      <c r="BB85">
        <f t="shared" ca="1" si="44"/>
        <v>0</v>
      </c>
      <c r="BC85">
        <f t="shared" ca="1" si="44"/>
        <v>0</v>
      </c>
      <c r="BD85">
        <f t="shared" ca="1" si="44"/>
        <v>0</v>
      </c>
      <c r="BE85">
        <f t="shared" ca="1" si="44"/>
        <v>0</v>
      </c>
      <c r="BF85">
        <f t="shared" ca="1" si="44"/>
        <v>0</v>
      </c>
      <c r="BG85" s="59">
        <f t="shared" ca="1" si="38"/>
        <v>0</v>
      </c>
      <c r="BH85" s="17"/>
      <c r="BI85" s="11" t="s">
        <v>10</v>
      </c>
      <c r="BJ85">
        <f t="shared" ca="1" si="50"/>
        <v>0</v>
      </c>
      <c r="BK85">
        <f t="shared" ca="1" si="45"/>
        <v>0</v>
      </c>
      <c r="BL85">
        <f t="shared" ca="1" si="45"/>
        <v>0</v>
      </c>
      <c r="BM85">
        <f t="shared" ca="1" si="45"/>
        <v>0</v>
      </c>
      <c r="BN85">
        <f t="shared" ca="1" si="45"/>
        <v>0</v>
      </c>
      <c r="BO85">
        <f t="shared" ca="1" si="45"/>
        <v>0</v>
      </c>
      <c r="BP85">
        <f t="shared" ca="1" si="45"/>
        <v>0</v>
      </c>
      <c r="BQ85">
        <f t="shared" ca="1" si="45"/>
        <v>0</v>
      </c>
      <c r="BR85">
        <f t="shared" ca="1" si="45"/>
        <v>0</v>
      </c>
      <c r="BS85">
        <f t="shared" ca="1" si="45"/>
        <v>0</v>
      </c>
      <c r="BT85">
        <f t="shared" ca="1" si="45"/>
        <v>0</v>
      </c>
      <c r="BU85">
        <f t="shared" ca="1" si="45"/>
        <v>0</v>
      </c>
      <c r="BV85" s="59">
        <f t="shared" ca="1" si="40"/>
        <v>0</v>
      </c>
      <c r="BW85" s="17"/>
    </row>
    <row r="86" spans="1:75" x14ac:dyDescent="0.25">
      <c r="A86" s="11" t="s">
        <v>9</v>
      </c>
      <c r="B86">
        <f t="shared" ca="1" si="46"/>
        <v>0</v>
      </c>
      <c r="C86">
        <f t="shared" ca="1" si="41"/>
        <v>0</v>
      </c>
      <c r="D86">
        <f t="shared" ca="1" si="41"/>
        <v>0</v>
      </c>
      <c r="E86">
        <f t="shared" ca="1" si="41"/>
        <v>0</v>
      </c>
      <c r="F86">
        <f t="shared" ca="1" si="41"/>
        <v>0</v>
      </c>
      <c r="G86">
        <f t="shared" ca="1" si="41"/>
        <v>0</v>
      </c>
      <c r="H86">
        <f t="shared" ca="1" si="41"/>
        <v>0</v>
      </c>
      <c r="I86">
        <f t="shared" ca="1" si="41"/>
        <v>0</v>
      </c>
      <c r="J86">
        <f t="shared" ca="1" si="41"/>
        <v>0</v>
      </c>
      <c r="K86">
        <f t="shared" ca="1" si="41"/>
        <v>0</v>
      </c>
      <c r="L86">
        <f t="shared" ca="1" si="41"/>
        <v>0</v>
      </c>
      <c r="M86">
        <f t="shared" ca="1" si="41"/>
        <v>0</v>
      </c>
      <c r="N86" s="59">
        <f t="shared" ca="1" si="32"/>
        <v>0</v>
      </c>
      <c r="O86" s="17"/>
      <c r="P86" s="11" t="s">
        <v>9</v>
      </c>
      <c r="Q86">
        <f t="shared" ca="1" si="47"/>
        <v>0</v>
      </c>
      <c r="R86">
        <f t="shared" ca="1" si="42"/>
        <v>0</v>
      </c>
      <c r="S86">
        <f t="shared" ca="1" si="42"/>
        <v>0</v>
      </c>
      <c r="T86">
        <f t="shared" ca="1" si="42"/>
        <v>0</v>
      </c>
      <c r="U86">
        <f t="shared" ca="1" si="42"/>
        <v>0</v>
      </c>
      <c r="V86">
        <f t="shared" ca="1" si="42"/>
        <v>0</v>
      </c>
      <c r="W86">
        <f t="shared" ca="1" si="42"/>
        <v>0</v>
      </c>
      <c r="X86">
        <f t="shared" ca="1" si="42"/>
        <v>0</v>
      </c>
      <c r="Y86">
        <f t="shared" ca="1" si="42"/>
        <v>0</v>
      </c>
      <c r="Z86">
        <f t="shared" ca="1" si="42"/>
        <v>0</v>
      </c>
      <c r="AA86">
        <f t="shared" ca="1" si="42"/>
        <v>0</v>
      </c>
      <c r="AB86">
        <f t="shared" ca="1" si="42"/>
        <v>0</v>
      </c>
      <c r="AC86" s="59">
        <f t="shared" ca="1" si="34"/>
        <v>0</v>
      </c>
      <c r="AD86" s="17"/>
      <c r="AE86" s="11" t="s">
        <v>9</v>
      </c>
      <c r="AF86">
        <f t="shared" ca="1" si="48"/>
        <v>0</v>
      </c>
      <c r="AG86">
        <f t="shared" ca="1" si="43"/>
        <v>0</v>
      </c>
      <c r="AH86">
        <f t="shared" ca="1" si="43"/>
        <v>0</v>
      </c>
      <c r="AI86">
        <f t="shared" ca="1" si="43"/>
        <v>0</v>
      </c>
      <c r="AJ86">
        <f t="shared" ca="1" si="43"/>
        <v>0</v>
      </c>
      <c r="AK86">
        <f t="shared" ca="1" si="43"/>
        <v>0</v>
      </c>
      <c r="AL86">
        <f t="shared" ca="1" si="43"/>
        <v>0</v>
      </c>
      <c r="AM86">
        <f t="shared" ca="1" si="43"/>
        <v>0</v>
      </c>
      <c r="AN86">
        <f t="shared" ca="1" si="43"/>
        <v>0</v>
      </c>
      <c r="AO86">
        <f t="shared" ca="1" si="43"/>
        <v>0</v>
      </c>
      <c r="AP86">
        <f t="shared" ca="1" si="43"/>
        <v>0</v>
      </c>
      <c r="AQ86" t="e">
        <f t="shared" ca="1" si="43"/>
        <v>#VALUE!</v>
      </c>
      <c r="AR86" s="59" t="e">
        <f t="shared" ca="1" si="36"/>
        <v>#VALUE!</v>
      </c>
      <c r="AS86" s="17"/>
      <c r="AT86" s="11" t="s">
        <v>9</v>
      </c>
      <c r="AU86">
        <f t="shared" ca="1" si="49"/>
        <v>0</v>
      </c>
      <c r="AV86">
        <f t="shared" ca="1" si="44"/>
        <v>0</v>
      </c>
      <c r="AW86">
        <f t="shared" ca="1" si="44"/>
        <v>0</v>
      </c>
      <c r="AX86">
        <f t="shared" ca="1" si="44"/>
        <v>0</v>
      </c>
      <c r="AY86">
        <f t="shared" ca="1" si="44"/>
        <v>0</v>
      </c>
      <c r="AZ86">
        <f t="shared" ca="1" si="44"/>
        <v>0</v>
      </c>
      <c r="BA86">
        <f t="shared" ca="1" si="44"/>
        <v>0</v>
      </c>
      <c r="BB86">
        <f t="shared" ca="1" si="44"/>
        <v>0</v>
      </c>
      <c r="BC86">
        <f t="shared" ca="1" si="44"/>
        <v>0</v>
      </c>
      <c r="BD86">
        <f t="shared" ca="1" si="44"/>
        <v>0</v>
      </c>
      <c r="BE86">
        <f t="shared" ca="1" si="44"/>
        <v>0</v>
      </c>
      <c r="BF86">
        <f t="shared" ca="1" si="44"/>
        <v>0</v>
      </c>
      <c r="BG86" s="59">
        <f t="shared" ca="1" si="38"/>
        <v>0</v>
      </c>
      <c r="BH86" s="17"/>
      <c r="BI86" s="11" t="s">
        <v>9</v>
      </c>
      <c r="BJ86">
        <f t="shared" ca="1" si="50"/>
        <v>0</v>
      </c>
      <c r="BK86">
        <f t="shared" ca="1" si="45"/>
        <v>0</v>
      </c>
      <c r="BL86">
        <f t="shared" ca="1" si="45"/>
        <v>0</v>
      </c>
      <c r="BM86">
        <f t="shared" ca="1" si="45"/>
        <v>0</v>
      </c>
      <c r="BN86">
        <f t="shared" ca="1" si="45"/>
        <v>0</v>
      </c>
      <c r="BO86">
        <f t="shared" ca="1" si="45"/>
        <v>0</v>
      </c>
      <c r="BP86">
        <f t="shared" ca="1" si="45"/>
        <v>0</v>
      </c>
      <c r="BQ86">
        <f t="shared" ca="1" si="45"/>
        <v>0</v>
      </c>
      <c r="BR86">
        <f t="shared" ca="1" si="45"/>
        <v>0</v>
      </c>
      <c r="BS86">
        <f t="shared" ca="1" si="45"/>
        <v>0</v>
      </c>
      <c r="BT86">
        <f t="shared" ca="1" si="45"/>
        <v>0</v>
      </c>
      <c r="BU86">
        <f t="shared" ca="1" si="45"/>
        <v>0</v>
      </c>
      <c r="BV86" s="59">
        <f t="shared" ca="1" si="40"/>
        <v>0</v>
      </c>
      <c r="BW86" s="17"/>
    </row>
    <row r="87" spans="1:75" x14ac:dyDescent="0.25">
      <c r="A87" s="12" t="s">
        <v>75</v>
      </c>
      <c r="B87">
        <f t="shared" ca="1" si="46"/>
        <v>0</v>
      </c>
      <c r="C87">
        <f t="shared" ca="1" si="41"/>
        <v>0</v>
      </c>
      <c r="D87">
        <f t="shared" ca="1" si="41"/>
        <v>0</v>
      </c>
      <c r="E87">
        <f t="shared" ca="1" si="41"/>
        <v>0</v>
      </c>
      <c r="F87">
        <f t="shared" ca="1" si="41"/>
        <v>0</v>
      </c>
      <c r="G87">
        <f t="shared" ca="1" si="41"/>
        <v>0</v>
      </c>
      <c r="H87">
        <f t="shared" ca="1" si="41"/>
        <v>0</v>
      </c>
      <c r="I87">
        <f t="shared" ca="1" si="41"/>
        <v>0</v>
      </c>
      <c r="J87">
        <f t="shared" ca="1" si="41"/>
        <v>0</v>
      </c>
      <c r="K87">
        <f t="shared" ca="1" si="41"/>
        <v>0</v>
      </c>
      <c r="L87">
        <f t="shared" ca="1" si="41"/>
        <v>0</v>
      </c>
      <c r="M87">
        <f t="shared" ca="1" si="41"/>
        <v>0</v>
      </c>
      <c r="N87" s="59">
        <f t="shared" ca="1" si="32"/>
        <v>0</v>
      </c>
      <c r="O87" s="17"/>
      <c r="P87" s="12" t="s">
        <v>75</v>
      </c>
      <c r="Q87">
        <f t="shared" ca="1" si="47"/>
        <v>0</v>
      </c>
      <c r="R87">
        <f t="shared" ca="1" si="42"/>
        <v>0</v>
      </c>
      <c r="S87">
        <f t="shared" ca="1" si="42"/>
        <v>0</v>
      </c>
      <c r="T87">
        <f t="shared" ca="1" si="42"/>
        <v>0</v>
      </c>
      <c r="U87">
        <f t="shared" ca="1" si="42"/>
        <v>0</v>
      </c>
      <c r="V87">
        <f t="shared" ca="1" si="42"/>
        <v>0</v>
      </c>
      <c r="W87">
        <f t="shared" ca="1" si="42"/>
        <v>0</v>
      </c>
      <c r="X87">
        <f t="shared" ca="1" si="42"/>
        <v>0</v>
      </c>
      <c r="Y87">
        <f t="shared" ca="1" si="42"/>
        <v>0</v>
      </c>
      <c r="Z87">
        <f t="shared" ca="1" si="42"/>
        <v>0</v>
      </c>
      <c r="AA87">
        <f t="shared" ca="1" si="42"/>
        <v>0</v>
      </c>
      <c r="AB87">
        <f t="shared" ca="1" si="42"/>
        <v>0</v>
      </c>
      <c r="AC87" s="59">
        <f t="shared" ca="1" si="34"/>
        <v>0</v>
      </c>
      <c r="AD87" s="17"/>
      <c r="AE87" s="12" t="s">
        <v>75</v>
      </c>
      <c r="AF87">
        <f t="shared" ca="1" si="48"/>
        <v>0</v>
      </c>
      <c r="AG87">
        <f t="shared" ca="1" si="43"/>
        <v>0</v>
      </c>
      <c r="AH87">
        <f t="shared" ca="1" si="43"/>
        <v>0</v>
      </c>
      <c r="AI87">
        <f t="shared" ca="1" si="43"/>
        <v>0</v>
      </c>
      <c r="AJ87">
        <f t="shared" ca="1" si="43"/>
        <v>0</v>
      </c>
      <c r="AK87">
        <f t="shared" ca="1" si="43"/>
        <v>0</v>
      </c>
      <c r="AL87">
        <f t="shared" ca="1" si="43"/>
        <v>0</v>
      </c>
      <c r="AM87">
        <f t="shared" ca="1" si="43"/>
        <v>0</v>
      </c>
      <c r="AN87">
        <f t="shared" ca="1" si="43"/>
        <v>0</v>
      </c>
      <c r="AO87">
        <f t="shared" ca="1" si="43"/>
        <v>0</v>
      </c>
      <c r="AP87">
        <f t="shared" ca="1" si="43"/>
        <v>0</v>
      </c>
      <c r="AQ87" t="e">
        <f t="shared" ca="1" si="43"/>
        <v>#VALUE!</v>
      </c>
      <c r="AR87" s="59" t="e">
        <f t="shared" ca="1" si="36"/>
        <v>#VALUE!</v>
      </c>
      <c r="AS87" s="17"/>
      <c r="AT87" s="12" t="s">
        <v>75</v>
      </c>
      <c r="AU87">
        <f t="shared" ca="1" si="49"/>
        <v>0</v>
      </c>
      <c r="AV87">
        <f t="shared" ca="1" si="44"/>
        <v>0</v>
      </c>
      <c r="AW87">
        <f t="shared" ca="1" si="44"/>
        <v>0</v>
      </c>
      <c r="AX87">
        <f t="shared" ca="1" si="44"/>
        <v>0</v>
      </c>
      <c r="AY87">
        <f t="shared" ca="1" si="44"/>
        <v>0</v>
      </c>
      <c r="AZ87">
        <f t="shared" ca="1" si="44"/>
        <v>0</v>
      </c>
      <c r="BA87">
        <f t="shared" ca="1" si="44"/>
        <v>0</v>
      </c>
      <c r="BB87">
        <f t="shared" ca="1" si="44"/>
        <v>0</v>
      </c>
      <c r="BC87">
        <f t="shared" ca="1" si="44"/>
        <v>0</v>
      </c>
      <c r="BD87">
        <f t="shared" ca="1" si="44"/>
        <v>0</v>
      </c>
      <c r="BE87">
        <f t="shared" ca="1" si="44"/>
        <v>0</v>
      </c>
      <c r="BF87">
        <f t="shared" ca="1" si="44"/>
        <v>0</v>
      </c>
      <c r="BG87" s="59">
        <f t="shared" ca="1" si="38"/>
        <v>0</v>
      </c>
      <c r="BH87" s="17"/>
      <c r="BI87" s="12" t="s">
        <v>75</v>
      </c>
      <c r="BJ87">
        <f t="shared" ca="1" si="50"/>
        <v>0</v>
      </c>
      <c r="BK87">
        <f t="shared" ca="1" si="45"/>
        <v>0</v>
      </c>
      <c r="BL87">
        <f t="shared" ca="1" si="45"/>
        <v>0</v>
      </c>
      <c r="BM87">
        <f t="shared" ca="1" si="45"/>
        <v>0</v>
      </c>
      <c r="BN87">
        <f t="shared" ca="1" si="45"/>
        <v>0</v>
      </c>
      <c r="BO87">
        <f t="shared" ca="1" si="45"/>
        <v>0</v>
      </c>
      <c r="BP87">
        <f t="shared" ca="1" si="45"/>
        <v>0</v>
      </c>
      <c r="BQ87">
        <f t="shared" ca="1" si="45"/>
        <v>0</v>
      </c>
      <c r="BR87">
        <f t="shared" ca="1" si="45"/>
        <v>0</v>
      </c>
      <c r="BS87">
        <f t="shared" ca="1" si="45"/>
        <v>0</v>
      </c>
      <c r="BT87">
        <f t="shared" ca="1" si="45"/>
        <v>0</v>
      </c>
      <c r="BU87">
        <f t="shared" ca="1" si="45"/>
        <v>0</v>
      </c>
      <c r="BV87" s="59">
        <f t="shared" ca="1" si="40"/>
        <v>0</v>
      </c>
      <c r="BW87" s="17"/>
    </row>
    <row r="88" spans="1:75" x14ac:dyDescent="0.25">
      <c r="A88" s="12" t="s">
        <v>18</v>
      </c>
      <c r="B88">
        <f t="shared" ca="1" si="46"/>
        <v>0</v>
      </c>
      <c r="C88">
        <f t="shared" ca="1" si="41"/>
        <v>0</v>
      </c>
      <c r="D88">
        <f t="shared" ca="1" si="41"/>
        <v>0</v>
      </c>
      <c r="E88">
        <f t="shared" ca="1" si="41"/>
        <v>0</v>
      </c>
      <c r="F88">
        <f t="shared" ca="1" si="41"/>
        <v>0</v>
      </c>
      <c r="G88">
        <f t="shared" ca="1" si="41"/>
        <v>0</v>
      </c>
      <c r="H88">
        <f t="shared" ca="1" si="41"/>
        <v>0</v>
      </c>
      <c r="I88">
        <f t="shared" ca="1" si="41"/>
        <v>0</v>
      </c>
      <c r="J88">
        <f t="shared" ca="1" si="41"/>
        <v>0</v>
      </c>
      <c r="K88">
        <f t="shared" ca="1" si="41"/>
        <v>0</v>
      </c>
      <c r="L88">
        <f t="shared" ca="1" si="41"/>
        <v>0</v>
      </c>
      <c r="M88">
        <f t="shared" ca="1" si="41"/>
        <v>0</v>
      </c>
      <c r="N88" s="59">
        <f t="shared" ca="1" si="32"/>
        <v>0</v>
      </c>
      <c r="O88" s="17"/>
      <c r="P88" s="12" t="s">
        <v>18</v>
      </c>
      <c r="Q88">
        <f t="shared" ca="1" si="47"/>
        <v>0</v>
      </c>
      <c r="R88">
        <f t="shared" ca="1" si="42"/>
        <v>0</v>
      </c>
      <c r="S88">
        <f t="shared" ca="1" si="42"/>
        <v>0</v>
      </c>
      <c r="T88">
        <f t="shared" ca="1" si="42"/>
        <v>0</v>
      </c>
      <c r="U88">
        <f t="shared" ca="1" si="42"/>
        <v>0</v>
      </c>
      <c r="V88">
        <f t="shared" ca="1" si="42"/>
        <v>0</v>
      </c>
      <c r="W88">
        <f t="shared" ca="1" si="42"/>
        <v>0</v>
      </c>
      <c r="X88">
        <f t="shared" ca="1" si="42"/>
        <v>0</v>
      </c>
      <c r="Y88">
        <f t="shared" ca="1" si="42"/>
        <v>0</v>
      </c>
      <c r="Z88">
        <f t="shared" ca="1" si="42"/>
        <v>0</v>
      </c>
      <c r="AA88">
        <f t="shared" ca="1" si="42"/>
        <v>0</v>
      </c>
      <c r="AB88">
        <f t="shared" ca="1" si="42"/>
        <v>0</v>
      </c>
      <c r="AC88" s="59">
        <f t="shared" ca="1" si="34"/>
        <v>0</v>
      </c>
      <c r="AD88" s="17"/>
      <c r="AE88" s="12" t="s">
        <v>18</v>
      </c>
      <c r="AF88">
        <f t="shared" ca="1" si="48"/>
        <v>0</v>
      </c>
      <c r="AG88">
        <f t="shared" ca="1" si="43"/>
        <v>0</v>
      </c>
      <c r="AH88">
        <f t="shared" ca="1" si="43"/>
        <v>0</v>
      </c>
      <c r="AI88">
        <f t="shared" ca="1" si="43"/>
        <v>0</v>
      </c>
      <c r="AJ88">
        <f t="shared" ca="1" si="43"/>
        <v>0</v>
      </c>
      <c r="AK88">
        <f t="shared" ca="1" si="43"/>
        <v>0</v>
      </c>
      <c r="AL88">
        <f t="shared" ca="1" si="43"/>
        <v>0</v>
      </c>
      <c r="AM88">
        <f t="shared" ca="1" si="43"/>
        <v>0</v>
      </c>
      <c r="AN88">
        <f t="shared" ca="1" si="43"/>
        <v>0</v>
      </c>
      <c r="AO88">
        <f t="shared" ca="1" si="43"/>
        <v>0</v>
      </c>
      <c r="AP88">
        <f t="shared" ca="1" si="43"/>
        <v>0</v>
      </c>
      <c r="AQ88" t="e">
        <f t="shared" ca="1" si="43"/>
        <v>#VALUE!</v>
      </c>
      <c r="AR88" s="59" t="e">
        <f t="shared" ca="1" si="36"/>
        <v>#VALUE!</v>
      </c>
      <c r="AS88" s="17"/>
      <c r="AT88" s="12" t="s">
        <v>18</v>
      </c>
      <c r="AU88">
        <f t="shared" ca="1" si="49"/>
        <v>0</v>
      </c>
      <c r="AV88">
        <f t="shared" ca="1" si="44"/>
        <v>0</v>
      </c>
      <c r="AW88">
        <f t="shared" ca="1" si="44"/>
        <v>0</v>
      </c>
      <c r="AX88">
        <f t="shared" ca="1" si="44"/>
        <v>0</v>
      </c>
      <c r="AY88">
        <f t="shared" ca="1" si="44"/>
        <v>0</v>
      </c>
      <c r="AZ88">
        <f t="shared" ca="1" si="44"/>
        <v>0</v>
      </c>
      <c r="BA88">
        <f t="shared" ca="1" si="44"/>
        <v>0</v>
      </c>
      <c r="BB88">
        <f t="shared" ca="1" si="44"/>
        <v>0</v>
      </c>
      <c r="BC88">
        <f t="shared" ca="1" si="44"/>
        <v>0</v>
      </c>
      <c r="BD88">
        <f t="shared" ca="1" si="44"/>
        <v>0</v>
      </c>
      <c r="BE88">
        <f t="shared" ca="1" si="44"/>
        <v>0</v>
      </c>
      <c r="BF88">
        <f t="shared" ca="1" si="44"/>
        <v>0</v>
      </c>
      <c r="BG88" s="59">
        <f t="shared" ca="1" si="38"/>
        <v>0</v>
      </c>
      <c r="BH88" s="17"/>
      <c r="BI88" s="12" t="s">
        <v>18</v>
      </c>
      <c r="BJ88">
        <f t="shared" ca="1" si="50"/>
        <v>0</v>
      </c>
      <c r="BK88">
        <f t="shared" ca="1" si="45"/>
        <v>0</v>
      </c>
      <c r="BL88">
        <f t="shared" ca="1" si="45"/>
        <v>0</v>
      </c>
      <c r="BM88">
        <f t="shared" ca="1" si="45"/>
        <v>0</v>
      </c>
      <c r="BN88">
        <f t="shared" ca="1" si="45"/>
        <v>0</v>
      </c>
      <c r="BO88">
        <f t="shared" ca="1" si="45"/>
        <v>0</v>
      </c>
      <c r="BP88">
        <f t="shared" ca="1" si="45"/>
        <v>0</v>
      </c>
      <c r="BQ88">
        <f t="shared" ca="1" si="45"/>
        <v>0</v>
      </c>
      <c r="BR88">
        <f t="shared" ca="1" si="45"/>
        <v>0</v>
      </c>
      <c r="BS88">
        <f t="shared" ca="1" si="45"/>
        <v>0</v>
      </c>
      <c r="BT88">
        <f t="shared" ca="1" si="45"/>
        <v>0</v>
      </c>
      <c r="BU88">
        <f t="shared" ca="1" si="45"/>
        <v>0</v>
      </c>
      <c r="BV88" s="59">
        <f t="shared" ca="1" si="40"/>
        <v>0</v>
      </c>
      <c r="BW88" s="17"/>
    </row>
    <row r="89" spans="1:75" x14ac:dyDescent="0.25">
      <c r="A89" s="12" t="s">
        <v>28</v>
      </c>
      <c r="B89">
        <f t="shared" ca="1" si="46"/>
        <v>0</v>
      </c>
      <c r="C89">
        <f t="shared" ca="1" si="41"/>
        <v>0</v>
      </c>
      <c r="D89">
        <f t="shared" ca="1" si="41"/>
        <v>0</v>
      </c>
      <c r="E89">
        <f t="shared" ca="1" si="41"/>
        <v>0</v>
      </c>
      <c r="F89">
        <f t="shared" ca="1" si="41"/>
        <v>0</v>
      </c>
      <c r="G89">
        <f t="shared" ca="1" si="41"/>
        <v>0</v>
      </c>
      <c r="H89">
        <f t="shared" ca="1" si="41"/>
        <v>0</v>
      </c>
      <c r="I89">
        <f t="shared" ca="1" si="41"/>
        <v>0</v>
      </c>
      <c r="J89">
        <f t="shared" ca="1" si="41"/>
        <v>0</v>
      </c>
      <c r="K89">
        <f t="shared" ca="1" si="41"/>
        <v>0</v>
      </c>
      <c r="L89">
        <f t="shared" ca="1" si="41"/>
        <v>0</v>
      </c>
      <c r="M89">
        <f t="shared" ca="1" si="41"/>
        <v>0</v>
      </c>
      <c r="N89" s="59">
        <f t="shared" ca="1" si="32"/>
        <v>0</v>
      </c>
      <c r="O89" s="17"/>
      <c r="P89" s="12" t="s">
        <v>28</v>
      </c>
      <c r="Q89">
        <f t="shared" ca="1" si="47"/>
        <v>0</v>
      </c>
      <c r="R89">
        <f t="shared" ca="1" si="42"/>
        <v>0</v>
      </c>
      <c r="S89">
        <f t="shared" ca="1" si="42"/>
        <v>0</v>
      </c>
      <c r="T89">
        <f t="shared" ca="1" si="42"/>
        <v>0</v>
      </c>
      <c r="U89">
        <f t="shared" ca="1" si="42"/>
        <v>0</v>
      </c>
      <c r="V89">
        <f t="shared" ca="1" si="42"/>
        <v>0</v>
      </c>
      <c r="W89">
        <f t="shared" ca="1" si="42"/>
        <v>0</v>
      </c>
      <c r="X89">
        <f t="shared" ca="1" si="42"/>
        <v>0</v>
      </c>
      <c r="Y89">
        <f t="shared" ca="1" si="42"/>
        <v>0</v>
      </c>
      <c r="Z89">
        <f t="shared" ca="1" si="42"/>
        <v>0</v>
      </c>
      <c r="AA89">
        <f t="shared" ca="1" si="42"/>
        <v>0</v>
      </c>
      <c r="AB89">
        <f t="shared" ca="1" si="42"/>
        <v>0</v>
      </c>
      <c r="AC89" s="59">
        <f t="shared" ca="1" si="34"/>
        <v>0</v>
      </c>
      <c r="AD89" s="17"/>
      <c r="AE89" s="12" t="s">
        <v>28</v>
      </c>
      <c r="AF89">
        <f t="shared" ca="1" si="48"/>
        <v>0</v>
      </c>
      <c r="AG89">
        <f t="shared" ca="1" si="43"/>
        <v>0</v>
      </c>
      <c r="AH89">
        <f t="shared" ca="1" si="43"/>
        <v>0</v>
      </c>
      <c r="AI89">
        <f t="shared" ca="1" si="43"/>
        <v>0</v>
      </c>
      <c r="AJ89">
        <f t="shared" ca="1" si="43"/>
        <v>0</v>
      </c>
      <c r="AK89">
        <f t="shared" ca="1" si="43"/>
        <v>0</v>
      </c>
      <c r="AL89">
        <f t="shared" ca="1" si="43"/>
        <v>0</v>
      </c>
      <c r="AM89">
        <f t="shared" ca="1" si="43"/>
        <v>0</v>
      </c>
      <c r="AN89">
        <f t="shared" ca="1" si="43"/>
        <v>0</v>
      </c>
      <c r="AO89">
        <f t="shared" ca="1" si="43"/>
        <v>0</v>
      </c>
      <c r="AP89">
        <f t="shared" ca="1" si="43"/>
        <v>0</v>
      </c>
      <c r="AQ89" t="e">
        <f t="shared" ca="1" si="43"/>
        <v>#VALUE!</v>
      </c>
      <c r="AR89" s="59" t="e">
        <f t="shared" ca="1" si="36"/>
        <v>#VALUE!</v>
      </c>
      <c r="AS89" s="17"/>
      <c r="AT89" s="12" t="s">
        <v>28</v>
      </c>
      <c r="AU89">
        <f t="shared" ca="1" si="49"/>
        <v>0</v>
      </c>
      <c r="AV89">
        <f t="shared" ca="1" si="44"/>
        <v>0</v>
      </c>
      <c r="AW89">
        <f t="shared" ca="1" si="44"/>
        <v>0</v>
      </c>
      <c r="AX89">
        <f t="shared" ca="1" si="44"/>
        <v>0</v>
      </c>
      <c r="AY89">
        <f t="shared" ca="1" si="44"/>
        <v>0</v>
      </c>
      <c r="AZ89">
        <f t="shared" ca="1" si="44"/>
        <v>0</v>
      </c>
      <c r="BA89">
        <f t="shared" ca="1" si="44"/>
        <v>0</v>
      </c>
      <c r="BB89">
        <f t="shared" ca="1" si="44"/>
        <v>0</v>
      </c>
      <c r="BC89">
        <f t="shared" ca="1" si="44"/>
        <v>0</v>
      </c>
      <c r="BD89">
        <f t="shared" ca="1" si="44"/>
        <v>0</v>
      </c>
      <c r="BE89">
        <f t="shared" ca="1" si="44"/>
        <v>0</v>
      </c>
      <c r="BF89">
        <f t="shared" ca="1" si="44"/>
        <v>0</v>
      </c>
      <c r="BG89" s="59">
        <f t="shared" ca="1" si="38"/>
        <v>0</v>
      </c>
      <c r="BH89" s="17"/>
      <c r="BI89" s="12" t="s">
        <v>28</v>
      </c>
      <c r="BJ89">
        <f t="shared" ca="1" si="50"/>
        <v>0</v>
      </c>
      <c r="BK89">
        <f t="shared" ca="1" si="45"/>
        <v>0</v>
      </c>
      <c r="BL89">
        <f t="shared" ca="1" si="45"/>
        <v>0</v>
      </c>
      <c r="BM89">
        <f t="shared" ca="1" si="45"/>
        <v>0</v>
      </c>
      <c r="BN89">
        <f t="shared" ca="1" si="45"/>
        <v>0</v>
      </c>
      <c r="BO89">
        <f t="shared" ca="1" si="45"/>
        <v>0</v>
      </c>
      <c r="BP89">
        <f t="shared" ca="1" si="45"/>
        <v>0</v>
      </c>
      <c r="BQ89">
        <f t="shared" ca="1" si="45"/>
        <v>0</v>
      </c>
      <c r="BR89">
        <f t="shared" ca="1" si="45"/>
        <v>0</v>
      </c>
      <c r="BS89">
        <f t="shared" ca="1" si="45"/>
        <v>0</v>
      </c>
      <c r="BT89">
        <f t="shared" ca="1" si="45"/>
        <v>0</v>
      </c>
      <c r="BU89">
        <f t="shared" ca="1" si="45"/>
        <v>0</v>
      </c>
      <c r="BV89" s="59">
        <f t="shared" ca="1" si="40"/>
        <v>0</v>
      </c>
      <c r="BW89" s="17"/>
    </row>
    <row r="90" spans="1:75" x14ac:dyDescent="0.25">
      <c r="A90" s="11" t="s">
        <v>39</v>
      </c>
      <c r="B90">
        <f t="shared" ca="1" si="46"/>
        <v>0</v>
      </c>
      <c r="C90">
        <f t="shared" ca="1" si="41"/>
        <v>0</v>
      </c>
      <c r="D90">
        <f t="shared" ca="1" si="41"/>
        <v>0</v>
      </c>
      <c r="E90">
        <f t="shared" ca="1" si="41"/>
        <v>0</v>
      </c>
      <c r="F90">
        <f t="shared" ca="1" si="41"/>
        <v>0</v>
      </c>
      <c r="G90">
        <f t="shared" ca="1" si="41"/>
        <v>0</v>
      </c>
      <c r="H90">
        <f t="shared" ca="1" si="41"/>
        <v>0</v>
      </c>
      <c r="I90">
        <f t="shared" ca="1" si="41"/>
        <v>0</v>
      </c>
      <c r="J90">
        <f t="shared" ca="1" si="41"/>
        <v>0</v>
      </c>
      <c r="K90">
        <f t="shared" ca="1" si="41"/>
        <v>0</v>
      </c>
      <c r="L90">
        <f t="shared" ca="1" si="41"/>
        <v>0</v>
      </c>
      <c r="M90">
        <f t="shared" ca="1" si="41"/>
        <v>0</v>
      </c>
      <c r="N90" s="59">
        <f t="shared" ca="1" si="32"/>
        <v>0</v>
      </c>
      <c r="O90" s="17"/>
      <c r="P90" s="11" t="s">
        <v>39</v>
      </c>
      <c r="Q90">
        <f t="shared" ca="1" si="47"/>
        <v>0</v>
      </c>
      <c r="R90">
        <f t="shared" ca="1" si="42"/>
        <v>0</v>
      </c>
      <c r="S90">
        <f t="shared" ca="1" si="42"/>
        <v>0</v>
      </c>
      <c r="T90">
        <f t="shared" ca="1" si="42"/>
        <v>0</v>
      </c>
      <c r="U90">
        <f t="shared" ca="1" si="42"/>
        <v>0</v>
      </c>
      <c r="V90">
        <f t="shared" ca="1" si="42"/>
        <v>0</v>
      </c>
      <c r="W90">
        <f t="shared" ca="1" si="42"/>
        <v>0</v>
      </c>
      <c r="X90">
        <f t="shared" ca="1" si="42"/>
        <v>0</v>
      </c>
      <c r="Y90">
        <f t="shared" ca="1" si="42"/>
        <v>0</v>
      </c>
      <c r="Z90">
        <f t="shared" ca="1" si="42"/>
        <v>0</v>
      </c>
      <c r="AA90">
        <f t="shared" ca="1" si="42"/>
        <v>0</v>
      </c>
      <c r="AB90">
        <f t="shared" ca="1" si="42"/>
        <v>0</v>
      </c>
      <c r="AC90" s="59">
        <f t="shared" ca="1" si="34"/>
        <v>0</v>
      </c>
      <c r="AD90" s="17"/>
      <c r="AE90" s="11" t="s">
        <v>39</v>
      </c>
      <c r="AF90">
        <f t="shared" ca="1" si="48"/>
        <v>0</v>
      </c>
      <c r="AG90">
        <f t="shared" ca="1" si="43"/>
        <v>0</v>
      </c>
      <c r="AH90">
        <f t="shared" ca="1" si="43"/>
        <v>0</v>
      </c>
      <c r="AI90">
        <f t="shared" ca="1" si="43"/>
        <v>0</v>
      </c>
      <c r="AJ90">
        <f t="shared" ca="1" si="43"/>
        <v>0</v>
      </c>
      <c r="AK90">
        <f t="shared" ca="1" si="43"/>
        <v>0</v>
      </c>
      <c r="AL90">
        <f t="shared" ca="1" si="43"/>
        <v>0</v>
      </c>
      <c r="AM90">
        <f t="shared" ca="1" si="43"/>
        <v>0</v>
      </c>
      <c r="AN90">
        <f t="shared" ca="1" si="43"/>
        <v>0</v>
      </c>
      <c r="AO90">
        <f t="shared" ca="1" si="43"/>
        <v>0</v>
      </c>
      <c r="AP90">
        <f t="shared" ca="1" si="43"/>
        <v>0</v>
      </c>
      <c r="AQ90" t="e">
        <f t="shared" ca="1" si="43"/>
        <v>#VALUE!</v>
      </c>
      <c r="AR90" s="59" t="e">
        <f t="shared" ca="1" si="36"/>
        <v>#VALUE!</v>
      </c>
      <c r="AS90" s="17"/>
      <c r="AT90" s="11" t="s">
        <v>39</v>
      </c>
      <c r="AU90">
        <f t="shared" ca="1" si="49"/>
        <v>0</v>
      </c>
      <c r="AV90">
        <f t="shared" ca="1" si="44"/>
        <v>0</v>
      </c>
      <c r="AW90">
        <f t="shared" ca="1" si="44"/>
        <v>0</v>
      </c>
      <c r="AX90">
        <f t="shared" ca="1" si="44"/>
        <v>0</v>
      </c>
      <c r="AY90">
        <f t="shared" ca="1" si="44"/>
        <v>0</v>
      </c>
      <c r="AZ90">
        <f t="shared" ca="1" si="44"/>
        <v>0</v>
      </c>
      <c r="BA90">
        <f t="shared" ca="1" si="44"/>
        <v>0</v>
      </c>
      <c r="BB90">
        <f t="shared" ca="1" si="44"/>
        <v>0</v>
      </c>
      <c r="BC90">
        <f t="shared" ca="1" si="44"/>
        <v>0</v>
      </c>
      <c r="BD90">
        <f t="shared" ca="1" si="44"/>
        <v>0</v>
      </c>
      <c r="BE90">
        <f t="shared" ca="1" si="44"/>
        <v>0</v>
      </c>
      <c r="BF90">
        <f t="shared" ca="1" si="44"/>
        <v>0</v>
      </c>
      <c r="BG90" s="59">
        <f t="shared" ca="1" si="38"/>
        <v>0</v>
      </c>
      <c r="BH90" s="17"/>
      <c r="BI90" s="11" t="s">
        <v>39</v>
      </c>
      <c r="BJ90">
        <f t="shared" ca="1" si="50"/>
        <v>0</v>
      </c>
      <c r="BK90">
        <f t="shared" ca="1" si="45"/>
        <v>0</v>
      </c>
      <c r="BL90">
        <f t="shared" ca="1" si="45"/>
        <v>0</v>
      </c>
      <c r="BM90">
        <f t="shared" ca="1" si="45"/>
        <v>0</v>
      </c>
      <c r="BN90">
        <f t="shared" ca="1" si="45"/>
        <v>0</v>
      </c>
      <c r="BO90">
        <f t="shared" ca="1" si="45"/>
        <v>0</v>
      </c>
      <c r="BP90">
        <f t="shared" ca="1" si="45"/>
        <v>0</v>
      </c>
      <c r="BQ90">
        <f t="shared" ca="1" si="45"/>
        <v>0</v>
      </c>
      <c r="BR90">
        <f t="shared" ca="1" si="45"/>
        <v>0</v>
      </c>
      <c r="BS90">
        <f t="shared" ca="1" si="45"/>
        <v>0</v>
      </c>
      <c r="BT90">
        <f t="shared" ca="1" si="45"/>
        <v>0</v>
      </c>
      <c r="BU90">
        <f t="shared" ca="1" si="45"/>
        <v>0</v>
      </c>
      <c r="BV90" s="59">
        <f t="shared" ca="1" si="40"/>
        <v>0</v>
      </c>
      <c r="BW90" s="17"/>
    </row>
    <row r="91" spans="1:75" x14ac:dyDescent="0.25">
      <c r="A91" s="12" t="s">
        <v>36</v>
      </c>
      <c r="B91">
        <f t="shared" ca="1" si="46"/>
        <v>0</v>
      </c>
      <c r="C91">
        <f t="shared" ca="1" si="41"/>
        <v>0</v>
      </c>
      <c r="D91">
        <f t="shared" ca="1" si="41"/>
        <v>0</v>
      </c>
      <c r="E91">
        <f t="shared" ca="1" si="41"/>
        <v>0</v>
      </c>
      <c r="F91">
        <f t="shared" ca="1" si="41"/>
        <v>0</v>
      </c>
      <c r="G91">
        <f t="shared" ca="1" si="41"/>
        <v>0</v>
      </c>
      <c r="H91">
        <f t="shared" ca="1" si="41"/>
        <v>0</v>
      </c>
      <c r="I91">
        <f t="shared" ca="1" si="41"/>
        <v>0</v>
      </c>
      <c r="J91">
        <f t="shared" ca="1" si="41"/>
        <v>0</v>
      </c>
      <c r="K91">
        <f t="shared" ca="1" si="41"/>
        <v>0</v>
      </c>
      <c r="L91">
        <f t="shared" ca="1" si="41"/>
        <v>0</v>
      </c>
      <c r="M91">
        <f t="shared" ca="1" si="41"/>
        <v>0</v>
      </c>
      <c r="N91" s="59">
        <f t="shared" ca="1" si="32"/>
        <v>0</v>
      </c>
      <c r="O91" s="17"/>
      <c r="P91" s="12" t="s">
        <v>36</v>
      </c>
      <c r="Q91">
        <f t="shared" ca="1" si="47"/>
        <v>0</v>
      </c>
      <c r="R91">
        <f t="shared" ca="1" si="42"/>
        <v>0</v>
      </c>
      <c r="S91">
        <f t="shared" ca="1" si="42"/>
        <v>0</v>
      </c>
      <c r="T91">
        <f t="shared" ca="1" si="42"/>
        <v>0</v>
      </c>
      <c r="U91">
        <f t="shared" ca="1" si="42"/>
        <v>0</v>
      </c>
      <c r="V91">
        <f t="shared" ca="1" si="42"/>
        <v>0</v>
      </c>
      <c r="W91">
        <f t="shared" ca="1" si="42"/>
        <v>0</v>
      </c>
      <c r="X91">
        <f t="shared" ca="1" si="42"/>
        <v>0</v>
      </c>
      <c r="Y91">
        <f t="shared" ca="1" si="42"/>
        <v>0</v>
      </c>
      <c r="Z91">
        <f t="shared" ca="1" si="42"/>
        <v>0</v>
      </c>
      <c r="AA91">
        <f t="shared" ca="1" si="42"/>
        <v>0</v>
      </c>
      <c r="AB91">
        <f t="shared" ca="1" si="42"/>
        <v>0</v>
      </c>
      <c r="AC91" s="59">
        <f t="shared" ca="1" si="34"/>
        <v>0</v>
      </c>
      <c r="AD91" s="17"/>
      <c r="AE91" s="12" t="s">
        <v>36</v>
      </c>
      <c r="AF91">
        <f t="shared" ca="1" si="48"/>
        <v>0</v>
      </c>
      <c r="AG91">
        <f t="shared" ca="1" si="43"/>
        <v>0</v>
      </c>
      <c r="AH91">
        <f t="shared" ca="1" si="43"/>
        <v>0</v>
      </c>
      <c r="AI91">
        <f t="shared" ca="1" si="43"/>
        <v>0</v>
      </c>
      <c r="AJ91">
        <f t="shared" ca="1" si="43"/>
        <v>0</v>
      </c>
      <c r="AK91">
        <f t="shared" ca="1" si="43"/>
        <v>0</v>
      </c>
      <c r="AL91">
        <f t="shared" ca="1" si="43"/>
        <v>0</v>
      </c>
      <c r="AM91">
        <f t="shared" ca="1" si="43"/>
        <v>0</v>
      </c>
      <c r="AN91">
        <f t="shared" ca="1" si="43"/>
        <v>0</v>
      </c>
      <c r="AO91">
        <f t="shared" ca="1" si="43"/>
        <v>0</v>
      </c>
      <c r="AP91">
        <f t="shared" ca="1" si="43"/>
        <v>0</v>
      </c>
      <c r="AQ91" t="e">
        <f t="shared" ca="1" si="43"/>
        <v>#VALUE!</v>
      </c>
      <c r="AR91" s="59" t="e">
        <f t="shared" ca="1" si="36"/>
        <v>#VALUE!</v>
      </c>
      <c r="AS91" s="17"/>
      <c r="AT91" s="12" t="s">
        <v>36</v>
      </c>
      <c r="AU91">
        <f t="shared" ca="1" si="49"/>
        <v>0</v>
      </c>
      <c r="AV91">
        <f t="shared" ca="1" si="44"/>
        <v>0</v>
      </c>
      <c r="AW91">
        <f t="shared" ca="1" si="44"/>
        <v>0</v>
      </c>
      <c r="AX91">
        <f t="shared" ca="1" si="44"/>
        <v>0</v>
      </c>
      <c r="AY91">
        <f t="shared" ca="1" si="44"/>
        <v>0</v>
      </c>
      <c r="AZ91">
        <f t="shared" ca="1" si="44"/>
        <v>0</v>
      </c>
      <c r="BA91">
        <f t="shared" ca="1" si="44"/>
        <v>0</v>
      </c>
      <c r="BB91">
        <f t="shared" ca="1" si="44"/>
        <v>0</v>
      </c>
      <c r="BC91">
        <f t="shared" ca="1" si="44"/>
        <v>0</v>
      </c>
      <c r="BD91">
        <f t="shared" ca="1" si="44"/>
        <v>0</v>
      </c>
      <c r="BE91">
        <f t="shared" ca="1" si="44"/>
        <v>0</v>
      </c>
      <c r="BF91">
        <f t="shared" ca="1" si="44"/>
        <v>0</v>
      </c>
      <c r="BG91" s="59">
        <f t="shared" ca="1" si="38"/>
        <v>0</v>
      </c>
      <c r="BH91" s="17"/>
      <c r="BI91" s="12" t="s">
        <v>36</v>
      </c>
      <c r="BJ91">
        <f t="shared" ca="1" si="50"/>
        <v>0</v>
      </c>
      <c r="BK91">
        <f t="shared" ca="1" si="45"/>
        <v>0</v>
      </c>
      <c r="BL91">
        <f t="shared" ca="1" si="45"/>
        <v>0</v>
      </c>
      <c r="BM91">
        <f t="shared" ca="1" si="45"/>
        <v>0</v>
      </c>
      <c r="BN91">
        <f t="shared" ca="1" si="45"/>
        <v>0</v>
      </c>
      <c r="BO91">
        <f t="shared" ca="1" si="45"/>
        <v>0</v>
      </c>
      <c r="BP91">
        <f t="shared" ca="1" si="45"/>
        <v>0</v>
      </c>
      <c r="BQ91">
        <f t="shared" ca="1" si="45"/>
        <v>0</v>
      </c>
      <c r="BR91">
        <f t="shared" ca="1" si="45"/>
        <v>0</v>
      </c>
      <c r="BS91">
        <f t="shared" ca="1" si="45"/>
        <v>0</v>
      </c>
      <c r="BT91">
        <f t="shared" ca="1" si="45"/>
        <v>0</v>
      </c>
      <c r="BU91">
        <f t="shared" ca="1" si="45"/>
        <v>0</v>
      </c>
      <c r="BV91" s="59">
        <f t="shared" ca="1" si="40"/>
        <v>0</v>
      </c>
      <c r="BW91" s="17"/>
    </row>
    <row r="92" spans="1:75" x14ac:dyDescent="0.25">
      <c r="A92" s="11" t="s">
        <v>55</v>
      </c>
      <c r="B92">
        <f t="shared" ca="1" si="46"/>
        <v>0</v>
      </c>
      <c r="C92">
        <f t="shared" ca="1" si="46"/>
        <v>0</v>
      </c>
      <c r="D92">
        <f t="shared" ca="1" si="46"/>
        <v>0</v>
      </c>
      <c r="E92">
        <f t="shared" ca="1" si="46"/>
        <v>0</v>
      </c>
      <c r="F92">
        <f t="shared" ca="1" si="46"/>
        <v>0</v>
      </c>
      <c r="G92">
        <f t="shared" ref="G92:K146" ca="1" si="51">SUMPRODUCT((INDIRECT(G$75&amp;"!$B$3:$B$250")=$A92)*(INDIRECT(G$75&amp;"!L3C"&amp;MATCH($A$75,INDIRECT(G$75&amp;"!$A$2:$S$2"),0)&amp;":L250C"&amp;MATCH($A$75,INDIRECT(G$75&amp;"!$A$2:$S$2"),0),FALSE)))</f>
        <v>0</v>
      </c>
      <c r="H92">
        <f t="shared" ca="1" si="51"/>
        <v>0</v>
      </c>
      <c r="I92">
        <f t="shared" ca="1" si="51"/>
        <v>0</v>
      </c>
      <c r="J92">
        <f t="shared" ca="1" si="51"/>
        <v>0</v>
      </c>
      <c r="K92">
        <f t="shared" ca="1" si="51"/>
        <v>0</v>
      </c>
      <c r="L92">
        <f t="shared" ref="L92:M146" ca="1" si="52">SUMPRODUCT((INDIRECT(L$75&amp;"!$B$3:$B$250")=$A92)*(INDIRECT(L$75&amp;"!L3C"&amp;MATCH($A$75,INDIRECT(L$75&amp;"!$A$2:$S$2"),0)&amp;":L250C"&amp;MATCH($A$75,INDIRECT(L$75&amp;"!$A$2:$S$2"),0),FALSE)))</f>
        <v>0</v>
      </c>
      <c r="M92">
        <f t="shared" ca="1" si="52"/>
        <v>0</v>
      </c>
      <c r="N92" s="59">
        <f t="shared" ca="1" si="32"/>
        <v>0</v>
      </c>
      <c r="O92" s="17"/>
      <c r="P92" s="11" t="s">
        <v>55</v>
      </c>
      <c r="Q92">
        <f t="shared" ca="1" si="47"/>
        <v>0</v>
      </c>
      <c r="R92">
        <f t="shared" ca="1" si="47"/>
        <v>0</v>
      </c>
      <c r="S92">
        <f t="shared" ca="1" si="47"/>
        <v>0</v>
      </c>
      <c r="T92">
        <f t="shared" ca="1" si="47"/>
        <v>0</v>
      </c>
      <c r="U92">
        <f t="shared" ca="1" si="47"/>
        <v>0</v>
      </c>
      <c r="V92">
        <f t="shared" ref="V92:Z145" ca="1" si="53">SUMPRODUCT((INDIRECT(V$75&amp;"!$B$3:$B$250")=$P92)*(INDIRECT(V$75&amp;"!L3C"&amp;MATCH($P$75,INDIRECT(V$75&amp;"!$A$2:$S$2"),0)&amp;":L250C"&amp;MATCH($P$75,INDIRECT(V$75&amp;"!$A$2:$S$2"),0),FALSE)))</f>
        <v>0</v>
      </c>
      <c r="W92">
        <f t="shared" ca="1" si="53"/>
        <v>0</v>
      </c>
      <c r="X92">
        <f t="shared" ca="1" si="53"/>
        <v>0</v>
      </c>
      <c r="Y92">
        <f t="shared" ca="1" si="53"/>
        <v>0</v>
      </c>
      <c r="Z92">
        <f t="shared" ca="1" si="53"/>
        <v>0</v>
      </c>
      <c r="AA92">
        <f t="shared" ref="AA92:AB146" ca="1" si="54">SUMPRODUCT((INDIRECT(AA$75&amp;"!$B$3:$B$250")=$P92)*(INDIRECT(AA$75&amp;"!L3C"&amp;MATCH($P$75,INDIRECT(AA$75&amp;"!$A$2:$S$2"),0)&amp;":L250C"&amp;MATCH($P$75,INDIRECT(AA$75&amp;"!$A$2:$S$2"),0),FALSE)))</f>
        <v>0</v>
      </c>
      <c r="AB92">
        <f t="shared" ca="1" si="54"/>
        <v>0</v>
      </c>
      <c r="AC92" s="59">
        <f t="shared" ca="1" si="34"/>
        <v>0</v>
      </c>
      <c r="AD92" s="17"/>
      <c r="AE92" s="11" t="s">
        <v>55</v>
      </c>
      <c r="AF92">
        <f t="shared" ca="1" si="48"/>
        <v>0</v>
      </c>
      <c r="AG92">
        <f t="shared" ca="1" si="48"/>
        <v>0</v>
      </c>
      <c r="AH92">
        <f t="shared" ca="1" si="48"/>
        <v>0</v>
      </c>
      <c r="AI92">
        <f t="shared" ca="1" si="48"/>
        <v>0</v>
      </c>
      <c r="AJ92">
        <f t="shared" ca="1" si="48"/>
        <v>0</v>
      </c>
      <c r="AK92">
        <f t="shared" ref="AK92:AO146" ca="1" si="55">SUMPRODUCT((INDIRECT(AK$75&amp;"!$B$3:$B$250")=$AE92)*(INDIRECT(AK$75&amp;"!L3C"&amp;MATCH($AE$75,INDIRECT(AK$75&amp;"!$A$2:$S$2"),0)&amp;":L250C"&amp;MATCH($AE$75,INDIRECT(AK$75&amp;"!$A$2:$S$2"),0),FALSE)))</f>
        <v>0</v>
      </c>
      <c r="AL92">
        <f t="shared" ca="1" si="55"/>
        <v>0</v>
      </c>
      <c r="AM92">
        <f t="shared" ca="1" si="55"/>
        <v>0</v>
      </c>
      <c r="AN92">
        <f t="shared" ca="1" si="55"/>
        <v>0</v>
      </c>
      <c r="AO92">
        <f t="shared" ca="1" si="55"/>
        <v>0</v>
      </c>
      <c r="AP92">
        <f t="shared" ref="AP92:AQ146" ca="1" si="56">SUMPRODUCT((INDIRECT(AP$75&amp;"!$B$3:$B$250")=$AE92)*(INDIRECT(AP$75&amp;"!L3C"&amp;MATCH($AE$75,INDIRECT(AP$75&amp;"!$A$2:$S$2"),0)&amp;":L250C"&amp;MATCH($AE$75,INDIRECT(AP$75&amp;"!$A$2:$S$2"),0),FALSE)))</f>
        <v>0</v>
      </c>
      <c r="AQ92" t="e">
        <f t="shared" ca="1" si="56"/>
        <v>#VALUE!</v>
      </c>
      <c r="AR92" s="59" t="e">
        <f t="shared" ca="1" si="36"/>
        <v>#VALUE!</v>
      </c>
      <c r="AS92" s="17"/>
      <c r="AT92" s="11" t="s">
        <v>55</v>
      </c>
      <c r="AU92">
        <f t="shared" ca="1" si="49"/>
        <v>0</v>
      </c>
      <c r="AV92">
        <f t="shared" ca="1" si="49"/>
        <v>0</v>
      </c>
      <c r="AW92">
        <f t="shared" ca="1" si="49"/>
        <v>0</v>
      </c>
      <c r="AX92">
        <f t="shared" ca="1" si="49"/>
        <v>0</v>
      </c>
      <c r="AY92">
        <f t="shared" ca="1" si="49"/>
        <v>0</v>
      </c>
      <c r="AZ92">
        <f t="shared" ref="AZ92:BD146" ca="1" si="57">SUMPRODUCT((INDIRECT(AZ$75&amp;"!$B$3:$B$250")=$AT92)*(INDIRECT(AZ$75&amp;"!L3C"&amp;MATCH($AT$75,INDIRECT(AZ$75&amp;"!$A$2:$S$2"),0)&amp;":L250C"&amp;MATCH($AT$75,INDIRECT(AZ$75&amp;"!$A$2:$S$2"),0),FALSE)))</f>
        <v>0</v>
      </c>
      <c r="BA92">
        <f t="shared" ca="1" si="57"/>
        <v>0</v>
      </c>
      <c r="BB92">
        <f t="shared" ca="1" si="57"/>
        <v>0</v>
      </c>
      <c r="BC92">
        <f t="shared" ca="1" si="57"/>
        <v>0</v>
      </c>
      <c r="BD92">
        <f t="shared" ca="1" si="57"/>
        <v>0</v>
      </c>
      <c r="BE92">
        <f t="shared" ref="BE92:BF146" ca="1" si="58">SUMPRODUCT((INDIRECT(BE$75&amp;"!$B$3:$B$250")=$AT92)*(INDIRECT(BE$75&amp;"!L3C"&amp;MATCH($AT$75,INDIRECT(BE$75&amp;"!$A$2:$S$2"),0)&amp;":L250C"&amp;MATCH($AT$75,INDIRECT(BE$75&amp;"!$A$2:$S$2"),0),FALSE)))</f>
        <v>0</v>
      </c>
      <c r="BF92">
        <f t="shared" ca="1" si="58"/>
        <v>0</v>
      </c>
      <c r="BG92" s="59">
        <f t="shared" ca="1" si="38"/>
        <v>0</v>
      </c>
      <c r="BH92" s="17"/>
      <c r="BI92" s="11" t="s">
        <v>55</v>
      </c>
      <c r="BJ92">
        <f t="shared" ca="1" si="50"/>
        <v>0</v>
      </c>
      <c r="BK92">
        <f t="shared" ca="1" si="50"/>
        <v>0</v>
      </c>
      <c r="BL92">
        <f t="shared" ca="1" si="50"/>
        <v>0</v>
      </c>
      <c r="BM92">
        <f t="shared" ca="1" si="50"/>
        <v>0</v>
      </c>
      <c r="BN92">
        <f t="shared" ca="1" si="50"/>
        <v>0</v>
      </c>
      <c r="BO92">
        <f t="shared" ref="BO92:BS146" ca="1" si="59">SUMPRODUCT((INDIRECT(BO$75&amp;"!$B$3:$B$250")=$BI92)*(INDIRECT(BO$75&amp;"!L3C"&amp;MATCH($BI$75,INDIRECT(BO$75&amp;"!$A$2:$S$2"),0)&amp;":L250C"&amp;MATCH($BI$75,INDIRECT(BO$75&amp;"!$A$2:$S$2"),0),FALSE)))</f>
        <v>0</v>
      </c>
      <c r="BP92">
        <f t="shared" ca="1" si="59"/>
        <v>0</v>
      </c>
      <c r="BQ92">
        <f t="shared" ca="1" si="59"/>
        <v>0</v>
      </c>
      <c r="BR92">
        <f t="shared" ca="1" si="59"/>
        <v>0</v>
      </c>
      <c r="BS92">
        <f t="shared" ca="1" si="59"/>
        <v>0</v>
      </c>
      <c r="BT92">
        <f t="shared" ref="BT92:BU146" ca="1" si="60">SUMPRODUCT((INDIRECT(BT$75&amp;"!$B$3:$B$250")=$BI92)*(INDIRECT(BT$75&amp;"!L3C"&amp;MATCH($BI$75,INDIRECT(BT$75&amp;"!$A$2:$S$2"),0)&amp;":L250C"&amp;MATCH($BI$75,INDIRECT(BT$75&amp;"!$A$2:$S$2"),0),FALSE)))</f>
        <v>0</v>
      </c>
      <c r="BU92">
        <f t="shared" ca="1" si="60"/>
        <v>0</v>
      </c>
      <c r="BV92" s="59">
        <f t="shared" ca="1" si="40"/>
        <v>0</v>
      </c>
      <c r="BW92" s="17"/>
    </row>
    <row r="93" spans="1:75" x14ac:dyDescent="0.25">
      <c r="A93" s="12" t="s">
        <v>44</v>
      </c>
      <c r="B93">
        <f t="shared" ca="1" si="46"/>
        <v>0</v>
      </c>
      <c r="C93">
        <f t="shared" ca="1" si="46"/>
        <v>0</v>
      </c>
      <c r="D93">
        <f t="shared" ca="1" si="46"/>
        <v>0</v>
      </c>
      <c r="E93">
        <f t="shared" ca="1" si="46"/>
        <v>0</v>
      </c>
      <c r="F93">
        <f t="shared" ca="1" si="46"/>
        <v>0</v>
      </c>
      <c r="G93">
        <f t="shared" ca="1" si="51"/>
        <v>0</v>
      </c>
      <c r="H93">
        <f t="shared" ca="1" si="51"/>
        <v>0</v>
      </c>
      <c r="I93">
        <f t="shared" ca="1" si="51"/>
        <v>0</v>
      </c>
      <c r="J93">
        <f t="shared" ca="1" si="51"/>
        <v>0</v>
      </c>
      <c r="K93">
        <f t="shared" ca="1" si="51"/>
        <v>0</v>
      </c>
      <c r="L93">
        <f t="shared" ca="1" si="52"/>
        <v>0</v>
      </c>
      <c r="M93">
        <f t="shared" ca="1" si="52"/>
        <v>0</v>
      </c>
      <c r="N93" s="59">
        <f t="shared" ca="1" si="32"/>
        <v>0</v>
      </c>
      <c r="O93" s="17"/>
      <c r="P93" s="12" t="s">
        <v>44</v>
      </c>
      <c r="Q93">
        <f t="shared" ca="1" si="47"/>
        <v>0</v>
      </c>
      <c r="R93">
        <f t="shared" ca="1" si="47"/>
        <v>0</v>
      </c>
      <c r="S93">
        <f t="shared" ca="1" si="47"/>
        <v>0</v>
      </c>
      <c r="T93">
        <f t="shared" ca="1" si="47"/>
        <v>0</v>
      </c>
      <c r="U93">
        <f t="shared" ca="1" si="47"/>
        <v>0</v>
      </c>
      <c r="V93">
        <f t="shared" ca="1" si="53"/>
        <v>0</v>
      </c>
      <c r="W93">
        <f t="shared" ca="1" si="53"/>
        <v>0</v>
      </c>
      <c r="X93">
        <f t="shared" ca="1" si="53"/>
        <v>0</v>
      </c>
      <c r="Y93">
        <f t="shared" ca="1" si="53"/>
        <v>0</v>
      </c>
      <c r="Z93">
        <f t="shared" ca="1" si="53"/>
        <v>0</v>
      </c>
      <c r="AA93">
        <f t="shared" ca="1" si="54"/>
        <v>0</v>
      </c>
      <c r="AB93">
        <f t="shared" ca="1" si="54"/>
        <v>0</v>
      </c>
      <c r="AC93" s="59">
        <f t="shared" ca="1" si="34"/>
        <v>0</v>
      </c>
      <c r="AD93" s="17"/>
      <c r="AE93" s="12" t="s">
        <v>44</v>
      </c>
      <c r="AF93">
        <f t="shared" ca="1" si="48"/>
        <v>0</v>
      </c>
      <c r="AG93">
        <f t="shared" ca="1" si="48"/>
        <v>0</v>
      </c>
      <c r="AH93">
        <f t="shared" ca="1" si="48"/>
        <v>0</v>
      </c>
      <c r="AI93">
        <f t="shared" ca="1" si="48"/>
        <v>0</v>
      </c>
      <c r="AJ93">
        <f t="shared" ca="1" si="48"/>
        <v>0</v>
      </c>
      <c r="AK93">
        <f t="shared" ca="1" si="55"/>
        <v>0</v>
      </c>
      <c r="AL93">
        <f t="shared" ca="1" si="55"/>
        <v>0</v>
      </c>
      <c r="AM93">
        <f t="shared" ca="1" si="55"/>
        <v>0</v>
      </c>
      <c r="AN93">
        <f t="shared" ca="1" si="55"/>
        <v>0</v>
      </c>
      <c r="AO93">
        <f t="shared" ca="1" si="55"/>
        <v>0</v>
      </c>
      <c r="AP93">
        <f t="shared" ca="1" si="56"/>
        <v>0</v>
      </c>
      <c r="AQ93" t="e">
        <f t="shared" ca="1" si="56"/>
        <v>#VALUE!</v>
      </c>
      <c r="AR93" s="59" t="e">
        <f t="shared" ca="1" si="36"/>
        <v>#VALUE!</v>
      </c>
      <c r="AS93" s="17"/>
      <c r="AT93" s="12" t="s">
        <v>44</v>
      </c>
      <c r="AU93">
        <f t="shared" ca="1" si="49"/>
        <v>0</v>
      </c>
      <c r="AV93">
        <f t="shared" ca="1" si="49"/>
        <v>0</v>
      </c>
      <c r="AW93">
        <f t="shared" ca="1" si="49"/>
        <v>0</v>
      </c>
      <c r="AX93">
        <f t="shared" ca="1" si="49"/>
        <v>0</v>
      </c>
      <c r="AY93">
        <f t="shared" ca="1" si="49"/>
        <v>0</v>
      </c>
      <c r="AZ93">
        <f t="shared" ca="1" si="57"/>
        <v>0</v>
      </c>
      <c r="BA93">
        <f t="shared" ca="1" si="57"/>
        <v>0</v>
      </c>
      <c r="BB93">
        <f t="shared" ca="1" si="57"/>
        <v>0</v>
      </c>
      <c r="BC93">
        <f t="shared" ca="1" si="57"/>
        <v>0</v>
      </c>
      <c r="BD93">
        <f t="shared" ca="1" si="57"/>
        <v>0</v>
      </c>
      <c r="BE93">
        <f t="shared" ca="1" si="58"/>
        <v>0</v>
      </c>
      <c r="BF93">
        <f t="shared" ca="1" si="58"/>
        <v>0</v>
      </c>
      <c r="BG93" s="59">
        <f t="shared" ca="1" si="38"/>
        <v>0</v>
      </c>
      <c r="BH93" s="17"/>
      <c r="BI93" s="12" t="s">
        <v>44</v>
      </c>
      <c r="BJ93">
        <f t="shared" ca="1" si="50"/>
        <v>0</v>
      </c>
      <c r="BK93">
        <f t="shared" ca="1" si="50"/>
        <v>0</v>
      </c>
      <c r="BL93">
        <f t="shared" ca="1" si="50"/>
        <v>0</v>
      </c>
      <c r="BM93">
        <f t="shared" ca="1" si="50"/>
        <v>0</v>
      </c>
      <c r="BN93">
        <f t="shared" ca="1" si="50"/>
        <v>0</v>
      </c>
      <c r="BO93">
        <f t="shared" ca="1" si="59"/>
        <v>0</v>
      </c>
      <c r="BP93">
        <f t="shared" ca="1" si="59"/>
        <v>0</v>
      </c>
      <c r="BQ93">
        <f t="shared" ca="1" si="59"/>
        <v>0</v>
      </c>
      <c r="BR93">
        <f t="shared" ca="1" si="59"/>
        <v>0</v>
      </c>
      <c r="BS93">
        <f t="shared" ca="1" si="59"/>
        <v>0</v>
      </c>
      <c r="BT93">
        <f t="shared" ca="1" si="60"/>
        <v>0</v>
      </c>
      <c r="BU93">
        <f t="shared" ca="1" si="60"/>
        <v>0</v>
      </c>
      <c r="BV93" s="59">
        <f t="shared" ca="1" si="40"/>
        <v>0</v>
      </c>
      <c r="BW93" s="17"/>
    </row>
    <row r="94" spans="1:75" x14ac:dyDescent="0.25">
      <c r="A94" s="11" t="s">
        <v>19</v>
      </c>
      <c r="B94">
        <f t="shared" ca="1" si="46"/>
        <v>0</v>
      </c>
      <c r="C94">
        <f t="shared" ca="1" si="46"/>
        <v>0</v>
      </c>
      <c r="D94">
        <f t="shared" ca="1" si="46"/>
        <v>0</v>
      </c>
      <c r="E94">
        <f t="shared" ca="1" si="46"/>
        <v>0</v>
      </c>
      <c r="F94">
        <f t="shared" ca="1" si="46"/>
        <v>0</v>
      </c>
      <c r="G94">
        <f t="shared" ca="1" si="51"/>
        <v>0</v>
      </c>
      <c r="H94">
        <f t="shared" ca="1" si="51"/>
        <v>0</v>
      </c>
      <c r="I94">
        <f t="shared" ca="1" si="51"/>
        <v>0</v>
      </c>
      <c r="J94">
        <f t="shared" ca="1" si="51"/>
        <v>0</v>
      </c>
      <c r="K94">
        <f t="shared" ca="1" si="51"/>
        <v>0</v>
      </c>
      <c r="L94">
        <f t="shared" ca="1" si="52"/>
        <v>0</v>
      </c>
      <c r="M94">
        <f t="shared" ca="1" si="52"/>
        <v>0</v>
      </c>
      <c r="N94" s="59">
        <f t="shared" ca="1" si="32"/>
        <v>0</v>
      </c>
      <c r="O94" s="17"/>
      <c r="P94" s="11" t="s">
        <v>19</v>
      </c>
      <c r="Q94">
        <f t="shared" ca="1" si="47"/>
        <v>0</v>
      </c>
      <c r="R94">
        <f t="shared" ca="1" si="47"/>
        <v>0</v>
      </c>
      <c r="S94">
        <f t="shared" ca="1" si="47"/>
        <v>0</v>
      </c>
      <c r="T94">
        <f t="shared" ca="1" si="47"/>
        <v>0</v>
      </c>
      <c r="U94">
        <f t="shared" ca="1" si="47"/>
        <v>0</v>
      </c>
      <c r="V94">
        <f t="shared" ca="1" si="53"/>
        <v>0</v>
      </c>
      <c r="W94">
        <f t="shared" ca="1" si="53"/>
        <v>0</v>
      </c>
      <c r="X94">
        <f t="shared" ca="1" si="53"/>
        <v>0</v>
      </c>
      <c r="Y94">
        <f t="shared" ca="1" si="53"/>
        <v>0</v>
      </c>
      <c r="Z94">
        <f t="shared" ca="1" si="53"/>
        <v>0</v>
      </c>
      <c r="AA94">
        <f t="shared" ca="1" si="54"/>
        <v>0</v>
      </c>
      <c r="AB94">
        <f t="shared" ca="1" si="54"/>
        <v>0</v>
      </c>
      <c r="AC94" s="59">
        <f t="shared" ca="1" si="34"/>
        <v>0</v>
      </c>
      <c r="AD94" s="17"/>
      <c r="AE94" s="11" t="s">
        <v>19</v>
      </c>
      <c r="AF94">
        <f t="shared" ca="1" si="48"/>
        <v>0</v>
      </c>
      <c r="AG94">
        <f t="shared" ca="1" si="48"/>
        <v>0</v>
      </c>
      <c r="AH94">
        <f t="shared" ca="1" si="48"/>
        <v>0</v>
      </c>
      <c r="AI94">
        <f t="shared" ca="1" si="48"/>
        <v>0</v>
      </c>
      <c r="AJ94">
        <f t="shared" ca="1" si="48"/>
        <v>0</v>
      </c>
      <c r="AK94">
        <f t="shared" ca="1" si="55"/>
        <v>0</v>
      </c>
      <c r="AL94">
        <f t="shared" ca="1" si="55"/>
        <v>0</v>
      </c>
      <c r="AM94">
        <f t="shared" ca="1" si="55"/>
        <v>0</v>
      </c>
      <c r="AN94">
        <f t="shared" ca="1" si="55"/>
        <v>0</v>
      </c>
      <c r="AO94">
        <f t="shared" ca="1" si="55"/>
        <v>0</v>
      </c>
      <c r="AP94">
        <f t="shared" ca="1" si="56"/>
        <v>0</v>
      </c>
      <c r="AQ94" t="e">
        <f t="shared" ca="1" si="56"/>
        <v>#VALUE!</v>
      </c>
      <c r="AR94" s="59" t="e">
        <f t="shared" ca="1" si="36"/>
        <v>#VALUE!</v>
      </c>
      <c r="AS94" s="17"/>
      <c r="AT94" s="11" t="s">
        <v>19</v>
      </c>
      <c r="AU94">
        <f t="shared" ca="1" si="49"/>
        <v>0</v>
      </c>
      <c r="AV94">
        <f t="shared" ca="1" si="49"/>
        <v>0</v>
      </c>
      <c r="AW94">
        <f t="shared" ca="1" si="49"/>
        <v>0</v>
      </c>
      <c r="AX94">
        <f t="shared" ca="1" si="49"/>
        <v>0</v>
      </c>
      <c r="AY94">
        <f t="shared" ca="1" si="49"/>
        <v>0</v>
      </c>
      <c r="AZ94">
        <f t="shared" ca="1" si="57"/>
        <v>0</v>
      </c>
      <c r="BA94">
        <f t="shared" ca="1" si="57"/>
        <v>0</v>
      </c>
      <c r="BB94">
        <f t="shared" ca="1" si="57"/>
        <v>0</v>
      </c>
      <c r="BC94">
        <f t="shared" ca="1" si="57"/>
        <v>0</v>
      </c>
      <c r="BD94">
        <f t="shared" ca="1" si="57"/>
        <v>0</v>
      </c>
      <c r="BE94">
        <f t="shared" ca="1" si="58"/>
        <v>0</v>
      </c>
      <c r="BF94">
        <f t="shared" ca="1" si="58"/>
        <v>0</v>
      </c>
      <c r="BG94" s="59">
        <f t="shared" ca="1" si="38"/>
        <v>0</v>
      </c>
      <c r="BH94" s="17"/>
      <c r="BI94" s="11" t="s">
        <v>19</v>
      </c>
      <c r="BJ94">
        <f t="shared" ca="1" si="50"/>
        <v>0</v>
      </c>
      <c r="BK94">
        <f t="shared" ca="1" si="50"/>
        <v>0</v>
      </c>
      <c r="BL94">
        <f t="shared" ca="1" si="50"/>
        <v>0</v>
      </c>
      <c r="BM94">
        <f t="shared" ca="1" si="50"/>
        <v>0</v>
      </c>
      <c r="BN94">
        <f t="shared" ca="1" si="50"/>
        <v>0</v>
      </c>
      <c r="BO94">
        <f t="shared" ca="1" si="59"/>
        <v>0</v>
      </c>
      <c r="BP94">
        <f t="shared" ca="1" si="59"/>
        <v>0</v>
      </c>
      <c r="BQ94">
        <f t="shared" ca="1" si="59"/>
        <v>0</v>
      </c>
      <c r="BR94">
        <f t="shared" ca="1" si="59"/>
        <v>0</v>
      </c>
      <c r="BS94">
        <f t="shared" ca="1" si="59"/>
        <v>0</v>
      </c>
      <c r="BT94">
        <f t="shared" ca="1" si="60"/>
        <v>0</v>
      </c>
      <c r="BU94">
        <f t="shared" ca="1" si="60"/>
        <v>0</v>
      </c>
      <c r="BV94" s="59">
        <f t="shared" ca="1" si="40"/>
        <v>0</v>
      </c>
      <c r="BW94" s="17"/>
    </row>
    <row r="95" spans="1:75" x14ac:dyDescent="0.25">
      <c r="A95" s="12" t="s">
        <v>20</v>
      </c>
      <c r="B95">
        <f t="shared" ca="1" si="46"/>
        <v>0</v>
      </c>
      <c r="C95">
        <f t="shared" ca="1" si="46"/>
        <v>0</v>
      </c>
      <c r="D95">
        <f t="shared" ca="1" si="46"/>
        <v>0</v>
      </c>
      <c r="E95">
        <f t="shared" ca="1" si="46"/>
        <v>0</v>
      </c>
      <c r="F95">
        <f t="shared" ca="1" si="46"/>
        <v>0</v>
      </c>
      <c r="G95">
        <f t="shared" ca="1" si="51"/>
        <v>0</v>
      </c>
      <c r="H95">
        <f t="shared" ca="1" si="51"/>
        <v>0</v>
      </c>
      <c r="I95">
        <f t="shared" ca="1" si="51"/>
        <v>0</v>
      </c>
      <c r="J95">
        <f t="shared" ca="1" si="51"/>
        <v>0</v>
      </c>
      <c r="K95">
        <f t="shared" ca="1" si="51"/>
        <v>0</v>
      </c>
      <c r="L95">
        <f t="shared" ca="1" si="52"/>
        <v>0</v>
      </c>
      <c r="M95">
        <f t="shared" ca="1" si="52"/>
        <v>0</v>
      </c>
      <c r="N95" s="59">
        <f t="shared" ca="1" si="32"/>
        <v>0</v>
      </c>
      <c r="O95" s="17"/>
      <c r="P95" s="12" t="s">
        <v>20</v>
      </c>
      <c r="Q95">
        <f t="shared" ca="1" si="47"/>
        <v>0</v>
      </c>
      <c r="R95">
        <f t="shared" ca="1" si="47"/>
        <v>0</v>
      </c>
      <c r="S95">
        <f t="shared" ca="1" si="47"/>
        <v>0</v>
      </c>
      <c r="T95">
        <f t="shared" ca="1" si="47"/>
        <v>0</v>
      </c>
      <c r="U95">
        <f t="shared" ca="1" si="47"/>
        <v>0</v>
      </c>
      <c r="V95">
        <f t="shared" ca="1" si="53"/>
        <v>0</v>
      </c>
      <c r="W95">
        <f t="shared" ca="1" si="53"/>
        <v>0</v>
      </c>
      <c r="X95">
        <f t="shared" ca="1" si="53"/>
        <v>0</v>
      </c>
      <c r="Y95">
        <f t="shared" ca="1" si="53"/>
        <v>0</v>
      </c>
      <c r="Z95">
        <f t="shared" ca="1" si="53"/>
        <v>0</v>
      </c>
      <c r="AA95">
        <f t="shared" ca="1" si="54"/>
        <v>0</v>
      </c>
      <c r="AB95">
        <f t="shared" ca="1" si="54"/>
        <v>0</v>
      </c>
      <c r="AC95" s="59">
        <f t="shared" ca="1" si="34"/>
        <v>0</v>
      </c>
      <c r="AD95" s="17"/>
      <c r="AE95" s="12" t="s">
        <v>20</v>
      </c>
      <c r="AF95">
        <f t="shared" ca="1" si="48"/>
        <v>0</v>
      </c>
      <c r="AG95">
        <f t="shared" ca="1" si="48"/>
        <v>0</v>
      </c>
      <c r="AH95">
        <f t="shared" ca="1" si="48"/>
        <v>0</v>
      </c>
      <c r="AI95">
        <f t="shared" ca="1" si="48"/>
        <v>0</v>
      </c>
      <c r="AJ95">
        <f t="shared" ca="1" si="48"/>
        <v>0</v>
      </c>
      <c r="AK95">
        <f t="shared" ca="1" si="55"/>
        <v>0</v>
      </c>
      <c r="AL95">
        <f t="shared" ca="1" si="55"/>
        <v>0</v>
      </c>
      <c r="AM95">
        <f t="shared" ca="1" si="55"/>
        <v>0</v>
      </c>
      <c r="AN95">
        <f t="shared" ca="1" si="55"/>
        <v>0</v>
      </c>
      <c r="AO95">
        <f t="shared" ca="1" si="55"/>
        <v>0</v>
      </c>
      <c r="AP95">
        <f t="shared" ca="1" si="56"/>
        <v>0</v>
      </c>
      <c r="AQ95" t="e">
        <f t="shared" ca="1" si="56"/>
        <v>#VALUE!</v>
      </c>
      <c r="AR95" s="59" t="e">
        <f t="shared" ca="1" si="36"/>
        <v>#VALUE!</v>
      </c>
      <c r="AS95" s="17"/>
      <c r="AT95" s="12" t="s">
        <v>20</v>
      </c>
      <c r="AU95">
        <f t="shared" ca="1" si="49"/>
        <v>0</v>
      </c>
      <c r="AV95">
        <f t="shared" ca="1" si="49"/>
        <v>0</v>
      </c>
      <c r="AW95">
        <f t="shared" ca="1" si="49"/>
        <v>0</v>
      </c>
      <c r="AX95">
        <f t="shared" ca="1" si="49"/>
        <v>0</v>
      </c>
      <c r="AY95">
        <f t="shared" ca="1" si="49"/>
        <v>0</v>
      </c>
      <c r="AZ95">
        <f t="shared" ca="1" si="57"/>
        <v>0</v>
      </c>
      <c r="BA95">
        <f t="shared" ca="1" si="57"/>
        <v>0</v>
      </c>
      <c r="BB95">
        <f t="shared" ca="1" si="57"/>
        <v>0</v>
      </c>
      <c r="BC95">
        <f t="shared" ca="1" si="57"/>
        <v>0</v>
      </c>
      <c r="BD95">
        <f t="shared" ca="1" si="57"/>
        <v>0</v>
      </c>
      <c r="BE95">
        <f t="shared" ca="1" si="58"/>
        <v>0</v>
      </c>
      <c r="BF95">
        <f t="shared" ca="1" si="58"/>
        <v>0</v>
      </c>
      <c r="BG95" s="59">
        <f t="shared" ca="1" si="38"/>
        <v>0</v>
      </c>
      <c r="BH95" s="17"/>
      <c r="BI95" s="12" t="s">
        <v>20</v>
      </c>
      <c r="BJ95">
        <f t="shared" ca="1" si="50"/>
        <v>0</v>
      </c>
      <c r="BK95">
        <f t="shared" ca="1" si="50"/>
        <v>0</v>
      </c>
      <c r="BL95">
        <f t="shared" ca="1" si="50"/>
        <v>0</v>
      </c>
      <c r="BM95">
        <f t="shared" ca="1" si="50"/>
        <v>0</v>
      </c>
      <c r="BN95">
        <f t="shared" ca="1" si="50"/>
        <v>0</v>
      </c>
      <c r="BO95">
        <f t="shared" ca="1" si="59"/>
        <v>0</v>
      </c>
      <c r="BP95">
        <f t="shared" ca="1" si="59"/>
        <v>0</v>
      </c>
      <c r="BQ95">
        <f t="shared" ca="1" si="59"/>
        <v>0</v>
      </c>
      <c r="BR95">
        <f t="shared" ca="1" si="59"/>
        <v>0</v>
      </c>
      <c r="BS95">
        <f t="shared" ca="1" si="59"/>
        <v>0</v>
      </c>
      <c r="BT95">
        <f t="shared" ca="1" si="60"/>
        <v>0</v>
      </c>
      <c r="BU95">
        <f t="shared" ca="1" si="60"/>
        <v>0</v>
      </c>
      <c r="BV95" s="59">
        <f t="shared" ca="1" si="40"/>
        <v>0</v>
      </c>
      <c r="BW95" s="17"/>
    </row>
    <row r="96" spans="1:75" x14ac:dyDescent="0.25">
      <c r="A96" s="11" t="s">
        <v>21</v>
      </c>
      <c r="B96">
        <f t="shared" ca="1" si="46"/>
        <v>0</v>
      </c>
      <c r="C96">
        <f t="shared" ca="1" si="46"/>
        <v>0</v>
      </c>
      <c r="D96">
        <f t="shared" ca="1" si="46"/>
        <v>0</v>
      </c>
      <c r="E96">
        <f t="shared" ca="1" si="46"/>
        <v>0</v>
      </c>
      <c r="F96">
        <f t="shared" ca="1" si="46"/>
        <v>0</v>
      </c>
      <c r="G96">
        <f t="shared" ca="1" si="51"/>
        <v>0</v>
      </c>
      <c r="H96">
        <f t="shared" ca="1" si="51"/>
        <v>0</v>
      </c>
      <c r="I96">
        <f t="shared" ca="1" si="51"/>
        <v>0</v>
      </c>
      <c r="J96">
        <f t="shared" ca="1" si="51"/>
        <v>0</v>
      </c>
      <c r="K96">
        <f t="shared" ca="1" si="51"/>
        <v>0</v>
      </c>
      <c r="L96">
        <f t="shared" ca="1" si="52"/>
        <v>0</v>
      </c>
      <c r="M96">
        <f t="shared" ca="1" si="52"/>
        <v>0</v>
      </c>
      <c r="N96" s="59">
        <f t="shared" ca="1" si="32"/>
        <v>0</v>
      </c>
      <c r="O96" s="17"/>
      <c r="P96" s="11" t="s">
        <v>21</v>
      </c>
      <c r="Q96">
        <f t="shared" ca="1" si="47"/>
        <v>0</v>
      </c>
      <c r="R96">
        <f t="shared" ca="1" si="47"/>
        <v>0</v>
      </c>
      <c r="S96">
        <f t="shared" ca="1" si="47"/>
        <v>0</v>
      </c>
      <c r="T96">
        <f t="shared" ca="1" si="47"/>
        <v>0</v>
      </c>
      <c r="U96">
        <f t="shared" ca="1" si="47"/>
        <v>0</v>
      </c>
      <c r="V96">
        <f t="shared" ca="1" si="53"/>
        <v>0</v>
      </c>
      <c r="W96">
        <f t="shared" ca="1" si="53"/>
        <v>0</v>
      </c>
      <c r="X96">
        <f t="shared" ca="1" si="53"/>
        <v>0</v>
      </c>
      <c r="Y96">
        <f t="shared" ca="1" si="53"/>
        <v>0</v>
      </c>
      <c r="Z96">
        <f t="shared" ca="1" si="53"/>
        <v>0</v>
      </c>
      <c r="AA96">
        <f t="shared" ca="1" si="54"/>
        <v>0</v>
      </c>
      <c r="AB96">
        <f t="shared" ca="1" si="54"/>
        <v>0</v>
      </c>
      <c r="AC96" s="59">
        <f t="shared" ca="1" si="34"/>
        <v>0</v>
      </c>
      <c r="AD96" s="17"/>
      <c r="AE96" s="11" t="s">
        <v>21</v>
      </c>
      <c r="AF96">
        <f t="shared" ca="1" si="48"/>
        <v>0</v>
      </c>
      <c r="AG96">
        <f t="shared" ca="1" si="48"/>
        <v>0</v>
      </c>
      <c r="AH96">
        <f t="shared" ca="1" si="48"/>
        <v>0</v>
      </c>
      <c r="AI96">
        <f t="shared" ca="1" si="48"/>
        <v>0</v>
      </c>
      <c r="AJ96">
        <f t="shared" ca="1" si="48"/>
        <v>0</v>
      </c>
      <c r="AK96">
        <f t="shared" ca="1" si="55"/>
        <v>0</v>
      </c>
      <c r="AL96">
        <f t="shared" ca="1" si="55"/>
        <v>0</v>
      </c>
      <c r="AM96">
        <f t="shared" ca="1" si="55"/>
        <v>0</v>
      </c>
      <c r="AN96">
        <f t="shared" ca="1" si="55"/>
        <v>0</v>
      </c>
      <c r="AO96">
        <f t="shared" ca="1" si="55"/>
        <v>0</v>
      </c>
      <c r="AP96">
        <f t="shared" ca="1" si="56"/>
        <v>0</v>
      </c>
      <c r="AQ96" t="e">
        <f t="shared" ca="1" si="56"/>
        <v>#VALUE!</v>
      </c>
      <c r="AR96" s="59" t="e">
        <f t="shared" ca="1" si="36"/>
        <v>#VALUE!</v>
      </c>
      <c r="AS96" s="17"/>
      <c r="AT96" s="11" t="s">
        <v>21</v>
      </c>
      <c r="AU96">
        <f t="shared" ca="1" si="49"/>
        <v>0</v>
      </c>
      <c r="AV96">
        <f t="shared" ca="1" si="49"/>
        <v>0</v>
      </c>
      <c r="AW96">
        <f t="shared" ca="1" si="49"/>
        <v>0</v>
      </c>
      <c r="AX96">
        <f t="shared" ca="1" si="49"/>
        <v>0</v>
      </c>
      <c r="AY96">
        <f t="shared" ca="1" si="49"/>
        <v>0</v>
      </c>
      <c r="AZ96">
        <f t="shared" ca="1" si="57"/>
        <v>0</v>
      </c>
      <c r="BA96">
        <f t="shared" ca="1" si="57"/>
        <v>0</v>
      </c>
      <c r="BB96">
        <f t="shared" ca="1" si="57"/>
        <v>0</v>
      </c>
      <c r="BC96">
        <f t="shared" ca="1" si="57"/>
        <v>0</v>
      </c>
      <c r="BD96">
        <f t="shared" ca="1" si="57"/>
        <v>0</v>
      </c>
      <c r="BE96">
        <f t="shared" ca="1" si="58"/>
        <v>0</v>
      </c>
      <c r="BF96">
        <f t="shared" ca="1" si="58"/>
        <v>0</v>
      </c>
      <c r="BG96" s="59">
        <f t="shared" ca="1" si="38"/>
        <v>0</v>
      </c>
      <c r="BH96" s="17"/>
      <c r="BI96" s="11" t="s">
        <v>21</v>
      </c>
      <c r="BJ96">
        <f t="shared" ca="1" si="50"/>
        <v>0</v>
      </c>
      <c r="BK96">
        <f t="shared" ca="1" si="50"/>
        <v>0</v>
      </c>
      <c r="BL96">
        <f t="shared" ca="1" si="50"/>
        <v>0</v>
      </c>
      <c r="BM96">
        <f t="shared" ca="1" si="50"/>
        <v>0</v>
      </c>
      <c r="BN96">
        <f t="shared" ca="1" si="50"/>
        <v>0</v>
      </c>
      <c r="BO96">
        <f t="shared" ca="1" si="59"/>
        <v>0</v>
      </c>
      <c r="BP96">
        <f t="shared" ca="1" si="59"/>
        <v>0</v>
      </c>
      <c r="BQ96">
        <f t="shared" ca="1" si="59"/>
        <v>0</v>
      </c>
      <c r="BR96">
        <f t="shared" ca="1" si="59"/>
        <v>0</v>
      </c>
      <c r="BS96">
        <f t="shared" ca="1" si="59"/>
        <v>0</v>
      </c>
      <c r="BT96">
        <f t="shared" ca="1" si="60"/>
        <v>0</v>
      </c>
      <c r="BU96">
        <f t="shared" ca="1" si="60"/>
        <v>0</v>
      </c>
      <c r="BV96" s="59">
        <f t="shared" ca="1" si="40"/>
        <v>0</v>
      </c>
      <c r="BW96" s="17"/>
    </row>
    <row r="97" spans="1:75" x14ac:dyDescent="0.25">
      <c r="A97" s="12" t="s">
        <v>22</v>
      </c>
      <c r="B97">
        <f t="shared" ca="1" si="46"/>
        <v>0</v>
      </c>
      <c r="C97">
        <f t="shared" ca="1" si="46"/>
        <v>0</v>
      </c>
      <c r="D97">
        <f t="shared" ca="1" si="46"/>
        <v>0</v>
      </c>
      <c r="E97">
        <f t="shared" ca="1" si="46"/>
        <v>0</v>
      </c>
      <c r="F97">
        <f t="shared" ca="1" si="46"/>
        <v>0</v>
      </c>
      <c r="G97">
        <f t="shared" ca="1" si="51"/>
        <v>0</v>
      </c>
      <c r="H97">
        <f t="shared" ca="1" si="51"/>
        <v>0</v>
      </c>
      <c r="I97">
        <f t="shared" ca="1" si="51"/>
        <v>0</v>
      </c>
      <c r="J97">
        <f t="shared" ca="1" si="51"/>
        <v>0</v>
      </c>
      <c r="K97">
        <f t="shared" ca="1" si="51"/>
        <v>0</v>
      </c>
      <c r="L97">
        <f t="shared" ca="1" si="52"/>
        <v>0</v>
      </c>
      <c r="M97">
        <f t="shared" ca="1" si="52"/>
        <v>0</v>
      </c>
      <c r="N97" s="59">
        <f t="shared" ca="1" si="32"/>
        <v>0</v>
      </c>
      <c r="O97" s="17"/>
      <c r="P97" s="12" t="s">
        <v>22</v>
      </c>
      <c r="Q97">
        <f t="shared" ca="1" si="47"/>
        <v>0</v>
      </c>
      <c r="R97">
        <f t="shared" ca="1" si="47"/>
        <v>0</v>
      </c>
      <c r="S97">
        <f t="shared" ca="1" si="47"/>
        <v>0</v>
      </c>
      <c r="T97">
        <f t="shared" ca="1" si="47"/>
        <v>0</v>
      </c>
      <c r="U97">
        <f t="shared" ca="1" si="47"/>
        <v>0</v>
      </c>
      <c r="V97">
        <f t="shared" ca="1" si="53"/>
        <v>0</v>
      </c>
      <c r="W97">
        <f t="shared" ca="1" si="53"/>
        <v>0</v>
      </c>
      <c r="X97">
        <f t="shared" ca="1" si="53"/>
        <v>0</v>
      </c>
      <c r="Y97">
        <f t="shared" ca="1" si="53"/>
        <v>0</v>
      </c>
      <c r="Z97">
        <f t="shared" ca="1" si="53"/>
        <v>0</v>
      </c>
      <c r="AA97">
        <f t="shared" ca="1" si="54"/>
        <v>0</v>
      </c>
      <c r="AB97">
        <f t="shared" ca="1" si="54"/>
        <v>0</v>
      </c>
      <c r="AC97" s="59">
        <f t="shared" ca="1" si="34"/>
        <v>0</v>
      </c>
      <c r="AD97" s="17"/>
      <c r="AE97" s="12" t="s">
        <v>22</v>
      </c>
      <c r="AF97">
        <f t="shared" ca="1" si="48"/>
        <v>0</v>
      </c>
      <c r="AG97">
        <f t="shared" ca="1" si="48"/>
        <v>0</v>
      </c>
      <c r="AH97">
        <f t="shared" ca="1" si="48"/>
        <v>0</v>
      </c>
      <c r="AI97">
        <f t="shared" ca="1" si="48"/>
        <v>0</v>
      </c>
      <c r="AJ97">
        <f t="shared" ca="1" si="48"/>
        <v>0</v>
      </c>
      <c r="AK97">
        <f t="shared" ca="1" si="55"/>
        <v>0</v>
      </c>
      <c r="AL97">
        <f t="shared" ca="1" si="55"/>
        <v>0</v>
      </c>
      <c r="AM97">
        <f t="shared" ca="1" si="55"/>
        <v>0</v>
      </c>
      <c r="AN97">
        <f t="shared" ca="1" si="55"/>
        <v>0</v>
      </c>
      <c r="AO97">
        <f t="shared" ca="1" si="55"/>
        <v>0</v>
      </c>
      <c r="AP97">
        <f t="shared" ca="1" si="56"/>
        <v>0</v>
      </c>
      <c r="AQ97" t="e">
        <f t="shared" ca="1" si="56"/>
        <v>#VALUE!</v>
      </c>
      <c r="AR97" s="59" t="e">
        <f t="shared" ca="1" si="36"/>
        <v>#VALUE!</v>
      </c>
      <c r="AS97" s="17"/>
      <c r="AT97" s="12" t="s">
        <v>22</v>
      </c>
      <c r="AU97">
        <f t="shared" ca="1" si="49"/>
        <v>0</v>
      </c>
      <c r="AV97">
        <f t="shared" ca="1" si="49"/>
        <v>0</v>
      </c>
      <c r="AW97">
        <f t="shared" ca="1" si="49"/>
        <v>0</v>
      </c>
      <c r="AX97">
        <f t="shared" ca="1" si="49"/>
        <v>0</v>
      </c>
      <c r="AY97">
        <f t="shared" ca="1" si="49"/>
        <v>0</v>
      </c>
      <c r="AZ97">
        <f t="shared" ca="1" si="57"/>
        <v>0</v>
      </c>
      <c r="BA97">
        <f t="shared" ca="1" si="57"/>
        <v>0</v>
      </c>
      <c r="BB97">
        <f t="shared" ca="1" si="57"/>
        <v>0</v>
      </c>
      <c r="BC97">
        <f t="shared" ca="1" si="57"/>
        <v>0</v>
      </c>
      <c r="BD97">
        <f t="shared" ca="1" si="57"/>
        <v>0</v>
      </c>
      <c r="BE97">
        <f t="shared" ca="1" si="58"/>
        <v>0</v>
      </c>
      <c r="BF97">
        <f t="shared" ca="1" si="58"/>
        <v>0</v>
      </c>
      <c r="BG97" s="59">
        <f t="shared" ca="1" si="38"/>
        <v>0</v>
      </c>
      <c r="BH97" s="17"/>
      <c r="BI97" s="12" t="s">
        <v>22</v>
      </c>
      <c r="BJ97">
        <f t="shared" ca="1" si="50"/>
        <v>0</v>
      </c>
      <c r="BK97">
        <f t="shared" ca="1" si="50"/>
        <v>0</v>
      </c>
      <c r="BL97">
        <f t="shared" ca="1" si="50"/>
        <v>0</v>
      </c>
      <c r="BM97">
        <f t="shared" ca="1" si="50"/>
        <v>0</v>
      </c>
      <c r="BN97">
        <f t="shared" ca="1" si="50"/>
        <v>0</v>
      </c>
      <c r="BO97">
        <f t="shared" ca="1" si="59"/>
        <v>0</v>
      </c>
      <c r="BP97">
        <f t="shared" ca="1" si="59"/>
        <v>0</v>
      </c>
      <c r="BQ97">
        <f t="shared" ca="1" si="59"/>
        <v>0</v>
      </c>
      <c r="BR97">
        <f t="shared" ca="1" si="59"/>
        <v>0</v>
      </c>
      <c r="BS97">
        <f t="shared" ca="1" si="59"/>
        <v>0</v>
      </c>
      <c r="BT97">
        <f t="shared" ca="1" si="60"/>
        <v>0</v>
      </c>
      <c r="BU97">
        <f t="shared" ca="1" si="60"/>
        <v>0</v>
      </c>
      <c r="BV97" s="59">
        <f t="shared" ca="1" si="40"/>
        <v>0</v>
      </c>
      <c r="BW97" s="17"/>
    </row>
    <row r="98" spans="1:75" x14ac:dyDescent="0.25">
      <c r="A98" s="11" t="s">
        <v>23</v>
      </c>
      <c r="B98">
        <f t="shared" ca="1" si="46"/>
        <v>0</v>
      </c>
      <c r="C98">
        <f t="shared" ca="1" si="46"/>
        <v>0</v>
      </c>
      <c r="D98">
        <f t="shared" ca="1" si="46"/>
        <v>0</v>
      </c>
      <c r="E98">
        <f t="shared" ca="1" si="46"/>
        <v>0</v>
      </c>
      <c r="F98">
        <f t="shared" ca="1" si="46"/>
        <v>0</v>
      </c>
      <c r="G98">
        <f t="shared" ca="1" si="51"/>
        <v>0</v>
      </c>
      <c r="H98">
        <f t="shared" ca="1" si="51"/>
        <v>0</v>
      </c>
      <c r="I98">
        <f t="shared" ca="1" si="51"/>
        <v>0</v>
      </c>
      <c r="J98">
        <f t="shared" ca="1" si="51"/>
        <v>0</v>
      </c>
      <c r="K98">
        <f t="shared" ca="1" si="51"/>
        <v>0</v>
      </c>
      <c r="L98">
        <f t="shared" ca="1" si="52"/>
        <v>0</v>
      </c>
      <c r="M98">
        <f t="shared" ca="1" si="52"/>
        <v>0</v>
      </c>
      <c r="N98" s="59">
        <f t="shared" ca="1" si="32"/>
        <v>0</v>
      </c>
      <c r="O98" s="17"/>
      <c r="P98" s="11" t="s">
        <v>23</v>
      </c>
      <c r="Q98">
        <f t="shared" ca="1" si="47"/>
        <v>0</v>
      </c>
      <c r="R98">
        <f t="shared" ca="1" si="47"/>
        <v>0</v>
      </c>
      <c r="S98">
        <f t="shared" ca="1" si="47"/>
        <v>0</v>
      </c>
      <c r="T98">
        <f t="shared" ca="1" si="47"/>
        <v>0</v>
      </c>
      <c r="U98">
        <f t="shared" ca="1" si="47"/>
        <v>0</v>
      </c>
      <c r="V98">
        <f t="shared" ca="1" si="53"/>
        <v>0</v>
      </c>
      <c r="W98">
        <f t="shared" ca="1" si="53"/>
        <v>0</v>
      </c>
      <c r="X98">
        <f t="shared" ca="1" si="53"/>
        <v>0</v>
      </c>
      <c r="Y98">
        <f t="shared" ca="1" si="53"/>
        <v>0</v>
      </c>
      <c r="Z98">
        <f t="shared" ca="1" si="53"/>
        <v>0</v>
      </c>
      <c r="AA98">
        <f t="shared" ca="1" si="54"/>
        <v>0</v>
      </c>
      <c r="AB98">
        <f t="shared" ca="1" si="54"/>
        <v>0</v>
      </c>
      <c r="AC98" s="59">
        <f t="shared" ca="1" si="34"/>
        <v>0</v>
      </c>
      <c r="AD98" s="17"/>
      <c r="AE98" s="11" t="s">
        <v>23</v>
      </c>
      <c r="AF98">
        <f t="shared" ca="1" si="48"/>
        <v>0</v>
      </c>
      <c r="AG98">
        <f t="shared" ca="1" si="48"/>
        <v>0</v>
      </c>
      <c r="AH98">
        <f t="shared" ca="1" si="48"/>
        <v>0</v>
      </c>
      <c r="AI98">
        <f t="shared" ca="1" si="48"/>
        <v>0</v>
      </c>
      <c r="AJ98">
        <f t="shared" ca="1" si="48"/>
        <v>0</v>
      </c>
      <c r="AK98">
        <f t="shared" ca="1" si="55"/>
        <v>0</v>
      </c>
      <c r="AL98">
        <f t="shared" ca="1" si="55"/>
        <v>0</v>
      </c>
      <c r="AM98">
        <f t="shared" ca="1" si="55"/>
        <v>0</v>
      </c>
      <c r="AN98">
        <f t="shared" ca="1" si="55"/>
        <v>0</v>
      </c>
      <c r="AO98">
        <f t="shared" ca="1" si="55"/>
        <v>0</v>
      </c>
      <c r="AP98">
        <f t="shared" ca="1" si="56"/>
        <v>0</v>
      </c>
      <c r="AQ98" t="e">
        <f t="shared" ca="1" si="56"/>
        <v>#VALUE!</v>
      </c>
      <c r="AR98" s="59" t="e">
        <f t="shared" ca="1" si="36"/>
        <v>#VALUE!</v>
      </c>
      <c r="AS98" s="17"/>
      <c r="AT98" s="11" t="s">
        <v>23</v>
      </c>
      <c r="AU98">
        <f t="shared" ca="1" si="49"/>
        <v>0</v>
      </c>
      <c r="AV98">
        <f t="shared" ca="1" si="49"/>
        <v>0</v>
      </c>
      <c r="AW98">
        <f t="shared" ca="1" si="49"/>
        <v>0</v>
      </c>
      <c r="AX98">
        <f t="shared" ca="1" si="49"/>
        <v>0</v>
      </c>
      <c r="AY98">
        <f t="shared" ca="1" si="49"/>
        <v>0</v>
      </c>
      <c r="AZ98">
        <f t="shared" ca="1" si="57"/>
        <v>0</v>
      </c>
      <c r="BA98">
        <f t="shared" ca="1" si="57"/>
        <v>0</v>
      </c>
      <c r="BB98">
        <f t="shared" ca="1" si="57"/>
        <v>0</v>
      </c>
      <c r="BC98">
        <f t="shared" ca="1" si="57"/>
        <v>0</v>
      </c>
      <c r="BD98">
        <f t="shared" ca="1" si="57"/>
        <v>0</v>
      </c>
      <c r="BE98">
        <f t="shared" ca="1" si="58"/>
        <v>0</v>
      </c>
      <c r="BF98">
        <f t="shared" ca="1" si="58"/>
        <v>0</v>
      </c>
      <c r="BG98" s="59">
        <f t="shared" ca="1" si="38"/>
        <v>0</v>
      </c>
      <c r="BH98" s="17"/>
      <c r="BI98" s="11" t="s">
        <v>23</v>
      </c>
      <c r="BJ98">
        <f t="shared" ca="1" si="50"/>
        <v>0</v>
      </c>
      <c r="BK98">
        <f t="shared" ca="1" si="50"/>
        <v>0</v>
      </c>
      <c r="BL98">
        <f t="shared" ca="1" si="50"/>
        <v>0</v>
      </c>
      <c r="BM98">
        <f t="shared" ca="1" si="50"/>
        <v>0</v>
      </c>
      <c r="BN98">
        <f t="shared" ca="1" si="50"/>
        <v>0</v>
      </c>
      <c r="BO98">
        <f t="shared" ca="1" si="59"/>
        <v>0</v>
      </c>
      <c r="BP98">
        <f t="shared" ca="1" si="59"/>
        <v>0</v>
      </c>
      <c r="BQ98">
        <f t="shared" ca="1" si="59"/>
        <v>0</v>
      </c>
      <c r="BR98">
        <f t="shared" ca="1" si="59"/>
        <v>0</v>
      </c>
      <c r="BS98">
        <f t="shared" ca="1" si="59"/>
        <v>0</v>
      </c>
      <c r="BT98">
        <f t="shared" ca="1" si="60"/>
        <v>0</v>
      </c>
      <c r="BU98">
        <f t="shared" ca="1" si="60"/>
        <v>0</v>
      </c>
      <c r="BV98" s="59">
        <f t="shared" ca="1" si="40"/>
        <v>0</v>
      </c>
      <c r="BW98" s="17"/>
    </row>
    <row r="99" spans="1:75" x14ac:dyDescent="0.25">
      <c r="A99" s="12" t="s">
        <v>24</v>
      </c>
      <c r="B99">
        <f t="shared" ca="1" si="46"/>
        <v>0</v>
      </c>
      <c r="C99">
        <f t="shared" ca="1" si="46"/>
        <v>0</v>
      </c>
      <c r="D99">
        <f t="shared" ca="1" si="46"/>
        <v>0</v>
      </c>
      <c r="E99">
        <f t="shared" ca="1" si="46"/>
        <v>0</v>
      </c>
      <c r="F99">
        <f t="shared" ca="1" si="46"/>
        <v>0</v>
      </c>
      <c r="G99">
        <f t="shared" ca="1" si="51"/>
        <v>0</v>
      </c>
      <c r="H99">
        <f t="shared" ca="1" si="51"/>
        <v>0</v>
      </c>
      <c r="I99">
        <f t="shared" ca="1" si="51"/>
        <v>0</v>
      </c>
      <c r="J99">
        <f t="shared" ca="1" si="51"/>
        <v>0</v>
      </c>
      <c r="K99">
        <f t="shared" ca="1" si="51"/>
        <v>0</v>
      </c>
      <c r="L99">
        <f t="shared" ca="1" si="52"/>
        <v>0</v>
      </c>
      <c r="M99">
        <f t="shared" ca="1" si="52"/>
        <v>0</v>
      </c>
      <c r="N99" s="59">
        <f t="shared" ca="1" si="32"/>
        <v>0</v>
      </c>
      <c r="O99" s="17"/>
      <c r="P99" s="12" t="s">
        <v>24</v>
      </c>
      <c r="Q99">
        <f t="shared" ca="1" si="47"/>
        <v>0</v>
      </c>
      <c r="R99">
        <f t="shared" ca="1" si="47"/>
        <v>0</v>
      </c>
      <c r="S99">
        <f t="shared" ca="1" si="47"/>
        <v>0</v>
      </c>
      <c r="T99">
        <f t="shared" ca="1" si="47"/>
        <v>0</v>
      </c>
      <c r="U99">
        <f t="shared" ca="1" si="47"/>
        <v>0</v>
      </c>
      <c r="V99">
        <f t="shared" ca="1" si="53"/>
        <v>0</v>
      </c>
      <c r="W99">
        <f t="shared" ca="1" si="53"/>
        <v>0</v>
      </c>
      <c r="X99">
        <f t="shared" ca="1" si="53"/>
        <v>0</v>
      </c>
      <c r="Y99">
        <f t="shared" ca="1" si="53"/>
        <v>0</v>
      </c>
      <c r="Z99">
        <f t="shared" ca="1" si="53"/>
        <v>0</v>
      </c>
      <c r="AA99">
        <f t="shared" ca="1" si="54"/>
        <v>0</v>
      </c>
      <c r="AB99">
        <f t="shared" ca="1" si="54"/>
        <v>0</v>
      </c>
      <c r="AC99" s="59">
        <f t="shared" ca="1" si="34"/>
        <v>0</v>
      </c>
      <c r="AD99" s="17"/>
      <c r="AE99" s="12" t="s">
        <v>24</v>
      </c>
      <c r="AF99">
        <f t="shared" ca="1" si="48"/>
        <v>0</v>
      </c>
      <c r="AG99">
        <f t="shared" ca="1" si="48"/>
        <v>0</v>
      </c>
      <c r="AH99">
        <f t="shared" ca="1" si="48"/>
        <v>0</v>
      </c>
      <c r="AI99">
        <f t="shared" ca="1" si="48"/>
        <v>0</v>
      </c>
      <c r="AJ99">
        <f t="shared" ca="1" si="48"/>
        <v>0</v>
      </c>
      <c r="AK99">
        <f t="shared" ca="1" si="55"/>
        <v>0</v>
      </c>
      <c r="AL99">
        <f t="shared" ca="1" si="55"/>
        <v>0</v>
      </c>
      <c r="AM99">
        <f t="shared" ca="1" si="55"/>
        <v>0</v>
      </c>
      <c r="AN99">
        <f t="shared" ca="1" si="55"/>
        <v>0</v>
      </c>
      <c r="AO99">
        <f t="shared" ca="1" si="55"/>
        <v>0</v>
      </c>
      <c r="AP99">
        <f t="shared" ca="1" si="56"/>
        <v>0</v>
      </c>
      <c r="AQ99" t="e">
        <f t="shared" ca="1" si="56"/>
        <v>#VALUE!</v>
      </c>
      <c r="AR99" s="59" t="e">
        <f t="shared" ca="1" si="36"/>
        <v>#VALUE!</v>
      </c>
      <c r="AS99" s="17"/>
      <c r="AT99" s="12" t="s">
        <v>24</v>
      </c>
      <c r="AU99">
        <f t="shared" ca="1" si="49"/>
        <v>0</v>
      </c>
      <c r="AV99">
        <f t="shared" ca="1" si="49"/>
        <v>0</v>
      </c>
      <c r="AW99">
        <f t="shared" ca="1" si="49"/>
        <v>0</v>
      </c>
      <c r="AX99">
        <f t="shared" ca="1" si="49"/>
        <v>0</v>
      </c>
      <c r="AY99">
        <f t="shared" ca="1" si="49"/>
        <v>0</v>
      </c>
      <c r="AZ99">
        <f t="shared" ca="1" si="57"/>
        <v>0</v>
      </c>
      <c r="BA99">
        <f t="shared" ca="1" si="57"/>
        <v>0</v>
      </c>
      <c r="BB99">
        <f t="shared" ca="1" si="57"/>
        <v>0</v>
      </c>
      <c r="BC99">
        <f t="shared" ca="1" si="57"/>
        <v>0</v>
      </c>
      <c r="BD99">
        <f t="shared" ca="1" si="57"/>
        <v>0</v>
      </c>
      <c r="BE99">
        <f t="shared" ca="1" si="58"/>
        <v>0</v>
      </c>
      <c r="BF99">
        <f t="shared" ca="1" si="58"/>
        <v>0</v>
      </c>
      <c r="BG99" s="59">
        <f t="shared" ca="1" si="38"/>
        <v>0</v>
      </c>
      <c r="BH99" s="17"/>
      <c r="BI99" s="12" t="s">
        <v>24</v>
      </c>
      <c r="BJ99">
        <f t="shared" ca="1" si="50"/>
        <v>0</v>
      </c>
      <c r="BK99">
        <f t="shared" ca="1" si="50"/>
        <v>0</v>
      </c>
      <c r="BL99">
        <f t="shared" ca="1" si="50"/>
        <v>0</v>
      </c>
      <c r="BM99">
        <f t="shared" ca="1" si="50"/>
        <v>0</v>
      </c>
      <c r="BN99">
        <f t="shared" ca="1" si="50"/>
        <v>0</v>
      </c>
      <c r="BO99">
        <f t="shared" ca="1" si="59"/>
        <v>0</v>
      </c>
      <c r="BP99">
        <f t="shared" ca="1" si="59"/>
        <v>0</v>
      </c>
      <c r="BQ99">
        <f t="shared" ca="1" si="59"/>
        <v>0</v>
      </c>
      <c r="BR99">
        <f t="shared" ca="1" si="59"/>
        <v>0</v>
      </c>
      <c r="BS99">
        <f t="shared" ca="1" si="59"/>
        <v>0</v>
      </c>
      <c r="BT99">
        <f t="shared" ca="1" si="60"/>
        <v>0</v>
      </c>
      <c r="BU99">
        <f t="shared" ca="1" si="60"/>
        <v>0</v>
      </c>
      <c r="BV99" s="59">
        <f t="shared" ca="1" si="40"/>
        <v>0</v>
      </c>
      <c r="BW99" s="17"/>
    </row>
    <row r="100" spans="1:75" x14ac:dyDescent="0.25">
      <c r="A100" s="11" t="s">
        <v>25</v>
      </c>
      <c r="B100">
        <f t="shared" ca="1" si="46"/>
        <v>0</v>
      </c>
      <c r="C100">
        <f t="shared" ca="1" si="46"/>
        <v>0</v>
      </c>
      <c r="D100">
        <f t="shared" ca="1" si="46"/>
        <v>0</v>
      </c>
      <c r="E100">
        <f t="shared" ca="1" si="46"/>
        <v>0</v>
      </c>
      <c r="F100">
        <f t="shared" ca="1" si="46"/>
        <v>0</v>
      </c>
      <c r="G100">
        <f t="shared" ca="1" si="51"/>
        <v>0</v>
      </c>
      <c r="H100">
        <f t="shared" ca="1" si="51"/>
        <v>0</v>
      </c>
      <c r="I100">
        <f t="shared" ca="1" si="51"/>
        <v>0</v>
      </c>
      <c r="J100">
        <f t="shared" ca="1" si="51"/>
        <v>0</v>
      </c>
      <c r="K100">
        <f t="shared" ca="1" si="51"/>
        <v>0</v>
      </c>
      <c r="L100">
        <f t="shared" ca="1" si="52"/>
        <v>0</v>
      </c>
      <c r="M100">
        <f t="shared" ca="1" si="52"/>
        <v>0</v>
      </c>
      <c r="N100" s="59">
        <f t="shared" ca="1" si="32"/>
        <v>0</v>
      </c>
      <c r="O100" s="17"/>
      <c r="P100" s="11" t="s">
        <v>25</v>
      </c>
      <c r="Q100">
        <f t="shared" ca="1" si="47"/>
        <v>0</v>
      </c>
      <c r="R100">
        <f t="shared" ca="1" si="47"/>
        <v>0</v>
      </c>
      <c r="S100">
        <f t="shared" ca="1" si="47"/>
        <v>0</v>
      </c>
      <c r="T100">
        <f t="shared" ca="1" si="47"/>
        <v>0</v>
      </c>
      <c r="U100">
        <f t="shared" ca="1" si="47"/>
        <v>0</v>
      </c>
      <c r="V100">
        <f t="shared" ca="1" si="53"/>
        <v>0</v>
      </c>
      <c r="W100">
        <f t="shared" ca="1" si="53"/>
        <v>0</v>
      </c>
      <c r="X100">
        <f t="shared" ca="1" si="53"/>
        <v>0</v>
      </c>
      <c r="Y100">
        <f t="shared" ca="1" si="53"/>
        <v>0</v>
      </c>
      <c r="Z100">
        <f t="shared" ca="1" si="53"/>
        <v>0</v>
      </c>
      <c r="AA100">
        <f t="shared" ca="1" si="54"/>
        <v>0</v>
      </c>
      <c r="AB100">
        <f t="shared" ca="1" si="54"/>
        <v>0</v>
      </c>
      <c r="AC100" s="59">
        <f t="shared" ca="1" si="34"/>
        <v>0</v>
      </c>
      <c r="AD100" s="17"/>
      <c r="AE100" s="11" t="s">
        <v>25</v>
      </c>
      <c r="AF100">
        <f t="shared" ca="1" si="48"/>
        <v>0</v>
      </c>
      <c r="AG100">
        <f t="shared" ca="1" si="48"/>
        <v>0</v>
      </c>
      <c r="AH100">
        <f t="shared" ca="1" si="48"/>
        <v>0</v>
      </c>
      <c r="AI100">
        <f t="shared" ca="1" si="48"/>
        <v>0</v>
      </c>
      <c r="AJ100">
        <f t="shared" ca="1" si="48"/>
        <v>0</v>
      </c>
      <c r="AK100">
        <f t="shared" ca="1" si="55"/>
        <v>0</v>
      </c>
      <c r="AL100">
        <f t="shared" ca="1" si="55"/>
        <v>0</v>
      </c>
      <c r="AM100">
        <f t="shared" ca="1" si="55"/>
        <v>0</v>
      </c>
      <c r="AN100">
        <f t="shared" ca="1" si="55"/>
        <v>0</v>
      </c>
      <c r="AO100">
        <f t="shared" ca="1" si="55"/>
        <v>0</v>
      </c>
      <c r="AP100">
        <f t="shared" ca="1" si="56"/>
        <v>0</v>
      </c>
      <c r="AQ100" t="e">
        <f t="shared" ca="1" si="56"/>
        <v>#VALUE!</v>
      </c>
      <c r="AR100" s="59" t="e">
        <f t="shared" ca="1" si="36"/>
        <v>#VALUE!</v>
      </c>
      <c r="AS100" s="17"/>
      <c r="AT100" s="11" t="s">
        <v>25</v>
      </c>
      <c r="AU100">
        <f t="shared" ca="1" si="49"/>
        <v>0</v>
      </c>
      <c r="AV100">
        <f t="shared" ca="1" si="49"/>
        <v>0</v>
      </c>
      <c r="AW100">
        <f t="shared" ca="1" si="49"/>
        <v>0</v>
      </c>
      <c r="AX100">
        <f t="shared" ca="1" si="49"/>
        <v>0</v>
      </c>
      <c r="AY100">
        <f t="shared" ca="1" si="49"/>
        <v>0</v>
      </c>
      <c r="AZ100">
        <f t="shared" ca="1" si="57"/>
        <v>0</v>
      </c>
      <c r="BA100">
        <f t="shared" ca="1" si="57"/>
        <v>0</v>
      </c>
      <c r="BB100">
        <f t="shared" ca="1" si="57"/>
        <v>0</v>
      </c>
      <c r="BC100">
        <f t="shared" ca="1" si="57"/>
        <v>0</v>
      </c>
      <c r="BD100">
        <f t="shared" ca="1" si="57"/>
        <v>0</v>
      </c>
      <c r="BE100">
        <f t="shared" ca="1" si="58"/>
        <v>0</v>
      </c>
      <c r="BF100">
        <f t="shared" ca="1" si="58"/>
        <v>0</v>
      </c>
      <c r="BG100" s="59">
        <f t="shared" ca="1" si="38"/>
        <v>0</v>
      </c>
      <c r="BH100" s="17"/>
      <c r="BI100" s="11" t="s">
        <v>25</v>
      </c>
      <c r="BJ100">
        <f t="shared" ca="1" si="50"/>
        <v>0</v>
      </c>
      <c r="BK100">
        <f t="shared" ca="1" si="50"/>
        <v>0</v>
      </c>
      <c r="BL100">
        <f t="shared" ca="1" si="50"/>
        <v>0</v>
      </c>
      <c r="BM100">
        <f t="shared" ca="1" si="50"/>
        <v>0</v>
      </c>
      <c r="BN100">
        <f t="shared" ca="1" si="50"/>
        <v>0</v>
      </c>
      <c r="BO100">
        <f t="shared" ca="1" si="59"/>
        <v>0</v>
      </c>
      <c r="BP100">
        <f t="shared" ca="1" si="59"/>
        <v>0</v>
      </c>
      <c r="BQ100">
        <f t="shared" ca="1" si="59"/>
        <v>0</v>
      </c>
      <c r="BR100">
        <f t="shared" ca="1" si="59"/>
        <v>0</v>
      </c>
      <c r="BS100">
        <f t="shared" ca="1" si="59"/>
        <v>0</v>
      </c>
      <c r="BT100">
        <f t="shared" ca="1" si="60"/>
        <v>0</v>
      </c>
      <c r="BU100">
        <f t="shared" ca="1" si="60"/>
        <v>0</v>
      </c>
      <c r="BV100" s="59">
        <f t="shared" ca="1" si="40"/>
        <v>0</v>
      </c>
      <c r="BW100" s="17"/>
    </row>
    <row r="101" spans="1:75" x14ac:dyDescent="0.25">
      <c r="A101" s="12" t="s">
        <v>26</v>
      </c>
      <c r="B101">
        <f t="shared" ca="1" si="46"/>
        <v>0</v>
      </c>
      <c r="C101">
        <f t="shared" ca="1" si="46"/>
        <v>0</v>
      </c>
      <c r="D101">
        <f t="shared" ca="1" si="46"/>
        <v>0</v>
      </c>
      <c r="E101">
        <f t="shared" ca="1" si="46"/>
        <v>0</v>
      </c>
      <c r="F101">
        <f t="shared" ca="1" si="46"/>
        <v>0</v>
      </c>
      <c r="G101">
        <f t="shared" ca="1" si="51"/>
        <v>0</v>
      </c>
      <c r="H101">
        <f t="shared" ca="1" si="51"/>
        <v>0</v>
      </c>
      <c r="I101">
        <f t="shared" ca="1" si="51"/>
        <v>0</v>
      </c>
      <c r="J101">
        <f t="shared" ca="1" si="51"/>
        <v>0</v>
      </c>
      <c r="K101">
        <f t="shared" ca="1" si="51"/>
        <v>0</v>
      </c>
      <c r="L101">
        <f t="shared" ca="1" si="52"/>
        <v>0</v>
      </c>
      <c r="M101">
        <f t="shared" ca="1" si="52"/>
        <v>0</v>
      </c>
      <c r="N101" s="59">
        <f t="shared" ca="1" si="32"/>
        <v>0</v>
      </c>
      <c r="O101" s="17"/>
      <c r="P101" s="12" t="s">
        <v>26</v>
      </c>
      <c r="Q101">
        <f t="shared" ca="1" si="47"/>
        <v>0</v>
      </c>
      <c r="R101">
        <f t="shared" ca="1" si="47"/>
        <v>0</v>
      </c>
      <c r="S101">
        <f t="shared" ca="1" si="47"/>
        <v>0</v>
      </c>
      <c r="T101">
        <f t="shared" ca="1" si="47"/>
        <v>0</v>
      </c>
      <c r="U101">
        <f t="shared" ca="1" si="47"/>
        <v>0</v>
      </c>
      <c r="V101">
        <f t="shared" ca="1" si="53"/>
        <v>0</v>
      </c>
      <c r="W101">
        <f t="shared" ca="1" si="53"/>
        <v>0</v>
      </c>
      <c r="X101">
        <f t="shared" ca="1" si="53"/>
        <v>0</v>
      </c>
      <c r="Y101">
        <f t="shared" ca="1" si="53"/>
        <v>0</v>
      </c>
      <c r="Z101">
        <f t="shared" ca="1" si="53"/>
        <v>0</v>
      </c>
      <c r="AA101">
        <f t="shared" ca="1" si="54"/>
        <v>0</v>
      </c>
      <c r="AB101">
        <f t="shared" ca="1" si="54"/>
        <v>0</v>
      </c>
      <c r="AC101" s="59">
        <f t="shared" ca="1" si="34"/>
        <v>0</v>
      </c>
      <c r="AD101" s="17"/>
      <c r="AE101" s="12" t="s">
        <v>26</v>
      </c>
      <c r="AF101">
        <f t="shared" ca="1" si="48"/>
        <v>0</v>
      </c>
      <c r="AG101">
        <f t="shared" ca="1" si="48"/>
        <v>0</v>
      </c>
      <c r="AH101">
        <f t="shared" ca="1" si="48"/>
        <v>0</v>
      </c>
      <c r="AI101">
        <f t="shared" ca="1" si="48"/>
        <v>0</v>
      </c>
      <c r="AJ101">
        <f t="shared" ca="1" si="48"/>
        <v>0</v>
      </c>
      <c r="AK101">
        <f t="shared" ca="1" si="55"/>
        <v>0</v>
      </c>
      <c r="AL101">
        <f t="shared" ca="1" si="55"/>
        <v>0</v>
      </c>
      <c r="AM101">
        <f t="shared" ca="1" si="55"/>
        <v>0</v>
      </c>
      <c r="AN101">
        <f t="shared" ca="1" si="55"/>
        <v>0</v>
      </c>
      <c r="AO101">
        <f t="shared" ca="1" si="55"/>
        <v>0</v>
      </c>
      <c r="AP101">
        <f t="shared" ca="1" si="56"/>
        <v>0</v>
      </c>
      <c r="AQ101" t="e">
        <f t="shared" ca="1" si="56"/>
        <v>#VALUE!</v>
      </c>
      <c r="AR101" s="59" t="e">
        <f t="shared" ca="1" si="36"/>
        <v>#VALUE!</v>
      </c>
      <c r="AS101" s="17"/>
      <c r="AT101" s="12" t="s">
        <v>26</v>
      </c>
      <c r="AU101">
        <f t="shared" ca="1" si="49"/>
        <v>0</v>
      </c>
      <c r="AV101">
        <f t="shared" ca="1" si="49"/>
        <v>0</v>
      </c>
      <c r="AW101">
        <f t="shared" ca="1" si="49"/>
        <v>0</v>
      </c>
      <c r="AX101">
        <f t="shared" ca="1" si="49"/>
        <v>0</v>
      </c>
      <c r="AY101">
        <f t="shared" ca="1" si="49"/>
        <v>0</v>
      </c>
      <c r="AZ101">
        <f t="shared" ca="1" si="57"/>
        <v>0</v>
      </c>
      <c r="BA101">
        <f t="shared" ca="1" si="57"/>
        <v>0</v>
      </c>
      <c r="BB101">
        <f t="shared" ca="1" si="57"/>
        <v>0</v>
      </c>
      <c r="BC101">
        <f t="shared" ca="1" si="57"/>
        <v>0</v>
      </c>
      <c r="BD101">
        <f t="shared" ca="1" si="57"/>
        <v>0</v>
      </c>
      <c r="BE101">
        <f t="shared" ca="1" si="58"/>
        <v>0</v>
      </c>
      <c r="BF101">
        <f t="shared" ca="1" si="58"/>
        <v>0</v>
      </c>
      <c r="BG101" s="59">
        <f t="shared" ca="1" si="38"/>
        <v>0</v>
      </c>
      <c r="BH101" s="17"/>
      <c r="BI101" s="12" t="s">
        <v>26</v>
      </c>
      <c r="BJ101">
        <f t="shared" ca="1" si="50"/>
        <v>0</v>
      </c>
      <c r="BK101">
        <f t="shared" ca="1" si="50"/>
        <v>0</v>
      </c>
      <c r="BL101">
        <f t="shared" ca="1" si="50"/>
        <v>0</v>
      </c>
      <c r="BM101">
        <f t="shared" ca="1" si="50"/>
        <v>0</v>
      </c>
      <c r="BN101">
        <f t="shared" ca="1" si="50"/>
        <v>0</v>
      </c>
      <c r="BO101">
        <f t="shared" ca="1" si="59"/>
        <v>0</v>
      </c>
      <c r="BP101">
        <f t="shared" ca="1" si="59"/>
        <v>0</v>
      </c>
      <c r="BQ101">
        <f t="shared" ca="1" si="59"/>
        <v>0</v>
      </c>
      <c r="BR101">
        <f t="shared" ca="1" si="59"/>
        <v>0</v>
      </c>
      <c r="BS101">
        <f t="shared" ca="1" si="59"/>
        <v>0</v>
      </c>
      <c r="BT101">
        <f t="shared" ca="1" si="60"/>
        <v>0</v>
      </c>
      <c r="BU101">
        <f t="shared" ca="1" si="60"/>
        <v>0</v>
      </c>
      <c r="BV101" s="59">
        <f t="shared" ca="1" si="40"/>
        <v>0</v>
      </c>
      <c r="BW101" s="17"/>
    </row>
    <row r="102" spans="1:75" x14ac:dyDescent="0.25">
      <c r="A102" s="11" t="s">
        <v>27</v>
      </c>
      <c r="B102">
        <f t="shared" ca="1" si="46"/>
        <v>0</v>
      </c>
      <c r="C102">
        <f t="shared" ca="1" si="46"/>
        <v>0</v>
      </c>
      <c r="D102">
        <f t="shared" ca="1" si="46"/>
        <v>0</v>
      </c>
      <c r="E102">
        <f t="shared" ca="1" si="46"/>
        <v>0</v>
      </c>
      <c r="F102">
        <f t="shared" ca="1" si="46"/>
        <v>0</v>
      </c>
      <c r="G102">
        <f t="shared" ca="1" si="51"/>
        <v>0</v>
      </c>
      <c r="H102">
        <f t="shared" ca="1" si="51"/>
        <v>0</v>
      </c>
      <c r="I102">
        <f t="shared" ca="1" si="51"/>
        <v>0</v>
      </c>
      <c r="J102">
        <f t="shared" ca="1" si="51"/>
        <v>0</v>
      </c>
      <c r="K102">
        <f t="shared" ca="1" si="51"/>
        <v>0</v>
      </c>
      <c r="L102">
        <f t="shared" ca="1" si="52"/>
        <v>0</v>
      </c>
      <c r="M102">
        <f t="shared" ca="1" si="52"/>
        <v>0</v>
      </c>
      <c r="N102" s="59">
        <f t="shared" ca="1" si="32"/>
        <v>0</v>
      </c>
      <c r="O102" s="17"/>
      <c r="P102" s="11" t="s">
        <v>27</v>
      </c>
      <c r="Q102">
        <f t="shared" ca="1" si="47"/>
        <v>0</v>
      </c>
      <c r="R102">
        <f t="shared" ca="1" si="47"/>
        <v>0</v>
      </c>
      <c r="S102">
        <f t="shared" ca="1" si="47"/>
        <v>0</v>
      </c>
      <c r="T102">
        <f t="shared" ca="1" si="47"/>
        <v>0</v>
      </c>
      <c r="U102">
        <f t="shared" ca="1" si="47"/>
        <v>0</v>
      </c>
      <c r="V102">
        <f t="shared" ca="1" si="53"/>
        <v>0</v>
      </c>
      <c r="W102">
        <f t="shared" ca="1" si="53"/>
        <v>0</v>
      </c>
      <c r="X102">
        <f t="shared" ca="1" si="53"/>
        <v>0</v>
      </c>
      <c r="Y102">
        <f t="shared" ca="1" si="53"/>
        <v>0</v>
      </c>
      <c r="Z102">
        <f t="shared" ca="1" si="53"/>
        <v>0</v>
      </c>
      <c r="AA102">
        <f t="shared" ca="1" si="54"/>
        <v>0</v>
      </c>
      <c r="AB102">
        <f t="shared" ca="1" si="54"/>
        <v>0</v>
      </c>
      <c r="AC102" s="59">
        <f t="shared" ca="1" si="34"/>
        <v>0</v>
      </c>
      <c r="AD102" s="17"/>
      <c r="AE102" s="11" t="s">
        <v>27</v>
      </c>
      <c r="AF102">
        <f t="shared" ca="1" si="48"/>
        <v>0</v>
      </c>
      <c r="AG102">
        <f t="shared" ca="1" si="48"/>
        <v>0</v>
      </c>
      <c r="AH102">
        <f t="shared" ca="1" si="48"/>
        <v>0</v>
      </c>
      <c r="AI102">
        <f t="shared" ca="1" si="48"/>
        <v>0</v>
      </c>
      <c r="AJ102">
        <f t="shared" ca="1" si="48"/>
        <v>0</v>
      </c>
      <c r="AK102">
        <f t="shared" ca="1" si="55"/>
        <v>0</v>
      </c>
      <c r="AL102">
        <f t="shared" ca="1" si="55"/>
        <v>0</v>
      </c>
      <c r="AM102">
        <f t="shared" ca="1" si="55"/>
        <v>0</v>
      </c>
      <c r="AN102">
        <f t="shared" ca="1" si="55"/>
        <v>0</v>
      </c>
      <c r="AO102">
        <f t="shared" ca="1" si="55"/>
        <v>0</v>
      </c>
      <c r="AP102">
        <f t="shared" ca="1" si="56"/>
        <v>0</v>
      </c>
      <c r="AQ102" t="e">
        <f t="shared" ca="1" si="56"/>
        <v>#VALUE!</v>
      </c>
      <c r="AR102" s="59" t="e">
        <f t="shared" ca="1" si="36"/>
        <v>#VALUE!</v>
      </c>
      <c r="AS102" s="17"/>
      <c r="AT102" s="11" t="s">
        <v>27</v>
      </c>
      <c r="AU102">
        <f t="shared" ca="1" si="49"/>
        <v>0</v>
      </c>
      <c r="AV102">
        <f t="shared" ca="1" si="49"/>
        <v>0</v>
      </c>
      <c r="AW102">
        <f t="shared" ca="1" si="49"/>
        <v>0</v>
      </c>
      <c r="AX102">
        <f t="shared" ca="1" si="49"/>
        <v>0</v>
      </c>
      <c r="AY102">
        <f t="shared" ca="1" si="49"/>
        <v>0</v>
      </c>
      <c r="AZ102">
        <f t="shared" ca="1" si="57"/>
        <v>0</v>
      </c>
      <c r="BA102">
        <f t="shared" ca="1" si="57"/>
        <v>0</v>
      </c>
      <c r="BB102">
        <f t="shared" ca="1" si="57"/>
        <v>0</v>
      </c>
      <c r="BC102">
        <f t="shared" ca="1" si="57"/>
        <v>0</v>
      </c>
      <c r="BD102">
        <f t="shared" ca="1" si="57"/>
        <v>0</v>
      </c>
      <c r="BE102">
        <f t="shared" ca="1" si="58"/>
        <v>0</v>
      </c>
      <c r="BF102">
        <f t="shared" ca="1" si="58"/>
        <v>0</v>
      </c>
      <c r="BG102" s="59">
        <f t="shared" ca="1" si="38"/>
        <v>0</v>
      </c>
      <c r="BH102" s="17"/>
      <c r="BI102" s="11" t="s">
        <v>27</v>
      </c>
      <c r="BJ102">
        <f t="shared" ca="1" si="50"/>
        <v>0</v>
      </c>
      <c r="BK102">
        <f t="shared" ca="1" si="50"/>
        <v>0</v>
      </c>
      <c r="BL102">
        <f t="shared" ca="1" si="50"/>
        <v>0</v>
      </c>
      <c r="BM102">
        <f t="shared" ca="1" si="50"/>
        <v>0</v>
      </c>
      <c r="BN102">
        <f t="shared" ca="1" si="50"/>
        <v>0</v>
      </c>
      <c r="BO102">
        <f t="shared" ca="1" si="59"/>
        <v>0</v>
      </c>
      <c r="BP102">
        <f t="shared" ca="1" si="59"/>
        <v>0</v>
      </c>
      <c r="BQ102">
        <f t="shared" ca="1" si="59"/>
        <v>0</v>
      </c>
      <c r="BR102">
        <f t="shared" ca="1" si="59"/>
        <v>0</v>
      </c>
      <c r="BS102">
        <f t="shared" ca="1" si="59"/>
        <v>0</v>
      </c>
      <c r="BT102">
        <f t="shared" ca="1" si="60"/>
        <v>0</v>
      </c>
      <c r="BU102">
        <f t="shared" ca="1" si="60"/>
        <v>0</v>
      </c>
      <c r="BV102" s="59">
        <f t="shared" ca="1" si="40"/>
        <v>0</v>
      </c>
      <c r="BW102" s="17"/>
    </row>
    <row r="103" spans="1:75" x14ac:dyDescent="0.25">
      <c r="A103" s="11" t="s">
        <v>29</v>
      </c>
      <c r="B103">
        <f t="shared" ca="1" si="46"/>
        <v>0</v>
      </c>
      <c r="C103">
        <f t="shared" ca="1" si="46"/>
        <v>0</v>
      </c>
      <c r="D103">
        <f t="shared" ca="1" si="46"/>
        <v>0</v>
      </c>
      <c r="E103">
        <f t="shared" ca="1" si="46"/>
        <v>0</v>
      </c>
      <c r="F103">
        <f t="shared" ca="1" si="46"/>
        <v>0</v>
      </c>
      <c r="G103">
        <f t="shared" ca="1" si="51"/>
        <v>0</v>
      </c>
      <c r="H103">
        <f t="shared" ca="1" si="51"/>
        <v>0</v>
      </c>
      <c r="I103">
        <f t="shared" ca="1" si="51"/>
        <v>0</v>
      </c>
      <c r="J103">
        <f t="shared" ca="1" si="51"/>
        <v>0</v>
      </c>
      <c r="K103">
        <f t="shared" ca="1" si="51"/>
        <v>0</v>
      </c>
      <c r="L103">
        <f t="shared" ca="1" si="52"/>
        <v>0</v>
      </c>
      <c r="M103">
        <f t="shared" ca="1" si="52"/>
        <v>0</v>
      </c>
      <c r="N103" s="59">
        <f t="shared" ca="1" si="32"/>
        <v>0</v>
      </c>
      <c r="O103" s="17"/>
      <c r="P103" s="11" t="s">
        <v>29</v>
      </c>
      <c r="Q103">
        <f t="shared" ca="1" si="47"/>
        <v>0</v>
      </c>
      <c r="R103">
        <f t="shared" ca="1" si="47"/>
        <v>0</v>
      </c>
      <c r="S103">
        <f t="shared" ca="1" si="47"/>
        <v>0</v>
      </c>
      <c r="T103">
        <f t="shared" ca="1" si="47"/>
        <v>0</v>
      </c>
      <c r="U103">
        <f t="shared" ca="1" si="47"/>
        <v>0</v>
      </c>
      <c r="V103">
        <f t="shared" ca="1" si="53"/>
        <v>0</v>
      </c>
      <c r="W103">
        <f t="shared" ca="1" si="53"/>
        <v>0</v>
      </c>
      <c r="X103">
        <f t="shared" ca="1" si="53"/>
        <v>0</v>
      </c>
      <c r="Y103">
        <f t="shared" ca="1" si="53"/>
        <v>0</v>
      </c>
      <c r="Z103">
        <f t="shared" ca="1" si="53"/>
        <v>0</v>
      </c>
      <c r="AA103">
        <f t="shared" ca="1" si="54"/>
        <v>0</v>
      </c>
      <c r="AB103">
        <f t="shared" ca="1" si="54"/>
        <v>0</v>
      </c>
      <c r="AC103" s="59">
        <f t="shared" ca="1" si="34"/>
        <v>0</v>
      </c>
      <c r="AD103" s="17"/>
      <c r="AE103" s="11" t="s">
        <v>29</v>
      </c>
      <c r="AF103">
        <f t="shared" ca="1" si="48"/>
        <v>0</v>
      </c>
      <c r="AG103">
        <f t="shared" ca="1" si="48"/>
        <v>0</v>
      </c>
      <c r="AH103">
        <f t="shared" ca="1" si="48"/>
        <v>0</v>
      </c>
      <c r="AI103">
        <f t="shared" ca="1" si="48"/>
        <v>0</v>
      </c>
      <c r="AJ103">
        <f t="shared" ca="1" si="48"/>
        <v>0</v>
      </c>
      <c r="AK103">
        <f t="shared" ca="1" si="55"/>
        <v>0</v>
      </c>
      <c r="AL103">
        <f t="shared" ca="1" si="55"/>
        <v>0</v>
      </c>
      <c r="AM103">
        <f t="shared" ca="1" si="55"/>
        <v>0</v>
      </c>
      <c r="AN103">
        <f t="shared" ca="1" si="55"/>
        <v>0</v>
      </c>
      <c r="AO103">
        <f t="shared" ca="1" si="55"/>
        <v>0</v>
      </c>
      <c r="AP103">
        <f t="shared" ca="1" si="56"/>
        <v>0</v>
      </c>
      <c r="AQ103" t="e">
        <f t="shared" ca="1" si="56"/>
        <v>#VALUE!</v>
      </c>
      <c r="AR103" s="59" t="e">
        <f t="shared" ca="1" si="36"/>
        <v>#VALUE!</v>
      </c>
      <c r="AS103" s="17"/>
      <c r="AT103" s="11" t="s">
        <v>29</v>
      </c>
      <c r="AU103">
        <f t="shared" ca="1" si="49"/>
        <v>0</v>
      </c>
      <c r="AV103">
        <f t="shared" ca="1" si="49"/>
        <v>0</v>
      </c>
      <c r="AW103">
        <f t="shared" ca="1" si="49"/>
        <v>0</v>
      </c>
      <c r="AX103">
        <f t="shared" ca="1" si="49"/>
        <v>0</v>
      </c>
      <c r="AY103">
        <f t="shared" ca="1" si="49"/>
        <v>0</v>
      </c>
      <c r="AZ103">
        <f t="shared" ca="1" si="57"/>
        <v>0</v>
      </c>
      <c r="BA103">
        <f t="shared" ca="1" si="57"/>
        <v>0</v>
      </c>
      <c r="BB103">
        <f t="shared" ca="1" si="57"/>
        <v>0</v>
      </c>
      <c r="BC103">
        <f t="shared" ca="1" si="57"/>
        <v>0</v>
      </c>
      <c r="BD103">
        <f t="shared" ca="1" si="57"/>
        <v>0</v>
      </c>
      <c r="BE103">
        <f t="shared" ca="1" si="58"/>
        <v>0</v>
      </c>
      <c r="BF103">
        <f t="shared" ca="1" si="58"/>
        <v>0</v>
      </c>
      <c r="BG103" s="59">
        <f t="shared" ca="1" si="38"/>
        <v>0</v>
      </c>
      <c r="BH103" s="17"/>
      <c r="BI103" s="11" t="s">
        <v>29</v>
      </c>
      <c r="BJ103">
        <f t="shared" ca="1" si="50"/>
        <v>0</v>
      </c>
      <c r="BK103">
        <f t="shared" ca="1" si="50"/>
        <v>0</v>
      </c>
      <c r="BL103">
        <f t="shared" ca="1" si="50"/>
        <v>0</v>
      </c>
      <c r="BM103">
        <f t="shared" ca="1" si="50"/>
        <v>0</v>
      </c>
      <c r="BN103">
        <f t="shared" ca="1" si="50"/>
        <v>0</v>
      </c>
      <c r="BO103">
        <f t="shared" ca="1" si="59"/>
        <v>0</v>
      </c>
      <c r="BP103">
        <f t="shared" ca="1" si="59"/>
        <v>0</v>
      </c>
      <c r="BQ103">
        <f t="shared" ca="1" si="59"/>
        <v>0</v>
      </c>
      <c r="BR103">
        <f t="shared" ca="1" si="59"/>
        <v>0</v>
      </c>
      <c r="BS103">
        <f t="shared" ca="1" si="59"/>
        <v>0</v>
      </c>
      <c r="BT103">
        <f t="shared" ca="1" si="60"/>
        <v>0</v>
      </c>
      <c r="BU103">
        <f t="shared" ca="1" si="60"/>
        <v>0</v>
      </c>
      <c r="BV103" s="59">
        <f t="shared" ca="1" si="40"/>
        <v>0</v>
      </c>
      <c r="BW103" s="17"/>
    </row>
    <row r="104" spans="1:75" x14ac:dyDescent="0.25">
      <c r="A104" s="12" t="s">
        <v>30</v>
      </c>
      <c r="B104">
        <f t="shared" ca="1" si="46"/>
        <v>0</v>
      </c>
      <c r="C104">
        <f t="shared" ca="1" si="46"/>
        <v>0</v>
      </c>
      <c r="D104">
        <f t="shared" ca="1" si="46"/>
        <v>0</v>
      </c>
      <c r="E104">
        <f t="shared" ca="1" si="46"/>
        <v>0</v>
      </c>
      <c r="F104">
        <f t="shared" ca="1" si="46"/>
        <v>0</v>
      </c>
      <c r="G104">
        <f t="shared" ca="1" si="51"/>
        <v>0</v>
      </c>
      <c r="H104">
        <f t="shared" ca="1" si="51"/>
        <v>0</v>
      </c>
      <c r="I104">
        <f t="shared" ca="1" si="51"/>
        <v>0</v>
      </c>
      <c r="J104">
        <f t="shared" ca="1" si="51"/>
        <v>0</v>
      </c>
      <c r="K104">
        <f t="shared" ca="1" si="51"/>
        <v>0</v>
      </c>
      <c r="L104">
        <f t="shared" ca="1" si="52"/>
        <v>0</v>
      </c>
      <c r="M104">
        <f t="shared" ca="1" si="52"/>
        <v>0</v>
      </c>
      <c r="N104" s="59">
        <f t="shared" ca="1" si="32"/>
        <v>0</v>
      </c>
      <c r="O104" s="17"/>
      <c r="P104" s="12" t="s">
        <v>30</v>
      </c>
      <c r="Q104">
        <f t="shared" ca="1" si="47"/>
        <v>0</v>
      </c>
      <c r="R104">
        <f t="shared" ca="1" si="47"/>
        <v>0</v>
      </c>
      <c r="S104">
        <f t="shared" ca="1" si="47"/>
        <v>0</v>
      </c>
      <c r="T104">
        <f t="shared" ca="1" si="47"/>
        <v>0</v>
      </c>
      <c r="U104">
        <f t="shared" ca="1" si="47"/>
        <v>0</v>
      </c>
      <c r="V104">
        <f t="shared" ca="1" si="53"/>
        <v>0</v>
      </c>
      <c r="W104">
        <f t="shared" ca="1" si="53"/>
        <v>0</v>
      </c>
      <c r="X104">
        <f t="shared" ca="1" si="53"/>
        <v>0</v>
      </c>
      <c r="Y104">
        <f t="shared" ca="1" si="53"/>
        <v>0</v>
      </c>
      <c r="Z104">
        <f t="shared" ca="1" si="53"/>
        <v>0</v>
      </c>
      <c r="AA104">
        <f t="shared" ca="1" si="54"/>
        <v>0</v>
      </c>
      <c r="AB104">
        <f t="shared" ca="1" si="54"/>
        <v>0</v>
      </c>
      <c r="AC104" s="59">
        <f t="shared" ca="1" si="34"/>
        <v>0</v>
      </c>
      <c r="AD104" s="17"/>
      <c r="AE104" s="12" t="s">
        <v>30</v>
      </c>
      <c r="AF104">
        <f t="shared" ca="1" si="48"/>
        <v>0</v>
      </c>
      <c r="AG104">
        <f t="shared" ca="1" si="48"/>
        <v>0</v>
      </c>
      <c r="AH104">
        <f t="shared" ca="1" si="48"/>
        <v>0</v>
      </c>
      <c r="AI104">
        <f t="shared" ca="1" si="48"/>
        <v>0</v>
      </c>
      <c r="AJ104">
        <f t="shared" ca="1" si="48"/>
        <v>0</v>
      </c>
      <c r="AK104">
        <f t="shared" ca="1" si="55"/>
        <v>0</v>
      </c>
      <c r="AL104">
        <f t="shared" ca="1" si="55"/>
        <v>0</v>
      </c>
      <c r="AM104">
        <f t="shared" ca="1" si="55"/>
        <v>0</v>
      </c>
      <c r="AN104">
        <f t="shared" ca="1" si="55"/>
        <v>0</v>
      </c>
      <c r="AO104">
        <f t="shared" ca="1" si="55"/>
        <v>0</v>
      </c>
      <c r="AP104">
        <f t="shared" ca="1" si="56"/>
        <v>0</v>
      </c>
      <c r="AQ104" t="e">
        <f t="shared" ca="1" si="56"/>
        <v>#VALUE!</v>
      </c>
      <c r="AR104" s="59" t="e">
        <f t="shared" ca="1" si="36"/>
        <v>#VALUE!</v>
      </c>
      <c r="AS104" s="17"/>
      <c r="AT104" s="12" t="s">
        <v>30</v>
      </c>
      <c r="AU104">
        <f t="shared" ca="1" si="49"/>
        <v>0</v>
      </c>
      <c r="AV104">
        <f t="shared" ca="1" si="49"/>
        <v>0</v>
      </c>
      <c r="AW104">
        <f t="shared" ca="1" si="49"/>
        <v>0</v>
      </c>
      <c r="AX104">
        <f t="shared" ca="1" si="49"/>
        <v>0</v>
      </c>
      <c r="AY104">
        <f t="shared" ca="1" si="49"/>
        <v>0</v>
      </c>
      <c r="AZ104">
        <f t="shared" ca="1" si="57"/>
        <v>0</v>
      </c>
      <c r="BA104">
        <f t="shared" ca="1" si="57"/>
        <v>0</v>
      </c>
      <c r="BB104">
        <f t="shared" ca="1" si="57"/>
        <v>0</v>
      </c>
      <c r="BC104">
        <f t="shared" ca="1" si="57"/>
        <v>0</v>
      </c>
      <c r="BD104">
        <f t="shared" ca="1" si="57"/>
        <v>0</v>
      </c>
      <c r="BE104">
        <f t="shared" ca="1" si="58"/>
        <v>0</v>
      </c>
      <c r="BF104">
        <f t="shared" ca="1" si="58"/>
        <v>0</v>
      </c>
      <c r="BG104" s="59">
        <f t="shared" ca="1" si="38"/>
        <v>0</v>
      </c>
      <c r="BH104" s="17"/>
      <c r="BI104" s="12" t="s">
        <v>30</v>
      </c>
      <c r="BJ104">
        <f t="shared" ca="1" si="50"/>
        <v>0</v>
      </c>
      <c r="BK104">
        <f t="shared" ca="1" si="50"/>
        <v>0</v>
      </c>
      <c r="BL104">
        <f t="shared" ca="1" si="50"/>
        <v>0</v>
      </c>
      <c r="BM104">
        <f t="shared" ca="1" si="50"/>
        <v>0</v>
      </c>
      <c r="BN104">
        <f t="shared" ca="1" si="50"/>
        <v>0</v>
      </c>
      <c r="BO104">
        <f t="shared" ca="1" si="59"/>
        <v>0</v>
      </c>
      <c r="BP104">
        <f t="shared" ca="1" si="59"/>
        <v>0</v>
      </c>
      <c r="BQ104">
        <f t="shared" ca="1" si="59"/>
        <v>0</v>
      </c>
      <c r="BR104">
        <f t="shared" ca="1" si="59"/>
        <v>0</v>
      </c>
      <c r="BS104">
        <f t="shared" ca="1" si="59"/>
        <v>0</v>
      </c>
      <c r="BT104">
        <f t="shared" ca="1" si="60"/>
        <v>0</v>
      </c>
      <c r="BU104">
        <f t="shared" ca="1" si="60"/>
        <v>0</v>
      </c>
      <c r="BV104" s="59">
        <f t="shared" ca="1" si="40"/>
        <v>0</v>
      </c>
      <c r="BW104" s="17"/>
    </row>
    <row r="105" spans="1:75" x14ac:dyDescent="0.25">
      <c r="A105" s="11" t="s">
        <v>31</v>
      </c>
      <c r="B105">
        <f t="shared" ca="1" si="46"/>
        <v>0</v>
      </c>
      <c r="C105">
        <f t="shared" ca="1" si="46"/>
        <v>0</v>
      </c>
      <c r="D105">
        <f t="shared" ca="1" si="46"/>
        <v>0</v>
      </c>
      <c r="E105">
        <f t="shared" ca="1" si="46"/>
        <v>0</v>
      </c>
      <c r="F105">
        <f t="shared" ca="1" si="46"/>
        <v>0</v>
      </c>
      <c r="G105">
        <f t="shared" ca="1" si="51"/>
        <v>0</v>
      </c>
      <c r="H105">
        <f t="shared" ca="1" si="51"/>
        <v>0</v>
      </c>
      <c r="I105">
        <f t="shared" ca="1" si="51"/>
        <v>0</v>
      </c>
      <c r="J105">
        <f t="shared" ca="1" si="51"/>
        <v>0</v>
      </c>
      <c r="K105">
        <f t="shared" ca="1" si="51"/>
        <v>0</v>
      </c>
      <c r="L105">
        <f t="shared" ca="1" si="52"/>
        <v>0</v>
      </c>
      <c r="M105">
        <f t="shared" ca="1" si="52"/>
        <v>0</v>
      </c>
      <c r="N105" s="59">
        <f t="shared" ca="1" si="32"/>
        <v>0</v>
      </c>
      <c r="O105" s="17"/>
      <c r="P105" s="11" t="s">
        <v>31</v>
      </c>
      <c r="Q105">
        <f t="shared" ca="1" si="47"/>
        <v>0</v>
      </c>
      <c r="R105">
        <f t="shared" ca="1" si="47"/>
        <v>0</v>
      </c>
      <c r="S105">
        <f t="shared" ca="1" si="47"/>
        <v>0</v>
      </c>
      <c r="T105">
        <f t="shared" ca="1" si="47"/>
        <v>0</v>
      </c>
      <c r="U105">
        <f t="shared" ca="1" si="47"/>
        <v>0</v>
      </c>
      <c r="V105">
        <f t="shared" ca="1" si="53"/>
        <v>0</v>
      </c>
      <c r="W105">
        <f t="shared" ca="1" si="53"/>
        <v>0</v>
      </c>
      <c r="X105">
        <f t="shared" ca="1" si="53"/>
        <v>0</v>
      </c>
      <c r="Y105">
        <f t="shared" ca="1" si="53"/>
        <v>0</v>
      </c>
      <c r="Z105">
        <f t="shared" ca="1" si="53"/>
        <v>0</v>
      </c>
      <c r="AA105">
        <f t="shared" ca="1" si="54"/>
        <v>0</v>
      </c>
      <c r="AB105">
        <f t="shared" ca="1" si="54"/>
        <v>0</v>
      </c>
      <c r="AC105" s="59">
        <f t="shared" ca="1" si="34"/>
        <v>0</v>
      </c>
      <c r="AD105" s="17"/>
      <c r="AE105" s="11" t="s">
        <v>31</v>
      </c>
      <c r="AF105">
        <f t="shared" ca="1" si="48"/>
        <v>0</v>
      </c>
      <c r="AG105">
        <f t="shared" ca="1" si="48"/>
        <v>0</v>
      </c>
      <c r="AH105">
        <f t="shared" ca="1" si="48"/>
        <v>0</v>
      </c>
      <c r="AI105">
        <f t="shared" ca="1" si="48"/>
        <v>0</v>
      </c>
      <c r="AJ105">
        <f t="shared" ca="1" si="48"/>
        <v>0</v>
      </c>
      <c r="AK105">
        <f t="shared" ca="1" si="55"/>
        <v>0</v>
      </c>
      <c r="AL105">
        <f t="shared" ca="1" si="55"/>
        <v>0</v>
      </c>
      <c r="AM105">
        <f t="shared" ca="1" si="55"/>
        <v>0</v>
      </c>
      <c r="AN105">
        <f t="shared" ca="1" si="55"/>
        <v>0</v>
      </c>
      <c r="AO105">
        <f t="shared" ca="1" si="55"/>
        <v>0</v>
      </c>
      <c r="AP105">
        <f t="shared" ca="1" si="56"/>
        <v>0</v>
      </c>
      <c r="AQ105" t="e">
        <f t="shared" ca="1" si="56"/>
        <v>#VALUE!</v>
      </c>
      <c r="AR105" s="59" t="e">
        <f t="shared" ca="1" si="36"/>
        <v>#VALUE!</v>
      </c>
      <c r="AS105" s="17"/>
      <c r="AT105" s="11" t="s">
        <v>31</v>
      </c>
      <c r="AU105">
        <f t="shared" ca="1" si="49"/>
        <v>0</v>
      </c>
      <c r="AV105">
        <f t="shared" ca="1" si="49"/>
        <v>0</v>
      </c>
      <c r="AW105">
        <f t="shared" ca="1" si="49"/>
        <v>0</v>
      </c>
      <c r="AX105">
        <f t="shared" ca="1" si="49"/>
        <v>0</v>
      </c>
      <c r="AY105">
        <f t="shared" ca="1" si="49"/>
        <v>0</v>
      </c>
      <c r="AZ105">
        <f t="shared" ca="1" si="57"/>
        <v>0</v>
      </c>
      <c r="BA105">
        <f t="shared" ca="1" si="57"/>
        <v>0</v>
      </c>
      <c r="BB105">
        <f t="shared" ca="1" si="57"/>
        <v>0</v>
      </c>
      <c r="BC105">
        <f t="shared" ca="1" si="57"/>
        <v>0</v>
      </c>
      <c r="BD105">
        <f t="shared" ca="1" si="57"/>
        <v>0</v>
      </c>
      <c r="BE105">
        <f t="shared" ca="1" si="58"/>
        <v>0</v>
      </c>
      <c r="BF105">
        <f t="shared" ca="1" si="58"/>
        <v>0</v>
      </c>
      <c r="BG105" s="59">
        <f t="shared" ca="1" si="38"/>
        <v>0</v>
      </c>
      <c r="BH105" s="17"/>
      <c r="BI105" s="11" t="s">
        <v>31</v>
      </c>
      <c r="BJ105">
        <f t="shared" ca="1" si="50"/>
        <v>0</v>
      </c>
      <c r="BK105">
        <f t="shared" ca="1" si="50"/>
        <v>0</v>
      </c>
      <c r="BL105">
        <f t="shared" ca="1" si="50"/>
        <v>0</v>
      </c>
      <c r="BM105">
        <f t="shared" ca="1" si="50"/>
        <v>0</v>
      </c>
      <c r="BN105">
        <f t="shared" ca="1" si="50"/>
        <v>0</v>
      </c>
      <c r="BO105">
        <f t="shared" ca="1" si="59"/>
        <v>0</v>
      </c>
      <c r="BP105">
        <f t="shared" ca="1" si="59"/>
        <v>0</v>
      </c>
      <c r="BQ105">
        <f t="shared" ca="1" si="59"/>
        <v>0</v>
      </c>
      <c r="BR105">
        <f t="shared" ca="1" si="59"/>
        <v>0</v>
      </c>
      <c r="BS105">
        <f t="shared" ca="1" si="59"/>
        <v>0</v>
      </c>
      <c r="BT105">
        <f t="shared" ca="1" si="60"/>
        <v>0</v>
      </c>
      <c r="BU105">
        <f t="shared" ca="1" si="60"/>
        <v>0</v>
      </c>
      <c r="BV105" s="59">
        <f t="shared" ca="1" si="40"/>
        <v>0</v>
      </c>
      <c r="BW105" s="17"/>
    </row>
    <row r="106" spans="1:75" x14ac:dyDescent="0.25">
      <c r="A106" s="12" t="s">
        <v>107</v>
      </c>
      <c r="B106">
        <f t="shared" ca="1" si="46"/>
        <v>0</v>
      </c>
      <c r="C106">
        <f t="shared" ca="1" si="46"/>
        <v>0</v>
      </c>
      <c r="D106">
        <f t="shared" ca="1" si="46"/>
        <v>0</v>
      </c>
      <c r="E106">
        <f t="shared" ca="1" si="46"/>
        <v>0</v>
      </c>
      <c r="F106">
        <f t="shared" ca="1" si="46"/>
        <v>0</v>
      </c>
      <c r="G106">
        <f t="shared" ca="1" si="51"/>
        <v>0</v>
      </c>
      <c r="H106">
        <f t="shared" ca="1" si="51"/>
        <v>0</v>
      </c>
      <c r="I106">
        <f t="shared" ca="1" si="51"/>
        <v>0</v>
      </c>
      <c r="J106">
        <f t="shared" ca="1" si="51"/>
        <v>0</v>
      </c>
      <c r="K106">
        <f t="shared" ca="1" si="51"/>
        <v>0</v>
      </c>
      <c r="L106">
        <f t="shared" ca="1" si="52"/>
        <v>0</v>
      </c>
      <c r="M106">
        <f t="shared" ca="1" si="52"/>
        <v>0</v>
      </c>
      <c r="N106" s="59">
        <f t="shared" ca="1" si="32"/>
        <v>0</v>
      </c>
      <c r="O106" s="17"/>
      <c r="P106" s="12" t="s">
        <v>107</v>
      </c>
      <c r="Q106">
        <f t="shared" ca="1" si="47"/>
        <v>0</v>
      </c>
      <c r="R106">
        <f t="shared" ca="1" si="47"/>
        <v>0</v>
      </c>
      <c r="S106">
        <f t="shared" ca="1" si="47"/>
        <v>0</v>
      </c>
      <c r="T106">
        <f t="shared" ca="1" si="47"/>
        <v>0</v>
      </c>
      <c r="U106">
        <f t="shared" ca="1" si="47"/>
        <v>0</v>
      </c>
      <c r="V106">
        <f t="shared" ca="1" si="53"/>
        <v>0</v>
      </c>
      <c r="W106">
        <f t="shared" ca="1" si="53"/>
        <v>0</v>
      </c>
      <c r="X106">
        <f t="shared" ca="1" si="53"/>
        <v>0</v>
      </c>
      <c r="Y106">
        <f t="shared" ca="1" si="53"/>
        <v>0</v>
      </c>
      <c r="Z106">
        <f t="shared" ca="1" si="53"/>
        <v>0</v>
      </c>
      <c r="AA106">
        <f t="shared" ca="1" si="54"/>
        <v>0</v>
      </c>
      <c r="AB106">
        <f t="shared" ca="1" si="54"/>
        <v>0</v>
      </c>
      <c r="AC106" s="59">
        <f t="shared" ca="1" si="34"/>
        <v>0</v>
      </c>
      <c r="AD106" s="17"/>
      <c r="AE106" s="12" t="s">
        <v>107</v>
      </c>
      <c r="AF106">
        <f t="shared" ca="1" si="48"/>
        <v>0</v>
      </c>
      <c r="AG106">
        <f t="shared" ca="1" si="48"/>
        <v>0</v>
      </c>
      <c r="AH106">
        <f t="shared" ca="1" si="48"/>
        <v>0</v>
      </c>
      <c r="AI106">
        <f t="shared" ca="1" si="48"/>
        <v>0</v>
      </c>
      <c r="AJ106">
        <f t="shared" ca="1" si="48"/>
        <v>0</v>
      </c>
      <c r="AK106">
        <f t="shared" ca="1" si="55"/>
        <v>0</v>
      </c>
      <c r="AL106">
        <f t="shared" ca="1" si="55"/>
        <v>0</v>
      </c>
      <c r="AM106">
        <f t="shared" ca="1" si="55"/>
        <v>0</v>
      </c>
      <c r="AN106">
        <f t="shared" ca="1" si="55"/>
        <v>0</v>
      </c>
      <c r="AO106">
        <f t="shared" ca="1" si="55"/>
        <v>0</v>
      </c>
      <c r="AP106">
        <f t="shared" ca="1" si="56"/>
        <v>0</v>
      </c>
      <c r="AQ106" t="e">
        <f t="shared" ca="1" si="56"/>
        <v>#VALUE!</v>
      </c>
      <c r="AR106" s="59" t="e">
        <f t="shared" ca="1" si="36"/>
        <v>#VALUE!</v>
      </c>
      <c r="AS106" s="17"/>
      <c r="AT106" s="12" t="s">
        <v>107</v>
      </c>
      <c r="AU106">
        <f t="shared" ca="1" si="49"/>
        <v>0</v>
      </c>
      <c r="AV106">
        <f t="shared" ca="1" si="49"/>
        <v>0</v>
      </c>
      <c r="AW106">
        <f t="shared" ca="1" si="49"/>
        <v>0</v>
      </c>
      <c r="AX106">
        <f t="shared" ca="1" si="49"/>
        <v>0</v>
      </c>
      <c r="AY106">
        <f t="shared" ca="1" si="49"/>
        <v>0</v>
      </c>
      <c r="AZ106">
        <f t="shared" ca="1" si="57"/>
        <v>0</v>
      </c>
      <c r="BA106">
        <f t="shared" ca="1" si="57"/>
        <v>0</v>
      </c>
      <c r="BB106">
        <f t="shared" ca="1" si="57"/>
        <v>0</v>
      </c>
      <c r="BC106">
        <f t="shared" ca="1" si="57"/>
        <v>0</v>
      </c>
      <c r="BD106">
        <f t="shared" ca="1" si="57"/>
        <v>0</v>
      </c>
      <c r="BE106">
        <f t="shared" ca="1" si="58"/>
        <v>0</v>
      </c>
      <c r="BF106">
        <f t="shared" ca="1" si="58"/>
        <v>0</v>
      </c>
      <c r="BG106" s="59">
        <f t="shared" ca="1" si="38"/>
        <v>0</v>
      </c>
      <c r="BH106" s="17"/>
      <c r="BI106" s="12" t="s">
        <v>107</v>
      </c>
      <c r="BJ106">
        <f t="shared" ca="1" si="50"/>
        <v>0</v>
      </c>
      <c r="BK106">
        <f t="shared" ca="1" si="50"/>
        <v>0</v>
      </c>
      <c r="BL106">
        <f t="shared" ca="1" si="50"/>
        <v>0</v>
      </c>
      <c r="BM106">
        <f t="shared" ca="1" si="50"/>
        <v>0</v>
      </c>
      <c r="BN106">
        <f t="shared" ca="1" si="50"/>
        <v>0</v>
      </c>
      <c r="BO106">
        <f t="shared" ca="1" si="59"/>
        <v>0</v>
      </c>
      <c r="BP106">
        <f t="shared" ca="1" si="59"/>
        <v>0</v>
      </c>
      <c r="BQ106">
        <f t="shared" ca="1" si="59"/>
        <v>0</v>
      </c>
      <c r="BR106">
        <f t="shared" ca="1" si="59"/>
        <v>0</v>
      </c>
      <c r="BS106">
        <f t="shared" ca="1" si="59"/>
        <v>0</v>
      </c>
      <c r="BT106">
        <f t="shared" ca="1" si="60"/>
        <v>0</v>
      </c>
      <c r="BU106">
        <f t="shared" ca="1" si="60"/>
        <v>0</v>
      </c>
      <c r="BV106" s="59">
        <f t="shared" ca="1" si="40"/>
        <v>0</v>
      </c>
      <c r="BW106" s="17"/>
    </row>
    <row r="107" spans="1:75" x14ac:dyDescent="0.25">
      <c r="A107" s="11" t="s">
        <v>33</v>
      </c>
      <c r="B107">
        <f t="shared" ca="1" si="46"/>
        <v>0</v>
      </c>
      <c r="C107">
        <f t="shared" ca="1" si="46"/>
        <v>0</v>
      </c>
      <c r="D107">
        <f t="shared" ca="1" si="46"/>
        <v>0</v>
      </c>
      <c r="E107">
        <f t="shared" ca="1" si="46"/>
        <v>0</v>
      </c>
      <c r="F107">
        <f t="shared" ca="1" si="46"/>
        <v>0</v>
      </c>
      <c r="G107">
        <f t="shared" ca="1" si="51"/>
        <v>0</v>
      </c>
      <c r="H107">
        <f t="shared" ca="1" si="51"/>
        <v>0</v>
      </c>
      <c r="I107">
        <f t="shared" ca="1" si="51"/>
        <v>0</v>
      </c>
      <c r="J107">
        <f t="shared" ca="1" si="51"/>
        <v>0</v>
      </c>
      <c r="K107">
        <f t="shared" ca="1" si="51"/>
        <v>0</v>
      </c>
      <c r="L107">
        <f t="shared" ca="1" si="52"/>
        <v>0</v>
      </c>
      <c r="M107">
        <f t="shared" ca="1" si="52"/>
        <v>0</v>
      </c>
      <c r="N107" s="59">
        <f t="shared" ca="1" si="32"/>
        <v>0</v>
      </c>
      <c r="O107" s="17"/>
      <c r="P107" s="11" t="s">
        <v>33</v>
      </c>
      <c r="Q107">
        <f t="shared" ca="1" si="47"/>
        <v>0</v>
      </c>
      <c r="R107">
        <f t="shared" ca="1" si="47"/>
        <v>0</v>
      </c>
      <c r="S107">
        <f t="shared" ca="1" si="47"/>
        <v>0</v>
      </c>
      <c r="T107">
        <f t="shared" ca="1" si="47"/>
        <v>0</v>
      </c>
      <c r="U107">
        <f t="shared" ca="1" si="47"/>
        <v>0</v>
      </c>
      <c r="V107">
        <f t="shared" ca="1" si="53"/>
        <v>0</v>
      </c>
      <c r="W107">
        <f t="shared" ca="1" si="53"/>
        <v>0</v>
      </c>
      <c r="X107">
        <f t="shared" ca="1" si="53"/>
        <v>0</v>
      </c>
      <c r="Y107">
        <f t="shared" ca="1" si="53"/>
        <v>0</v>
      </c>
      <c r="Z107">
        <f t="shared" ca="1" si="53"/>
        <v>0</v>
      </c>
      <c r="AA107">
        <f t="shared" ca="1" si="54"/>
        <v>0</v>
      </c>
      <c r="AB107">
        <f t="shared" ca="1" si="54"/>
        <v>0</v>
      </c>
      <c r="AC107" s="59">
        <f t="shared" ca="1" si="34"/>
        <v>0</v>
      </c>
      <c r="AD107" s="17"/>
      <c r="AE107" s="11" t="s">
        <v>33</v>
      </c>
      <c r="AF107">
        <f t="shared" ca="1" si="48"/>
        <v>0</v>
      </c>
      <c r="AG107">
        <f t="shared" ca="1" si="48"/>
        <v>0</v>
      </c>
      <c r="AH107">
        <f t="shared" ca="1" si="48"/>
        <v>0</v>
      </c>
      <c r="AI107">
        <f t="shared" ca="1" si="48"/>
        <v>0</v>
      </c>
      <c r="AJ107">
        <f t="shared" ca="1" si="48"/>
        <v>0</v>
      </c>
      <c r="AK107">
        <f t="shared" ca="1" si="55"/>
        <v>0</v>
      </c>
      <c r="AL107">
        <f t="shared" ca="1" si="55"/>
        <v>0</v>
      </c>
      <c r="AM107">
        <f t="shared" ca="1" si="55"/>
        <v>0</v>
      </c>
      <c r="AN107">
        <f t="shared" ca="1" si="55"/>
        <v>0</v>
      </c>
      <c r="AO107">
        <f t="shared" ca="1" si="55"/>
        <v>0</v>
      </c>
      <c r="AP107">
        <f t="shared" ca="1" si="56"/>
        <v>0</v>
      </c>
      <c r="AQ107" t="e">
        <f t="shared" ca="1" si="56"/>
        <v>#VALUE!</v>
      </c>
      <c r="AR107" s="59" t="e">
        <f t="shared" ca="1" si="36"/>
        <v>#VALUE!</v>
      </c>
      <c r="AS107" s="17"/>
      <c r="AT107" s="11" t="s">
        <v>33</v>
      </c>
      <c r="AU107">
        <f t="shared" ca="1" si="49"/>
        <v>0</v>
      </c>
      <c r="AV107">
        <f t="shared" ca="1" si="49"/>
        <v>0</v>
      </c>
      <c r="AW107">
        <f t="shared" ca="1" si="49"/>
        <v>0</v>
      </c>
      <c r="AX107">
        <f t="shared" ca="1" si="49"/>
        <v>0</v>
      </c>
      <c r="AY107">
        <f t="shared" ca="1" si="49"/>
        <v>0</v>
      </c>
      <c r="AZ107">
        <f t="shared" ca="1" si="57"/>
        <v>0</v>
      </c>
      <c r="BA107">
        <f t="shared" ca="1" si="57"/>
        <v>0</v>
      </c>
      <c r="BB107">
        <f t="shared" ca="1" si="57"/>
        <v>0</v>
      </c>
      <c r="BC107">
        <f t="shared" ca="1" si="57"/>
        <v>0</v>
      </c>
      <c r="BD107">
        <f t="shared" ca="1" si="57"/>
        <v>0</v>
      </c>
      <c r="BE107">
        <f t="shared" ca="1" si="58"/>
        <v>0</v>
      </c>
      <c r="BF107">
        <f t="shared" ca="1" si="58"/>
        <v>0</v>
      </c>
      <c r="BG107" s="59">
        <f t="shared" ca="1" si="38"/>
        <v>0</v>
      </c>
      <c r="BH107" s="17"/>
      <c r="BI107" s="11" t="s">
        <v>33</v>
      </c>
      <c r="BJ107">
        <f t="shared" ca="1" si="50"/>
        <v>0</v>
      </c>
      <c r="BK107">
        <f t="shared" ca="1" si="50"/>
        <v>0</v>
      </c>
      <c r="BL107">
        <f t="shared" ca="1" si="50"/>
        <v>0</v>
      </c>
      <c r="BM107">
        <f t="shared" ca="1" si="50"/>
        <v>0</v>
      </c>
      <c r="BN107">
        <f t="shared" ca="1" si="50"/>
        <v>0</v>
      </c>
      <c r="BO107">
        <f t="shared" ca="1" si="59"/>
        <v>0</v>
      </c>
      <c r="BP107">
        <f t="shared" ca="1" si="59"/>
        <v>0</v>
      </c>
      <c r="BQ107">
        <f t="shared" ca="1" si="59"/>
        <v>0</v>
      </c>
      <c r="BR107">
        <f t="shared" ca="1" si="59"/>
        <v>0</v>
      </c>
      <c r="BS107">
        <f t="shared" ca="1" si="59"/>
        <v>0</v>
      </c>
      <c r="BT107">
        <f t="shared" ca="1" si="60"/>
        <v>0</v>
      </c>
      <c r="BU107">
        <f t="shared" ca="1" si="60"/>
        <v>0</v>
      </c>
      <c r="BV107" s="59">
        <f t="shared" ca="1" si="40"/>
        <v>0</v>
      </c>
      <c r="BW107" s="17"/>
    </row>
    <row r="108" spans="1:75" x14ac:dyDescent="0.25">
      <c r="A108" s="12" t="s">
        <v>34</v>
      </c>
      <c r="B108">
        <f t="shared" ca="1" si="46"/>
        <v>0</v>
      </c>
      <c r="C108">
        <f t="shared" ca="1" si="46"/>
        <v>0</v>
      </c>
      <c r="D108">
        <f t="shared" ca="1" si="46"/>
        <v>0</v>
      </c>
      <c r="E108">
        <f t="shared" ca="1" si="46"/>
        <v>0</v>
      </c>
      <c r="F108">
        <f t="shared" ca="1" si="46"/>
        <v>0</v>
      </c>
      <c r="G108">
        <f t="shared" ca="1" si="51"/>
        <v>0</v>
      </c>
      <c r="H108">
        <f t="shared" ca="1" si="51"/>
        <v>0</v>
      </c>
      <c r="I108">
        <f t="shared" ca="1" si="51"/>
        <v>0</v>
      </c>
      <c r="J108">
        <f t="shared" ca="1" si="51"/>
        <v>0</v>
      </c>
      <c r="K108">
        <f t="shared" ca="1" si="51"/>
        <v>0</v>
      </c>
      <c r="L108">
        <f t="shared" ca="1" si="52"/>
        <v>0</v>
      </c>
      <c r="M108">
        <f t="shared" ca="1" si="52"/>
        <v>0</v>
      </c>
      <c r="N108" s="59">
        <f t="shared" ca="1" si="32"/>
        <v>0</v>
      </c>
      <c r="O108" s="17"/>
      <c r="P108" s="12" t="s">
        <v>34</v>
      </c>
      <c r="Q108">
        <f t="shared" ca="1" si="47"/>
        <v>0</v>
      </c>
      <c r="R108">
        <f t="shared" ca="1" si="47"/>
        <v>0</v>
      </c>
      <c r="S108">
        <f t="shared" ca="1" si="47"/>
        <v>0</v>
      </c>
      <c r="T108">
        <f t="shared" ca="1" si="47"/>
        <v>0</v>
      </c>
      <c r="U108">
        <f t="shared" ca="1" si="47"/>
        <v>0</v>
      </c>
      <c r="V108">
        <f t="shared" ca="1" si="53"/>
        <v>0</v>
      </c>
      <c r="W108">
        <f t="shared" ca="1" si="53"/>
        <v>0</v>
      </c>
      <c r="X108">
        <f t="shared" ca="1" si="53"/>
        <v>0</v>
      </c>
      <c r="Y108">
        <f t="shared" ca="1" si="53"/>
        <v>0</v>
      </c>
      <c r="Z108">
        <f t="shared" ca="1" si="53"/>
        <v>0</v>
      </c>
      <c r="AA108">
        <f t="shared" ca="1" si="54"/>
        <v>0</v>
      </c>
      <c r="AB108">
        <f t="shared" ca="1" si="54"/>
        <v>0</v>
      </c>
      <c r="AC108" s="59">
        <f t="shared" ca="1" si="34"/>
        <v>0</v>
      </c>
      <c r="AD108" s="17"/>
      <c r="AE108" s="12" t="s">
        <v>34</v>
      </c>
      <c r="AF108">
        <f t="shared" ca="1" si="48"/>
        <v>0</v>
      </c>
      <c r="AG108">
        <f t="shared" ca="1" si="48"/>
        <v>0</v>
      </c>
      <c r="AH108">
        <f t="shared" ca="1" si="48"/>
        <v>0</v>
      </c>
      <c r="AI108">
        <f t="shared" ca="1" si="48"/>
        <v>0</v>
      </c>
      <c r="AJ108">
        <f t="shared" ca="1" si="48"/>
        <v>0</v>
      </c>
      <c r="AK108">
        <f t="shared" ca="1" si="55"/>
        <v>0</v>
      </c>
      <c r="AL108">
        <f t="shared" ca="1" si="55"/>
        <v>0</v>
      </c>
      <c r="AM108">
        <f t="shared" ca="1" si="55"/>
        <v>0</v>
      </c>
      <c r="AN108">
        <f t="shared" ca="1" si="55"/>
        <v>0</v>
      </c>
      <c r="AO108">
        <f t="shared" ca="1" si="55"/>
        <v>0</v>
      </c>
      <c r="AP108">
        <f t="shared" ca="1" si="56"/>
        <v>0</v>
      </c>
      <c r="AQ108" t="e">
        <f t="shared" ca="1" si="56"/>
        <v>#VALUE!</v>
      </c>
      <c r="AR108" s="59" t="e">
        <f t="shared" ca="1" si="36"/>
        <v>#VALUE!</v>
      </c>
      <c r="AS108" s="17"/>
      <c r="AT108" s="12" t="s">
        <v>34</v>
      </c>
      <c r="AU108">
        <f t="shared" ca="1" si="49"/>
        <v>0</v>
      </c>
      <c r="AV108">
        <f t="shared" ca="1" si="49"/>
        <v>0</v>
      </c>
      <c r="AW108">
        <f t="shared" ca="1" si="49"/>
        <v>0</v>
      </c>
      <c r="AX108">
        <f t="shared" ca="1" si="49"/>
        <v>0</v>
      </c>
      <c r="AY108">
        <f t="shared" ca="1" si="49"/>
        <v>0</v>
      </c>
      <c r="AZ108">
        <f t="shared" ca="1" si="57"/>
        <v>0</v>
      </c>
      <c r="BA108">
        <f t="shared" ca="1" si="57"/>
        <v>0</v>
      </c>
      <c r="BB108">
        <f t="shared" ca="1" si="57"/>
        <v>0</v>
      </c>
      <c r="BC108">
        <f t="shared" ca="1" si="57"/>
        <v>0</v>
      </c>
      <c r="BD108">
        <f t="shared" ca="1" si="57"/>
        <v>0</v>
      </c>
      <c r="BE108">
        <f t="shared" ca="1" si="58"/>
        <v>0</v>
      </c>
      <c r="BF108">
        <f t="shared" ca="1" si="58"/>
        <v>0</v>
      </c>
      <c r="BG108" s="59">
        <f t="shared" ca="1" si="38"/>
        <v>0</v>
      </c>
      <c r="BH108" s="17"/>
      <c r="BI108" s="12" t="s">
        <v>34</v>
      </c>
      <c r="BJ108">
        <f t="shared" ca="1" si="50"/>
        <v>0</v>
      </c>
      <c r="BK108">
        <f t="shared" ca="1" si="50"/>
        <v>0</v>
      </c>
      <c r="BL108">
        <f t="shared" ca="1" si="50"/>
        <v>0</v>
      </c>
      <c r="BM108">
        <f t="shared" ca="1" si="50"/>
        <v>0</v>
      </c>
      <c r="BN108">
        <f t="shared" ca="1" si="50"/>
        <v>0</v>
      </c>
      <c r="BO108">
        <f t="shared" ca="1" si="59"/>
        <v>0</v>
      </c>
      <c r="BP108">
        <f t="shared" ca="1" si="59"/>
        <v>0</v>
      </c>
      <c r="BQ108">
        <f t="shared" ca="1" si="59"/>
        <v>0</v>
      </c>
      <c r="BR108">
        <f t="shared" ca="1" si="59"/>
        <v>0</v>
      </c>
      <c r="BS108">
        <f t="shared" ca="1" si="59"/>
        <v>0</v>
      </c>
      <c r="BT108">
        <f t="shared" ca="1" si="60"/>
        <v>0</v>
      </c>
      <c r="BU108">
        <f t="shared" ca="1" si="60"/>
        <v>0</v>
      </c>
      <c r="BV108" s="59">
        <f t="shared" ca="1" si="40"/>
        <v>0</v>
      </c>
      <c r="BW108" s="17"/>
    </row>
    <row r="109" spans="1:75" x14ac:dyDescent="0.25">
      <c r="A109" s="11" t="s">
        <v>35</v>
      </c>
      <c r="B109">
        <f t="shared" ca="1" si="46"/>
        <v>0</v>
      </c>
      <c r="C109">
        <f t="shared" ca="1" si="46"/>
        <v>0</v>
      </c>
      <c r="D109">
        <f t="shared" ca="1" si="46"/>
        <v>0</v>
      </c>
      <c r="E109">
        <f t="shared" ca="1" si="46"/>
        <v>0</v>
      </c>
      <c r="F109">
        <f t="shared" ca="1" si="46"/>
        <v>0</v>
      </c>
      <c r="G109">
        <f t="shared" ca="1" si="51"/>
        <v>0</v>
      </c>
      <c r="H109">
        <f t="shared" ca="1" si="51"/>
        <v>0</v>
      </c>
      <c r="I109">
        <f t="shared" ca="1" si="51"/>
        <v>0</v>
      </c>
      <c r="J109">
        <f t="shared" ca="1" si="51"/>
        <v>0</v>
      </c>
      <c r="K109">
        <f t="shared" ca="1" si="51"/>
        <v>0</v>
      </c>
      <c r="L109">
        <f t="shared" ca="1" si="52"/>
        <v>0</v>
      </c>
      <c r="M109">
        <f t="shared" ca="1" si="52"/>
        <v>0</v>
      </c>
      <c r="N109" s="59">
        <f t="shared" ca="1" si="32"/>
        <v>0</v>
      </c>
      <c r="O109" s="17"/>
      <c r="P109" s="11" t="s">
        <v>35</v>
      </c>
      <c r="Q109">
        <f t="shared" ca="1" si="47"/>
        <v>0</v>
      </c>
      <c r="R109">
        <f t="shared" ca="1" si="47"/>
        <v>0</v>
      </c>
      <c r="S109">
        <f t="shared" ca="1" si="47"/>
        <v>0</v>
      </c>
      <c r="T109">
        <f t="shared" ca="1" si="47"/>
        <v>0</v>
      </c>
      <c r="U109">
        <f t="shared" ca="1" si="47"/>
        <v>0</v>
      </c>
      <c r="V109">
        <f t="shared" ca="1" si="53"/>
        <v>0</v>
      </c>
      <c r="W109">
        <f t="shared" ca="1" si="53"/>
        <v>0</v>
      </c>
      <c r="X109">
        <f t="shared" ca="1" si="53"/>
        <v>0</v>
      </c>
      <c r="Y109">
        <f t="shared" ca="1" si="53"/>
        <v>0</v>
      </c>
      <c r="Z109">
        <f t="shared" ca="1" si="53"/>
        <v>0</v>
      </c>
      <c r="AA109">
        <f t="shared" ca="1" si="54"/>
        <v>0</v>
      </c>
      <c r="AB109">
        <f t="shared" ca="1" si="54"/>
        <v>0</v>
      </c>
      <c r="AC109" s="59">
        <f t="shared" ca="1" si="34"/>
        <v>0</v>
      </c>
      <c r="AD109" s="17"/>
      <c r="AE109" s="11" t="s">
        <v>35</v>
      </c>
      <c r="AF109">
        <f t="shared" ca="1" si="48"/>
        <v>0</v>
      </c>
      <c r="AG109">
        <f t="shared" ca="1" si="48"/>
        <v>0</v>
      </c>
      <c r="AH109">
        <f t="shared" ca="1" si="48"/>
        <v>0</v>
      </c>
      <c r="AI109">
        <f t="shared" ca="1" si="48"/>
        <v>0</v>
      </c>
      <c r="AJ109">
        <f t="shared" ca="1" si="48"/>
        <v>0</v>
      </c>
      <c r="AK109">
        <f t="shared" ca="1" si="55"/>
        <v>0</v>
      </c>
      <c r="AL109">
        <f t="shared" ca="1" si="55"/>
        <v>0</v>
      </c>
      <c r="AM109">
        <f t="shared" ca="1" si="55"/>
        <v>0</v>
      </c>
      <c r="AN109">
        <f t="shared" ca="1" si="55"/>
        <v>0</v>
      </c>
      <c r="AO109">
        <f t="shared" ca="1" si="55"/>
        <v>0</v>
      </c>
      <c r="AP109">
        <f t="shared" ca="1" si="56"/>
        <v>0</v>
      </c>
      <c r="AQ109" t="e">
        <f t="shared" ca="1" si="56"/>
        <v>#VALUE!</v>
      </c>
      <c r="AR109" s="59" t="e">
        <f t="shared" ca="1" si="36"/>
        <v>#VALUE!</v>
      </c>
      <c r="AS109" s="17"/>
      <c r="AT109" s="11" t="s">
        <v>35</v>
      </c>
      <c r="AU109">
        <f t="shared" ca="1" si="49"/>
        <v>0</v>
      </c>
      <c r="AV109">
        <f t="shared" ca="1" si="49"/>
        <v>0</v>
      </c>
      <c r="AW109">
        <f t="shared" ca="1" si="49"/>
        <v>0</v>
      </c>
      <c r="AX109">
        <f t="shared" ca="1" si="49"/>
        <v>0</v>
      </c>
      <c r="AY109">
        <f t="shared" ca="1" si="49"/>
        <v>0</v>
      </c>
      <c r="AZ109">
        <f t="shared" ca="1" si="57"/>
        <v>0</v>
      </c>
      <c r="BA109">
        <f t="shared" ca="1" si="57"/>
        <v>0</v>
      </c>
      <c r="BB109">
        <f t="shared" ca="1" si="57"/>
        <v>0</v>
      </c>
      <c r="BC109">
        <f t="shared" ca="1" si="57"/>
        <v>0</v>
      </c>
      <c r="BD109">
        <f t="shared" ca="1" si="57"/>
        <v>0</v>
      </c>
      <c r="BE109">
        <f t="shared" ca="1" si="58"/>
        <v>0</v>
      </c>
      <c r="BF109">
        <f t="shared" ca="1" si="58"/>
        <v>0</v>
      </c>
      <c r="BG109" s="59">
        <f t="shared" ca="1" si="38"/>
        <v>0</v>
      </c>
      <c r="BH109" s="17"/>
      <c r="BI109" s="11" t="s">
        <v>35</v>
      </c>
      <c r="BJ109">
        <f t="shared" ca="1" si="50"/>
        <v>0</v>
      </c>
      <c r="BK109">
        <f t="shared" ca="1" si="50"/>
        <v>0</v>
      </c>
      <c r="BL109">
        <f t="shared" ca="1" si="50"/>
        <v>0</v>
      </c>
      <c r="BM109">
        <f t="shared" ca="1" si="50"/>
        <v>0</v>
      </c>
      <c r="BN109">
        <f t="shared" ca="1" si="50"/>
        <v>0</v>
      </c>
      <c r="BO109">
        <f t="shared" ca="1" si="59"/>
        <v>0</v>
      </c>
      <c r="BP109">
        <f t="shared" ca="1" si="59"/>
        <v>0</v>
      </c>
      <c r="BQ109">
        <f t="shared" ca="1" si="59"/>
        <v>0</v>
      </c>
      <c r="BR109">
        <f t="shared" ca="1" si="59"/>
        <v>0</v>
      </c>
      <c r="BS109">
        <f t="shared" ca="1" si="59"/>
        <v>0</v>
      </c>
      <c r="BT109">
        <f t="shared" ca="1" si="60"/>
        <v>0</v>
      </c>
      <c r="BU109">
        <f t="shared" ca="1" si="60"/>
        <v>0</v>
      </c>
      <c r="BV109" s="59">
        <f t="shared" ca="1" si="40"/>
        <v>0</v>
      </c>
      <c r="BW109" s="17"/>
    </row>
    <row r="110" spans="1:75" x14ac:dyDescent="0.25">
      <c r="A110" s="11" t="s">
        <v>37</v>
      </c>
      <c r="B110">
        <f t="shared" ca="1" si="46"/>
        <v>0</v>
      </c>
      <c r="C110">
        <f t="shared" ca="1" si="46"/>
        <v>0</v>
      </c>
      <c r="D110">
        <f t="shared" ca="1" si="46"/>
        <v>0</v>
      </c>
      <c r="E110">
        <f t="shared" ca="1" si="46"/>
        <v>0</v>
      </c>
      <c r="F110">
        <f t="shared" ca="1" si="46"/>
        <v>0</v>
      </c>
      <c r="G110">
        <f t="shared" ca="1" si="51"/>
        <v>0</v>
      </c>
      <c r="H110">
        <f t="shared" ca="1" si="51"/>
        <v>0</v>
      </c>
      <c r="I110">
        <f t="shared" ca="1" si="51"/>
        <v>0</v>
      </c>
      <c r="J110">
        <f t="shared" ca="1" si="51"/>
        <v>0</v>
      </c>
      <c r="K110">
        <f t="shared" ca="1" si="51"/>
        <v>0</v>
      </c>
      <c r="L110">
        <f t="shared" ca="1" si="52"/>
        <v>0</v>
      </c>
      <c r="M110">
        <f t="shared" ca="1" si="52"/>
        <v>0</v>
      </c>
      <c r="N110" s="59">
        <f t="shared" ca="1" si="32"/>
        <v>0</v>
      </c>
      <c r="O110" s="17"/>
      <c r="P110" s="11" t="s">
        <v>37</v>
      </c>
      <c r="Q110">
        <f t="shared" ca="1" si="47"/>
        <v>0</v>
      </c>
      <c r="R110">
        <f t="shared" ca="1" si="47"/>
        <v>0</v>
      </c>
      <c r="S110">
        <f t="shared" ca="1" si="47"/>
        <v>0</v>
      </c>
      <c r="T110">
        <f t="shared" ca="1" si="47"/>
        <v>0</v>
      </c>
      <c r="U110">
        <f t="shared" ca="1" si="47"/>
        <v>0</v>
      </c>
      <c r="V110">
        <f t="shared" ca="1" si="53"/>
        <v>0</v>
      </c>
      <c r="W110">
        <f t="shared" ca="1" si="53"/>
        <v>0</v>
      </c>
      <c r="X110">
        <f t="shared" ca="1" si="53"/>
        <v>0</v>
      </c>
      <c r="Y110">
        <f t="shared" ca="1" si="53"/>
        <v>0</v>
      </c>
      <c r="Z110">
        <f t="shared" ca="1" si="53"/>
        <v>0</v>
      </c>
      <c r="AA110">
        <f t="shared" ca="1" si="54"/>
        <v>0</v>
      </c>
      <c r="AB110">
        <f t="shared" ca="1" si="54"/>
        <v>0</v>
      </c>
      <c r="AC110" s="59">
        <f t="shared" ca="1" si="34"/>
        <v>0</v>
      </c>
      <c r="AD110" s="17"/>
      <c r="AE110" s="11" t="s">
        <v>37</v>
      </c>
      <c r="AF110">
        <f t="shared" ca="1" si="48"/>
        <v>0</v>
      </c>
      <c r="AG110">
        <f t="shared" ca="1" si="48"/>
        <v>0</v>
      </c>
      <c r="AH110">
        <f t="shared" ca="1" si="48"/>
        <v>0</v>
      </c>
      <c r="AI110">
        <f t="shared" ca="1" si="48"/>
        <v>0</v>
      </c>
      <c r="AJ110">
        <f t="shared" ca="1" si="48"/>
        <v>0</v>
      </c>
      <c r="AK110">
        <f t="shared" ca="1" si="55"/>
        <v>0</v>
      </c>
      <c r="AL110">
        <f t="shared" ca="1" si="55"/>
        <v>0</v>
      </c>
      <c r="AM110">
        <f t="shared" ca="1" si="55"/>
        <v>0</v>
      </c>
      <c r="AN110">
        <f t="shared" ca="1" si="55"/>
        <v>0</v>
      </c>
      <c r="AO110">
        <f t="shared" ca="1" si="55"/>
        <v>0</v>
      </c>
      <c r="AP110">
        <f t="shared" ca="1" si="56"/>
        <v>0</v>
      </c>
      <c r="AQ110" t="e">
        <f t="shared" ca="1" si="56"/>
        <v>#VALUE!</v>
      </c>
      <c r="AR110" s="59" t="e">
        <f t="shared" ca="1" si="36"/>
        <v>#VALUE!</v>
      </c>
      <c r="AS110" s="17"/>
      <c r="AT110" s="11" t="s">
        <v>37</v>
      </c>
      <c r="AU110">
        <f t="shared" ca="1" si="49"/>
        <v>0</v>
      </c>
      <c r="AV110">
        <f t="shared" ca="1" si="49"/>
        <v>0</v>
      </c>
      <c r="AW110">
        <f t="shared" ca="1" si="49"/>
        <v>0</v>
      </c>
      <c r="AX110">
        <f t="shared" ca="1" si="49"/>
        <v>0</v>
      </c>
      <c r="AY110">
        <f t="shared" ca="1" si="49"/>
        <v>0</v>
      </c>
      <c r="AZ110">
        <f t="shared" ca="1" si="57"/>
        <v>0</v>
      </c>
      <c r="BA110">
        <f t="shared" ca="1" si="57"/>
        <v>0</v>
      </c>
      <c r="BB110">
        <f t="shared" ca="1" si="57"/>
        <v>0</v>
      </c>
      <c r="BC110">
        <f t="shared" ca="1" si="57"/>
        <v>0</v>
      </c>
      <c r="BD110">
        <f t="shared" ca="1" si="57"/>
        <v>0</v>
      </c>
      <c r="BE110">
        <f t="shared" ca="1" si="58"/>
        <v>0</v>
      </c>
      <c r="BF110">
        <f t="shared" ca="1" si="58"/>
        <v>0</v>
      </c>
      <c r="BG110" s="59">
        <f t="shared" ca="1" si="38"/>
        <v>0</v>
      </c>
      <c r="BH110" s="17"/>
      <c r="BI110" s="11" t="s">
        <v>37</v>
      </c>
      <c r="BJ110">
        <f t="shared" ca="1" si="50"/>
        <v>0</v>
      </c>
      <c r="BK110">
        <f t="shared" ca="1" si="50"/>
        <v>0</v>
      </c>
      <c r="BL110">
        <f t="shared" ca="1" si="50"/>
        <v>0</v>
      </c>
      <c r="BM110">
        <f t="shared" ca="1" si="50"/>
        <v>0</v>
      </c>
      <c r="BN110">
        <f t="shared" ca="1" si="50"/>
        <v>0</v>
      </c>
      <c r="BO110">
        <f t="shared" ca="1" si="59"/>
        <v>0</v>
      </c>
      <c r="BP110">
        <f t="shared" ca="1" si="59"/>
        <v>0</v>
      </c>
      <c r="BQ110">
        <f t="shared" ca="1" si="59"/>
        <v>0</v>
      </c>
      <c r="BR110">
        <f t="shared" ca="1" si="59"/>
        <v>0</v>
      </c>
      <c r="BS110">
        <f t="shared" ca="1" si="59"/>
        <v>0</v>
      </c>
      <c r="BT110">
        <f t="shared" ca="1" si="60"/>
        <v>0</v>
      </c>
      <c r="BU110">
        <f t="shared" ca="1" si="60"/>
        <v>0</v>
      </c>
      <c r="BV110" s="59">
        <f t="shared" ca="1" si="40"/>
        <v>0</v>
      </c>
      <c r="BW110" s="17"/>
    </row>
    <row r="111" spans="1:75" x14ac:dyDescent="0.25">
      <c r="A111" s="12" t="s">
        <v>38</v>
      </c>
      <c r="B111">
        <f t="shared" ca="1" si="46"/>
        <v>0</v>
      </c>
      <c r="C111">
        <f t="shared" ca="1" si="46"/>
        <v>0</v>
      </c>
      <c r="D111">
        <f t="shared" ca="1" si="46"/>
        <v>0</v>
      </c>
      <c r="E111">
        <f t="shared" ca="1" si="46"/>
        <v>0</v>
      </c>
      <c r="F111">
        <f t="shared" ca="1" si="46"/>
        <v>0</v>
      </c>
      <c r="G111">
        <f t="shared" ca="1" si="51"/>
        <v>0</v>
      </c>
      <c r="H111">
        <f t="shared" ca="1" si="51"/>
        <v>0</v>
      </c>
      <c r="I111">
        <f t="shared" ca="1" si="51"/>
        <v>0</v>
      </c>
      <c r="J111">
        <f t="shared" ca="1" si="51"/>
        <v>0</v>
      </c>
      <c r="K111">
        <f t="shared" ca="1" si="51"/>
        <v>0</v>
      </c>
      <c r="L111">
        <f t="shared" ca="1" si="52"/>
        <v>0</v>
      </c>
      <c r="M111">
        <f t="shared" ca="1" si="52"/>
        <v>0</v>
      </c>
      <c r="N111" s="59">
        <f t="shared" ca="1" si="32"/>
        <v>0</v>
      </c>
      <c r="O111" s="17"/>
      <c r="P111" s="12" t="s">
        <v>38</v>
      </c>
      <c r="Q111">
        <f t="shared" ca="1" si="47"/>
        <v>0</v>
      </c>
      <c r="R111">
        <f t="shared" ca="1" si="47"/>
        <v>0</v>
      </c>
      <c r="S111">
        <f t="shared" ca="1" si="47"/>
        <v>0</v>
      </c>
      <c r="T111">
        <f t="shared" ca="1" si="47"/>
        <v>0</v>
      </c>
      <c r="U111">
        <f t="shared" ca="1" si="47"/>
        <v>0</v>
      </c>
      <c r="V111">
        <f t="shared" ca="1" si="53"/>
        <v>0</v>
      </c>
      <c r="W111">
        <f t="shared" ca="1" si="53"/>
        <v>0</v>
      </c>
      <c r="X111">
        <f t="shared" ca="1" si="53"/>
        <v>0</v>
      </c>
      <c r="Y111">
        <f t="shared" ca="1" si="53"/>
        <v>0</v>
      </c>
      <c r="Z111">
        <f t="shared" ca="1" si="53"/>
        <v>0</v>
      </c>
      <c r="AA111">
        <f t="shared" ca="1" si="54"/>
        <v>0</v>
      </c>
      <c r="AB111">
        <f t="shared" ca="1" si="54"/>
        <v>0</v>
      </c>
      <c r="AC111" s="59">
        <f t="shared" ca="1" si="34"/>
        <v>0</v>
      </c>
      <c r="AD111" s="17"/>
      <c r="AE111" s="12" t="s">
        <v>38</v>
      </c>
      <c r="AF111">
        <f t="shared" ca="1" si="48"/>
        <v>0</v>
      </c>
      <c r="AG111">
        <f t="shared" ca="1" si="48"/>
        <v>0</v>
      </c>
      <c r="AH111">
        <f t="shared" ca="1" si="48"/>
        <v>0</v>
      </c>
      <c r="AI111">
        <f t="shared" ca="1" si="48"/>
        <v>0</v>
      </c>
      <c r="AJ111">
        <f t="shared" ca="1" si="48"/>
        <v>0</v>
      </c>
      <c r="AK111">
        <f t="shared" ca="1" si="55"/>
        <v>0</v>
      </c>
      <c r="AL111">
        <f t="shared" ca="1" si="55"/>
        <v>0</v>
      </c>
      <c r="AM111">
        <f t="shared" ca="1" si="55"/>
        <v>0</v>
      </c>
      <c r="AN111">
        <f t="shared" ca="1" si="55"/>
        <v>0</v>
      </c>
      <c r="AO111">
        <f t="shared" ca="1" si="55"/>
        <v>0</v>
      </c>
      <c r="AP111">
        <f t="shared" ca="1" si="56"/>
        <v>0</v>
      </c>
      <c r="AQ111" t="e">
        <f t="shared" ca="1" si="56"/>
        <v>#VALUE!</v>
      </c>
      <c r="AR111" s="59" t="e">
        <f t="shared" ca="1" si="36"/>
        <v>#VALUE!</v>
      </c>
      <c r="AS111" s="17"/>
      <c r="AT111" s="12" t="s">
        <v>38</v>
      </c>
      <c r="AU111">
        <f t="shared" ca="1" si="49"/>
        <v>0</v>
      </c>
      <c r="AV111">
        <f t="shared" ca="1" si="49"/>
        <v>0</v>
      </c>
      <c r="AW111">
        <f t="shared" ca="1" si="49"/>
        <v>0</v>
      </c>
      <c r="AX111">
        <f t="shared" ca="1" si="49"/>
        <v>0</v>
      </c>
      <c r="AY111">
        <f t="shared" ca="1" si="49"/>
        <v>0</v>
      </c>
      <c r="AZ111">
        <f t="shared" ca="1" si="57"/>
        <v>0</v>
      </c>
      <c r="BA111">
        <f t="shared" ca="1" si="57"/>
        <v>0</v>
      </c>
      <c r="BB111">
        <f t="shared" ca="1" si="57"/>
        <v>0</v>
      </c>
      <c r="BC111">
        <f t="shared" ca="1" si="57"/>
        <v>0</v>
      </c>
      <c r="BD111">
        <f t="shared" ca="1" si="57"/>
        <v>0</v>
      </c>
      <c r="BE111">
        <f t="shared" ca="1" si="58"/>
        <v>0</v>
      </c>
      <c r="BF111">
        <f t="shared" ca="1" si="58"/>
        <v>0</v>
      </c>
      <c r="BG111" s="59">
        <f t="shared" ca="1" si="38"/>
        <v>0</v>
      </c>
      <c r="BH111" s="17"/>
      <c r="BI111" s="12" t="s">
        <v>38</v>
      </c>
      <c r="BJ111">
        <f t="shared" ca="1" si="50"/>
        <v>0</v>
      </c>
      <c r="BK111">
        <f t="shared" ca="1" si="50"/>
        <v>0</v>
      </c>
      <c r="BL111">
        <f t="shared" ca="1" si="50"/>
        <v>0</v>
      </c>
      <c r="BM111">
        <f t="shared" ca="1" si="50"/>
        <v>0</v>
      </c>
      <c r="BN111">
        <f t="shared" ca="1" si="50"/>
        <v>0</v>
      </c>
      <c r="BO111">
        <f t="shared" ca="1" si="59"/>
        <v>0</v>
      </c>
      <c r="BP111">
        <f t="shared" ca="1" si="59"/>
        <v>0</v>
      </c>
      <c r="BQ111">
        <f t="shared" ca="1" si="59"/>
        <v>0</v>
      </c>
      <c r="BR111">
        <f t="shared" ca="1" si="59"/>
        <v>0</v>
      </c>
      <c r="BS111">
        <f t="shared" ca="1" si="59"/>
        <v>0</v>
      </c>
      <c r="BT111">
        <f t="shared" ca="1" si="60"/>
        <v>0</v>
      </c>
      <c r="BU111">
        <f t="shared" ca="1" si="60"/>
        <v>0</v>
      </c>
      <c r="BV111" s="59">
        <f t="shared" ca="1" si="40"/>
        <v>0</v>
      </c>
      <c r="BW111" s="17"/>
    </row>
    <row r="112" spans="1:75" x14ac:dyDescent="0.25">
      <c r="A112" s="12" t="s">
        <v>40</v>
      </c>
      <c r="B112">
        <f t="shared" ca="1" si="46"/>
        <v>0</v>
      </c>
      <c r="C112">
        <f t="shared" ca="1" si="46"/>
        <v>0</v>
      </c>
      <c r="D112">
        <f t="shared" ca="1" si="46"/>
        <v>0</v>
      </c>
      <c r="E112">
        <f t="shared" ca="1" si="46"/>
        <v>0</v>
      </c>
      <c r="F112">
        <f t="shared" ca="1" si="46"/>
        <v>0</v>
      </c>
      <c r="G112">
        <f t="shared" ca="1" si="51"/>
        <v>0</v>
      </c>
      <c r="H112">
        <f t="shared" ca="1" si="51"/>
        <v>0</v>
      </c>
      <c r="I112">
        <f t="shared" ca="1" si="51"/>
        <v>0</v>
      </c>
      <c r="J112">
        <f t="shared" ca="1" si="51"/>
        <v>0</v>
      </c>
      <c r="K112">
        <f t="shared" ca="1" si="51"/>
        <v>0</v>
      </c>
      <c r="L112">
        <f t="shared" ca="1" si="52"/>
        <v>0</v>
      </c>
      <c r="M112">
        <f t="shared" ca="1" si="52"/>
        <v>0</v>
      </c>
      <c r="N112" s="59">
        <f t="shared" ca="1" si="32"/>
        <v>0</v>
      </c>
      <c r="O112" s="17"/>
      <c r="P112" s="12" t="s">
        <v>40</v>
      </c>
      <c r="Q112">
        <f t="shared" ca="1" si="47"/>
        <v>0</v>
      </c>
      <c r="R112">
        <f t="shared" ca="1" si="47"/>
        <v>0</v>
      </c>
      <c r="S112">
        <f t="shared" ca="1" si="47"/>
        <v>0</v>
      </c>
      <c r="T112">
        <f t="shared" ca="1" si="47"/>
        <v>0</v>
      </c>
      <c r="U112">
        <f t="shared" ca="1" si="47"/>
        <v>0</v>
      </c>
      <c r="V112">
        <f t="shared" ca="1" si="53"/>
        <v>0</v>
      </c>
      <c r="W112">
        <f t="shared" ca="1" si="53"/>
        <v>0</v>
      </c>
      <c r="X112">
        <f t="shared" ca="1" si="53"/>
        <v>0</v>
      </c>
      <c r="Y112">
        <f t="shared" ca="1" si="53"/>
        <v>0</v>
      </c>
      <c r="Z112">
        <f t="shared" ca="1" si="53"/>
        <v>0</v>
      </c>
      <c r="AA112">
        <f t="shared" ca="1" si="54"/>
        <v>0</v>
      </c>
      <c r="AB112">
        <f t="shared" ca="1" si="54"/>
        <v>0</v>
      </c>
      <c r="AC112" s="59">
        <f t="shared" ca="1" si="34"/>
        <v>0</v>
      </c>
      <c r="AD112" s="17"/>
      <c r="AE112" s="12" t="s">
        <v>40</v>
      </c>
      <c r="AF112">
        <f t="shared" ca="1" si="48"/>
        <v>0</v>
      </c>
      <c r="AG112">
        <f t="shared" ca="1" si="48"/>
        <v>0</v>
      </c>
      <c r="AH112">
        <f t="shared" ca="1" si="48"/>
        <v>0</v>
      </c>
      <c r="AI112">
        <f t="shared" ca="1" si="48"/>
        <v>0</v>
      </c>
      <c r="AJ112">
        <f t="shared" ca="1" si="48"/>
        <v>0</v>
      </c>
      <c r="AK112">
        <f t="shared" ca="1" si="55"/>
        <v>0</v>
      </c>
      <c r="AL112">
        <f t="shared" ca="1" si="55"/>
        <v>0</v>
      </c>
      <c r="AM112">
        <f t="shared" ca="1" si="55"/>
        <v>0</v>
      </c>
      <c r="AN112">
        <f t="shared" ca="1" si="55"/>
        <v>0</v>
      </c>
      <c r="AO112">
        <f t="shared" ca="1" si="55"/>
        <v>0</v>
      </c>
      <c r="AP112">
        <f t="shared" ca="1" si="56"/>
        <v>0</v>
      </c>
      <c r="AQ112" t="e">
        <f t="shared" ca="1" si="56"/>
        <v>#VALUE!</v>
      </c>
      <c r="AR112" s="59" t="e">
        <f t="shared" ca="1" si="36"/>
        <v>#VALUE!</v>
      </c>
      <c r="AS112" s="17"/>
      <c r="AT112" s="12" t="s">
        <v>40</v>
      </c>
      <c r="AU112">
        <f t="shared" ca="1" si="49"/>
        <v>0</v>
      </c>
      <c r="AV112">
        <f t="shared" ca="1" si="49"/>
        <v>0</v>
      </c>
      <c r="AW112">
        <f t="shared" ca="1" si="49"/>
        <v>0</v>
      </c>
      <c r="AX112">
        <f t="shared" ca="1" si="49"/>
        <v>0</v>
      </c>
      <c r="AY112">
        <f t="shared" ca="1" si="49"/>
        <v>0</v>
      </c>
      <c r="AZ112">
        <f t="shared" ca="1" si="57"/>
        <v>0</v>
      </c>
      <c r="BA112">
        <f t="shared" ca="1" si="57"/>
        <v>0</v>
      </c>
      <c r="BB112">
        <f t="shared" ca="1" si="57"/>
        <v>0</v>
      </c>
      <c r="BC112">
        <f t="shared" ca="1" si="57"/>
        <v>0</v>
      </c>
      <c r="BD112">
        <f t="shared" ca="1" si="57"/>
        <v>0</v>
      </c>
      <c r="BE112">
        <f t="shared" ca="1" si="58"/>
        <v>0</v>
      </c>
      <c r="BF112">
        <f t="shared" ca="1" si="58"/>
        <v>0</v>
      </c>
      <c r="BG112" s="59">
        <f t="shared" ca="1" si="38"/>
        <v>0</v>
      </c>
      <c r="BH112" s="17"/>
      <c r="BI112" s="12" t="s">
        <v>40</v>
      </c>
      <c r="BJ112">
        <f t="shared" ca="1" si="50"/>
        <v>0</v>
      </c>
      <c r="BK112">
        <f t="shared" ca="1" si="50"/>
        <v>0</v>
      </c>
      <c r="BL112">
        <f t="shared" ca="1" si="50"/>
        <v>0</v>
      </c>
      <c r="BM112">
        <f t="shared" ca="1" si="50"/>
        <v>0</v>
      </c>
      <c r="BN112">
        <f t="shared" ca="1" si="50"/>
        <v>0</v>
      </c>
      <c r="BO112">
        <f t="shared" ca="1" si="59"/>
        <v>0</v>
      </c>
      <c r="BP112">
        <f t="shared" ca="1" si="59"/>
        <v>0</v>
      </c>
      <c r="BQ112">
        <f t="shared" ca="1" si="59"/>
        <v>0</v>
      </c>
      <c r="BR112">
        <f t="shared" ca="1" si="59"/>
        <v>0</v>
      </c>
      <c r="BS112">
        <f t="shared" ca="1" si="59"/>
        <v>0</v>
      </c>
      <c r="BT112">
        <f t="shared" ca="1" si="60"/>
        <v>0</v>
      </c>
      <c r="BU112">
        <f t="shared" ca="1" si="60"/>
        <v>0</v>
      </c>
      <c r="BV112" s="59">
        <f t="shared" ca="1" si="40"/>
        <v>0</v>
      </c>
      <c r="BW112" s="17"/>
    </row>
    <row r="113" spans="1:75" x14ac:dyDescent="0.25">
      <c r="A113" s="11" t="s">
        <v>41</v>
      </c>
      <c r="B113">
        <f t="shared" ca="1" si="46"/>
        <v>0</v>
      </c>
      <c r="C113">
        <f t="shared" ca="1" si="46"/>
        <v>0</v>
      </c>
      <c r="D113">
        <f t="shared" ca="1" si="46"/>
        <v>0</v>
      </c>
      <c r="E113">
        <f t="shared" ca="1" si="46"/>
        <v>0</v>
      </c>
      <c r="F113">
        <f t="shared" ca="1" si="46"/>
        <v>0</v>
      </c>
      <c r="G113">
        <f t="shared" ca="1" si="51"/>
        <v>0</v>
      </c>
      <c r="H113">
        <f t="shared" ca="1" si="51"/>
        <v>0</v>
      </c>
      <c r="I113">
        <f t="shared" ca="1" si="51"/>
        <v>0</v>
      </c>
      <c r="J113">
        <f t="shared" ca="1" si="51"/>
        <v>0</v>
      </c>
      <c r="K113">
        <f t="shared" ca="1" si="51"/>
        <v>0</v>
      </c>
      <c r="L113">
        <f t="shared" ca="1" si="52"/>
        <v>0</v>
      </c>
      <c r="M113">
        <f t="shared" ca="1" si="52"/>
        <v>0</v>
      </c>
      <c r="N113" s="59">
        <f t="shared" ca="1" si="32"/>
        <v>0</v>
      </c>
      <c r="O113" s="17"/>
      <c r="P113" s="11" t="s">
        <v>41</v>
      </c>
      <c r="Q113">
        <f t="shared" ca="1" si="47"/>
        <v>0</v>
      </c>
      <c r="R113">
        <f t="shared" ca="1" si="47"/>
        <v>0</v>
      </c>
      <c r="S113">
        <f t="shared" ca="1" si="47"/>
        <v>0</v>
      </c>
      <c r="T113">
        <f t="shared" ca="1" si="47"/>
        <v>0</v>
      </c>
      <c r="U113">
        <f t="shared" ca="1" si="47"/>
        <v>0</v>
      </c>
      <c r="V113">
        <f t="shared" ca="1" si="53"/>
        <v>0</v>
      </c>
      <c r="W113">
        <f t="shared" ca="1" si="53"/>
        <v>0</v>
      </c>
      <c r="X113">
        <f t="shared" ca="1" si="53"/>
        <v>0</v>
      </c>
      <c r="Y113">
        <f t="shared" ca="1" si="53"/>
        <v>0</v>
      </c>
      <c r="Z113">
        <f t="shared" ca="1" si="53"/>
        <v>0</v>
      </c>
      <c r="AA113">
        <f t="shared" ca="1" si="54"/>
        <v>0</v>
      </c>
      <c r="AB113">
        <f t="shared" ca="1" si="54"/>
        <v>0</v>
      </c>
      <c r="AC113" s="59">
        <f t="shared" ca="1" si="34"/>
        <v>0</v>
      </c>
      <c r="AD113" s="17"/>
      <c r="AE113" s="11" t="s">
        <v>41</v>
      </c>
      <c r="AF113">
        <f t="shared" ca="1" si="48"/>
        <v>0</v>
      </c>
      <c r="AG113">
        <f t="shared" ca="1" si="48"/>
        <v>0</v>
      </c>
      <c r="AH113">
        <f t="shared" ca="1" si="48"/>
        <v>0</v>
      </c>
      <c r="AI113">
        <f t="shared" ca="1" si="48"/>
        <v>0</v>
      </c>
      <c r="AJ113">
        <f t="shared" ca="1" si="48"/>
        <v>0</v>
      </c>
      <c r="AK113">
        <f t="shared" ca="1" si="55"/>
        <v>0</v>
      </c>
      <c r="AL113">
        <f t="shared" ca="1" si="55"/>
        <v>0</v>
      </c>
      <c r="AM113">
        <f t="shared" ca="1" si="55"/>
        <v>0</v>
      </c>
      <c r="AN113">
        <f t="shared" ca="1" si="55"/>
        <v>0</v>
      </c>
      <c r="AO113">
        <f t="shared" ca="1" si="55"/>
        <v>0</v>
      </c>
      <c r="AP113">
        <f t="shared" ca="1" si="56"/>
        <v>0</v>
      </c>
      <c r="AQ113" t="e">
        <f t="shared" ca="1" si="56"/>
        <v>#VALUE!</v>
      </c>
      <c r="AR113" s="59" t="e">
        <f t="shared" ca="1" si="36"/>
        <v>#VALUE!</v>
      </c>
      <c r="AS113" s="17"/>
      <c r="AT113" s="11" t="s">
        <v>41</v>
      </c>
      <c r="AU113">
        <f t="shared" ca="1" si="49"/>
        <v>0</v>
      </c>
      <c r="AV113">
        <f t="shared" ca="1" si="49"/>
        <v>0</v>
      </c>
      <c r="AW113">
        <f t="shared" ca="1" si="49"/>
        <v>0</v>
      </c>
      <c r="AX113">
        <f t="shared" ca="1" si="49"/>
        <v>0</v>
      </c>
      <c r="AY113">
        <f t="shared" ca="1" si="49"/>
        <v>0</v>
      </c>
      <c r="AZ113">
        <f t="shared" ca="1" si="57"/>
        <v>0</v>
      </c>
      <c r="BA113">
        <f t="shared" ca="1" si="57"/>
        <v>0</v>
      </c>
      <c r="BB113">
        <f t="shared" ca="1" si="57"/>
        <v>0</v>
      </c>
      <c r="BC113">
        <f t="shared" ca="1" si="57"/>
        <v>0</v>
      </c>
      <c r="BD113">
        <f t="shared" ca="1" si="57"/>
        <v>0</v>
      </c>
      <c r="BE113">
        <f t="shared" ca="1" si="58"/>
        <v>0</v>
      </c>
      <c r="BF113">
        <f t="shared" ca="1" si="58"/>
        <v>0</v>
      </c>
      <c r="BG113" s="59">
        <f t="shared" ca="1" si="38"/>
        <v>0</v>
      </c>
      <c r="BH113" s="17"/>
      <c r="BI113" s="11" t="s">
        <v>41</v>
      </c>
      <c r="BJ113">
        <f t="shared" ca="1" si="50"/>
        <v>0</v>
      </c>
      <c r="BK113">
        <f t="shared" ca="1" si="50"/>
        <v>0</v>
      </c>
      <c r="BL113">
        <f t="shared" ca="1" si="50"/>
        <v>0</v>
      </c>
      <c r="BM113">
        <f t="shared" ca="1" si="50"/>
        <v>0</v>
      </c>
      <c r="BN113">
        <f t="shared" ca="1" si="50"/>
        <v>0</v>
      </c>
      <c r="BO113">
        <f t="shared" ca="1" si="59"/>
        <v>0</v>
      </c>
      <c r="BP113">
        <f t="shared" ca="1" si="59"/>
        <v>0</v>
      </c>
      <c r="BQ113">
        <f t="shared" ca="1" si="59"/>
        <v>0</v>
      </c>
      <c r="BR113">
        <f t="shared" ca="1" si="59"/>
        <v>0</v>
      </c>
      <c r="BS113">
        <f t="shared" ca="1" si="59"/>
        <v>0</v>
      </c>
      <c r="BT113">
        <f t="shared" ca="1" si="60"/>
        <v>0</v>
      </c>
      <c r="BU113">
        <f t="shared" ca="1" si="60"/>
        <v>0</v>
      </c>
      <c r="BV113" s="59">
        <f t="shared" ca="1" si="40"/>
        <v>0</v>
      </c>
      <c r="BW113" s="17"/>
    </row>
    <row r="114" spans="1:75" x14ac:dyDescent="0.25">
      <c r="A114" s="12" t="s">
        <v>42</v>
      </c>
      <c r="B114">
        <f t="shared" ca="1" si="46"/>
        <v>0</v>
      </c>
      <c r="C114">
        <f t="shared" ca="1" si="46"/>
        <v>0</v>
      </c>
      <c r="D114">
        <f t="shared" ca="1" si="46"/>
        <v>0</v>
      </c>
      <c r="E114">
        <f t="shared" ca="1" si="46"/>
        <v>0</v>
      </c>
      <c r="F114">
        <f t="shared" ca="1" si="46"/>
        <v>0</v>
      </c>
      <c r="G114">
        <f t="shared" ca="1" si="51"/>
        <v>0</v>
      </c>
      <c r="H114">
        <f t="shared" ca="1" si="51"/>
        <v>0</v>
      </c>
      <c r="I114">
        <f t="shared" ca="1" si="51"/>
        <v>0</v>
      </c>
      <c r="J114">
        <f t="shared" ca="1" si="51"/>
        <v>0</v>
      </c>
      <c r="K114">
        <f t="shared" ca="1" si="51"/>
        <v>0</v>
      </c>
      <c r="L114">
        <f t="shared" ca="1" si="52"/>
        <v>0</v>
      </c>
      <c r="M114">
        <f t="shared" ca="1" si="52"/>
        <v>0</v>
      </c>
      <c r="N114" s="59">
        <f t="shared" ca="1" si="32"/>
        <v>0</v>
      </c>
      <c r="O114" s="17"/>
      <c r="P114" s="12" t="s">
        <v>42</v>
      </c>
      <c r="Q114">
        <f t="shared" ca="1" si="47"/>
        <v>0</v>
      </c>
      <c r="R114">
        <f t="shared" ca="1" si="47"/>
        <v>0</v>
      </c>
      <c r="S114">
        <f t="shared" ca="1" si="47"/>
        <v>0</v>
      </c>
      <c r="T114">
        <f t="shared" ca="1" si="47"/>
        <v>0</v>
      </c>
      <c r="U114">
        <f t="shared" ca="1" si="47"/>
        <v>0</v>
      </c>
      <c r="V114">
        <f t="shared" ca="1" si="53"/>
        <v>0</v>
      </c>
      <c r="W114">
        <f t="shared" ca="1" si="53"/>
        <v>0</v>
      </c>
      <c r="X114">
        <f t="shared" ca="1" si="53"/>
        <v>0</v>
      </c>
      <c r="Y114">
        <f t="shared" ca="1" si="53"/>
        <v>0</v>
      </c>
      <c r="Z114">
        <f t="shared" ca="1" si="53"/>
        <v>0</v>
      </c>
      <c r="AA114">
        <f t="shared" ca="1" si="54"/>
        <v>0</v>
      </c>
      <c r="AB114">
        <f t="shared" ca="1" si="54"/>
        <v>0</v>
      </c>
      <c r="AC114" s="59">
        <f t="shared" ca="1" si="34"/>
        <v>0</v>
      </c>
      <c r="AD114" s="17"/>
      <c r="AE114" s="12" t="s">
        <v>42</v>
      </c>
      <c r="AF114">
        <f t="shared" ca="1" si="48"/>
        <v>0</v>
      </c>
      <c r="AG114">
        <f t="shared" ca="1" si="48"/>
        <v>0</v>
      </c>
      <c r="AH114">
        <f t="shared" ca="1" si="48"/>
        <v>0</v>
      </c>
      <c r="AI114">
        <f t="shared" ca="1" si="48"/>
        <v>0</v>
      </c>
      <c r="AJ114">
        <f t="shared" ca="1" si="48"/>
        <v>0</v>
      </c>
      <c r="AK114">
        <f t="shared" ca="1" si="55"/>
        <v>0</v>
      </c>
      <c r="AL114">
        <f t="shared" ca="1" si="55"/>
        <v>0</v>
      </c>
      <c r="AM114">
        <f t="shared" ca="1" si="55"/>
        <v>0</v>
      </c>
      <c r="AN114">
        <f t="shared" ca="1" si="55"/>
        <v>0</v>
      </c>
      <c r="AO114">
        <f t="shared" ca="1" si="55"/>
        <v>0</v>
      </c>
      <c r="AP114">
        <f t="shared" ca="1" si="56"/>
        <v>0</v>
      </c>
      <c r="AQ114" t="e">
        <f t="shared" ca="1" si="56"/>
        <v>#VALUE!</v>
      </c>
      <c r="AR114" s="59" t="e">
        <f t="shared" ca="1" si="36"/>
        <v>#VALUE!</v>
      </c>
      <c r="AS114" s="17"/>
      <c r="AT114" s="12" t="s">
        <v>42</v>
      </c>
      <c r="AU114">
        <f t="shared" ca="1" si="49"/>
        <v>0</v>
      </c>
      <c r="AV114">
        <f t="shared" ca="1" si="49"/>
        <v>0</v>
      </c>
      <c r="AW114">
        <f t="shared" ca="1" si="49"/>
        <v>0</v>
      </c>
      <c r="AX114">
        <f t="shared" ca="1" si="49"/>
        <v>0</v>
      </c>
      <c r="AY114">
        <f t="shared" ca="1" si="49"/>
        <v>0</v>
      </c>
      <c r="AZ114">
        <f t="shared" ca="1" si="57"/>
        <v>0</v>
      </c>
      <c r="BA114">
        <f t="shared" ca="1" si="57"/>
        <v>0</v>
      </c>
      <c r="BB114">
        <f t="shared" ca="1" si="57"/>
        <v>0</v>
      </c>
      <c r="BC114">
        <f t="shared" ca="1" si="57"/>
        <v>0</v>
      </c>
      <c r="BD114">
        <f t="shared" ca="1" si="57"/>
        <v>0</v>
      </c>
      <c r="BE114">
        <f t="shared" ca="1" si="58"/>
        <v>0</v>
      </c>
      <c r="BF114">
        <f t="shared" ca="1" si="58"/>
        <v>0</v>
      </c>
      <c r="BG114" s="59">
        <f t="shared" ca="1" si="38"/>
        <v>0</v>
      </c>
      <c r="BH114" s="17"/>
      <c r="BI114" s="12" t="s">
        <v>42</v>
      </c>
      <c r="BJ114">
        <f t="shared" ca="1" si="50"/>
        <v>0</v>
      </c>
      <c r="BK114">
        <f t="shared" ca="1" si="50"/>
        <v>0</v>
      </c>
      <c r="BL114">
        <f t="shared" ca="1" si="50"/>
        <v>0</v>
      </c>
      <c r="BM114">
        <f t="shared" ca="1" si="50"/>
        <v>0</v>
      </c>
      <c r="BN114">
        <f t="shared" ca="1" si="50"/>
        <v>0</v>
      </c>
      <c r="BO114">
        <f t="shared" ca="1" si="59"/>
        <v>0</v>
      </c>
      <c r="BP114">
        <f t="shared" ca="1" si="59"/>
        <v>0</v>
      </c>
      <c r="BQ114">
        <f t="shared" ca="1" si="59"/>
        <v>0</v>
      </c>
      <c r="BR114">
        <f t="shared" ca="1" si="59"/>
        <v>0</v>
      </c>
      <c r="BS114">
        <f t="shared" ca="1" si="59"/>
        <v>0</v>
      </c>
      <c r="BT114">
        <f t="shared" ca="1" si="60"/>
        <v>0</v>
      </c>
      <c r="BU114">
        <f t="shared" ca="1" si="60"/>
        <v>0</v>
      </c>
      <c r="BV114" s="59">
        <f t="shared" ca="1" si="40"/>
        <v>0</v>
      </c>
      <c r="BW114" s="17"/>
    </row>
    <row r="115" spans="1:75" x14ac:dyDescent="0.25">
      <c r="A115" s="11" t="s">
        <v>43</v>
      </c>
      <c r="B115">
        <f t="shared" ca="1" si="46"/>
        <v>0</v>
      </c>
      <c r="C115">
        <f t="shared" ca="1" si="46"/>
        <v>0</v>
      </c>
      <c r="D115">
        <f t="shared" ca="1" si="46"/>
        <v>0</v>
      </c>
      <c r="E115">
        <f t="shared" ca="1" si="46"/>
        <v>0</v>
      </c>
      <c r="F115">
        <f t="shared" ca="1" si="46"/>
        <v>0</v>
      </c>
      <c r="G115">
        <f t="shared" ca="1" si="51"/>
        <v>0</v>
      </c>
      <c r="H115">
        <f t="shared" ca="1" si="51"/>
        <v>0</v>
      </c>
      <c r="I115">
        <f t="shared" ca="1" si="51"/>
        <v>0</v>
      </c>
      <c r="J115">
        <f t="shared" ca="1" si="51"/>
        <v>0</v>
      </c>
      <c r="K115">
        <f t="shared" ca="1" si="51"/>
        <v>0</v>
      </c>
      <c r="L115">
        <f t="shared" ca="1" si="52"/>
        <v>0</v>
      </c>
      <c r="M115">
        <f t="shared" ca="1" si="52"/>
        <v>0</v>
      </c>
      <c r="N115" s="59">
        <f t="shared" ca="1" si="32"/>
        <v>0</v>
      </c>
      <c r="O115" s="17"/>
      <c r="P115" s="11" t="s">
        <v>43</v>
      </c>
      <c r="Q115">
        <f t="shared" ca="1" si="47"/>
        <v>0</v>
      </c>
      <c r="R115">
        <f t="shared" ca="1" si="47"/>
        <v>0</v>
      </c>
      <c r="S115">
        <f t="shared" ca="1" si="47"/>
        <v>0</v>
      </c>
      <c r="T115">
        <f t="shared" ca="1" si="47"/>
        <v>0</v>
      </c>
      <c r="U115">
        <f t="shared" ca="1" si="47"/>
        <v>0</v>
      </c>
      <c r="V115">
        <f t="shared" ca="1" si="53"/>
        <v>0</v>
      </c>
      <c r="W115">
        <f t="shared" ca="1" si="53"/>
        <v>0</v>
      </c>
      <c r="X115">
        <f t="shared" ca="1" si="53"/>
        <v>0</v>
      </c>
      <c r="Y115">
        <f t="shared" ca="1" si="53"/>
        <v>0</v>
      </c>
      <c r="Z115">
        <f t="shared" ca="1" si="53"/>
        <v>0</v>
      </c>
      <c r="AA115">
        <f t="shared" ca="1" si="54"/>
        <v>0</v>
      </c>
      <c r="AB115">
        <f t="shared" ca="1" si="54"/>
        <v>0</v>
      </c>
      <c r="AC115" s="59">
        <f t="shared" ca="1" si="34"/>
        <v>0</v>
      </c>
      <c r="AD115" s="17"/>
      <c r="AE115" s="11" t="s">
        <v>43</v>
      </c>
      <c r="AF115">
        <f t="shared" ca="1" si="48"/>
        <v>0</v>
      </c>
      <c r="AG115">
        <f t="shared" ca="1" si="48"/>
        <v>0</v>
      </c>
      <c r="AH115">
        <f t="shared" ca="1" si="48"/>
        <v>0</v>
      </c>
      <c r="AI115">
        <f t="shared" ca="1" si="48"/>
        <v>0</v>
      </c>
      <c r="AJ115">
        <f t="shared" ca="1" si="48"/>
        <v>0</v>
      </c>
      <c r="AK115">
        <f t="shared" ca="1" si="55"/>
        <v>0</v>
      </c>
      <c r="AL115">
        <f t="shared" ca="1" si="55"/>
        <v>0</v>
      </c>
      <c r="AM115">
        <f t="shared" ca="1" si="55"/>
        <v>0</v>
      </c>
      <c r="AN115">
        <f t="shared" ca="1" si="55"/>
        <v>0</v>
      </c>
      <c r="AO115">
        <f t="shared" ca="1" si="55"/>
        <v>0</v>
      </c>
      <c r="AP115">
        <f t="shared" ca="1" si="56"/>
        <v>0</v>
      </c>
      <c r="AQ115" t="e">
        <f t="shared" ca="1" si="56"/>
        <v>#VALUE!</v>
      </c>
      <c r="AR115" s="59" t="e">
        <f t="shared" ca="1" si="36"/>
        <v>#VALUE!</v>
      </c>
      <c r="AS115" s="17"/>
      <c r="AT115" s="11" t="s">
        <v>43</v>
      </c>
      <c r="AU115">
        <f t="shared" ca="1" si="49"/>
        <v>0</v>
      </c>
      <c r="AV115">
        <f t="shared" ca="1" si="49"/>
        <v>0</v>
      </c>
      <c r="AW115">
        <f t="shared" ca="1" si="49"/>
        <v>0</v>
      </c>
      <c r="AX115">
        <f t="shared" ca="1" si="49"/>
        <v>0</v>
      </c>
      <c r="AY115">
        <f t="shared" ca="1" si="49"/>
        <v>0</v>
      </c>
      <c r="AZ115">
        <f t="shared" ca="1" si="57"/>
        <v>0</v>
      </c>
      <c r="BA115">
        <f t="shared" ca="1" si="57"/>
        <v>0</v>
      </c>
      <c r="BB115">
        <f t="shared" ca="1" si="57"/>
        <v>0</v>
      </c>
      <c r="BC115">
        <f t="shared" ca="1" si="57"/>
        <v>0</v>
      </c>
      <c r="BD115">
        <f t="shared" ca="1" si="57"/>
        <v>0</v>
      </c>
      <c r="BE115">
        <f t="shared" ca="1" si="58"/>
        <v>0</v>
      </c>
      <c r="BF115">
        <f t="shared" ca="1" si="58"/>
        <v>0</v>
      </c>
      <c r="BG115" s="59">
        <f t="shared" ca="1" si="38"/>
        <v>0</v>
      </c>
      <c r="BH115" s="17"/>
      <c r="BI115" s="11" t="s">
        <v>43</v>
      </c>
      <c r="BJ115">
        <f t="shared" ca="1" si="50"/>
        <v>0</v>
      </c>
      <c r="BK115">
        <f t="shared" ca="1" si="50"/>
        <v>0</v>
      </c>
      <c r="BL115">
        <f t="shared" ca="1" si="50"/>
        <v>0</v>
      </c>
      <c r="BM115">
        <f t="shared" ca="1" si="50"/>
        <v>0</v>
      </c>
      <c r="BN115">
        <f t="shared" ca="1" si="50"/>
        <v>0</v>
      </c>
      <c r="BO115">
        <f t="shared" ca="1" si="59"/>
        <v>0</v>
      </c>
      <c r="BP115">
        <f t="shared" ca="1" si="59"/>
        <v>0</v>
      </c>
      <c r="BQ115">
        <f t="shared" ca="1" si="59"/>
        <v>0</v>
      </c>
      <c r="BR115">
        <f t="shared" ca="1" si="59"/>
        <v>0</v>
      </c>
      <c r="BS115">
        <f t="shared" ca="1" si="59"/>
        <v>0</v>
      </c>
      <c r="BT115">
        <f t="shared" ca="1" si="60"/>
        <v>0</v>
      </c>
      <c r="BU115">
        <f t="shared" ca="1" si="60"/>
        <v>0</v>
      </c>
      <c r="BV115" s="59">
        <f t="shared" ca="1" si="40"/>
        <v>0</v>
      </c>
      <c r="BW115" s="17"/>
    </row>
    <row r="116" spans="1:75" x14ac:dyDescent="0.25">
      <c r="A116" s="11" t="s">
        <v>45</v>
      </c>
      <c r="B116">
        <f t="shared" ca="1" si="46"/>
        <v>0</v>
      </c>
      <c r="C116">
        <f t="shared" ca="1" si="46"/>
        <v>0</v>
      </c>
      <c r="D116">
        <f t="shared" ca="1" si="46"/>
        <v>0</v>
      </c>
      <c r="E116">
        <f t="shared" ca="1" si="46"/>
        <v>0</v>
      </c>
      <c r="F116">
        <f t="shared" ca="1" si="46"/>
        <v>0</v>
      </c>
      <c r="G116">
        <f t="shared" ca="1" si="51"/>
        <v>0</v>
      </c>
      <c r="H116">
        <f t="shared" ca="1" si="51"/>
        <v>0</v>
      </c>
      <c r="I116">
        <f t="shared" ca="1" si="51"/>
        <v>0</v>
      </c>
      <c r="J116">
        <f t="shared" ca="1" si="51"/>
        <v>0</v>
      </c>
      <c r="K116">
        <f t="shared" ca="1" si="51"/>
        <v>0</v>
      </c>
      <c r="L116">
        <f t="shared" ca="1" si="52"/>
        <v>0</v>
      </c>
      <c r="M116">
        <f t="shared" ca="1" si="52"/>
        <v>0</v>
      </c>
      <c r="N116" s="59">
        <f t="shared" ca="1" si="32"/>
        <v>0</v>
      </c>
      <c r="O116" s="17"/>
      <c r="P116" s="11" t="s">
        <v>45</v>
      </c>
      <c r="Q116">
        <f t="shared" ca="1" si="47"/>
        <v>0</v>
      </c>
      <c r="R116">
        <f t="shared" ca="1" si="47"/>
        <v>0</v>
      </c>
      <c r="S116">
        <f t="shared" ca="1" si="47"/>
        <v>0</v>
      </c>
      <c r="T116">
        <f t="shared" ca="1" si="47"/>
        <v>0</v>
      </c>
      <c r="U116">
        <f t="shared" ca="1" si="47"/>
        <v>0</v>
      </c>
      <c r="V116">
        <f t="shared" ca="1" si="53"/>
        <v>0</v>
      </c>
      <c r="W116">
        <f t="shared" ca="1" si="53"/>
        <v>0</v>
      </c>
      <c r="X116">
        <f t="shared" ca="1" si="53"/>
        <v>0</v>
      </c>
      <c r="Y116">
        <f t="shared" ca="1" si="53"/>
        <v>0</v>
      </c>
      <c r="Z116">
        <f t="shared" ca="1" si="53"/>
        <v>0</v>
      </c>
      <c r="AA116">
        <f t="shared" ca="1" si="54"/>
        <v>0</v>
      </c>
      <c r="AB116">
        <f t="shared" ca="1" si="54"/>
        <v>0</v>
      </c>
      <c r="AC116" s="59">
        <f t="shared" ca="1" si="34"/>
        <v>0</v>
      </c>
      <c r="AD116" s="17"/>
      <c r="AE116" s="11" t="s">
        <v>45</v>
      </c>
      <c r="AF116">
        <f t="shared" ca="1" si="48"/>
        <v>0</v>
      </c>
      <c r="AG116">
        <f t="shared" ca="1" si="48"/>
        <v>0</v>
      </c>
      <c r="AH116">
        <f t="shared" ca="1" si="48"/>
        <v>0</v>
      </c>
      <c r="AI116">
        <f t="shared" ca="1" si="48"/>
        <v>0</v>
      </c>
      <c r="AJ116">
        <f t="shared" ca="1" si="48"/>
        <v>0</v>
      </c>
      <c r="AK116">
        <f t="shared" ca="1" si="55"/>
        <v>0</v>
      </c>
      <c r="AL116">
        <f t="shared" ca="1" si="55"/>
        <v>0</v>
      </c>
      <c r="AM116">
        <f t="shared" ca="1" si="55"/>
        <v>0</v>
      </c>
      <c r="AN116">
        <f t="shared" ca="1" si="55"/>
        <v>0</v>
      </c>
      <c r="AO116">
        <f t="shared" ca="1" si="55"/>
        <v>0</v>
      </c>
      <c r="AP116">
        <f t="shared" ca="1" si="56"/>
        <v>0</v>
      </c>
      <c r="AQ116" t="e">
        <f t="shared" ca="1" si="56"/>
        <v>#VALUE!</v>
      </c>
      <c r="AR116" s="59" t="e">
        <f t="shared" ca="1" si="36"/>
        <v>#VALUE!</v>
      </c>
      <c r="AS116" s="17"/>
      <c r="AT116" s="11" t="s">
        <v>45</v>
      </c>
      <c r="AU116">
        <f t="shared" ca="1" si="49"/>
        <v>0</v>
      </c>
      <c r="AV116">
        <f t="shared" ca="1" si="49"/>
        <v>0</v>
      </c>
      <c r="AW116">
        <f t="shared" ca="1" si="49"/>
        <v>0</v>
      </c>
      <c r="AX116">
        <f t="shared" ca="1" si="49"/>
        <v>0</v>
      </c>
      <c r="AY116">
        <f t="shared" ca="1" si="49"/>
        <v>0</v>
      </c>
      <c r="AZ116">
        <f t="shared" ca="1" si="57"/>
        <v>0</v>
      </c>
      <c r="BA116">
        <f t="shared" ca="1" si="57"/>
        <v>0</v>
      </c>
      <c r="BB116">
        <f t="shared" ca="1" si="57"/>
        <v>0</v>
      </c>
      <c r="BC116">
        <f t="shared" ca="1" si="57"/>
        <v>0</v>
      </c>
      <c r="BD116">
        <f t="shared" ca="1" si="57"/>
        <v>0</v>
      </c>
      <c r="BE116">
        <f t="shared" ca="1" si="58"/>
        <v>0</v>
      </c>
      <c r="BF116">
        <f t="shared" ca="1" si="58"/>
        <v>0</v>
      </c>
      <c r="BG116" s="59">
        <f t="shared" ca="1" si="38"/>
        <v>0</v>
      </c>
      <c r="BH116" s="17"/>
      <c r="BI116" s="11" t="s">
        <v>45</v>
      </c>
      <c r="BJ116">
        <f t="shared" ca="1" si="50"/>
        <v>0</v>
      </c>
      <c r="BK116">
        <f t="shared" ca="1" si="50"/>
        <v>0</v>
      </c>
      <c r="BL116">
        <f t="shared" ca="1" si="50"/>
        <v>0</v>
      </c>
      <c r="BM116">
        <f t="shared" ca="1" si="50"/>
        <v>0</v>
      </c>
      <c r="BN116">
        <f t="shared" ca="1" si="50"/>
        <v>0</v>
      </c>
      <c r="BO116">
        <f t="shared" ca="1" si="59"/>
        <v>0</v>
      </c>
      <c r="BP116">
        <f t="shared" ca="1" si="59"/>
        <v>0</v>
      </c>
      <c r="BQ116">
        <f t="shared" ca="1" si="59"/>
        <v>0</v>
      </c>
      <c r="BR116">
        <f t="shared" ca="1" si="59"/>
        <v>0</v>
      </c>
      <c r="BS116">
        <f t="shared" ca="1" si="59"/>
        <v>0</v>
      </c>
      <c r="BT116">
        <f t="shared" ca="1" si="60"/>
        <v>0</v>
      </c>
      <c r="BU116">
        <f t="shared" ca="1" si="60"/>
        <v>0</v>
      </c>
      <c r="BV116" s="59">
        <f t="shared" ca="1" si="40"/>
        <v>0</v>
      </c>
      <c r="BW116" s="17"/>
    </row>
    <row r="117" spans="1:75" x14ac:dyDescent="0.25">
      <c r="A117" s="12" t="s">
        <v>46</v>
      </c>
      <c r="B117">
        <f t="shared" ca="1" si="46"/>
        <v>0</v>
      </c>
      <c r="C117">
        <f t="shared" ca="1" si="46"/>
        <v>0</v>
      </c>
      <c r="D117">
        <f t="shared" ca="1" si="46"/>
        <v>0</v>
      </c>
      <c r="E117">
        <f t="shared" ca="1" si="46"/>
        <v>0</v>
      </c>
      <c r="F117">
        <f t="shared" ca="1" si="46"/>
        <v>0</v>
      </c>
      <c r="G117">
        <f t="shared" ca="1" si="51"/>
        <v>0</v>
      </c>
      <c r="H117">
        <f t="shared" ca="1" si="51"/>
        <v>0</v>
      </c>
      <c r="I117">
        <f t="shared" ca="1" si="51"/>
        <v>0</v>
      </c>
      <c r="J117">
        <f t="shared" ca="1" si="51"/>
        <v>0</v>
      </c>
      <c r="K117">
        <f t="shared" ca="1" si="51"/>
        <v>0</v>
      </c>
      <c r="L117">
        <f t="shared" ca="1" si="52"/>
        <v>0</v>
      </c>
      <c r="M117">
        <f t="shared" ca="1" si="52"/>
        <v>0</v>
      </c>
      <c r="N117" s="59">
        <f t="shared" ca="1" si="32"/>
        <v>0</v>
      </c>
      <c r="O117" s="17"/>
      <c r="P117" s="12" t="s">
        <v>46</v>
      </c>
      <c r="Q117">
        <f t="shared" ca="1" si="47"/>
        <v>0</v>
      </c>
      <c r="R117">
        <f t="shared" ca="1" si="47"/>
        <v>0</v>
      </c>
      <c r="S117">
        <f t="shared" ca="1" si="47"/>
        <v>0</v>
      </c>
      <c r="T117">
        <f t="shared" ca="1" si="47"/>
        <v>0</v>
      </c>
      <c r="U117">
        <f t="shared" ca="1" si="47"/>
        <v>0</v>
      </c>
      <c r="V117">
        <f t="shared" ca="1" si="53"/>
        <v>0</v>
      </c>
      <c r="W117">
        <f t="shared" ca="1" si="53"/>
        <v>0</v>
      </c>
      <c r="X117">
        <f t="shared" ca="1" si="53"/>
        <v>0</v>
      </c>
      <c r="Y117">
        <f t="shared" ca="1" si="53"/>
        <v>0</v>
      </c>
      <c r="Z117">
        <f t="shared" ca="1" si="53"/>
        <v>0</v>
      </c>
      <c r="AA117">
        <f t="shared" ca="1" si="54"/>
        <v>0</v>
      </c>
      <c r="AB117">
        <f t="shared" ca="1" si="54"/>
        <v>0</v>
      </c>
      <c r="AC117" s="59">
        <f t="shared" ca="1" si="34"/>
        <v>0</v>
      </c>
      <c r="AD117" s="17"/>
      <c r="AE117" s="12" t="s">
        <v>46</v>
      </c>
      <c r="AF117">
        <f t="shared" ca="1" si="48"/>
        <v>0</v>
      </c>
      <c r="AG117">
        <f t="shared" ca="1" si="48"/>
        <v>0</v>
      </c>
      <c r="AH117">
        <f t="shared" ca="1" si="48"/>
        <v>0</v>
      </c>
      <c r="AI117">
        <f t="shared" ca="1" si="48"/>
        <v>0</v>
      </c>
      <c r="AJ117">
        <f t="shared" ca="1" si="48"/>
        <v>0</v>
      </c>
      <c r="AK117">
        <f t="shared" ca="1" si="55"/>
        <v>0</v>
      </c>
      <c r="AL117">
        <f t="shared" ca="1" si="55"/>
        <v>0</v>
      </c>
      <c r="AM117">
        <f t="shared" ca="1" si="55"/>
        <v>0</v>
      </c>
      <c r="AN117">
        <f t="shared" ca="1" si="55"/>
        <v>0</v>
      </c>
      <c r="AO117">
        <f t="shared" ca="1" si="55"/>
        <v>0</v>
      </c>
      <c r="AP117">
        <f t="shared" ca="1" si="56"/>
        <v>0</v>
      </c>
      <c r="AQ117" t="e">
        <f t="shared" ca="1" si="56"/>
        <v>#VALUE!</v>
      </c>
      <c r="AR117" s="59" t="e">
        <f t="shared" ca="1" si="36"/>
        <v>#VALUE!</v>
      </c>
      <c r="AS117" s="17"/>
      <c r="AT117" s="12" t="s">
        <v>46</v>
      </c>
      <c r="AU117">
        <f t="shared" ca="1" si="49"/>
        <v>0</v>
      </c>
      <c r="AV117">
        <f t="shared" ca="1" si="49"/>
        <v>0</v>
      </c>
      <c r="AW117">
        <f t="shared" ca="1" si="49"/>
        <v>0</v>
      </c>
      <c r="AX117">
        <f t="shared" ca="1" si="49"/>
        <v>0</v>
      </c>
      <c r="AY117">
        <f t="shared" ca="1" si="49"/>
        <v>0</v>
      </c>
      <c r="AZ117">
        <f t="shared" ca="1" si="57"/>
        <v>0</v>
      </c>
      <c r="BA117">
        <f t="shared" ca="1" si="57"/>
        <v>0</v>
      </c>
      <c r="BB117">
        <f t="shared" ca="1" si="57"/>
        <v>0</v>
      </c>
      <c r="BC117">
        <f t="shared" ca="1" si="57"/>
        <v>0</v>
      </c>
      <c r="BD117">
        <f t="shared" ca="1" si="57"/>
        <v>0</v>
      </c>
      <c r="BE117">
        <f t="shared" ca="1" si="58"/>
        <v>0</v>
      </c>
      <c r="BF117">
        <f t="shared" ca="1" si="58"/>
        <v>0</v>
      </c>
      <c r="BG117" s="59">
        <f t="shared" ca="1" si="38"/>
        <v>0</v>
      </c>
      <c r="BH117" s="17"/>
      <c r="BI117" s="12" t="s">
        <v>46</v>
      </c>
      <c r="BJ117">
        <f t="shared" ca="1" si="50"/>
        <v>0</v>
      </c>
      <c r="BK117">
        <f t="shared" ca="1" si="50"/>
        <v>0</v>
      </c>
      <c r="BL117">
        <f t="shared" ca="1" si="50"/>
        <v>0</v>
      </c>
      <c r="BM117">
        <f t="shared" ca="1" si="50"/>
        <v>0</v>
      </c>
      <c r="BN117">
        <f t="shared" ca="1" si="50"/>
        <v>0</v>
      </c>
      <c r="BO117">
        <f t="shared" ca="1" si="59"/>
        <v>0</v>
      </c>
      <c r="BP117">
        <f t="shared" ca="1" si="59"/>
        <v>0</v>
      </c>
      <c r="BQ117">
        <f t="shared" ca="1" si="59"/>
        <v>0</v>
      </c>
      <c r="BR117">
        <f t="shared" ca="1" si="59"/>
        <v>0</v>
      </c>
      <c r="BS117">
        <f t="shared" ca="1" si="59"/>
        <v>0</v>
      </c>
      <c r="BT117">
        <f t="shared" ca="1" si="60"/>
        <v>0</v>
      </c>
      <c r="BU117">
        <f t="shared" ca="1" si="60"/>
        <v>0</v>
      </c>
      <c r="BV117" s="59">
        <f t="shared" ca="1" si="40"/>
        <v>0</v>
      </c>
      <c r="BW117" s="17"/>
    </row>
    <row r="118" spans="1:75" x14ac:dyDescent="0.25">
      <c r="A118" s="11" t="s">
        <v>47</v>
      </c>
      <c r="B118">
        <f t="shared" ca="1" si="46"/>
        <v>0</v>
      </c>
      <c r="C118">
        <f t="shared" ca="1" si="46"/>
        <v>0</v>
      </c>
      <c r="D118">
        <f t="shared" ca="1" si="46"/>
        <v>0</v>
      </c>
      <c r="E118">
        <f t="shared" ca="1" si="46"/>
        <v>0</v>
      </c>
      <c r="F118">
        <f t="shared" ca="1" si="46"/>
        <v>0</v>
      </c>
      <c r="G118">
        <f t="shared" ca="1" si="51"/>
        <v>0</v>
      </c>
      <c r="H118">
        <f t="shared" ca="1" si="51"/>
        <v>0</v>
      </c>
      <c r="I118">
        <f t="shared" ca="1" si="51"/>
        <v>0</v>
      </c>
      <c r="J118">
        <f t="shared" ca="1" si="51"/>
        <v>0</v>
      </c>
      <c r="K118">
        <f t="shared" ca="1" si="51"/>
        <v>0</v>
      </c>
      <c r="L118">
        <f t="shared" ca="1" si="52"/>
        <v>0</v>
      </c>
      <c r="M118">
        <f t="shared" ca="1" si="52"/>
        <v>0</v>
      </c>
      <c r="N118" s="59">
        <f t="shared" ca="1" si="32"/>
        <v>0</v>
      </c>
      <c r="O118" s="17"/>
      <c r="P118" s="11" t="s">
        <v>47</v>
      </c>
      <c r="Q118">
        <f t="shared" ca="1" si="47"/>
        <v>0</v>
      </c>
      <c r="R118">
        <f t="shared" ca="1" si="47"/>
        <v>0</v>
      </c>
      <c r="S118">
        <f t="shared" ca="1" si="47"/>
        <v>0</v>
      </c>
      <c r="T118">
        <f t="shared" ca="1" si="47"/>
        <v>0</v>
      </c>
      <c r="U118">
        <f t="shared" ca="1" si="47"/>
        <v>0</v>
      </c>
      <c r="V118">
        <f t="shared" ca="1" si="53"/>
        <v>0</v>
      </c>
      <c r="W118">
        <f t="shared" ca="1" si="53"/>
        <v>0</v>
      </c>
      <c r="X118">
        <f t="shared" ca="1" si="53"/>
        <v>0</v>
      </c>
      <c r="Y118">
        <f t="shared" ca="1" si="53"/>
        <v>0</v>
      </c>
      <c r="Z118">
        <f t="shared" ca="1" si="53"/>
        <v>0</v>
      </c>
      <c r="AA118">
        <f t="shared" ca="1" si="54"/>
        <v>0</v>
      </c>
      <c r="AB118">
        <f t="shared" ca="1" si="54"/>
        <v>0</v>
      </c>
      <c r="AC118" s="59">
        <f t="shared" ca="1" si="34"/>
        <v>0</v>
      </c>
      <c r="AD118" s="17"/>
      <c r="AE118" s="11" t="s">
        <v>47</v>
      </c>
      <c r="AF118">
        <f t="shared" ca="1" si="48"/>
        <v>0</v>
      </c>
      <c r="AG118">
        <f t="shared" ca="1" si="48"/>
        <v>0</v>
      </c>
      <c r="AH118">
        <f t="shared" ca="1" si="48"/>
        <v>0</v>
      </c>
      <c r="AI118">
        <f t="shared" ca="1" si="48"/>
        <v>0</v>
      </c>
      <c r="AJ118">
        <f t="shared" ca="1" si="48"/>
        <v>0</v>
      </c>
      <c r="AK118">
        <f t="shared" ca="1" si="55"/>
        <v>0</v>
      </c>
      <c r="AL118">
        <f t="shared" ca="1" si="55"/>
        <v>0</v>
      </c>
      <c r="AM118">
        <f t="shared" ca="1" si="55"/>
        <v>0</v>
      </c>
      <c r="AN118">
        <f t="shared" ca="1" si="55"/>
        <v>0</v>
      </c>
      <c r="AO118">
        <f t="shared" ca="1" si="55"/>
        <v>0</v>
      </c>
      <c r="AP118">
        <f t="shared" ca="1" si="56"/>
        <v>0</v>
      </c>
      <c r="AQ118" t="e">
        <f t="shared" ca="1" si="56"/>
        <v>#VALUE!</v>
      </c>
      <c r="AR118" s="59" t="e">
        <f t="shared" ca="1" si="36"/>
        <v>#VALUE!</v>
      </c>
      <c r="AS118" s="17"/>
      <c r="AT118" s="11" t="s">
        <v>47</v>
      </c>
      <c r="AU118">
        <f t="shared" ca="1" si="49"/>
        <v>0</v>
      </c>
      <c r="AV118">
        <f t="shared" ca="1" si="49"/>
        <v>0</v>
      </c>
      <c r="AW118">
        <f t="shared" ca="1" si="49"/>
        <v>0</v>
      </c>
      <c r="AX118">
        <f t="shared" ca="1" si="49"/>
        <v>0</v>
      </c>
      <c r="AY118">
        <f t="shared" ca="1" si="49"/>
        <v>0</v>
      </c>
      <c r="AZ118">
        <f t="shared" ca="1" si="57"/>
        <v>0</v>
      </c>
      <c r="BA118">
        <f t="shared" ca="1" si="57"/>
        <v>0</v>
      </c>
      <c r="BB118">
        <f t="shared" ca="1" si="57"/>
        <v>0</v>
      </c>
      <c r="BC118">
        <f t="shared" ca="1" si="57"/>
        <v>0</v>
      </c>
      <c r="BD118">
        <f t="shared" ca="1" si="57"/>
        <v>0</v>
      </c>
      <c r="BE118">
        <f t="shared" ca="1" si="58"/>
        <v>0</v>
      </c>
      <c r="BF118">
        <f t="shared" ca="1" si="58"/>
        <v>0</v>
      </c>
      <c r="BG118" s="59">
        <f t="shared" ca="1" si="38"/>
        <v>0</v>
      </c>
      <c r="BH118" s="17"/>
      <c r="BI118" s="11" t="s">
        <v>47</v>
      </c>
      <c r="BJ118">
        <f t="shared" ca="1" si="50"/>
        <v>0</v>
      </c>
      <c r="BK118">
        <f t="shared" ca="1" si="50"/>
        <v>0</v>
      </c>
      <c r="BL118">
        <f t="shared" ca="1" si="50"/>
        <v>0</v>
      </c>
      <c r="BM118">
        <f t="shared" ca="1" si="50"/>
        <v>0</v>
      </c>
      <c r="BN118">
        <f t="shared" ca="1" si="50"/>
        <v>0</v>
      </c>
      <c r="BO118">
        <f t="shared" ca="1" si="59"/>
        <v>0</v>
      </c>
      <c r="BP118">
        <f t="shared" ca="1" si="59"/>
        <v>0</v>
      </c>
      <c r="BQ118">
        <f t="shared" ca="1" si="59"/>
        <v>0</v>
      </c>
      <c r="BR118">
        <f t="shared" ca="1" si="59"/>
        <v>0</v>
      </c>
      <c r="BS118">
        <f t="shared" ca="1" si="59"/>
        <v>0</v>
      </c>
      <c r="BT118">
        <f t="shared" ca="1" si="60"/>
        <v>0</v>
      </c>
      <c r="BU118">
        <f t="shared" ca="1" si="60"/>
        <v>0</v>
      </c>
      <c r="BV118" s="59">
        <f t="shared" ca="1" si="40"/>
        <v>0</v>
      </c>
      <c r="BW118" s="17"/>
    </row>
    <row r="119" spans="1:75" x14ac:dyDescent="0.25">
      <c r="A119" s="12" t="s">
        <v>48</v>
      </c>
      <c r="B119">
        <f t="shared" ca="1" si="46"/>
        <v>0</v>
      </c>
      <c r="C119">
        <f t="shared" ca="1" si="46"/>
        <v>0</v>
      </c>
      <c r="D119">
        <f t="shared" ca="1" si="46"/>
        <v>0</v>
      </c>
      <c r="E119">
        <f t="shared" ca="1" si="46"/>
        <v>0</v>
      </c>
      <c r="F119">
        <f t="shared" ca="1" si="46"/>
        <v>0</v>
      </c>
      <c r="G119">
        <f t="shared" ca="1" si="51"/>
        <v>0</v>
      </c>
      <c r="H119">
        <f t="shared" ca="1" si="51"/>
        <v>0</v>
      </c>
      <c r="I119">
        <f t="shared" ca="1" si="51"/>
        <v>0</v>
      </c>
      <c r="J119">
        <f t="shared" ca="1" si="51"/>
        <v>0</v>
      </c>
      <c r="K119">
        <f t="shared" ca="1" si="51"/>
        <v>0</v>
      </c>
      <c r="L119">
        <f t="shared" ca="1" si="52"/>
        <v>0</v>
      </c>
      <c r="M119">
        <f t="shared" ca="1" si="52"/>
        <v>0</v>
      </c>
      <c r="N119" s="59">
        <f t="shared" ca="1" si="32"/>
        <v>0</v>
      </c>
      <c r="O119" s="17"/>
      <c r="P119" s="12" t="s">
        <v>48</v>
      </c>
      <c r="Q119">
        <f t="shared" ca="1" si="47"/>
        <v>0</v>
      </c>
      <c r="R119">
        <f t="shared" ca="1" si="47"/>
        <v>0</v>
      </c>
      <c r="S119">
        <f t="shared" ca="1" si="47"/>
        <v>0</v>
      </c>
      <c r="T119">
        <f t="shared" ca="1" si="47"/>
        <v>0</v>
      </c>
      <c r="U119">
        <f t="shared" ca="1" si="47"/>
        <v>0</v>
      </c>
      <c r="V119">
        <f t="shared" ca="1" si="53"/>
        <v>0</v>
      </c>
      <c r="W119">
        <f t="shared" ca="1" si="53"/>
        <v>0</v>
      </c>
      <c r="X119">
        <f t="shared" ca="1" si="53"/>
        <v>0</v>
      </c>
      <c r="Y119">
        <f t="shared" ca="1" si="53"/>
        <v>0</v>
      </c>
      <c r="Z119">
        <f t="shared" ca="1" si="53"/>
        <v>0</v>
      </c>
      <c r="AA119">
        <f t="shared" ca="1" si="54"/>
        <v>0</v>
      </c>
      <c r="AB119">
        <f t="shared" ca="1" si="54"/>
        <v>0</v>
      </c>
      <c r="AC119" s="59">
        <f t="shared" ca="1" si="34"/>
        <v>0</v>
      </c>
      <c r="AD119" s="17"/>
      <c r="AE119" s="12" t="s">
        <v>48</v>
      </c>
      <c r="AF119">
        <f t="shared" ca="1" si="48"/>
        <v>0</v>
      </c>
      <c r="AG119">
        <f t="shared" ca="1" si="48"/>
        <v>0</v>
      </c>
      <c r="AH119">
        <f t="shared" ca="1" si="48"/>
        <v>0</v>
      </c>
      <c r="AI119">
        <f t="shared" ca="1" si="48"/>
        <v>0</v>
      </c>
      <c r="AJ119">
        <f t="shared" ca="1" si="48"/>
        <v>0</v>
      </c>
      <c r="AK119">
        <f t="shared" ca="1" si="55"/>
        <v>0</v>
      </c>
      <c r="AL119">
        <f t="shared" ca="1" si="55"/>
        <v>0</v>
      </c>
      <c r="AM119">
        <f t="shared" ca="1" si="55"/>
        <v>0</v>
      </c>
      <c r="AN119">
        <f t="shared" ca="1" si="55"/>
        <v>0</v>
      </c>
      <c r="AO119">
        <f t="shared" ca="1" si="55"/>
        <v>0</v>
      </c>
      <c r="AP119">
        <f t="shared" ca="1" si="56"/>
        <v>0</v>
      </c>
      <c r="AQ119" t="e">
        <f t="shared" ca="1" si="56"/>
        <v>#VALUE!</v>
      </c>
      <c r="AR119" s="59" t="e">
        <f t="shared" ca="1" si="36"/>
        <v>#VALUE!</v>
      </c>
      <c r="AS119" s="17"/>
      <c r="AT119" s="12" t="s">
        <v>48</v>
      </c>
      <c r="AU119">
        <f t="shared" ca="1" si="49"/>
        <v>0</v>
      </c>
      <c r="AV119">
        <f t="shared" ca="1" si="49"/>
        <v>0</v>
      </c>
      <c r="AW119">
        <f t="shared" ca="1" si="49"/>
        <v>0</v>
      </c>
      <c r="AX119">
        <f t="shared" ca="1" si="49"/>
        <v>0</v>
      </c>
      <c r="AY119">
        <f t="shared" ca="1" si="49"/>
        <v>0</v>
      </c>
      <c r="AZ119">
        <f t="shared" ca="1" si="57"/>
        <v>0</v>
      </c>
      <c r="BA119">
        <f t="shared" ca="1" si="57"/>
        <v>0</v>
      </c>
      <c r="BB119">
        <f t="shared" ca="1" si="57"/>
        <v>0</v>
      </c>
      <c r="BC119">
        <f t="shared" ca="1" si="57"/>
        <v>0</v>
      </c>
      <c r="BD119">
        <f t="shared" ca="1" si="57"/>
        <v>0</v>
      </c>
      <c r="BE119">
        <f t="shared" ca="1" si="58"/>
        <v>0</v>
      </c>
      <c r="BF119">
        <f t="shared" ca="1" si="58"/>
        <v>0</v>
      </c>
      <c r="BG119" s="59">
        <f t="shared" ca="1" si="38"/>
        <v>0</v>
      </c>
      <c r="BH119" s="17"/>
      <c r="BI119" s="12" t="s">
        <v>48</v>
      </c>
      <c r="BJ119">
        <f t="shared" ca="1" si="50"/>
        <v>0</v>
      </c>
      <c r="BK119">
        <f t="shared" ca="1" si="50"/>
        <v>0</v>
      </c>
      <c r="BL119">
        <f t="shared" ca="1" si="50"/>
        <v>0</v>
      </c>
      <c r="BM119">
        <f t="shared" ca="1" si="50"/>
        <v>0</v>
      </c>
      <c r="BN119">
        <f t="shared" ca="1" si="50"/>
        <v>0</v>
      </c>
      <c r="BO119">
        <f t="shared" ca="1" si="59"/>
        <v>0</v>
      </c>
      <c r="BP119">
        <f t="shared" ca="1" si="59"/>
        <v>0</v>
      </c>
      <c r="BQ119">
        <f t="shared" ca="1" si="59"/>
        <v>0</v>
      </c>
      <c r="BR119">
        <f t="shared" ca="1" si="59"/>
        <v>0</v>
      </c>
      <c r="BS119">
        <f t="shared" ca="1" si="59"/>
        <v>0</v>
      </c>
      <c r="BT119">
        <f t="shared" ca="1" si="60"/>
        <v>0</v>
      </c>
      <c r="BU119">
        <f t="shared" ca="1" si="60"/>
        <v>0</v>
      </c>
      <c r="BV119" s="59">
        <f t="shared" ca="1" si="40"/>
        <v>0</v>
      </c>
      <c r="BW119" s="17"/>
    </row>
    <row r="120" spans="1:75" x14ac:dyDescent="0.25">
      <c r="A120" s="11" t="s">
        <v>49</v>
      </c>
      <c r="B120">
        <f t="shared" ca="1" si="46"/>
        <v>0</v>
      </c>
      <c r="C120">
        <f t="shared" ca="1" si="46"/>
        <v>0</v>
      </c>
      <c r="D120">
        <f t="shared" ca="1" si="46"/>
        <v>0</v>
      </c>
      <c r="E120">
        <f t="shared" ca="1" si="46"/>
        <v>0</v>
      </c>
      <c r="F120">
        <f t="shared" ca="1" si="46"/>
        <v>0</v>
      </c>
      <c r="G120">
        <f t="shared" ca="1" si="51"/>
        <v>0</v>
      </c>
      <c r="H120">
        <f t="shared" ca="1" si="51"/>
        <v>0</v>
      </c>
      <c r="I120">
        <f t="shared" ca="1" si="51"/>
        <v>0</v>
      </c>
      <c r="J120">
        <f t="shared" ca="1" si="51"/>
        <v>0</v>
      </c>
      <c r="K120">
        <f t="shared" ca="1" si="51"/>
        <v>0</v>
      </c>
      <c r="L120">
        <f t="shared" ca="1" si="52"/>
        <v>0</v>
      </c>
      <c r="M120">
        <f t="shared" ca="1" si="52"/>
        <v>0</v>
      </c>
      <c r="N120" s="59">
        <f t="shared" ca="1" si="32"/>
        <v>0</v>
      </c>
      <c r="O120" s="17"/>
      <c r="P120" s="11" t="s">
        <v>49</v>
      </c>
      <c r="Q120">
        <f t="shared" ca="1" si="47"/>
        <v>0</v>
      </c>
      <c r="R120">
        <f t="shared" ca="1" si="47"/>
        <v>0</v>
      </c>
      <c r="S120">
        <f t="shared" ca="1" si="47"/>
        <v>0</v>
      </c>
      <c r="T120">
        <f t="shared" ca="1" si="47"/>
        <v>0</v>
      </c>
      <c r="U120">
        <f t="shared" ca="1" si="47"/>
        <v>0</v>
      </c>
      <c r="V120">
        <f t="shared" ca="1" si="53"/>
        <v>0</v>
      </c>
      <c r="W120">
        <f t="shared" ca="1" si="53"/>
        <v>0</v>
      </c>
      <c r="X120">
        <f t="shared" ca="1" si="53"/>
        <v>0</v>
      </c>
      <c r="Y120">
        <f t="shared" ca="1" si="53"/>
        <v>0</v>
      </c>
      <c r="Z120">
        <f t="shared" ca="1" si="53"/>
        <v>0</v>
      </c>
      <c r="AA120">
        <f t="shared" ca="1" si="54"/>
        <v>0</v>
      </c>
      <c r="AB120">
        <f t="shared" ca="1" si="54"/>
        <v>0</v>
      </c>
      <c r="AC120" s="59">
        <f t="shared" ca="1" si="34"/>
        <v>0</v>
      </c>
      <c r="AD120" s="17"/>
      <c r="AE120" s="11" t="s">
        <v>49</v>
      </c>
      <c r="AF120">
        <f t="shared" ca="1" si="48"/>
        <v>0</v>
      </c>
      <c r="AG120">
        <f t="shared" ca="1" si="48"/>
        <v>0</v>
      </c>
      <c r="AH120">
        <f t="shared" ca="1" si="48"/>
        <v>0</v>
      </c>
      <c r="AI120">
        <f t="shared" ca="1" si="48"/>
        <v>0</v>
      </c>
      <c r="AJ120">
        <f t="shared" ca="1" si="48"/>
        <v>0</v>
      </c>
      <c r="AK120">
        <f t="shared" ca="1" si="55"/>
        <v>0</v>
      </c>
      <c r="AL120">
        <f t="shared" ca="1" si="55"/>
        <v>0</v>
      </c>
      <c r="AM120">
        <f t="shared" ca="1" si="55"/>
        <v>0</v>
      </c>
      <c r="AN120">
        <f t="shared" ca="1" si="55"/>
        <v>0</v>
      </c>
      <c r="AO120">
        <f t="shared" ca="1" si="55"/>
        <v>0</v>
      </c>
      <c r="AP120">
        <f t="shared" ca="1" si="56"/>
        <v>0</v>
      </c>
      <c r="AQ120" t="e">
        <f t="shared" ca="1" si="56"/>
        <v>#VALUE!</v>
      </c>
      <c r="AR120" s="59" t="e">
        <f t="shared" ca="1" si="36"/>
        <v>#VALUE!</v>
      </c>
      <c r="AS120" s="17"/>
      <c r="AT120" s="11" t="s">
        <v>49</v>
      </c>
      <c r="AU120">
        <f t="shared" ca="1" si="49"/>
        <v>0</v>
      </c>
      <c r="AV120">
        <f t="shared" ca="1" si="49"/>
        <v>0</v>
      </c>
      <c r="AW120">
        <f t="shared" ca="1" si="49"/>
        <v>0</v>
      </c>
      <c r="AX120">
        <f t="shared" ca="1" si="49"/>
        <v>0</v>
      </c>
      <c r="AY120">
        <f t="shared" ca="1" si="49"/>
        <v>0</v>
      </c>
      <c r="AZ120">
        <f t="shared" ca="1" si="57"/>
        <v>0</v>
      </c>
      <c r="BA120">
        <f t="shared" ca="1" si="57"/>
        <v>0</v>
      </c>
      <c r="BB120">
        <f t="shared" ca="1" si="57"/>
        <v>0</v>
      </c>
      <c r="BC120">
        <f t="shared" ca="1" si="57"/>
        <v>0</v>
      </c>
      <c r="BD120">
        <f t="shared" ca="1" si="57"/>
        <v>0</v>
      </c>
      <c r="BE120">
        <f t="shared" ca="1" si="58"/>
        <v>0</v>
      </c>
      <c r="BF120">
        <f t="shared" ca="1" si="58"/>
        <v>0</v>
      </c>
      <c r="BG120" s="59">
        <f t="shared" ca="1" si="38"/>
        <v>0</v>
      </c>
      <c r="BH120" s="17"/>
      <c r="BI120" s="11" t="s">
        <v>49</v>
      </c>
      <c r="BJ120">
        <f t="shared" ca="1" si="50"/>
        <v>0</v>
      </c>
      <c r="BK120">
        <f t="shared" ca="1" si="50"/>
        <v>0</v>
      </c>
      <c r="BL120">
        <f t="shared" ca="1" si="50"/>
        <v>0</v>
      </c>
      <c r="BM120">
        <f t="shared" ca="1" si="50"/>
        <v>0</v>
      </c>
      <c r="BN120">
        <f t="shared" ca="1" si="50"/>
        <v>0</v>
      </c>
      <c r="BO120">
        <f t="shared" ca="1" si="59"/>
        <v>0</v>
      </c>
      <c r="BP120">
        <f t="shared" ca="1" si="59"/>
        <v>0</v>
      </c>
      <c r="BQ120">
        <f t="shared" ca="1" si="59"/>
        <v>0</v>
      </c>
      <c r="BR120">
        <f t="shared" ca="1" si="59"/>
        <v>0</v>
      </c>
      <c r="BS120">
        <f t="shared" ca="1" si="59"/>
        <v>0</v>
      </c>
      <c r="BT120">
        <f t="shared" ca="1" si="60"/>
        <v>0</v>
      </c>
      <c r="BU120">
        <f t="shared" ca="1" si="60"/>
        <v>0</v>
      </c>
      <c r="BV120" s="59">
        <f t="shared" ca="1" si="40"/>
        <v>0</v>
      </c>
      <c r="BW120" s="17"/>
    </row>
    <row r="121" spans="1:75" x14ac:dyDescent="0.25">
      <c r="A121" s="12" t="s">
        <v>50</v>
      </c>
      <c r="B121">
        <f t="shared" ca="1" si="46"/>
        <v>0</v>
      </c>
      <c r="C121">
        <f t="shared" ca="1" si="46"/>
        <v>0</v>
      </c>
      <c r="D121">
        <f t="shared" ca="1" si="46"/>
        <v>0</v>
      </c>
      <c r="E121">
        <f t="shared" ca="1" si="46"/>
        <v>0</v>
      </c>
      <c r="F121">
        <f t="shared" ca="1" si="46"/>
        <v>0</v>
      </c>
      <c r="G121">
        <f t="shared" ca="1" si="51"/>
        <v>0</v>
      </c>
      <c r="H121">
        <f t="shared" ca="1" si="51"/>
        <v>0</v>
      </c>
      <c r="I121">
        <f t="shared" ca="1" si="51"/>
        <v>0</v>
      </c>
      <c r="J121">
        <f t="shared" ca="1" si="51"/>
        <v>0</v>
      </c>
      <c r="K121">
        <f t="shared" ca="1" si="51"/>
        <v>0</v>
      </c>
      <c r="L121">
        <f t="shared" ca="1" si="52"/>
        <v>0</v>
      </c>
      <c r="M121">
        <f t="shared" ca="1" si="52"/>
        <v>0</v>
      </c>
      <c r="N121" s="59">
        <f t="shared" ca="1" si="32"/>
        <v>0</v>
      </c>
      <c r="O121" s="17"/>
      <c r="P121" s="12" t="s">
        <v>50</v>
      </c>
      <c r="Q121">
        <f t="shared" ca="1" si="47"/>
        <v>0</v>
      </c>
      <c r="R121">
        <f t="shared" ca="1" si="47"/>
        <v>0</v>
      </c>
      <c r="S121">
        <f t="shared" ca="1" si="47"/>
        <v>0</v>
      </c>
      <c r="T121">
        <f t="shared" ca="1" si="47"/>
        <v>0</v>
      </c>
      <c r="U121">
        <f t="shared" ca="1" si="47"/>
        <v>0</v>
      </c>
      <c r="V121">
        <f t="shared" ca="1" si="53"/>
        <v>0</v>
      </c>
      <c r="W121">
        <f t="shared" ca="1" si="53"/>
        <v>0</v>
      </c>
      <c r="X121">
        <f t="shared" ca="1" si="53"/>
        <v>0</v>
      </c>
      <c r="Y121">
        <f t="shared" ca="1" si="53"/>
        <v>0</v>
      </c>
      <c r="Z121">
        <f t="shared" ca="1" si="53"/>
        <v>0</v>
      </c>
      <c r="AA121">
        <f t="shared" ca="1" si="54"/>
        <v>0</v>
      </c>
      <c r="AB121">
        <f t="shared" ca="1" si="54"/>
        <v>0</v>
      </c>
      <c r="AC121" s="59">
        <f t="shared" ca="1" si="34"/>
        <v>0</v>
      </c>
      <c r="AD121" s="17"/>
      <c r="AE121" s="12" t="s">
        <v>50</v>
      </c>
      <c r="AF121">
        <f t="shared" ca="1" si="48"/>
        <v>0</v>
      </c>
      <c r="AG121">
        <f t="shared" ca="1" si="48"/>
        <v>0</v>
      </c>
      <c r="AH121">
        <f t="shared" ca="1" si="48"/>
        <v>0</v>
      </c>
      <c r="AI121">
        <f t="shared" ca="1" si="48"/>
        <v>0</v>
      </c>
      <c r="AJ121">
        <f t="shared" ca="1" si="48"/>
        <v>0</v>
      </c>
      <c r="AK121">
        <f t="shared" ca="1" si="55"/>
        <v>0</v>
      </c>
      <c r="AL121">
        <f t="shared" ca="1" si="55"/>
        <v>0</v>
      </c>
      <c r="AM121">
        <f t="shared" ca="1" si="55"/>
        <v>0</v>
      </c>
      <c r="AN121">
        <f t="shared" ca="1" si="55"/>
        <v>0</v>
      </c>
      <c r="AO121">
        <f t="shared" ca="1" si="55"/>
        <v>0</v>
      </c>
      <c r="AP121">
        <f t="shared" ca="1" si="56"/>
        <v>0</v>
      </c>
      <c r="AQ121" t="e">
        <f t="shared" ca="1" si="56"/>
        <v>#VALUE!</v>
      </c>
      <c r="AR121" s="59" t="e">
        <f t="shared" ca="1" si="36"/>
        <v>#VALUE!</v>
      </c>
      <c r="AS121" s="17"/>
      <c r="AT121" s="12" t="s">
        <v>50</v>
      </c>
      <c r="AU121">
        <f t="shared" ca="1" si="49"/>
        <v>0</v>
      </c>
      <c r="AV121">
        <f t="shared" ca="1" si="49"/>
        <v>0</v>
      </c>
      <c r="AW121">
        <f t="shared" ca="1" si="49"/>
        <v>0</v>
      </c>
      <c r="AX121">
        <f t="shared" ca="1" si="49"/>
        <v>0</v>
      </c>
      <c r="AY121">
        <f t="shared" ca="1" si="49"/>
        <v>0</v>
      </c>
      <c r="AZ121">
        <f t="shared" ca="1" si="57"/>
        <v>0</v>
      </c>
      <c r="BA121">
        <f t="shared" ca="1" si="57"/>
        <v>0</v>
      </c>
      <c r="BB121">
        <f t="shared" ca="1" si="57"/>
        <v>0</v>
      </c>
      <c r="BC121">
        <f t="shared" ca="1" si="57"/>
        <v>0</v>
      </c>
      <c r="BD121">
        <f t="shared" ca="1" si="57"/>
        <v>0</v>
      </c>
      <c r="BE121">
        <f t="shared" ca="1" si="58"/>
        <v>0</v>
      </c>
      <c r="BF121">
        <f t="shared" ca="1" si="58"/>
        <v>0</v>
      </c>
      <c r="BG121" s="59">
        <f t="shared" ca="1" si="38"/>
        <v>0</v>
      </c>
      <c r="BH121" s="17"/>
      <c r="BI121" s="12" t="s">
        <v>50</v>
      </c>
      <c r="BJ121">
        <f t="shared" ca="1" si="50"/>
        <v>0</v>
      </c>
      <c r="BK121">
        <f t="shared" ca="1" si="50"/>
        <v>0</v>
      </c>
      <c r="BL121">
        <f t="shared" ca="1" si="50"/>
        <v>0</v>
      </c>
      <c r="BM121">
        <f t="shared" ca="1" si="50"/>
        <v>0</v>
      </c>
      <c r="BN121">
        <f t="shared" ca="1" si="50"/>
        <v>0</v>
      </c>
      <c r="BO121">
        <f t="shared" ca="1" si="59"/>
        <v>0</v>
      </c>
      <c r="BP121">
        <f t="shared" ca="1" si="59"/>
        <v>0</v>
      </c>
      <c r="BQ121">
        <f t="shared" ca="1" si="59"/>
        <v>0</v>
      </c>
      <c r="BR121">
        <f t="shared" ca="1" si="59"/>
        <v>0</v>
      </c>
      <c r="BS121">
        <f t="shared" ca="1" si="59"/>
        <v>0</v>
      </c>
      <c r="BT121">
        <f t="shared" ca="1" si="60"/>
        <v>0</v>
      </c>
      <c r="BU121">
        <f t="shared" ca="1" si="60"/>
        <v>0</v>
      </c>
      <c r="BV121" s="59">
        <f t="shared" ca="1" si="40"/>
        <v>0</v>
      </c>
      <c r="BW121" s="17"/>
    </row>
    <row r="122" spans="1:75" x14ac:dyDescent="0.25">
      <c r="A122" s="11" t="s">
        <v>51</v>
      </c>
      <c r="B122">
        <f t="shared" ca="1" si="46"/>
        <v>0</v>
      </c>
      <c r="C122">
        <f t="shared" ca="1" si="46"/>
        <v>0</v>
      </c>
      <c r="D122">
        <f t="shared" ca="1" si="46"/>
        <v>0</v>
      </c>
      <c r="E122">
        <f t="shared" ca="1" si="46"/>
        <v>0</v>
      </c>
      <c r="F122">
        <f t="shared" ca="1" si="46"/>
        <v>0</v>
      </c>
      <c r="G122">
        <f t="shared" ca="1" si="51"/>
        <v>0</v>
      </c>
      <c r="H122">
        <f t="shared" ca="1" si="51"/>
        <v>0</v>
      </c>
      <c r="I122">
        <f t="shared" ca="1" si="51"/>
        <v>0</v>
      </c>
      <c r="J122">
        <f t="shared" ca="1" si="51"/>
        <v>0</v>
      </c>
      <c r="K122">
        <f t="shared" ca="1" si="51"/>
        <v>0</v>
      </c>
      <c r="L122">
        <f t="shared" ca="1" si="52"/>
        <v>0</v>
      </c>
      <c r="M122">
        <f t="shared" ca="1" si="52"/>
        <v>0</v>
      </c>
      <c r="N122" s="59">
        <f t="shared" ca="1" si="32"/>
        <v>0</v>
      </c>
      <c r="O122" s="17"/>
      <c r="P122" s="11" t="s">
        <v>51</v>
      </c>
      <c r="Q122">
        <f t="shared" ca="1" si="47"/>
        <v>0</v>
      </c>
      <c r="R122">
        <f t="shared" ca="1" si="47"/>
        <v>0</v>
      </c>
      <c r="S122">
        <f t="shared" ca="1" si="47"/>
        <v>0</v>
      </c>
      <c r="T122">
        <f t="shared" ca="1" si="47"/>
        <v>0</v>
      </c>
      <c r="U122">
        <f t="shared" ca="1" si="47"/>
        <v>0</v>
      </c>
      <c r="V122">
        <f t="shared" ca="1" si="53"/>
        <v>0</v>
      </c>
      <c r="W122">
        <f t="shared" ca="1" si="53"/>
        <v>0</v>
      </c>
      <c r="X122">
        <f t="shared" ca="1" si="53"/>
        <v>0</v>
      </c>
      <c r="Y122">
        <f t="shared" ca="1" si="53"/>
        <v>0</v>
      </c>
      <c r="Z122">
        <f t="shared" ca="1" si="53"/>
        <v>0</v>
      </c>
      <c r="AA122">
        <f t="shared" ca="1" si="54"/>
        <v>0</v>
      </c>
      <c r="AB122">
        <f t="shared" ca="1" si="54"/>
        <v>0</v>
      </c>
      <c r="AC122" s="59">
        <f t="shared" ca="1" si="34"/>
        <v>0</v>
      </c>
      <c r="AD122" s="17"/>
      <c r="AE122" s="11" t="s">
        <v>51</v>
      </c>
      <c r="AF122">
        <f t="shared" ca="1" si="48"/>
        <v>0</v>
      </c>
      <c r="AG122">
        <f t="shared" ca="1" si="48"/>
        <v>0</v>
      </c>
      <c r="AH122">
        <f t="shared" ca="1" si="48"/>
        <v>0</v>
      </c>
      <c r="AI122">
        <f t="shared" ca="1" si="48"/>
        <v>0</v>
      </c>
      <c r="AJ122">
        <f t="shared" ca="1" si="48"/>
        <v>0</v>
      </c>
      <c r="AK122">
        <f t="shared" ca="1" si="55"/>
        <v>0</v>
      </c>
      <c r="AL122">
        <f t="shared" ca="1" si="55"/>
        <v>0</v>
      </c>
      <c r="AM122">
        <f t="shared" ca="1" si="55"/>
        <v>0</v>
      </c>
      <c r="AN122">
        <f t="shared" ca="1" si="55"/>
        <v>0</v>
      </c>
      <c r="AO122">
        <f t="shared" ca="1" si="55"/>
        <v>0</v>
      </c>
      <c r="AP122">
        <f t="shared" ca="1" si="56"/>
        <v>0</v>
      </c>
      <c r="AQ122" t="e">
        <f t="shared" ca="1" si="56"/>
        <v>#VALUE!</v>
      </c>
      <c r="AR122" s="59" t="e">
        <f t="shared" ca="1" si="36"/>
        <v>#VALUE!</v>
      </c>
      <c r="AS122" s="17"/>
      <c r="AT122" s="11" t="s">
        <v>51</v>
      </c>
      <c r="AU122">
        <f t="shared" ca="1" si="49"/>
        <v>0</v>
      </c>
      <c r="AV122">
        <f t="shared" ca="1" si="49"/>
        <v>0</v>
      </c>
      <c r="AW122">
        <f t="shared" ca="1" si="49"/>
        <v>0</v>
      </c>
      <c r="AX122">
        <f t="shared" ca="1" si="49"/>
        <v>0</v>
      </c>
      <c r="AY122">
        <f t="shared" ca="1" si="49"/>
        <v>0</v>
      </c>
      <c r="AZ122">
        <f t="shared" ca="1" si="57"/>
        <v>0</v>
      </c>
      <c r="BA122">
        <f t="shared" ca="1" si="57"/>
        <v>0</v>
      </c>
      <c r="BB122">
        <f t="shared" ca="1" si="57"/>
        <v>0</v>
      </c>
      <c r="BC122">
        <f t="shared" ca="1" si="57"/>
        <v>0</v>
      </c>
      <c r="BD122">
        <f t="shared" ca="1" si="57"/>
        <v>0</v>
      </c>
      <c r="BE122">
        <f t="shared" ca="1" si="58"/>
        <v>0</v>
      </c>
      <c r="BF122">
        <f t="shared" ca="1" si="58"/>
        <v>0</v>
      </c>
      <c r="BG122" s="59">
        <f t="shared" ca="1" si="38"/>
        <v>0</v>
      </c>
      <c r="BH122" s="17"/>
      <c r="BI122" s="11" t="s">
        <v>51</v>
      </c>
      <c r="BJ122">
        <f t="shared" ca="1" si="50"/>
        <v>0</v>
      </c>
      <c r="BK122">
        <f t="shared" ca="1" si="50"/>
        <v>0</v>
      </c>
      <c r="BL122">
        <f t="shared" ca="1" si="50"/>
        <v>0</v>
      </c>
      <c r="BM122">
        <f t="shared" ca="1" si="50"/>
        <v>0</v>
      </c>
      <c r="BN122">
        <f t="shared" ca="1" si="50"/>
        <v>0</v>
      </c>
      <c r="BO122">
        <f t="shared" ca="1" si="59"/>
        <v>0</v>
      </c>
      <c r="BP122">
        <f t="shared" ca="1" si="59"/>
        <v>0</v>
      </c>
      <c r="BQ122">
        <f t="shared" ca="1" si="59"/>
        <v>0</v>
      </c>
      <c r="BR122">
        <f t="shared" ca="1" si="59"/>
        <v>0</v>
      </c>
      <c r="BS122">
        <f t="shared" ca="1" si="59"/>
        <v>0</v>
      </c>
      <c r="BT122">
        <f t="shared" ca="1" si="60"/>
        <v>0</v>
      </c>
      <c r="BU122">
        <f t="shared" ca="1" si="60"/>
        <v>0</v>
      </c>
      <c r="BV122" s="59">
        <f t="shared" ca="1" si="40"/>
        <v>0</v>
      </c>
      <c r="BW122" s="17"/>
    </row>
    <row r="123" spans="1:75" x14ac:dyDescent="0.25">
      <c r="A123" s="12" t="s">
        <v>52</v>
      </c>
      <c r="B123">
        <f t="shared" ca="1" si="46"/>
        <v>0</v>
      </c>
      <c r="C123">
        <f t="shared" ca="1" si="46"/>
        <v>0</v>
      </c>
      <c r="D123">
        <f t="shared" ca="1" si="46"/>
        <v>0</v>
      </c>
      <c r="E123">
        <f t="shared" ca="1" si="46"/>
        <v>0</v>
      </c>
      <c r="F123">
        <f t="shared" ca="1" si="46"/>
        <v>0</v>
      </c>
      <c r="G123">
        <f t="shared" ca="1" si="51"/>
        <v>0</v>
      </c>
      <c r="H123">
        <f t="shared" ca="1" si="51"/>
        <v>0</v>
      </c>
      <c r="I123">
        <f t="shared" ca="1" si="51"/>
        <v>0</v>
      </c>
      <c r="J123">
        <f t="shared" ca="1" si="51"/>
        <v>0</v>
      </c>
      <c r="K123">
        <f t="shared" ca="1" si="51"/>
        <v>0</v>
      </c>
      <c r="L123">
        <f t="shared" ca="1" si="52"/>
        <v>0</v>
      </c>
      <c r="M123">
        <f t="shared" ca="1" si="52"/>
        <v>0</v>
      </c>
      <c r="N123" s="59">
        <f t="shared" ca="1" si="32"/>
        <v>0</v>
      </c>
      <c r="O123" s="17"/>
      <c r="P123" s="12" t="s">
        <v>52</v>
      </c>
      <c r="Q123">
        <f t="shared" ca="1" si="47"/>
        <v>0</v>
      </c>
      <c r="R123">
        <f t="shared" ca="1" si="47"/>
        <v>0</v>
      </c>
      <c r="S123">
        <f t="shared" ca="1" si="47"/>
        <v>0</v>
      </c>
      <c r="T123">
        <f t="shared" ca="1" si="47"/>
        <v>0</v>
      </c>
      <c r="U123">
        <f t="shared" ca="1" si="47"/>
        <v>0</v>
      </c>
      <c r="V123">
        <f t="shared" ca="1" si="53"/>
        <v>0</v>
      </c>
      <c r="W123">
        <f t="shared" ca="1" si="53"/>
        <v>0</v>
      </c>
      <c r="X123">
        <f t="shared" ca="1" si="53"/>
        <v>0</v>
      </c>
      <c r="Y123">
        <f t="shared" ca="1" si="53"/>
        <v>0</v>
      </c>
      <c r="Z123">
        <f t="shared" ca="1" si="53"/>
        <v>0</v>
      </c>
      <c r="AA123">
        <f t="shared" ca="1" si="54"/>
        <v>0</v>
      </c>
      <c r="AB123">
        <f t="shared" ca="1" si="54"/>
        <v>0</v>
      </c>
      <c r="AC123" s="59">
        <f t="shared" ca="1" si="34"/>
        <v>0</v>
      </c>
      <c r="AD123" s="17"/>
      <c r="AE123" s="12" t="s">
        <v>52</v>
      </c>
      <c r="AF123">
        <f t="shared" ca="1" si="48"/>
        <v>0</v>
      </c>
      <c r="AG123">
        <f t="shared" ca="1" si="48"/>
        <v>0</v>
      </c>
      <c r="AH123">
        <f t="shared" ca="1" si="48"/>
        <v>0</v>
      </c>
      <c r="AI123">
        <f t="shared" ca="1" si="48"/>
        <v>0</v>
      </c>
      <c r="AJ123">
        <f t="shared" ca="1" si="48"/>
        <v>0</v>
      </c>
      <c r="AK123">
        <f t="shared" ca="1" si="55"/>
        <v>0</v>
      </c>
      <c r="AL123">
        <f t="shared" ca="1" si="55"/>
        <v>0</v>
      </c>
      <c r="AM123">
        <f t="shared" ca="1" si="55"/>
        <v>0</v>
      </c>
      <c r="AN123">
        <f t="shared" ca="1" si="55"/>
        <v>0</v>
      </c>
      <c r="AO123">
        <f t="shared" ca="1" si="55"/>
        <v>0</v>
      </c>
      <c r="AP123">
        <f t="shared" ca="1" si="56"/>
        <v>0</v>
      </c>
      <c r="AQ123" t="e">
        <f t="shared" ca="1" si="56"/>
        <v>#VALUE!</v>
      </c>
      <c r="AR123" s="59" t="e">
        <f t="shared" ca="1" si="36"/>
        <v>#VALUE!</v>
      </c>
      <c r="AS123" s="17"/>
      <c r="AT123" s="12" t="s">
        <v>52</v>
      </c>
      <c r="AU123">
        <f t="shared" ca="1" si="49"/>
        <v>0</v>
      </c>
      <c r="AV123">
        <f t="shared" ca="1" si="49"/>
        <v>0</v>
      </c>
      <c r="AW123">
        <f t="shared" ca="1" si="49"/>
        <v>0</v>
      </c>
      <c r="AX123">
        <f t="shared" ca="1" si="49"/>
        <v>0</v>
      </c>
      <c r="AY123">
        <f t="shared" ca="1" si="49"/>
        <v>0</v>
      </c>
      <c r="AZ123">
        <f t="shared" ca="1" si="57"/>
        <v>0</v>
      </c>
      <c r="BA123">
        <f t="shared" ca="1" si="57"/>
        <v>0</v>
      </c>
      <c r="BB123">
        <f t="shared" ca="1" si="57"/>
        <v>0</v>
      </c>
      <c r="BC123">
        <f t="shared" ca="1" si="57"/>
        <v>0</v>
      </c>
      <c r="BD123">
        <f t="shared" ca="1" si="57"/>
        <v>0</v>
      </c>
      <c r="BE123">
        <f t="shared" ca="1" si="58"/>
        <v>0</v>
      </c>
      <c r="BF123">
        <f t="shared" ca="1" si="58"/>
        <v>0</v>
      </c>
      <c r="BG123" s="59">
        <f t="shared" ca="1" si="38"/>
        <v>0</v>
      </c>
      <c r="BH123" s="17"/>
      <c r="BI123" s="12" t="s">
        <v>52</v>
      </c>
      <c r="BJ123">
        <f t="shared" ca="1" si="50"/>
        <v>0</v>
      </c>
      <c r="BK123">
        <f t="shared" ca="1" si="50"/>
        <v>0</v>
      </c>
      <c r="BL123">
        <f t="shared" ca="1" si="50"/>
        <v>0</v>
      </c>
      <c r="BM123">
        <f t="shared" ca="1" si="50"/>
        <v>0</v>
      </c>
      <c r="BN123">
        <f t="shared" ca="1" si="50"/>
        <v>0</v>
      </c>
      <c r="BO123">
        <f t="shared" ca="1" si="59"/>
        <v>0</v>
      </c>
      <c r="BP123">
        <f t="shared" ca="1" si="59"/>
        <v>0</v>
      </c>
      <c r="BQ123">
        <f t="shared" ca="1" si="59"/>
        <v>0</v>
      </c>
      <c r="BR123">
        <f t="shared" ca="1" si="59"/>
        <v>0</v>
      </c>
      <c r="BS123">
        <f t="shared" ca="1" si="59"/>
        <v>0</v>
      </c>
      <c r="BT123">
        <f t="shared" ca="1" si="60"/>
        <v>0</v>
      </c>
      <c r="BU123">
        <f t="shared" ca="1" si="60"/>
        <v>0</v>
      </c>
      <c r="BV123" s="59">
        <f t="shared" ca="1" si="40"/>
        <v>0</v>
      </c>
      <c r="BW123" s="17"/>
    </row>
    <row r="124" spans="1:75" x14ac:dyDescent="0.25">
      <c r="A124" s="11" t="s">
        <v>53</v>
      </c>
      <c r="B124">
        <f t="shared" ca="1" si="46"/>
        <v>0</v>
      </c>
      <c r="C124">
        <f t="shared" ca="1" si="46"/>
        <v>0</v>
      </c>
      <c r="D124">
        <f t="shared" ca="1" si="46"/>
        <v>0</v>
      </c>
      <c r="E124">
        <f t="shared" ca="1" si="46"/>
        <v>0</v>
      </c>
      <c r="F124">
        <f t="shared" ca="1" si="46"/>
        <v>0</v>
      </c>
      <c r="G124">
        <f t="shared" ca="1" si="51"/>
        <v>0</v>
      </c>
      <c r="H124">
        <f t="shared" ca="1" si="51"/>
        <v>0</v>
      </c>
      <c r="I124">
        <f t="shared" ca="1" si="51"/>
        <v>0</v>
      </c>
      <c r="J124">
        <f t="shared" ca="1" si="51"/>
        <v>0</v>
      </c>
      <c r="K124">
        <f t="shared" ca="1" si="51"/>
        <v>0</v>
      </c>
      <c r="L124">
        <f t="shared" ca="1" si="52"/>
        <v>0</v>
      </c>
      <c r="M124">
        <f t="shared" ca="1" si="52"/>
        <v>0</v>
      </c>
      <c r="N124" s="59">
        <f t="shared" ca="1" si="32"/>
        <v>0</v>
      </c>
      <c r="O124" s="17"/>
      <c r="P124" s="11" t="s">
        <v>53</v>
      </c>
      <c r="Q124">
        <f t="shared" ca="1" si="47"/>
        <v>0</v>
      </c>
      <c r="R124">
        <f t="shared" ca="1" si="47"/>
        <v>0</v>
      </c>
      <c r="S124">
        <f t="shared" ca="1" si="47"/>
        <v>0</v>
      </c>
      <c r="T124">
        <f t="shared" ca="1" si="47"/>
        <v>0</v>
      </c>
      <c r="U124">
        <f t="shared" ca="1" si="47"/>
        <v>0</v>
      </c>
      <c r="V124">
        <f t="shared" ca="1" si="53"/>
        <v>0</v>
      </c>
      <c r="W124">
        <f t="shared" ca="1" si="53"/>
        <v>0</v>
      </c>
      <c r="X124">
        <f t="shared" ca="1" si="53"/>
        <v>0</v>
      </c>
      <c r="Y124">
        <f t="shared" ca="1" si="53"/>
        <v>0</v>
      </c>
      <c r="Z124">
        <f t="shared" ca="1" si="53"/>
        <v>0</v>
      </c>
      <c r="AA124">
        <f t="shared" ca="1" si="54"/>
        <v>0</v>
      </c>
      <c r="AB124">
        <f t="shared" ca="1" si="54"/>
        <v>0</v>
      </c>
      <c r="AC124" s="59">
        <f t="shared" ca="1" si="34"/>
        <v>0</v>
      </c>
      <c r="AD124" s="17"/>
      <c r="AE124" s="11" t="s">
        <v>53</v>
      </c>
      <c r="AF124">
        <f t="shared" ca="1" si="48"/>
        <v>0</v>
      </c>
      <c r="AG124">
        <f t="shared" ca="1" si="48"/>
        <v>0</v>
      </c>
      <c r="AH124">
        <f t="shared" ca="1" si="48"/>
        <v>0</v>
      </c>
      <c r="AI124">
        <f t="shared" ca="1" si="48"/>
        <v>0</v>
      </c>
      <c r="AJ124">
        <f t="shared" ca="1" si="48"/>
        <v>0</v>
      </c>
      <c r="AK124">
        <f t="shared" ca="1" si="55"/>
        <v>0</v>
      </c>
      <c r="AL124">
        <f t="shared" ca="1" si="55"/>
        <v>0</v>
      </c>
      <c r="AM124">
        <f t="shared" ca="1" si="55"/>
        <v>0</v>
      </c>
      <c r="AN124">
        <f t="shared" ca="1" si="55"/>
        <v>0</v>
      </c>
      <c r="AO124">
        <f t="shared" ca="1" si="55"/>
        <v>0</v>
      </c>
      <c r="AP124">
        <f t="shared" ca="1" si="56"/>
        <v>0</v>
      </c>
      <c r="AQ124" t="e">
        <f t="shared" ca="1" si="56"/>
        <v>#VALUE!</v>
      </c>
      <c r="AR124" s="59" t="e">
        <f t="shared" ca="1" si="36"/>
        <v>#VALUE!</v>
      </c>
      <c r="AS124" s="17"/>
      <c r="AT124" s="11" t="s">
        <v>53</v>
      </c>
      <c r="AU124">
        <f t="shared" ca="1" si="49"/>
        <v>0</v>
      </c>
      <c r="AV124">
        <f t="shared" ca="1" si="49"/>
        <v>0</v>
      </c>
      <c r="AW124">
        <f t="shared" ca="1" si="49"/>
        <v>0</v>
      </c>
      <c r="AX124">
        <f t="shared" ca="1" si="49"/>
        <v>0</v>
      </c>
      <c r="AY124">
        <f t="shared" ca="1" si="49"/>
        <v>0</v>
      </c>
      <c r="AZ124">
        <f t="shared" ca="1" si="57"/>
        <v>0</v>
      </c>
      <c r="BA124">
        <f t="shared" ca="1" si="57"/>
        <v>0</v>
      </c>
      <c r="BB124">
        <f t="shared" ca="1" si="57"/>
        <v>0</v>
      </c>
      <c r="BC124">
        <f t="shared" ca="1" si="57"/>
        <v>0</v>
      </c>
      <c r="BD124">
        <f t="shared" ca="1" si="57"/>
        <v>0</v>
      </c>
      <c r="BE124">
        <f t="shared" ca="1" si="58"/>
        <v>0</v>
      </c>
      <c r="BF124">
        <f t="shared" ca="1" si="58"/>
        <v>0</v>
      </c>
      <c r="BG124" s="59">
        <f t="shared" ca="1" si="38"/>
        <v>0</v>
      </c>
      <c r="BH124" s="17"/>
      <c r="BI124" s="11" t="s">
        <v>53</v>
      </c>
      <c r="BJ124">
        <f t="shared" ca="1" si="50"/>
        <v>0</v>
      </c>
      <c r="BK124">
        <f t="shared" ca="1" si="50"/>
        <v>0</v>
      </c>
      <c r="BL124">
        <f t="shared" ca="1" si="50"/>
        <v>0</v>
      </c>
      <c r="BM124">
        <f t="shared" ca="1" si="50"/>
        <v>0</v>
      </c>
      <c r="BN124">
        <f t="shared" ca="1" si="50"/>
        <v>0</v>
      </c>
      <c r="BO124">
        <f t="shared" ca="1" si="59"/>
        <v>0</v>
      </c>
      <c r="BP124">
        <f t="shared" ca="1" si="59"/>
        <v>0</v>
      </c>
      <c r="BQ124">
        <f t="shared" ca="1" si="59"/>
        <v>0</v>
      </c>
      <c r="BR124">
        <f t="shared" ca="1" si="59"/>
        <v>0</v>
      </c>
      <c r="BS124">
        <f t="shared" ca="1" si="59"/>
        <v>0</v>
      </c>
      <c r="BT124">
        <f t="shared" ca="1" si="60"/>
        <v>0</v>
      </c>
      <c r="BU124">
        <f t="shared" ca="1" si="60"/>
        <v>0</v>
      </c>
      <c r="BV124" s="59">
        <f t="shared" ca="1" si="40"/>
        <v>0</v>
      </c>
      <c r="BW124" s="17"/>
    </row>
    <row r="125" spans="1:75" x14ac:dyDescent="0.25">
      <c r="A125" s="12" t="s">
        <v>54</v>
      </c>
      <c r="B125">
        <f t="shared" ca="1" si="46"/>
        <v>0</v>
      </c>
      <c r="C125">
        <f t="shared" ca="1" si="46"/>
        <v>0</v>
      </c>
      <c r="D125">
        <f t="shared" ca="1" si="46"/>
        <v>0</v>
      </c>
      <c r="E125">
        <f t="shared" ca="1" si="46"/>
        <v>0</v>
      </c>
      <c r="F125">
        <f t="shared" ca="1" si="46"/>
        <v>0</v>
      </c>
      <c r="G125">
        <f t="shared" ca="1" si="51"/>
        <v>0</v>
      </c>
      <c r="H125">
        <f t="shared" ca="1" si="51"/>
        <v>0</v>
      </c>
      <c r="I125">
        <f t="shared" ca="1" si="51"/>
        <v>0</v>
      </c>
      <c r="J125">
        <f t="shared" ca="1" si="51"/>
        <v>0</v>
      </c>
      <c r="K125">
        <f t="shared" ca="1" si="51"/>
        <v>0</v>
      </c>
      <c r="L125">
        <f t="shared" ca="1" si="52"/>
        <v>0</v>
      </c>
      <c r="M125">
        <f t="shared" ca="1" si="52"/>
        <v>0</v>
      </c>
      <c r="N125" s="59">
        <f t="shared" ca="1" si="32"/>
        <v>0</v>
      </c>
      <c r="O125" s="17"/>
      <c r="P125" s="12" t="s">
        <v>54</v>
      </c>
      <c r="Q125">
        <f t="shared" ca="1" si="47"/>
        <v>0</v>
      </c>
      <c r="R125">
        <f t="shared" ca="1" si="47"/>
        <v>0</v>
      </c>
      <c r="S125">
        <f t="shared" ca="1" si="47"/>
        <v>0</v>
      </c>
      <c r="T125">
        <f t="shared" ca="1" si="47"/>
        <v>0</v>
      </c>
      <c r="U125">
        <f t="shared" ca="1" si="47"/>
        <v>0</v>
      </c>
      <c r="V125">
        <f t="shared" ca="1" si="53"/>
        <v>0</v>
      </c>
      <c r="W125">
        <f t="shared" ca="1" si="53"/>
        <v>0</v>
      </c>
      <c r="X125">
        <f t="shared" ca="1" si="53"/>
        <v>0</v>
      </c>
      <c r="Y125">
        <f t="shared" ca="1" si="53"/>
        <v>0</v>
      </c>
      <c r="Z125">
        <f t="shared" ca="1" si="53"/>
        <v>0</v>
      </c>
      <c r="AA125">
        <f t="shared" ca="1" si="54"/>
        <v>0</v>
      </c>
      <c r="AB125">
        <f t="shared" ca="1" si="54"/>
        <v>0</v>
      </c>
      <c r="AC125" s="59">
        <f t="shared" ca="1" si="34"/>
        <v>0</v>
      </c>
      <c r="AD125" s="17"/>
      <c r="AE125" s="12" t="s">
        <v>54</v>
      </c>
      <c r="AF125">
        <f t="shared" ca="1" si="48"/>
        <v>0</v>
      </c>
      <c r="AG125">
        <f t="shared" ca="1" si="48"/>
        <v>0</v>
      </c>
      <c r="AH125">
        <f t="shared" ca="1" si="48"/>
        <v>0</v>
      </c>
      <c r="AI125">
        <f t="shared" ca="1" si="48"/>
        <v>0</v>
      </c>
      <c r="AJ125">
        <f t="shared" ca="1" si="48"/>
        <v>0</v>
      </c>
      <c r="AK125">
        <f t="shared" ca="1" si="55"/>
        <v>0</v>
      </c>
      <c r="AL125">
        <f t="shared" ca="1" si="55"/>
        <v>0</v>
      </c>
      <c r="AM125">
        <f t="shared" ca="1" si="55"/>
        <v>0</v>
      </c>
      <c r="AN125">
        <f t="shared" ca="1" si="55"/>
        <v>0</v>
      </c>
      <c r="AO125">
        <f t="shared" ca="1" si="55"/>
        <v>0</v>
      </c>
      <c r="AP125">
        <f t="shared" ca="1" si="56"/>
        <v>0</v>
      </c>
      <c r="AQ125" t="e">
        <f t="shared" ca="1" si="56"/>
        <v>#VALUE!</v>
      </c>
      <c r="AR125" s="59" t="e">
        <f t="shared" ca="1" si="36"/>
        <v>#VALUE!</v>
      </c>
      <c r="AS125" s="17"/>
      <c r="AT125" s="12" t="s">
        <v>54</v>
      </c>
      <c r="AU125">
        <f t="shared" ca="1" si="49"/>
        <v>0</v>
      </c>
      <c r="AV125">
        <f t="shared" ca="1" si="49"/>
        <v>0</v>
      </c>
      <c r="AW125">
        <f t="shared" ca="1" si="49"/>
        <v>0</v>
      </c>
      <c r="AX125">
        <f t="shared" ca="1" si="49"/>
        <v>0</v>
      </c>
      <c r="AY125">
        <f t="shared" ca="1" si="49"/>
        <v>0</v>
      </c>
      <c r="AZ125">
        <f t="shared" ca="1" si="57"/>
        <v>0</v>
      </c>
      <c r="BA125">
        <f t="shared" ca="1" si="57"/>
        <v>0</v>
      </c>
      <c r="BB125">
        <f t="shared" ca="1" si="57"/>
        <v>0</v>
      </c>
      <c r="BC125">
        <f t="shared" ca="1" si="57"/>
        <v>0</v>
      </c>
      <c r="BD125">
        <f t="shared" ca="1" si="57"/>
        <v>0</v>
      </c>
      <c r="BE125">
        <f t="shared" ca="1" si="58"/>
        <v>0</v>
      </c>
      <c r="BF125">
        <f t="shared" ca="1" si="58"/>
        <v>0</v>
      </c>
      <c r="BG125" s="59">
        <f t="shared" ca="1" si="38"/>
        <v>0</v>
      </c>
      <c r="BH125" s="17"/>
      <c r="BI125" s="12" t="s">
        <v>54</v>
      </c>
      <c r="BJ125">
        <f t="shared" ca="1" si="50"/>
        <v>0</v>
      </c>
      <c r="BK125">
        <f t="shared" ca="1" si="50"/>
        <v>0</v>
      </c>
      <c r="BL125">
        <f t="shared" ca="1" si="50"/>
        <v>0</v>
      </c>
      <c r="BM125">
        <f t="shared" ca="1" si="50"/>
        <v>0</v>
      </c>
      <c r="BN125">
        <f t="shared" ca="1" si="50"/>
        <v>0</v>
      </c>
      <c r="BO125">
        <f t="shared" ca="1" si="59"/>
        <v>0</v>
      </c>
      <c r="BP125">
        <f t="shared" ca="1" si="59"/>
        <v>0</v>
      </c>
      <c r="BQ125">
        <f t="shared" ca="1" si="59"/>
        <v>0</v>
      </c>
      <c r="BR125">
        <f t="shared" ca="1" si="59"/>
        <v>0</v>
      </c>
      <c r="BS125">
        <f t="shared" ca="1" si="59"/>
        <v>0</v>
      </c>
      <c r="BT125">
        <f t="shared" ca="1" si="60"/>
        <v>0</v>
      </c>
      <c r="BU125">
        <f t="shared" ca="1" si="60"/>
        <v>0</v>
      </c>
      <c r="BV125" s="59">
        <f t="shared" ca="1" si="40"/>
        <v>0</v>
      </c>
      <c r="BW125" s="17"/>
    </row>
    <row r="126" spans="1:75" x14ac:dyDescent="0.25">
      <c r="A126" s="12" t="s">
        <v>56</v>
      </c>
      <c r="B126">
        <f t="shared" ca="1" si="46"/>
        <v>0</v>
      </c>
      <c r="C126">
        <f t="shared" ca="1" si="46"/>
        <v>0</v>
      </c>
      <c r="D126">
        <f t="shared" ca="1" si="46"/>
        <v>0</v>
      </c>
      <c r="E126">
        <f t="shared" ca="1" si="46"/>
        <v>0</v>
      </c>
      <c r="F126">
        <f t="shared" ca="1" si="46"/>
        <v>0</v>
      </c>
      <c r="G126">
        <f t="shared" ca="1" si="51"/>
        <v>0</v>
      </c>
      <c r="H126">
        <f t="shared" ca="1" si="51"/>
        <v>0</v>
      </c>
      <c r="I126">
        <f t="shared" ca="1" si="51"/>
        <v>0</v>
      </c>
      <c r="J126">
        <f t="shared" ca="1" si="51"/>
        <v>0</v>
      </c>
      <c r="K126">
        <f t="shared" ca="1" si="51"/>
        <v>0</v>
      </c>
      <c r="L126">
        <f t="shared" ca="1" si="52"/>
        <v>0</v>
      </c>
      <c r="M126">
        <f t="shared" ca="1" si="52"/>
        <v>0</v>
      </c>
      <c r="N126" s="59">
        <f t="shared" ca="1" si="32"/>
        <v>0</v>
      </c>
      <c r="O126" s="17"/>
      <c r="P126" s="12" t="s">
        <v>56</v>
      </c>
      <c r="Q126">
        <f t="shared" ca="1" si="47"/>
        <v>0</v>
      </c>
      <c r="R126">
        <f t="shared" ca="1" si="47"/>
        <v>0</v>
      </c>
      <c r="S126">
        <f t="shared" ca="1" si="47"/>
        <v>0</v>
      </c>
      <c r="T126">
        <f t="shared" ca="1" si="47"/>
        <v>0</v>
      </c>
      <c r="U126">
        <f t="shared" ca="1" si="47"/>
        <v>0</v>
      </c>
      <c r="V126">
        <f t="shared" ca="1" si="53"/>
        <v>0</v>
      </c>
      <c r="W126">
        <f t="shared" ca="1" si="53"/>
        <v>0</v>
      </c>
      <c r="X126">
        <f t="shared" ca="1" si="53"/>
        <v>0</v>
      </c>
      <c r="Y126">
        <f t="shared" ca="1" si="53"/>
        <v>0</v>
      </c>
      <c r="Z126">
        <f t="shared" ca="1" si="53"/>
        <v>0</v>
      </c>
      <c r="AA126">
        <f t="shared" ca="1" si="54"/>
        <v>0</v>
      </c>
      <c r="AB126">
        <f t="shared" ca="1" si="54"/>
        <v>0</v>
      </c>
      <c r="AC126" s="59">
        <f t="shared" ca="1" si="34"/>
        <v>0</v>
      </c>
      <c r="AD126" s="17"/>
      <c r="AE126" s="12" t="s">
        <v>56</v>
      </c>
      <c r="AF126">
        <f t="shared" ca="1" si="48"/>
        <v>0</v>
      </c>
      <c r="AG126">
        <f t="shared" ca="1" si="48"/>
        <v>0</v>
      </c>
      <c r="AH126">
        <f t="shared" ca="1" si="48"/>
        <v>0</v>
      </c>
      <c r="AI126">
        <f t="shared" ca="1" si="48"/>
        <v>0</v>
      </c>
      <c r="AJ126">
        <f t="shared" ca="1" si="48"/>
        <v>0</v>
      </c>
      <c r="AK126">
        <f t="shared" ca="1" si="55"/>
        <v>0</v>
      </c>
      <c r="AL126">
        <f t="shared" ca="1" si="55"/>
        <v>0</v>
      </c>
      <c r="AM126">
        <f t="shared" ca="1" si="55"/>
        <v>0</v>
      </c>
      <c r="AN126">
        <f t="shared" ca="1" si="55"/>
        <v>0</v>
      </c>
      <c r="AO126">
        <f t="shared" ca="1" si="55"/>
        <v>0</v>
      </c>
      <c r="AP126">
        <f t="shared" ca="1" si="56"/>
        <v>0</v>
      </c>
      <c r="AQ126" t="e">
        <f t="shared" ca="1" si="56"/>
        <v>#VALUE!</v>
      </c>
      <c r="AR126" s="59" t="e">
        <f t="shared" ca="1" si="36"/>
        <v>#VALUE!</v>
      </c>
      <c r="AS126" s="17"/>
      <c r="AT126" s="12" t="s">
        <v>56</v>
      </c>
      <c r="AU126">
        <f t="shared" ca="1" si="49"/>
        <v>0</v>
      </c>
      <c r="AV126">
        <f t="shared" ca="1" si="49"/>
        <v>0</v>
      </c>
      <c r="AW126">
        <f t="shared" ca="1" si="49"/>
        <v>0</v>
      </c>
      <c r="AX126">
        <f t="shared" ca="1" si="49"/>
        <v>0</v>
      </c>
      <c r="AY126">
        <f t="shared" ca="1" si="49"/>
        <v>0</v>
      </c>
      <c r="AZ126">
        <f t="shared" ca="1" si="57"/>
        <v>0</v>
      </c>
      <c r="BA126">
        <f t="shared" ca="1" si="57"/>
        <v>0</v>
      </c>
      <c r="BB126">
        <f t="shared" ca="1" si="57"/>
        <v>0</v>
      </c>
      <c r="BC126">
        <f t="shared" ca="1" si="57"/>
        <v>0</v>
      </c>
      <c r="BD126">
        <f t="shared" ca="1" si="57"/>
        <v>0</v>
      </c>
      <c r="BE126">
        <f t="shared" ca="1" si="58"/>
        <v>0</v>
      </c>
      <c r="BF126">
        <f t="shared" ca="1" si="58"/>
        <v>0</v>
      </c>
      <c r="BG126" s="59">
        <f t="shared" ca="1" si="38"/>
        <v>0</v>
      </c>
      <c r="BH126" s="17"/>
      <c r="BI126" s="12" t="s">
        <v>56</v>
      </c>
      <c r="BJ126">
        <f t="shared" ca="1" si="50"/>
        <v>0</v>
      </c>
      <c r="BK126">
        <f t="shared" ca="1" si="50"/>
        <v>0</v>
      </c>
      <c r="BL126">
        <f t="shared" ca="1" si="50"/>
        <v>0</v>
      </c>
      <c r="BM126">
        <f t="shared" ca="1" si="50"/>
        <v>0</v>
      </c>
      <c r="BN126">
        <f t="shared" ca="1" si="50"/>
        <v>0</v>
      </c>
      <c r="BO126">
        <f t="shared" ca="1" si="59"/>
        <v>0</v>
      </c>
      <c r="BP126">
        <f t="shared" ca="1" si="59"/>
        <v>0</v>
      </c>
      <c r="BQ126">
        <f t="shared" ca="1" si="59"/>
        <v>0</v>
      </c>
      <c r="BR126">
        <f t="shared" ca="1" si="59"/>
        <v>0</v>
      </c>
      <c r="BS126">
        <f t="shared" ca="1" si="59"/>
        <v>0</v>
      </c>
      <c r="BT126">
        <f t="shared" ca="1" si="60"/>
        <v>0</v>
      </c>
      <c r="BU126">
        <f t="shared" ca="1" si="60"/>
        <v>0</v>
      </c>
      <c r="BV126" s="59">
        <f t="shared" ca="1" si="40"/>
        <v>0</v>
      </c>
      <c r="BW126" s="17"/>
    </row>
    <row r="127" spans="1:75" x14ac:dyDescent="0.25">
      <c r="A127" s="11" t="s">
        <v>57</v>
      </c>
      <c r="B127">
        <f t="shared" ca="1" si="46"/>
        <v>0</v>
      </c>
      <c r="C127">
        <f t="shared" ca="1" si="46"/>
        <v>0</v>
      </c>
      <c r="D127">
        <f t="shared" ca="1" si="46"/>
        <v>0</v>
      </c>
      <c r="E127">
        <f t="shared" ca="1" si="46"/>
        <v>0</v>
      </c>
      <c r="F127">
        <f t="shared" ca="1" si="46"/>
        <v>0</v>
      </c>
      <c r="G127">
        <f t="shared" ca="1" si="51"/>
        <v>0</v>
      </c>
      <c r="H127">
        <f t="shared" ca="1" si="51"/>
        <v>0</v>
      </c>
      <c r="I127">
        <f t="shared" ca="1" si="51"/>
        <v>0</v>
      </c>
      <c r="J127">
        <f t="shared" ca="1" si="51"/>
        <v>0</v>
      </c>
      <c r="K127">
        <f t="shared" ref="K127:K146" ca="1" si="61">SUMPRODUCT((INDIRECT(K$75&amp;"!$B$3:$B$250")=$A127)*(INDIRECT(K$75&amp;"!L3C"&amp;MATCH($A$75,INDIRECT(K$75&amp;"!$A$2:$S$2"),0)&amp;":L250C"&amp;MATCH($A$75,INDIRECT(K$75&amp;"!$A$2:$S$2"),0),FALSE)))</f>
        <v>0</v>
      </c>
      <c r="L127">
        <f t="shared" ca="1" si="52"/>
        <v>0</v>
      </c>
      <c r="M127">
        <f t="shared" ca="1" si="52"/>
        <v>0</v>
      </c>
      <c r="N127" s="59">
        <f t="shared" ca="1" si="32"/>
        <v>0</v>
      </c>
      <c r="O127" s="17"/>
      <c r="P127" s="11" t="s">
        <v>57</v>
      </c>
      <c r="Q127">
        <f t="shared" ca="1" si="47"/>
        <v>0</v>
      </c>
      <c r="R127">
        <f t="shared" ca="1" si="47"/>
        <v>0</v>
      </c>
      <c r="S127">
        <f t="shared" ca="1" si="47"/>
        <v>0</v>
      </c>
      <c r="T127">
        <f t="shared" ca="1" si="47"/>
        <v>0</v>
      </c>
      <c r="U127">
        <f t="shared" ca="1" si="47"/>
        <v>0</v>
      </c>
      <c r="V127">
        <f t="shared" ca="1" si="53"/>
        <v>0</v>
      </c>
      <c r="W127">
        <f t="shared" ca="1" si="53"/>
        <v>0</v>
      </c>
      <c r="X127">
        <f t="shared" ca="1" si="53"/>
        <v>0</v>
      </c>
      <c r="Y127">
        <f t="shared" ca="1" si="53"/>
        <v>0</v>
      </c>
      <c r="Z127">
        <f t="shared" ca="1" si="53"/>
        <v>0</v>
      </c>
      <c r="AA127">
        <f t="shared" ca="1" si="54"/>
        <v>0</v>
      </c>
      <c r="AB127">
        <f t="shared" ca="1" si="54"/>
        <v>0</v>
      </c>
      <c r="AC127" s="59">
        <f t="shared" ca="1" si="34"/>
        <v>0</v>
      </c>
      <c r="AD127" s="17"/>
      <c r="AE127" s="11" t="s">
        <v>57</v>
      </c>
      <c r="AF127">
        <f t="shared" ca="1" si="48"/>
        <v>0</v>
      </c>
      <c r="AG127">
        <f t="shared" ca="1" si="48"/>
        <v>0</v>
      </c>
      <c r="AH127">
        <f t="shared" ca="1" si="48"/>
        <v>0</v>
      </c>
      <c r="AI127">
        <f t="shared" ca="1" si="48"/>
        <v>0</v>
      </c>
      <c r="AJ127">
        <f t="shared" ca="1" si="48"/>
        <v>0</v>
      </c>
      <c r="AK127">
        <f t="shared" ca="1" si="55"/>
        <v>0</v>
      </c>
      <c r="AL127">
        <f t="shared" ca="1" si="55"/>
        <v>0</v>
      </c>
      <c r="AM127">
        <f t="shared" ca="1" si="55"/>
        <v>0</v>
      </c>
      <c r="AN127">
        <f t="shared" ca="1" si="55"/>
        <v>0</v>
      </c>
      <c r="AO127">
        <f t="shared" ref="AO127:AO146" ca="1" si="62">SUMPRODUCT((INDIRECT(AO$75&amp;"!$B$3:$B$250")=$AE127)*(INDIRECT(AO$75&amp;"!L3C"&amp;MATCH($AE$75,INDIRECT(AO$75&amp;"!$A$2:$S$2"),0)&amp;":L250C"&amp;MATCH($AE$75,INDIRECT(AO$75&amp;"!$A$2:$S$2"),0),FALSE)))</f>
        <v>0</v>
      </c>
      <c r="AP127">
        <f t="shared" ca="1" si="56"/>
        <v>0</v>
      </c>
      <c r="AQ127" t="e">
        <f t="shared" ca="1" si="56"/>
        <v>#VALUE!</v>
      </c>
      <c r="AR127" s="59" t="e">
        <f t="shared" ca="1" si="36"/>
        <v>#VALUE!</v>
      </c>
      <c r="AS127" s="17"/>
      <c r="AT127" s="11" t="s">
        <v>57</v>
      </c>
      <c r="AU127">
        <f t="shared" ca="1" si="49"/>
        <v>0</v>
      </c>
      <c r="AV127">
        <f t="shared" ca="1" si="49"/>
        <v>0</v>
      </c>
      <c r="AW127">
        <f t="shared" ca="1" si="49"/>
        <v>0</v>
      </c>
      <c r="AX127">
        <f t="shared" ca="1" si="49"/>
        <v>0</v>
      </c>
      <c r="AY127">
        <f t="shared" ca="1" si="49"/>
        <v>0</v>
      </c>
      <c r="AZ127">
        <f t="shared" ca="1" si="57"/>
        <v>0</v>
      </c>
      <c r="BA127">
        <f t="shared" ca="1" si="57"/>
        <v>0</v>
      </c>
      <c r="BB127">
        <f t="shared" ca="1" si="57"/>
        <v>0</v>
      </c>
      <c r="BC127">
        <f t="shared" ca="1" si="57"/>
        <v>0</v>
      </c>
      <c r="BD127">
        <f t="shared" ref="BD127:BD146" ca="1" si="63">SUMPRODUCT((INDIRECT(BD$75&amp;"!$B$3:$B$250")=$AT127)*(INDIRECT(BD$75&amp;"!L3C"&amp;MATCH($AT$75,INDIRECT(BD$75&amp;"!$A$2:$S$2"),0)&amp;":L250C"&amp;MATCH($AT$75,INDIRECT(BD$75&amp;"!$A$2:$S$2"),0),FALSE)))</f>
        <v>0</v>
      </c>
      <c r="BE127">
        <f t="shared" ca="1" si="58"/>
        <v>0</v>
      </c>
      <c r="BF127">
        <f t="shared" ca="1" si="58"/>
        <v>0</v>
      </c>
      <c r="BG127" s="59">
        <f t="shared" ca="1" si="38"/>
        <v>0</v>
      </c>
      <c r="BH127" s="17"/>
      <c r="BI127" s="11" t="s">
        <v>57</v>
      </c>
      <c r="BJ127">
        <f t="shared" ca="1" si="50"/>
        <v>0</v>
      </c>
      <c r="BK127">
        <f t="shared" ca="1" si="50"/>
        <v>0</v>
      </c>
      <c r="BL127">
        <f t="shared" ca="1" si="50"/>
        <v>0</v>
      </c>
      <c r="BM127">
        <f t="shared" ca="1" si="50"/>
        <v>0</v>
      </c>
      <c r="BN127">
        <f t="shared" ca="1" si="50"/>
        <v>0</v>
      </c>
      <c r="BO127">
        <f t="shared" ca="1" si="59"/>
        <v>0</v>
      </c>
      <c r="BP127">
        <f t="shared" ca="1" si="59"/>
        <v>0</v>
      </c>
      <c r="BQ127">
        <f t="shared" ca="1" si="59"/>
        <v>0</v>
      </c>
      <c r="BR127">
        <f t="shared" ca="1" si="59"/>
        <v>0</v>
      </c>
      <c r="BS127">
        <f t="shared" ref="BS127:BS146" ca="1" si="64">SUMPRODUCT((INDIRECT(BS$75&amp;"!$B$3:$B$250")=$BI127)*(INDIRECT(BS$75&amp;"!L3C"&amp;MATCH($BI$75,INDIRECT(BS$75&amp;"!$A$2:$S$2"),0)&amp;":L250C"&amp;MATCH($BI$75,INDIRECT(BS$75&amp;"!$A$2:$S$2"),0),FALSE)))</f>
        <v>0</v>
      </c>
      <c r="BT127">
        <f t="shared" ca="1" si="60"/>
        <v>0</v>
      </c>
      <c r="BU127">
        <f t="shared" ca="1" si="60"/>
        <v>0</v>
      </c>
      <c r="BV127" s="59">
        <f t="shared" ca="1" si="40"/>
        <v>0</v>
      </c>
      <c r="BW127" s="17"/>
    </row>
    <row r="128" spans="1:75" x14ac:dyDescent="0.25">
      <c r="A128" s="12" t="s">
        <v>58</v>
      </c>
      <c r="B128">
        <f t="shared" ca="1" si="46"/>
        <v>0</v>
      </c>
      <c r="C128">
        <f t="shared" ca="1" si="46"/>
        <v>0</v>
      </c>
      <c r="D128">
        <f t="shared" ca="1" si="46"/>
        <v>0</v>
      </c>
      <c r="E128">
        <f t="shared" ca="1" si="46"/>
        <v>0</v>
      </c>
      <c r="F128">
        <f t="shared" ca="1" si="46"/>
        <v>0</v>
      </c>
      <c r="G128">
        <f t="shared" ca="1" si="51"/>
        <v>0</v>
      </c>
      <c r="H128">
        <f t="shared" ca="1" si="51"/>
        <v>0</v>
      </c>
      <c r="I128">
        <f t="shared" ca="1" si="51"/>
        <v>0</v>
      </c>
      <c r="J128">
        <f t="shared" ca="1" si="51"/>
        <v>0</v>
      </c>
      <c r="K128">
        <f t="shared" ca="1" si="61"/>
        <v>0</v>
      </c>
      <c r="L128">
        <f t="shared" ca="1" si="52"/>
        <v>0</v>
      </c>
      <c r="M128">
        <f t="shared" ca="1" si="52"/>
        <v>0</v>
      </c>
      <c r="N128" s="59">
        <f t="shared" ca="1" si="32"/>
        <v>0</v>
      </c>
      <c r="O128" s="17"/>
      <c r="P128" s="12" t="s">
        <v>58</v>
      </c>
      <c r="Q128">
        <f t="shared" ca="1" si="47"/>
        <v>0</v>
      </c>
      <c r="R128">
        <f t="shared" ca="1" si="47"/>
        <v>0</v>
      </c>
      <c r="S128">
        <f t="shared" ca="1" si="47"/>
        <v>0</v>
      </c>
      <c r="T128">
        <f t="shared" ca="1" si="47"/>
        <v>0</v>
      </c>
      <c r="U128">
        <f t="shared" ca="1" si="47"/>
        <v>0</v>
      </c>
      <c r="V128">
        <f t="shared" ca="1" si="53"/>
        <v>0</v>
      </c>
      <c r="W128">
        <f t="shared" ca="1" si="53"/>
        <v>0</v>
      </c>
      <c r="X128">
        <f t="shared" ca="1" si="53"/>
        <v>0</v>
      </c>
      <c r="Y128">
        <f t="shared" ca="1" si="53"/>
        <v>0</v>
      </c>
      <c r="Z128">
        <f t="shared" ca="1" si="53"/>
        <v>0</v>
      </c>
      <c r="AA128">
        <f t="shared" ca="1" si="54"/>
        <v>0</v>
      </c>
      <c r="AB128">
        <f t="shared" ca="1" si="54"/>
        <v>0</v>
      </c>
      <c r="AC128" s="59">
        <f t="shared" ca="1" si="34"/>
        <v>0</v>
      </c>
      <c r="AD128" s="17"/>
      <c r="AE128" s="12" t="s">
        <v>58</v>
      </c>
      <c r="AF128">
        <f t="shared" ca="1" si="48"/>
        <v>0</v>
      </c>
      <c r="AG128">
        <f t="shared" ca="1" si="48"/>
        <v>0</v>
      </c>
      <c r="AH128">
        <f t="shared" ca="1" si="48"/>
        <v>0</v>
      </c>
      <c r="AI128">
        <f t="shared" ca="1" si="48"/>
        <v>0</v>
      </c>
      <c r="AJ128">
        <f t="shared" ca="1" si="48"/>
        <v>0</v>
      </c>
      <c r="AK128">
        <f t="shared" ca="1" si="55"/>
        <v>0</v>
      </c>
      <c r="AL128">
        <f t="shared" ca="1" si="55"/>
        <v>0</v>
      </c>
      <c r="AM128">
        <f t="shared" ca="1" si="55"/>
        <v>0</v>
      </c>
      <c r="AN128">
        <f t="shared" ca="1" si="55"/>
        <v>0</v>
      </c>
      <c r="AO128">
        <f t="shared" ca="1" si="62"/>
        <v>0</v>
      </c>
      <c r="AP128">
        <f t="shared" ca="1" si="56"/>
        <v>0</v>
      </c>
      <c r="AQ128" t="e">
        <f t="shared" ca="1" si="56"/>
        <v>#VALUE!</v>
      </c>
      <c r="AR128" s="59" t="e">
        <f t="shared" ca="1" si="36"/>
        <v>#VALUE!</v>
      </c>
      <c r="AS128" s="17"/>
      <c r="AT128" s="12" t="s">
        <v>58</v>
      </c>
      <c r="AU128">
        <f t="shared" ca="1" si="49"/>
        <v>0</v>
      </c>
      <c r="AV128">
        <f t="shared" ca="1" si="49"/>
        <v>0</v>
      </c>
      <c r="AW128">
        <f t="shared" ca="1" si="49"/>
        <v>0</v>
      </c>
      <c r="AX128">
        <f t="shared" ca="1" si="49"/>
        <v>0</v>
      </c>
      <c r="AY128">
        <f t="shared" ca="1" si="49"/>
        <v>0</v>
      </c>
      <c r="AZ128">
        <f t="shared" ca="1" si="57"/>
        <v>0</v>
      </c>
      <c r="BA128">
        <f t="shared" ca="1" si="57"/>
        <v>0</v>
      </c>
      <c r="BB128">
        <f t="shared" ca="1" si="57"/>
        <v>0</v>
      </c>
      <c r="BC128">
        <f t="shared" ca="1" si="57"/>
        <v>0</v>
      </c>
      <c r="BD128">
        <f t="shared" ca="1" si="63"/>
        <v>0</v>
      </c>
      <c r="BE128">
        <f t="shared" ca="1" si="58"/>
        <v>0</v>
      </c>
      <c r="BF128">
        <f t="shared" ca="1" si="58"/>
        <v>0</v>
      </c>
      <c r="BG128" s="59">
        <f t="shared" ca="1" si="38"/>
        <v>0</v>
      </c>
      <c r="BH128" s="17"/>
      <c r="BI128" s="12" t="s">
        <v>58</v>
      </c>
      <c r="BJ128">
        <f t="shared" ca="1" si="50"/>
        <v>0</v>
      </c>
      <c r="BK128">
        <f t="shared" ca="1" si="50"/>
        <v>0</v>
      </c>
      <c r="BL128">
        <f t="shared" ca="1" si="50"/>
        <v>0</v>
      </c>
      <c r="BM128">
        <f t="shared" ca="1" si="50"/>
        <v>0</v>
      </c>
      <c r="BN128">
        <f t="shared" ca="1" si="50"/>
        <v>0</v>
      </c>
      <c r="BO128">
        <f t="shared" ca="1" si="59"/>
        <v>0</v>
      </c>
      <c r="BP128">
        <f t="shared" ca="1" si="59"/>
        <v>0</v>
      </c>
      <c r="BQ128">
        <f t="shared" ca="1" si="59"/>
        <v>0</v>
      </c>
      <c r="BR128">
        <f t="shared" ca="1" si="59"/>
        <v>0</v>
      </c>
      <c r="BS128">
        <f t="shared" ca="1" si="64"/>
        <v>0</v>
      </c>
      <c r="BT128">
        <f t="shared" ca="1" si="60"/>
        <v>0</v>
      </c>
      <c r="BU128">
        <f t="shared" ca="1" si="60"/>
        <v>0</v>
      </c>
      <c r="BV128" s="59">
        <f t="shared" ca="1" si="40"/>
        <v>0</v>
      </c>
      <c r="BW128" s="17"/>
    </row>
    <row r="129" spans="1:75" x14ac:dyDescent="0.25">
      <c r="A129" s="11" t="s">
        <v>59</v>
      </c>
      <c r="B129">
        <f t="shared" ca="1" si="46"/>
        <v>0</v>
      </c>
      <c r="C129">
        <f t="shared" ca="1" si="46"/>
        <v>0</v>
      </c>
      <c r="D129">
        <f t="shared" ca="1" si="46"/>
        <v>0</v>
      </c>
      <c r="E129">
        <f t="shared" ca="1" si="46"/>
        <v>0</v>
      </c>
      <c r="F129">
        <f t="shared" ca="1" si="46"/>
        <v>0</v>
      </c>
      <c r="G129">
        <f t="shared" ca="1" si="51"/>
        <v>0</v>
      </c>
      <c r="H129">
        <f t="shared" ca="1" si="51"/>
        <v>0</v>
      </c>
      <c r="I129">
        <f t="shared" ca="1" si="51"/>
        <v>0</v>
      </c>
      <c r="J129">
        <f t="shared" ca="1" si="51"/>
        <v>0</v>
      </c>
      <c r="K129">
        <f t="shared" ca="1" si="61"/>
        <v>0</v>
      </c>
      <c r="L129">
        <f t="shared" ca="1" si="52"/>
        <v>0</v>
      </c>
      <c r="M129">
        <f t="shared" ca="1" si="52"/>
        <v>0</v>
      </c>
      <c r="N129" s="59">
        <f t="shared" ca="1" si="32"/>
        <v>0</v>
      </c>
      <c r="O129" s="17"/>
      <c r="P129" s="11" t="s">
        <v>59</v>
      </c>
      <c r="Q129">
        <f t="shared" ca="1" si="47"/>
        <v>0</v>
      </c>
      <c r="R129">
        <f t="shared" ca="1" si="47"/>
        <v>0</v>
      </c>
      <c r="S129">
        <f t="shared" ca="1" si="47"/>
        <v>0</v>
      </c>
      <c r="T129">
        <f t="shared" ca="1" si="47"/>
        <v>0</v>
      </c>
      <c r="U129">
        <f t="shared" ca="1" si="47"/>
        <v>0</v>
      </c>
      <c r="V129">
        <f t="shared" ca="1" si="53"/>
        <v>0</v>
      </c>
      <c r="W129">
        <f t="shared" ca="1" si="53"/>
        <v>0</v>
      </c>
      <c r="X129">
        <f t="shared" ca="1" si="53"/>
        <v>0</v>
      </c>
      <c r="Y129">
        <f t="shared" ca="1" si="53"/>
        <v>0</v>
      </c>
      <c r="Z129">
        <f t="shared" ca="1" si="53"/>
        <v>0</v>
      </c>
      <c r="AA129">
        <f t="shared" ca="1" si="54"/>
        <v>0</v>
      </c>
      <c r="AB129">
        <f t="shared" ca="1" si="54"/>
        <v>0</v>
      </c>
      <c r="AC129" s="59">
        <f t="shared" ca="1" si="34"/>
        <v>0</v>
      </c>
      <c r="AD129" s="17"/>
      <c r="AE129" s="11" t="s">
        <v>59</v>
      </c>
      <c r="AF129">
        <f t="shared" ca="1" si="48"/>
        <v>0</v>
      </c>
      <c r="AG129">
        <f t="shared" ca="1" si="48"/>
        <v>0</v>
      </c>
      <c r="AH129">
        <f t="shared" ca="1" si="48"/>
        <v>0</v>
      </c>
      <c r="AI129">
        <f t="shared" ca="1" si="48"/>
        <v>0</v>
      </c>
      <c r="AJ129">
        <f t="shared" ca="1" si="48"/>
        <v>0</v>
      </c>
      <c r="AK129">
        <f t="shared" ca="1" si="55"/>
        <v>0</v>
      </c>
      <c r="AL129">
        <f t="shared" ca="1" si="55"/>
        <v>0</v>
      </c>
      <c r="AM129">
        <f t="shared" ca="1" si="55"/>
        <v>0</v>
      </c>
      <c r="AN129">
        <f t="shared" ca="1" si="55"/>
        <v>0</v>
      </c>
      <c r="AO129">
        <f t="shared" ca="1" si="62"/>
        <v>0</v>
      </c>
      <c r="AP129">
        <f t="shared" ca="1" si="56"/>
        <v>0</v>
      </c>
      <c r="AQ129" t="e">
        <f t="shared" ca="1" si="56"/>
        <v>#VALUE!</v>
      </c>
      <c r="AR129" s="59" t="e">
        <f t="shared" ca="1" si="36"/>
        <v>#VALUE!</v>
      </c>
      <c r="AS129" s="17"/>
      <c r="AT129" s="11" t="s">
        <v>59</v>
      </c>
      <c r="AU129">
        <f t="shared" ca="1" si="49"/>
        <v>0</v>
      </c>
      <c r="AV129">
        <f t="shared" ca="1" si="49"/>
        <v>0</v>
      </c>
      <c r="AW129">
        <f t="shared" ca="1" si="49"/>
        <v>0</v>
      </c>
      <c r="AX129">
        <f t="shared" ca="1" si="49"/>
        <v>0</v>
      </c>
      <c r="AY129">
        <f t="shared" ca="1" si="49"/>
        <v>0</v>
      </c>
      <c r="AZ129">
        <f t="shared" ca="1" si="57"/>
        <v>0</v>
      </c>
      <c r="BA129">
        <f t="shared" ca="1" si="57"/>
        <v>0</v>
      </c>
      <c r="BB129">
        <f t="shared" ca="1" si="57"/>
        <v>0</v>
      </c>
      <c r="BC129">
        <f t="shared" ca="1" si="57"/>
        <v>0</v>
      </c>
      <c r="BD129">
        <f t="shared" ca="1" si="63"/>
        <v>0</v>
      </c>
      <c r="BE129">
        <f t="shared" ca="1" si="58"/>
        <v>0</v>
      </c>
      <c r="BF129">
        <f t="shared" ca="1" si="58"/>
        <v>0</v>
      </c>
      <c r="BG129" s="59">
        <f t="shared" ca="1" si="38"/>
        <v>0</v>
      </c>
      <c r="BH129" s="17"/>
      <c r="BI129" s="11" t="s">
        <v>59</v>
      </c>
      <c r="BJ129">
        <f t="shared" ca="1" si="50"/>
        <v>0</v>
      </c>
      <c r="BK129">
        <f t="shared" ca="1" si="50"/>
        <v>0</v>
      </c>
      <c r="BL129">
        <f t="shared" ca="1" si="50"/>
        <v>0</v>
      </c>
      <c r="BM129">
        <f t="shared" ca="1" si="50"/>
        <v>0</v>
      </c>
      <c r="BN129">
        <f t="shared" ca="1" si="50"/>
        <v>0</v>
      </c>
      <c r="BO129">
        <f t="shared" ca="1" si="59"/>
        <v>0</v>
      </c>
      <c r="BP129">
        <f t="shared" ca="1" si="59"/>
        <v>0</v>
      </c>
      <c r="BQ129">
        <f t="shared" ca="1" si="59"/>
        <v>0</v>
      </c>
      <c r="BR129">
        <f t="shared" ca="1" si="59"/>
        <v>0</v>
      </c>
      <c r="BS129">
        <f t="shared" ca="1" si="64"/>
        <v>0</v>
      </c>
      <c r="BT129">
        <f t="shared" ca="1" si="60"/>
        <v>0</v>
      </c>
      <c r="BU129">
        <f t="shared" ca="1" si="60"/>
        <v>0</v>
      </c>
      <c r="BV129" s="59">
        <f t="shared" ca="1" si="40"/>
        <v>0</v>
      </c>
      <c r="BW129" s="17"/>
    </row>
    <row r="130" spans="1:75" x14ac:dyDescent="0.25">
      <c r="A130" s="12" t="s">
        <v>60</v>
      </c>
      <c r="B130">
        <f t="shared" ca="1" si="46"/>
        <v>0</v>
      </c>
      <c r="C130">
        <f t="shared" ca="1" si="46"/>
        <v>0</v>
      </c>
      <c r="D130">
        <f t="shared" ca="1" si="46"/>
        <v>0</v>
      </c>
      <c r="E130">
        <f t="shared" ca="1" si="46"/>
        <v>0</v>
      </c>
      <c r="F130">
        <f t="shared" ca="1" si="46"/>
        <v>0</v>
      </c>
      <c r="G130">
        <f t="shared" ca="1" si="51"/>
        <v>0</v>
      </c>
      <c r="H130">
        <f t="shared" ca="1" si="51"/>
        <v>0</v>
      </c>
      <c r="I130">
        <f t="shared" ca="1" si="51"/>
        <v>0</v>
      </c>
      <c r="J130">
        <f t="shared" ca="1" si="51"/>
        <v>0</v>
      </c>
      <c r="K130">
        <f t="shared" ca="1" si="61"/>
        <v>0</v>
      </c>
      <c r="L130">
        <f t="shared" ca="1" si="52"/>
        <v>0</v>
      </c>
      <c r="M130">
        <f t="shared" ca="1" si="52"/>
        <v>0</v>
      </c>
      <c r="N130" s="59">
        <f t="shared" ca="1" si="32"/>
        <v>0</v>
      </c>
      <c r="O130" s="17"/>
      <c r="P130" s="12" t="s">
        <v>60</v>
      </c>
      <c r="Q130">
        <f t="shared" ca="1" si="47"/>
        <v>0</v>
      </c>
      <c r="R130">
        <f t="shared" ca="1" si="47"/>
        <v>0</v>
      </c>
      <c r="S130">
        <f t="shared" ca="1" si="47"/>
        <v>0</v>
      </c>
      <c r="T130">
        <f t="shared" ca="1" si="47"/>
        <v>0</v>
      </c>
      <c r="U130">
        <f t="shared" ca="1" si="47"/>
        <v>0</v>
      </c>
      <c r="V130">
        <f t="shared" ca="1" si="53"/>
        <v>0</v>
      </c>
      <c r="W130">
        <f t="shared" ca="1" si="53"/>
        <v>0</v>
      </c>
      <c r="X130">
        <f t="shared" ca="1" si="53"/>
        <v>0</v>
      </c>
      <c r="Y130">
        <f t="shared" ca="1" si="53"/>
        <v>0</v>
      </c>
      <c r="Z130">
        <f t="shared" ca="1" si="53"/>
        <v>0</v>
      </c>
      <c r="AA130">
        <f t="shared" ca="1" si="54"/>
        <v>0</v>
      </c>
      <c r="AB130">
        <f t="shared" ca="1" si="54"/>
        <v>0</v>
      </c>
      <c r="AC130" s="59">
        <f t="shared" ca="1" si="34"/>
        <v>0</v>
      </c>
      <c r="AD130" s="17"/>
      <c r="AE130" s="12" t="s">
        <v>60</v>
      </c>
      <c r="AF130">
        <f t="shared" ca="1" si="48"/>
        <v>0</v>
      </c>
      <c r="AG130">
        <f t="shared" ca="1" si="48"/>
        <v>0</v>
      </c>
      <c r="AH130">
        <f t="shared" ca="1" si="48"/>
        <v>0</v>
      </c>
      <c r="AI130">
        <f t="shared" ca="1" si="48"/>
        <v>0</v>
      </c>
      <c r="AJ130">
        <f t="shared" ca="1" si="48"/>
        <v>0</v>
      </c>
      <c r="AK130">
        <f t="shared" ca="1" si="55"/>
        <v>0</v>
      </c>
      <c r="AL130">
        <f t="shared" ca="1" si="55"/>
        <v>0</v>
      </c>
      <c r="AM130">
        <f t="shared" ca="1" si="55"/>
        <v>0</v>
      </c>
      <c r="AN130">
        <f t="shared" ca="1" si="55"/>
        <v>0</v>
      </c>
      <c r="AO130">
        <f t="shared" ca="1" si="62"/>
        <v>0</v>
      </c>
      <c r="AP130">
        <f t="shared" ca="1" si="56"/>
        <v>0</v>
      </c>
      <c r="AQ130" t="e">
        <f t="shared" ca="1" si="56"/>
        <v>#VALUE!</v>
      </c>
      <c r="AR130" s="59" t="e">
        <f t="shared" ca="1" si="36"/>
        <v>#VALUE!</v>
      </c>
      <c r="AS130" s="17"/>
      <c r="AT130" s="12" t="s">
        <v>60</v>
      </c>
      <c r="AU130">
        <f t="shared" ca="1" si="49"/>
        <v>0</v>
      </c>
      <c r="AV130">
        <f t="shared" ca="1" si="49"/>
        <v>0</v>
      </c>
      <c r="AW130">
        <f t="shared" ca="1" si="49"/>
        <v>0</v>
      </c>
      <c r="AX130">
        <f t="shared" ca="1" si="49"/>
        <v>0</v>
      </c>
      <c r="AY130">
        <f t="shared" ca="1" si="49"/>
        <v>0</v>
      </c>
      <c r="AZ130">
        <f t="shared" ca="1" si="57"/>
        <v>0</v>
      </c>
      <c r="BA130">
        <f t="shared" ca="1" si="57"/>
        <v>0</v>
      </c>
      <c r="BB130">
        <f t="shared" ca="1" si="57"/>
        <v>0</v>
      </c>
      <c r="BC130">
        <f t="shared" ca="1" si="57"/>
        <v>0</v>
      </c>
      <c r="BD130">
        <f t="shared" ca="1" si="63"/>
        <v>0</v>
      </c>
      <c r="BE130">
        <f t="shared" ca="1" si="58"/>
        <v>0</v>
      </c>
      <c r="BF130">
        <f t="shared" ca="1" si="58"/>
        <v>0</v>
      </c>
      <c r="BG130" s="59">
        <f t="shared" ca="1" si="38"/>
        <v>0</v>
      </c>
      <c r="BH130" s="17"/>
      <c r="BI130" s="12" t="s">
        <v>60</v>
      </c>
      <c r="BJ130">
        <f t="shared" ca="1" si="50"/>
        <v>0</v>
      </c>
      <c r="BK130">
        <f t="shared" ca="1" si="50"/>
        <v>0</v>
      </c>
      <c r="BL130">
        <f t="shared" ca="1" si="50"/>
        <v>0</v>
      </c>
      <c r="BM130">
        <f t="shared" ca="1" si="50"/>
        <v>0</v>
      </c>
      <c r="BN130">
        <f t="shared" ca="1" si="50"/>
        <v>0</v>
      </c>
      <c r="BO130">
        <f t="shared" ca="1" si="59"/>
        <v>0</v>
      </c>
      <c r="BP130">
        <f t="shared" ca="1" si="59"/>
        <v>0</v>
      </c>
      <c r="BQ130">
        <f t="shared" ca="1" si="59"/>
        <v>0</v>
      </c>
      <c r="BR130">
        <f t="shared" ca="1" si="59"/>
        <v>0</v>
      </c>
      <c r="BS130">
        <f t="shared" ca="1" si="64"/>
        <v>0</v>
      </c>
      <c r="BT130">
        <f t="shared" ca="1" si="60"/>
        <v>0</v>
      </c>
      <c r="BU130">
        <f t="shared" ca="1" si="60"/>
        <v>0</v>
      </c>
      <c r="BV130" s="59">
        <f t="shared" ca="1" si="40"/>
        <v>0</v>
      </c>
      <c r="BW130" s="17"/>
    </row>
    <row r="131" spans="1:75" x14ac:dyDescent="0.25">
      <c r="A131" s="11" t="s">
        <v>61</v>
      </c>
      <c r="B131">
        <f t="shared" ca="1" si="46"/>
        <v>0</v>
      </c>
      <c r="C131">
        <f t="shared" ca="1" si="46"/>
        <v>0</v>
      </c>
      <c r="D131">
        <f t="shared" ca="1" si="46"/>
        <v>0</v>
      </c>
      <c r="E131">
        <f t="shared" ca="1" si="46"/>
        <v>0</v>
      </c>
      <c r="F131">
        <f t="shared" ca="1" si="46"/>
        <v>0</v>
      </c>
      <c r="G131">
        <f t="shared" ca="1" si="51"/>
        <v>0</v>
      </c>
      <c r="H131">
        <f t="shared" ca="1" si="51"/>
        <v>0</v>
      </c>
      <c r="I131">
        <f t="shared" ca="1" si="51"/>
        <v>0</v>
      </c>
      <c r="J131">
        <f t="shared" ca="1" si="51"/>
        <v>0</v>
      </c>
      <c r="K131">
        <f t="shared" ca="1" si="61"/>
        <v>0</v>
      </c>
      <c r="L131">
        <f t="shared" ca="1" si="52"/>
        <v>0</v>
      </c>
      <c r="M131">
        <f t="shared" ca="1" si="52"/>
        <v>0</v>
      </c>
      <c r="N131" s="59">
        <f t="shared" ref="N131:N194" ca="1" si="65">SUM($B131:$M131)</f>
        <v>0</v>
      </c>
      <c r="O131" s="17"/>
      <c r="P131" s="11" t="s">
        <v>61</v>
      </c>
      <c r="Q131">
        <f t="shared" ca="1" si="47"/>
        <v>0</v>
      </c>
      <c r="R131">
        <f t="shared" ca="1" si="47"/>
        <v>0</v>
      </c>
      <c r="S131">
        <f t="shared" ca="1" si="47"/>
        <v>0</v>
      </c>
      <c r="T131">
        <f t="shared" ca="1" si="47"/>
        <v>0</v>
      </c>
      <c r="U131">
        <f t="shared" ca="1" si="47"/>
        <v>0</v>
      </c>
      <c r="V131">
        <f t="shared" ca="1" si="53"/>
        <v>0</v>
      </c>
      <c r="W131">
        <f t="shared" ca="1" si="53"/>
        <v>0</v>
      </c>
      <c r="X131">
        <f t="shared" ca="1" si="53"/>
        <v>0</v>
      </c>
      <c r="Y131">
        <f t="shared" ca="1" si="53"/>
        <v>0</v>
      </c>
      <c r="Z131">
        <f t="shared" ref="Z131:Z146" ca="1" si="66">SUMPRODUCT((INDIRECT(Z$75&amp;"!$B$3:$B$250")=$P131)*(INDIRECT(Z$75&amp;"!L3C"&amp;MATCH($P$75,INDIRECT(Z$75&amp;"!$A$2:$S$2"),0)&amp;":L250C"&amp;MATCH($P$75,INDIRECT(Z$75&amp;"!$A$2:$S$2"),0),FALSE)))</f>
        <v>0</v>
      </c>
      <c r="AA131">
        <f t="shared" ca="1" si="54"/>
        <v>0</v>
      </c>
      <c r="AB131">
        <f t="shared" ca="1" si="54"/>
        <v>0</v>
      </c>
      <c r="AC131" s="59">
        <f t="shared" ref="AC131:AC194" ca="1" si="67">SUM($Q131:$AB131)</f>
        <v>0</v>
      </c>
      <c r="AD131" s="17"/>
      <c r="AE131" s="11" t="s">
        <v>61</v>
      </c>
      <c r="AF131">
        <f t="shared" ca="1" si="48"/>
        <v>0</v>
      </c>
      <c r="AG131">
        <f t="shared" ca="1" si="48"/>
        <v>0</v>
      </c>
      <c r="AH131">
        <f t="shared" ca="1" si="48"/>
        <v>0</v>
      </c>
      <c r="AI131">
        <f t="shared" ca="1" si="48"/>
        <v>0</v>
      </c>
      <c r="AJ131">
        <f t="shared" ca="1" si="48"/>
        <v>0</v>
      </c>
      <c r="AK131">
        <f t="shared" ca="1" si="55"/>
        <v>0</v>
      </c>
      <c r="AL131">
        <f t="shared" ca="1" si="55"/>
        <v>0</v>
      </c>
      <c r="AM131">
        <f t="shared" ca="1" si="55"/>
        <v>0</v>
      </c>
      <c r="AN131">
        <f t="shared" ca="1" si="55"/>
        <v>0</v>
      </c>
      <c r="AO131">
        <f t="shared" ca="1" si="62"/>
        <v>0</v>
      </c>
      <c r="AP131">
        <f t="shared" ca="1" si="56"/>
        <v>0</v>
      </c>
      <c r="AQ131" t="e">
        <f t="shared" ca="1" si="56"/>
        <v>#VALUE!</v>
      </c>
      <c r="AR131" s="59" t="e">
        <f t="shared" ref="AR131:AR194" ca="1" si="68">SUM($AF131:$AQ131)</f>
        <v>#VALUE!</v>
      </c>
      <c r="AS131" s="17"/>
      <c r="AT131" s="11" t="s">
        <v>61</v>
      </c>
      <c r="AU131">
        <f t="shared" ca="1" si="49"/>
        <v>0</v>
      </c>
      <c r="AV131">
        <f t="shared" ca="1" si="49"/>
        <v>0</v>
      </c>
      <c r="AW131">
        <f t="shared" ca="1" si="49"/>
        <v>0</v>
      </c>
      <c r="AX131">
        <f t="shared" ca="1" si="49"/>
        <v>0</v>
      </c>
      <c r="AY131">
        <f t="shared" ca="1" si="49"/>
        <v>0</v>
      </c>
      <c r="AZ131">
        <f t="shared" ca="1" si="57"/>
        <v>0</v>
      </c>
      <c r="BA131">
        <f t="shared" ca="1" si="57"/>
        <v>0</v>
      </c>
      <c r="BB131">
        <f t="shared" ca="1" si="57"/>
        <v>0</v>
      </c>
      <c r="BC131">
        <f t="shared" ca="1" si="57"/>
        <v>0</v>
      </c>
      <c r="BD131">
        <f t="shared" ca="1" si="63"/>
        <v>0</v>
      </c>
      <c r="BE131">
        <f t="shared" ca="1" si="58"/>
        <v>0</v>
      </c>
      <c r="BF131">
        <f t="shared" ca="1" si="58"/>
        <v>0</v>
      </c>
      <c r="BG131" s="59">
        <f t="shared" ref="BG131:BG194" ca="1" si="69">SUM($AU131:$BF131)</f>
        <v>0</v>
      </c>
      <c r="BH131" s="17"/>
      <c r="BI131" s="11" t="s">
        <v>61</v>
      </c>
      <c r="BJ131">
        <f t="shared" ca="1" si="50"/>
        <v>0</v>
      </c>
      <c r="BK131">
        <f t="shared" ca="1" si="50"/>
        <v>0</v>
      </c>
      <c r="BL131">
        <f t="shared" ca="1" si="50"/>
        <v>0</v>
      </c>
      <c r="BM131">
        <f t="shared" ca="1" si="50"/>
        <v>0</v>
      </c>
      <c r="BN131">
        <f t="shared" ca="1" si="50"/>
        <v>0</v>
      </c>
      <c r="BO131">
        <f t="shared" ca="1" si="59"/>
        <v>0</v>
      </c>
      <c r="BP131">
        <f t="shared" ca="1" si="59"/>
        <v>0</v>
      </c>
      <c r="BQ131">
        <f t="shared" ca="1" si="59"/>
        <v>0</v>
      </c>
      <c r="BR131">
        <f t="shared" ca="1" si="59"/>
        <v>0</v>
      </c>
      <c r="BS131">
        <f t="shared" ca="1" si="64"/>
        <v>0</v>
      </c>
      <c r="BT131">
        <f t="shared" ca="1" si="60"/>
        <v>0</v>
      </c>
      <c r="BU131">
        <f t="shared" ca="1" si="60"/>
        <v>0</v>
      </c>
      <c r="BV131" s="59">
        <f t="shared" ref="BV131:BV194" ca="1" si="70">SUM($BJ131:$BU131)</f>
        <v>0</v>
      </c>
      <c r="BW131" s="17"/>
    </row>
    <row r="132" spans="1:75" x14ac:dyDescent="0.25">
      <c r="A132" s="12" t="s">
        <v>62</v>
      </c>
      <c r="B132">
        <f t="shared" ca="1" si="46"/>
        <v>0</v>
      </c>
      <c r="C132">
        <f t="shared" ca="1" si="46"/>
        <v>0</v>
      </c>
      <c r="D132">
        <f t="shared" ca="1" si="46"/>
        <v>0</v>
      </c>
      <c r="E132">
        <f t="shared" ca="1" si="46"/>
        <v>0</v>
      </c>
      <c r="F132">
        <f t="shared" ca="1" si="46"/>
        <v>0</v>
      </c>
      <c r="G132">
        <f t="shared" ca="1" si="51"/>
        <v>0</v>
      </c>
      <c r="H132">
        <f t="shared" ca="1" si="51"/>
        <v>0</v>
      </c>
      <c r="I132">
        <f t="shared" ca="1" si="51"/>
        <v>0</v>
      </c>
      <c r="J132">
        <f t="shared" ca="1" si="51"/>
        <v>0</v>
      </c>
      <c r="K132">
        <f t="shared" ca="1" si="61"/>
        <v>0</v>
      </c>
      <c r="L132">
        <f t="shared" ca="1" si="52"/>
        <v>0</v>
      </c>
      <c r="M132">
        <f t="shared" ca="1" si="52"/>
        <v>0</v>
      </c>
      <c r="N132" s="59">
        <f t="shared" ca="1" si="65"/>
        <v>0</v>
      </c>
      <c r="O132" s="17"/>
      <c r="P132" s="12" t="s">
        <v>62</v>
      </c>
      <c r="Q132">
        <f t="shared" ca="1" si="47"/>
        <v>0</v>
      </c>
      <c r="R132">
        <f t="shared" ca="1" si="47"/>
        <v>0</v>
      </c>
      <c r="S132">
        <f t="shared" ca="1" si="47"/>
        <v>0</v>
      </c>
      <c r="T132">
        <f t="shared" ca="1" si="47"/>
        <v>0</v>
      </c>
      <c r="U132">
        <f t="shared" ca="1" si="47"/>
        <v>0</v>
      </c>
      <c r="V132">
        <f t="shared" ca="1" si="53"/>
        <v>0</v>
      </c>
      <c r="W132">
        <f t="shared" ca="1" si="53"/>
        <v>0</v>
      </c>
      <c r="X132">
        <f t="shared" ca="1" si="53"/>
        <v>0</v>
      </c>
      <c r="Y132">
        <f t="shared" ca="1" si="53"/>
        <v>0</v>
      </c>
      <c r="Z132">
        <f t="shared" ca="1" si="66"/>
        <v>0</v>
      </c>
      <c r="AA132">
        <f t="shared" ca="1" si="54"/>
        <v>0</v>
      </c>
      <c r="AB132">
        <f t="shared" ca="1" si="54"/>
        <v>0</v>
      </c>
      <c r="AC132" s="59">
        <f t="shared" ca="1" si="67"/>
        <v>0</v>
      </c>
      <c r="AD132" s="17"/>
      <c r="AE132" s="12" t="s">
        <v>62</v>
      </c>
      <c r="AF132">
        <f t="shared" ca="1" si="48"/>
        <v>0</v>
      </c>
      <c r="AG132">
        <f t="shared" ca="1" si="48"/>
        <v>0</v>
      </c>
      <c r="AH132">
        <f t="shared" ca="1" si="48"/>
        <v>0</v>
      </c>
      <c r="AI132">
        <f t="shared" ca="1" si="48"/>
        <v>0</v>
      </c>
      <c r="AJ132">
        <f t="shared" ca="1" si="48"/>
        <v>0</v>
      </c>
      <c r="AK132">
        <f t="shared" ca="1" si="55"/>
        <v>0</v>
      </c>
      <c r="AL132">
        <f t="shared" ca="1" si="55"/>
        <v>0</v>
      </c>
      <c r="AM132">
        <f t="shared" ca="1" si="55"/>
        <v>0</v>
      </c>
      <c r="AN132">
        <f t="shared" ca="1" si="55"/>
        <v>0</v>
      </c>
      <c r="AO132">
        <f t="shared" ca="1" si="62"/>
        <v>0</v>
      </c>
      <c r="AP132">
        <f t="shared" ca="1" si="56"/>
        <v>0</v>
      </c>
      <c r="AQ132" t="e">
        <f t="shared" ca="1" si="56"/>
        <v>#VALUE!</v>
      </c>
      <c r="AR132" s="59" t="e">
        <f t="shared" ca="1" si="68"/>
        <v>#VALUE!</v>
      </c>
      <c r="AS132" s="17"/>
      <c r="AT132" s="12" t="s">
        <v>62</v>
      </c>
      <c r="AU132">
        <f t="shared" ca="1" si="49"/>
        <v>0</v>
      </c>
      <c r="AV132">
        <f t="shared" ca="1" si="49"/>
        <v>0</v>
      </c>
      <c r="AW132">
        <f t="shared" ca="1" si="49"/>
        <v>0</v>
      </c>
      <c r="AX132">
        <f t="shared" ca="1" si="49"/>
        <v>0</v>
      </c>
      <c r="AY132">
        <f t="shared" ca="1" si="49"/>
        <v>0</v>
      </c>
      <c r="AZ132">
        <f t="shared" ca="1" si="57"/>
        <v>0</v>
      </c>
      <c r="BA132">
        <f t="shared" ca="1" si="57"/>
        <v>0</v>
      </c>
      <c r="BB132">
        <f t="shared" ca="1" si="57"/>
        <v>0</v>
      </c>
      <c r="BC132">
        <f t="shared" ca="1" si="57"/>
        <v>0</v>
      </c>
      <c r="BD132">
        <f t="shared" ca="1" si="63"/>
        <v>0</v>
      </c>
      <c r="BE132">
        <f t="shared" ca="1" si="58"/>
        <v>0</v>
      </c>
      <c r="BF132">
        <f t="shared" ca="1" si="58"/>
        <v>0</v>
      </c>
      <c r="BG132" s="59">
        <f t="shared" ca="1" si="69"/>
        <v>0</v>
      </c>
      <c r="BH132" s="17"/>
      <c r="BI132" s="12" t="s">
        <v>62</v>
      </c>
      <c r="BJ132">
        <f t="shared" ca="1" si="50"/>
        <v>0</v>
      </c>
      <c r="BK132">
        <f t="shared" ca="1" si="50"/>
        <v>0</v>
      </c>
      <c r="BL132">
        <f t="shared" ca="1" si="50"/>
        <v>0</v>
      </c>
      <c r="BM132">
        <f t="shared" ca="1" si="50"/>
        <v>0</v>
      </c>
      <c r="BN132">
        <f t="shared" ca="1" si="50"/>
        <v>0</v>
      </c>
      <c r="BO132">
        <f t="shared" ca="1" si="59"/>
        <v>0</v>
      </c>
      <c r="BP132">
        <f t="shared" ca="1" si="59"/>
        <v>0</v>
      </c>
      <c r="BQ132">
        <f t="shared" ca="1" si="59"/>
        <v>0</v>
      </c>
      <c r="BR132">
        <f t="shared" ca="1" si="59"/>
        <v>0</v>
      </c>
      <c r="BS132">
        <f t="shared" ca="1" si="64"/>
        <v>0</v>
      </c>
      <c r="BT132">
        <f t="shared" ca="1" si="60"/>
        <v>0</v>
      </c>
      <c r="BU132">
        <f t="shared" ca="1" si="60"/>
        <v>0</v>
      </c>
      <c r="BV132" s="59">
        <f t="shared" ca="1" si="70"/>
        <v>0</v>
      </c>
      <c r="BW132" s="17"/>
    </row>
    <row r="133" spans="1:75" x14ac:dyDescent="0.25">
      <c r="A133" s="11" t="s">
        <v>63</v>
      </c>
      <c r="B133">
        <f t="shared" ca="1" si="46"/>
        <v>0</v>
      </c>
      <c r="C133">
        <f t="shared" ca="1" si="46"/>
        <v>0</v>
      </c>
      <c r="D133">
        <f t="shared" ca="1" si="46"/>
        <v>0</v>
      </c>
      <c r="E133">
        <f t="shared" ca="1" si="46"/>
        <v>0</v>
      </c>
      <c r="F133">
        <f t="shared" ca="1" si="46"/>
        <v>0</v>
      </c>
      <c r="G133">
        <f t="shared" ca="1" si="51"/>
        <v>0</v>
      </c>
      <c r="H133">
        <f t="shared" ca="1" si="51"/>
        <v>0</v>
      </c>
      <c r="I133">
        <f t="shared" ca="1" si="51"/>
        <v>0</v>
      </c>
      <c r="J133">
        <f t="shared" ca="1" si="51"/>
        <v>0</v>
      </c>
      <c r="K133">
        <f t="shared" ca="1" si="61"/>
        <v>0</v>
      </c>
      <c r="L133">
        <f t="shared" ca="1" si="52"/>
        <v>0</v>
      </c>
      <c r="M133">
        <f t="shared" ca="1" si="52"/>
        <v>0</v>
      </c>
      <c r="N133" s="59">
        <f t="shared" ca="1" si="65"/>
        <v>0</v>
      </c>
      <c r="O133" s="17"/>
      <c r="P133" s="11" t="s">
        <v>63</v>
      </c>
      <c r="Q133">
        <f t="shared" ca="1" si="47"/>
        <v>0</v>
      </c>
      <c r="R133">
        <f t="shared" ca="1" si="47"/>
        <v>0</v>
      </c>
      <c r="S133">
        <f t="shared" ca="1" si="47"/>
        <v>0</v>
      </c>
      <c r="T133">
        <f t="shared" ca="1" si="47"/>
        <v>0</v>
      </c>
      <c r="U133">
        <f t="shared" ca="1" si="47"/>
        <v>0</v>
      </c>
      <c r="V133">
        <f t="shared" ca="1" si="53"/>
        <v>0</v>
      </c>
      <c r="W133">
        <f t="shared" ca="1" si="53"/>
        <v>0</v>
      </c>
      <c r="X133">
        <f t="shared" ca="1" si="53"/>
        <v>0</v>
      </c>
      <c r="Y133">
        <f t="shared" ca="1" si="53"/>
        <v>0</v>
      </c>
      <c r="Z133">
        <f t="shared" ca="1" si="66"/>
        <v>0</v>
      </c>
      <c r="AA133">
        <f t="shared" ca="1" si="54"/>
        <v>0</v>
      </c>
      <c r="AB133">
        <f t="shared" ca="1" si="54"/>
        <v>0</v>
      </c>
      <c r="AC133" s="59">
        <f t="shared" ca="1" si="67"/>
        <v>0</v>
      </c>
      <c r="AD133" s="17"/>
      <c r="AE133" s="11" t="s">
        <v>63</v>
      </c>
      <c r="AF133">
        <f t="shared" ca="1" si="48"/>
        <v>0</v>
      </c>
      <c r="AG133">
        <f t="shared" ca="1" si="48"/>
        <v>0</v>
      </c>
      <c r="AH133">
        <f t="shared" ca="1" si="48"/>
        <v>0</v>
      </c>
      <c r="AI133">
        <f t="shared" ca="1" si="48"/>
        <v>0</v>
      </c>
      <c r="AJ133">
        <f t="shared" ca="1" si="48"/>
        <v>0</v>
      </c>
      <c r="AK133">
        <f t="shared" ca="1" si="55"/>
        <v>0</v>
      </c>
      <c r="AL133">
        <f t="shared" ca="1" si="55"/>
        <v>0</v>
      </c>
      <c r="AM133">
        <f t="shared" ca="1" si="55"/>
        <v>0</v>
      </c>
      <c r="AN133">
        <f t="shared" ca="1" si="55"/>
        <v>0</v>
      </c>
      <c r="AO133">
        <f t="shared" ca="1" si="62"/>
        <v>0</v>
      </c>
      <c r="AP133">
        <f t="shared" ca="1" si="56"/>
        <v>0</v>
      </c>
      <c r="AQ133" t="e">
        <f t="shared" ca="1" si="56"/>
        <v>#VALUE!</v>
      </c>
      <c r="AR133" s="59" t="e">
        <f t="shared" ca="1" si="68"/>
        <v>#VALUE!</v>
      </c>
      <c r="AS133" s="17"/>
      <c r="AT133" s="11" t="s">
        <v>63</v>
      </c>
      <c r="AU133">
        <f t="shared" ca="1" si="49"/>
        <v>0</v>
      </c>
      <c r="AV133">
        <f t="shared" ca="1" si="49"/>
        <v>0</v>
      </c>
      <c r="AW133">
        <f t="shared" ca="1" si="49"/>
        <v>0</v>
      </c>
      <c r="AX133">
        <f t="shared" ca="1" si="49"/>
        <v>0</v>
      </c>
      <c r="AY133">
        <f t="shared" ca="1" si="49"/>
        <v>0</v>
      </c>
      <c r="AZ133">
        <f t="shared" ca="1" si="57"/>
        <v>0</v>
      </c>
      <c r="BA133">
        <f t="shared" ca="1" si="57"/>
        <v>0</v>
      </c>
      <c r="BB133">
        <f t="shared" ca="1" si="57"/>
        <v>0</v>
      </c>
      <c r="BC133">
        <f t="shared" ca="1" si="57"/>
        <v>0</v>
      </c>
      <c r="BD133">
        <f t="shared" ca="1" si="63"/>
        <v>0</v>
      </c>
      <c r="BE133">
        <f t="shared" ca="1" si="58"/>
        <v>0</v>
      </c>
      <c r="BF133">
        <f t="shared" ca="1" si="58"/>
        <v>0</v>
      </c>
      <c r="BG133" s="59">
        <f t="shared" ca="1" si="69"/>
        <v>0</v>
      </c>
      <c r="BH133" s="17"/>
      <c r="BI133" s="11" t="s">
        <v>63</v>
      </c>
      <c r="BJ133">
        <f t="shared" ca="1" si="50"/>
        <v>0</v>
      </c>
      <c r="BK133">
        <f t="shared" ca="1" si="50"/>
        <v>0</v>
      </c>
      <c r="BL133">
        <f t="shared" ca="1" si="50"/>
        <v>0</v>
      </c>
      <c r="BM133">
        <f t="shared" ca="1" si="50"/>
        <v>0</v>
      </c>
      <c r="BN133">
        <f t="shared" ca="1" si="50"/>
        <v>0</v>
      </c>
      <c r="BO133">
        <f t="shared" ca="1" si="59"/>
        <v>0</v>
      </c>
      <c r="BP133">
        <f t="shared" ca="1" si="59"/>
        <v>0</v>
      </c>
      <c r="BQ133">
        <f t="shared" ca="1" si="59"/>
        <v>0</v>
      </c>
      <c r="BR133">
        <f t="shared" ca="1" si="59"/>
        <v>0</v>
      </c>
      <c r="BS133">
        <f t="shared" ca="1" si="64"/>
        <v>0</v>
      </c>
      <c r="BT133">
        <f t="shared" ca="1" si="60"/>
        <v>0</v>
      </c>
      <c r="BU133">
        <f t="shared" ca="1" si="60"/>
        <v>0</v>
      </c>
      <c r="BV133" s="59">
        <f t="shared" ca="1" si="70"/>
        <v>0</v>
      </c>
      <c r="BW133" s="17"/>
    </row>
    <row r="134" spans="1:75" x14ac:dyDescent="0.25">
      <c r="A134" s="12" t="s">
        <v>64</v>
      </c>
      <c r="B134">
        <f t="shared" ca="1" si="46"/>
        <v>0</v>
      </c>
      <c r="C134">
        <f t="shared" ca="1" si="46"/>
        <v>0</v>
      </c>
      <c r="D134">
        <f t="shared" ca="1" si="46"/>
        <v>0</v>
      </c>
      <c r="E134">
        <f t="shared" ca="1" si="46"/>
        <v>0</v>
      </c>
      <c r="F134">
        <f t="shared" ca="1" si="46"/>
        <v>0</v>
      </c>
      <c r="G134">
        <f t="shared" ca="1" si="51"/>
        <v>0</v>
      </c>
      <c r="H134">
        <f t="shared" ca="1" si="51"/>
        <v>0</v>
      </c>
      <c r="I134">
        <f t="shared" ca="1" si="51"/>
        <v>0</v>
      </c>
      <c r="J134">
        <f t="shared" ca="1" si="51"/>
        <v>0</v>
      </c>
      <c r="K134">
        <f t="shared" ca="1" si="61"/>
        <v>0</v>
      </c>
      <c r="L134">
        <f t="shared" ca="1" si="52"/>
        <v>0</v>
      </c>
      <c r="M134">
        <f t="shared" ca="1" si="52"/>
        <v>0</v>
      </c>
      <c r="N134" s="59">
        <f t="shared" ca="1" si="65"/>
        <v>0</v>
      </c>
      <c r="O134" s="17"/>
      <c r="P134" s="12" t="s">
        <v>64</v>
      </c>
      <c r="Q134">
        <f t="shared" ca="1" si="47"/>
        <v>0</v>
      </c>
      <c r="R134">
        <f t="shared" ca="1" si="47"/>
        <v>0</v>
      </c>
      <c r="S134">
        <f t="shared" ca="1" si="47"/>
        <v>0</v>
      </c>
      <c r="T134">
        <f t="shared" ca="1" si="47"/>
        <v>0</v>
      </c>
      <c r="U134">
        <f t="shared" ca="1" si="47"/>
        <v>0</v>
      </c>
      <c r="V134">
        <f t="shared" ca="1" si="53"/>
        <v>0</v>
      </c>
      <c r="W134">
        <f t="shared" ca="1" si="53"/>
        <v>0</v>
      </c>
      <c r="X134">
        <f t="shared" ca="1" si="53"/>
        <v>0</v>
      </c>
      <c r="Y134">
        <f t="shared" ca="1" si="53"/>
        <v>0</v>
      </c>
      <c r="Z134">
        <f t="shared" ca="1" si="66"/>
        <v>0</v>
      </c>
      <c r="AA134">
        <f t="shared" ca="1" si="54"/>
        <v>0</v>
      </c>
      <c r="AB134">
        <f t="shared" ca="1" si="54"/>
        <v>0</v>
      </c>
      <c r="AC134" s="59">
        <f t="shared" ca="1" si="67"/>
        <v>0</v>
      </c>
      <c r="AD134" s="17"/>
      <c r="AE134" s="12" t="s">
        <v>64</v>
      </c>
      <c r="AF134">
        <f t="shared" ca="1" si="48"/>
        <v>0</v>
      </c>
      <c r="AG134">
        <f t="shared" ca="1" si="48"/>
        <v>0</v>
      </c>
      <c r="AH134">
        <f t="shared" ca="1" si="48"/>
        <v>0</v>
      </c>
      <c r="AI134">
        <f t="shared" ca="1" si="48"/>
        <v>0</v>
      </c>
      <c r="AJ134">
        <f t="shared" ca="1" si="48"/>
        <v>0</v>
      </c>
      <c r="AK134">
        <f t="shared" ca="1" si="55"/>
        <v>0</v>
      </c>
      <c r="AL134">
        <f t="shared" ca="1" si="55"/>
        <v>0</v>
      </c>
      <c r="AM134">
        <f t="shared" ca="1" si="55"/>
        <v>0</v>
      </c>
      <c r="AN134">
        <f t="shared" ca="1" si="55"/>
        <v>0</v>
      </c>
      <c r="AO134">
        <f t="shared" ca="1" si="62"/>
        <v>0</v>
      </c>
      <c r="AP134">
        <f t="shared" ca="1" si="56"/>
        <v>0</v>
      </c>
      <c r="AQ134" t="e">
        <f t="shared" ca="1" si="56"/>
        <v>#VALUE!</v>
      </c>
      <c r="AR134" s="59" t="e">
        <f t="shared" ca="1" si="68"/>
        <v>#VALUE!</v>
      </c>
      <c r="AS134" s="17"/>
      <c r="AT134" s="12" t="s">
        <v>64</v>
      </c>
      <c r="AU134">
        <f t="shared" ca="1" si="49"/>
        <v>0</v>
      </c>
      <c r="AV134">
        <f t="shared" ca="1" si="49"/>
        <v>0</v>
      </c>
      <c r="AW134">
        <f t="shared" ca="1" si="49"/>
        <v>0</v>
      </c>
      <c r="AX134">
        <f t="shared" ca="1" si="49"/>
        <v>0</v>
      </c>
      <c r="AY134">
        <f t="shared" ca="1" si="49"/>
        <v>0</v>
      </c>
      <c r="AZ134">
        <f t="shared" ca="1" si="57"/>
        <v>0</v>
      </c>
      <c r="BA134">
        <f t="shared" ca="1" si="57"/>
        <v>0</v>
      </c>
      <c r="BB134">
        <f t="shared" ca="1" si="57"/>
        <v>0</v>
      </c>
      <c r="BC134">
        <f t="shared" ca="1" si="57"/>
        <v>0</v>
      </c>
      <c r="BD134">
        <f t="shared" ca="1" si="63"/>
        <v>0</v>
      </c>
      <c r="BE134">
        <f t="shared" ca="1" si="58"/>
        <v>0</v>
      </c>
      <c r="BF134">
        <f t="shared" ca="1" si="58"/>
        <v>0</v>
      </c>
      <c r="BG134" s="59">
        <f t="shared" ca="1" si="69"/>
        <v>0</v>
      </c>
      <c r="BH134" s="17"/>
      <c r="BI134" s="12" t="s">
        <v>64</v>
      </c>
      <c r="BJ134">
        <f t="shared" ca="1" si="50"/>
        <v>0</v>
      </c>
      <c r="BK134">
        <f t="shared" ca="1" si="50"/>
        <v>0</v>
      </c>
      <c r="BL134">
        <f t="shared" ca="1" si="50"/>
        <v>0</v>
      </c>
      <c r="BM134">
        <f t="shared" ca="1" si="50"/>
        <v>0</v>
      </c>
      <c r="BN134">
        <f t="shared" ca="1" si="50"/>
        <v>0</v>
      </c>
      <c r="BO134">
        <f t="shared" ca="1" si="59"/>
        <v>0</v>
      </c>
      <c r="BP134">
        <f t="shared" ca="1" si="59"/>
        <v>0</v>
      </c>
      <c r="BQ134">
        <f t="shared" ca="1" si="59"/>
        <v>0</v>
      </c>
      <c r="BR134">
        <f t="shared" ca="1" si="59"/>
        <v>0</v>
      </c>
      <c r="BS134">
        <f t="shared" ca="1" si="64"/>
        <v>0</v>
      </c>
      <c r="BT134">
        <f t="shared" ca="1" si="60"/>
        <v>0</v>
      </c>
      <c r="BU134">
        <f t="shared" ca="1" si="60"/>
        <v>0</v>
      </c>
      <c r="BV134" s="59">
        <f t="shared" ca="1" si="70"/>
        <v>0</v>
      </c>
      <c r="BW134" s="17"/>
    </row>
    <row r="135" spans="1:75" x14ac:dyDescent="0.25">
      <c r="A135" s="11" t="s">
        <v>65</v>
      </c>
      <c r="B135">
        <f t="shared" ca="1" si="46"/>
        <v>0</v>
      </c>
      <c r="C135">
        <f t="shared" ca="1" si="46"/>
        <v>0</v>
      </c>
      <c r="D135">
        <f t="shared" ca="1" si="46"/>
        <v>0</v>
      </c>
      <c r="E135">
        <f t="shared" ca="1" si="46"/>
        <v>0</v>
      </c>
      <c r="F135">
        <f t="shared" ca="1" si="46"/>
        <v>0</v>
      </c>
      <c r="G135">
        <f t="shared" ca="1" si="51"/>
        <v>0</v>
      </c>
      <c r="H135">
        <f t="shared" ca="1" si="51"/>
        <v>0</v>
      </c>
      <c r="I135">
        <f t="shared" ca="1" si="51"/>
        <v>0</v>
      </c>
      <c r="J135">
        <f t="shared" ca="1" si="51"/>
        <v>0</v>
      </c>
      <c r="K135">
        <f t="shared" ca="1" si="61"/>
        <v>0</v>
      </c>
      <c r="L135">
        <f t="shared" ca="1" si="52"/>
        <v>0</v>
      </c>
      <c r="M135">
        <f t="shared" ca="1" si="52"/>
        <v>0</v>
      </c>
      <c r="N135" s="59">
        <f t="shared" ca="1" si="65"/>
        <v>0</v>
      </c>
      <c r="O135" s="17"/>
      <c r="P135" s="11" t="s">
        <v>65</v>
      </c>
      <c r="Q135">
        <f t="shared" ca="1" si="47"/>
        <v>0</v>
      </c>
      <c r="R135">
        <f t="shared" ca="1" si="47"/>
        <v>0</v>
      </c>
      <c r="S135">
        <f t="shared" ca="1" si="47"/>
        <v>0</v>
      </c>
      <c r="T135">
        <f t="shared" ca="1" si="47"/>
        <v>0</v>
      </c>
      <c r="U135">
        <f t="shared" ca="1" si="47"/>
        <v>0</v>
      </c>
      <c r="V135">
        <f t="shared" ca="1" si="53"/>
        <v>0</v>
      </c>
      <c r="W135">
        <f t="shared" ca="1" si="53"/>
        <v>0</v>
      </c>
      <c r="X135">
        <f t="shared" ca="1" si="53"/>
        <v>0</v>
      </c>
      <c r="Y135">
        <f t="shared" ca="1" si="53"/>
        <v>0</v>
      </c>
      <c r="Z135">
        <f t="shared" ca="1" si="66"/>
        <v>0</v>
      </c>
      <c r="AA135">
        <f t="shared" ca="1" si="54"/>
        <v>0</v>
      </c>
      <c r="AB135">
        <f t="shared" ca="1" si="54"/>
        <v>0</v>
      </c>
      <c r="AC135" s="59">
        <f t="shared" ca="1" si="67"/>
        <v>0</v>
      </c>
      <c r="AD135" s="17"/>
      <c r="AE135" s="11" t="s">
        <v>65</v>
      </c>
      <c r="AF135">
        <f t="shared" ca="1" si="48"/>
        <v>0</v>
      </c>
      <c r="AG135">
        <f t="shared" ca="1" si="48"/>
        <v>0</v>
      </c>
      <c r="AH135">
        <f t="shared" ca="1" si="48"/>
        <v>0</v>
      </c>
      <c r="AI135">
        <f t="shared" ca="1" si="48"/>
        <v>0</v>
      </c>
      <c r="AJ135">
        <f t="shared" ca="1" si="48"/>
        <v>0</v>
      </c>
      <c r="AK135">
        <f t="shared" ca="1" si="55"/>
        <v>0</v>
      </c>
      <c r="AL135">
        <f t="shared" ca="1" si="55"/>
        <v>0</v>
      </c>
      <c r="AM135">
        <f t="shared" ca="1" si="55"/>
        <v>0</v>
      </c>
      <c r="AN135">
        <f t="shared" ca="1" si="55"/>
        <v>0</v>
      </c>
      <c r="AO135">
        <f t="shared" ca="1" si="62"/>
        <v>0</v>
      </c>
      <c r="AP135">
        <f t="shared" ca="1" si="56"/>
        <v>0</v>
      </c>
      <c r="AQ135" t="e">
        <f t="shared" ca="1" si="56"/>
        <v>#VALUE!</v>
      </c>
      <c r="AR135" s="59" t="e">
        <f t="shared" ca="1" si="68"/>
        <v>#VALUE!</v>
      </c>
      <c r="AS135" s="17"/>
      <c r="AT135" s="11" t="s">
        <v>65</v>
      </c>
      <c r="AU135">
        <f t="shared" ca="1" si="49"/>
        <v>0</v>
      </c>
      <c r="AV135">
        <f t="shared" ca="1" si="49"/>
        <v>0</v>
      </c>
      <c r="AW135">
        <f t="shared" ca="1" si="49"/>
        <v>0</v>
      </c>
      <c r="AX135">
        <f t="shared" ca="1" si="49"/>
        <v>0</v>
      </c>
      <c r="AY135">
        <f t="shared" ca="1" si="49"/>
        <v>0</v>
      </c>
      <c r="AZ135">
        <f t="shared" ca="1" si="57"/>
        <v>0</v>
      </c>
      <c r="BA135">
        <f t="shared" ca="1" si="57"/>
        <v>0</v>
      </c>
      <c r="BB135">
        <f t="shared" ca="1" si="57"/>
        <v>0</v>
      </c>
      <c r="BC135">
        <f t="shared" ca="1" si="57"/>
        <v>0</v>
      </c>
      <c r="BD135">
        <f t="shared" ca="1" si="63"/>
        <v>0</v>
      </c>
      <c r="BE135">
        <f t="shared" ca="1" si="58"/>
        <v>0</v>
      </c>
      <c r="BF135">
        <f t="shared" ca="1" si="58"/>
        <v>0</v>
      </c>
      <c r="BG135" s="59">
        <f t="shared" ca="1" si="69"/>
        <v>0</v>
      </c>
      <c r="BH135" s="17"/>
      <c r="BI135" s="11" t="s">
        <v>65</v>
      </c>
      <c r="BJ135">
        <f t="shared" ca="1" si="50"/>
        <v>0</v>
      </c>
      <c r="BK135">
        <f t="shared" ca="1" si="50"/>
        <v>0</v>
      </c>
      <c r="BL135">
        <f t="shared" ca="1" si="50"/>
        <v>0</v>
      </c>
      <c r="BM135">
        <f t="shared" ca="1" si="50"/>
        <v>0</v>
      </c>
      <c r="BN135">
        <f t="shared" ca="1" si="50"/>
        <v>0</v>
      </c>
      <c r="BO135">
        <f t="shared" ca="1" si="59"/>
        <v>0</v>
      </c>
      <c r="BP135">
        <f t="shared" ca="1" si="59"/>
        <v>0</v>
      </c>
      <c r="BQ135">
        <f t="shared" ca="1" si="59"/>
        <v>0</v>
      </c>
      <c r="BR135">
        <f t="shared" ca="1" si="59"/>
        <v>0</v>
      </c>
      <c r="BS135">
        <f t="shared" ca="1" si="64"/>
        <v>0</v>
      </c>
      <c r="BT135">
        <f t="shared" ca="1" si="60"/>
        <v>0</v>
      </c>
      <c r="BU135">
        <f t="shared" ca="1" si="60"/>
        <v>0</v>
      </c>
      <c r="BV135" s="59">
        <f t="shared" ca="1" si="70"/>
        <v>0</v>
      </c>
      <c r="BW135" s="17"/>
    </row>
    <row r="136" spans="1:75" x14ac:dyDescent="0.25">
      <c r="A136" s="12" t="s">
        <v>66</v>
      </c>
      <c r="B136">
        <f t="shared" ca="1" si="46"/>
        <v>0</v>
      </c>
      <c r="C136">
        <f t="shared" ca="1" si="46"/>
        <v>0</v>
      </c>
      <c r="D136">
        <f t="shared" ca="1" si="46"/>
        <v>0</v>
      </c>
      <c r="E136">
        <f t="shared" ca="1" si="46"/>
        <v>0</v>
      </c>
      <c r="F136">
        <f t="shared" ref="F136:F146" ca="1" si="71">SUMPRODUCT((INDIRECT(F$75&amp;"!$B$3:$B$250")=$A136)*(INDIRECT(F$75&amp;"!L3C"&amp;MATCH($A$75,INDIRECT(F$75&amp;"!$A$2:$S$2"),0)&amp;":L250C"&amp;MATCH($A$75,INDIRECT(F$75&amp;"!$A$2:$S$2"),0),FALSE)))</f>
        <v>0</v>
      </c>
      <c r="G136">
        <f t="shared" ca="1" si="51"/>
        <v>0</v>
      </c>
      <c r="H136">
        <f t="shared" ca="1" si="51"/>
        <v>0</v>
      </c>
      <c r="I136">
        <f t="shared" ca="1" si="51"/>
        <v>0</v>
      </c>
      <c r="J136">
        <f t="shared" ca="1" si="51"/>
        <v>0</v>
      </c>
      <c r="K136">
        <f t="shared" ca="1" si="61"/>
        <v>0</v>
      </c>
      <c r="L136">
        <f t="shared" ca="1" si="52"/>
        <v>0</v>
      </c>
      <c r="M136">
        <f t="shared" ca="1" si="52"/>
        <v>0</v>
      </c>
      <c r="N136" s="59">
        <f t="shared" ca="1" si="65"/>
        <v>0</v>
      </c>
      <c r="O136" s="17"/>
      <c r="P136" s="12" t="s">
        <v>66</v>
      </c>
      <c r="Q136">
        <f t="shared" ca="1" si="47"/>
        <v>0</v>
      </c>
      <c r="R136">
        <f t="shared" ca="1" si="47"/>
        <v>0</v>
      </c>
      <c r="S136">
        <f t="shared" ca="1" si="47"/>
        <v>0</v>
      </c>
      <c r="T136">
        <f t="shared" ca="1" si="47"/>
        <v>0</v>
      </c>
      <c r="U136">
        <f t="shared" ref="U136:W146" ca="1" si="72">SUMPRODUCT((INDIRECT(U$75&amp;"!$B$3:$B$250")=$P136)*(INDIRECT(U$75&amp;"!L3C"&amp;MATCH($P$75,INDIRECT(U$75&amp;"!$A$2:$S$2"),0)&amp;":L250C"&amp;MATCH($P$75,INDIRECT(U$75&amp;"!$A$2:$S$2"),0),FALSE)))</f>
        <v>0</v>
      </c>
      <c r="V136">
        <f t="shared" ca="1" si="53"/>
        <v>0</v>
      </c>
      <c r="W136">
        <f t="shared" ca="1" si="53"/>
        <v>0</v>
      </c>
      <c r="X136">
        <f t="shared" ca="1" si="53"/>
        <v>0</v>
      </c>
      <c r="Y136">
        <f t="shared" ca="1" si="53"/>
        <v>0</v>
      </c>
      <c r="Z136">
        <f t="shared" ca="1" si="66"/>
        <v>0</v>
      </c>
      <c r="AA136">
        <f t="shared" ca="1" si="54"/>
        <v>0</v>
      </c>
      <c r="AB136">
        <f t="shared" ca="1" si="54"/>
        <v>0</v>
      </c>
      <c r="AC136" s="59">
        <f t="shared" ca="1" si="67"/>
        <v>0</v>
      </c>
      <c r="AD136" s="17"/>
      <c r="AE136" s="12" t="s">
        <v>66</v>
      </c>
      <c r="AF136">
        <f t="shared" ca="1" si="48"/>
        <v>0</v>
      </c>
      <c r="AG136">
        <f t="shared" ca="1" si="48"/>
        <v>0</v>
      </c>
      <c r="AH136">
        <f t="shared" ca="1" si="48"/>
        <v>0</v>
      </c>
      <c r="AI136">
        <f t="shared" ca="1" si="48"/>
        <v>0</v>
      </c>
      <c r="AJ136">
        <f t="shared" ref="AJ136:AJ146" ca="1" si="73">SUMPRODUCT((INDIRECT(AJ$75&amp;"!$B$3:$B$250")=$AE136)*(INDIRECT(AJ$75&amp;"!L3C"&amp;MATCH($AE$75,INDIRECT(AJ$75&amp;"!$A$2:$S$2"),0)&amp;":L250C"&amp;MATCH($AE$75,INDIRECT(AJ$75&amp;"!$A$2:$S$2"),0),FALSE)))</f>
        <v>0</v>
      </c>
      <c r="AK136">
        <f t="shared" ca="1" si="55"/>
        <v>0</v>
      </c>
      <c r="AL136">
        <f t="shared" ca="1" si="55"/>
        <v>0</v>
      </c>
      <c r="AM136">
        <f t="shared" ca="1" si="55"/>
        <v>0</v>
      </c>
      <c r="AN136">
        <f t="shared" ca="1" si="55"/>
        <v>0</v>
      </c>
      <c r="AO136">
        <f t="shared" ca="1" si="62"/>
        <v>0</v>
      </c>
      <c r="AP136">
        <f t="shared" ca="1" si="56"/>
        <v>0</v>
      </c>
      <c r="AQ136" t="e">
        <f t="shared" ca="1" si="56"/>
        <v>#VALUE!</v>
      </c>
      <c r="AR136" s="59" t="e">
        <f t="shared" ca="1" si="68"/>
        <v>#VALUE!</v>
      </c>
      <c r="AS136" s="17"/>
      <c r="AT136" s="12" t="s">
        <v>66</v>
      </c>
      <c r="AU136">
        <f t="shared" ca="1" si="49"/>
        <v>0</v>
      </c>
      <c r="AV136">
        <f t="shared" ca="1" si="49"/>
        <v>0</v>
      </c>
      <c r="AW136">
        <f t="shared" ca="1" si="49"/>
        <v>0</v>
      </c>
      <c r="AX136">
        <f t="shared" ca="1" si="49"/>
        <v>0</v>
      </c>
      <c r="AY136">
        <f t="shared" ref="AY136:AY146" ca="1" si="74">SUMPRODUCT((INDIRECT(AY$75&amp;"!$B$3:$B$250")=$AT136)*(INDIRECT(AY$75&amp;"!L3C"&amp;MATCH($AT$75,INDIRECT(AY$75&amp;"!$A$2:$S$2"),0)&amp;":L250C"&amp;MATCH($AT$75,INDIRECT(AY$75&amp;"!$A$2:$S$2"),0),FALSE)))</f>
        <v>0</v>
      </c>
      <c r="AZ136">
        <f t="shared" ca="1" si="57"/>
        <v>0</v>
      </c>
      <c r="BA136">
        <f t="shared" ca="1" si="57"/>
        <v>0</v>
      </c>
      <c r="BB136">
        <f t="shared" ca="1" si="57"/>
        <v>0</v>
      </c>
      <c r="BC136">
        <f t="shared" ca="1" si="57"/>
        <v>0</v>
      </c>
      <c r="BD136">
        <f t="shared" ca="1" si="63"/>
        <v>0</v>
      </c>
      <c r="BE136">
        <f t="shared" ca="1" si="58"/>
        <v>0</v>
      </c>
      <c r="BF136">
        <f t="shared" ca="1" si="58"/>
        <v>0</v>
      </c>
      <c r="BG136" s="59">
        <f t="shared" ca="1" si="69"/>
        <v>0</v>
      </c>
      <c r="BH136" s="17"/>
      <c r="BI136" s="12" t="s">
        <v>66</v>
      </c>
      <c r="BJ136">
        <f t="shared" ca="1" si="50"/>
        <v>0</v>
      </c>
      <c r="BK136">
        <f t="shared" ca="1" si="50"/>
        <v>0</v>
      </c>
      <c r="BL136">
        <f t="shared" ca="1" si="50"/>
        <v>0</v>
      </c>
      <c r="BM136">
        <f t="shared" ca="1" si="50"/>
        <v>0</v>
      </c>
      <c r="BN136">
        <f t="shared" ref="BN136:BN146" ca="1" si="75">SUMPRODUCT((INDIRECT(BN$75&amp;"!$B$3:$B$250")=$BI136)*(INDIRECT(BN$75&amp;"!L3C"&amp;MATCH($BI$75,INDIRECT(BN$75&amp;"!$A$2:$S$2"),0)&amp;":L250C"&amp;MATCH($BI$75,INDIRECT(BN$75&amp;"!$A$2:$S$2"),0),FALSE)))</f>
        <v>0</v>
      </c>
      <c r="BO136">
        <f t="shared" ca="1" si="59"/>
        <v>0</v>
      </c>
      <c r="BP136">
        <f t="shared" ca="1" si="59"/>
        <v>0</v>
      </c>
      <c r="BQ136">
        <f t="shared" ca="1" si="59"/>
        <v>0</v>
      </c>
      <c r="BR136">
        <f t="shared" ca="1" si="59"/>
        <v>0</v>
      </c>
      <c r="BS136">
        <f t="shared" ca="1" si="64"/>
        <v>0</v>
      </c>
      <c r="BT136">
        <f t="shared" ca="1" si="60"/>
        <v>0</v>
      </c>
      <c r="BU136">
        <f t="shared" ca="1" si="60"/>
        <v>0</v>
      </c>
      <c r="BV136" s="59">
        <f t="shared" ca="1" si="70"/>
        <v>0</v>
      </c>
      <c r="BW136" s="17"/>
    </row>
    <row r="137" spans="1:75" x14ac:dyDescent="0.25">
      <c r="A137" s="11" t="s">
        <v>67</v>
      </c>
      <c r="B137">
        <f t="shared" ca="1" si="46"/>
        <v>0</v>
      </c>
      <c r="C137">
        <f t="shared" ca="1" si="46"/>
        <v>0</v>
      </c>
      <c r="D137">
        <f t="shared" ca="1" si="46"/>
        <v>0</v>
      </c>
      <c r="E137">
        <f t="shared" ca="1" si="46"/>
        <v>0</v>
      </c>
      <c r="F137">
        <f t="shared" ca="1" si="71"/>
        <v>0</v>
      </c>
      <c r="G137">
        <f t="shared" ca="1" si="51"/>
        <v>0</v>
      </c>
      <c r="H137">
        <f t="shared" ca="1" si="51"/>
        <v>0</v>
      </c>
      <c r="I137">
        <f t="shared" ca="1" si="51"/>
        <v>0</v>
      </c>
      <c r="J137">
        <f t="shared" ca="1" si="51"/>
        <v>0</v>
      </c>
      <c r="K137">
        <f t="shared" ca="1" si="61"/>
        <v>0</v>
      </c>
      <c r="L137">
        <f t="shared" ca="1" si="52"/>
        <v>0</v>
      </c>
      <c r="M137">
        <f t="shared" ca="1" si="52"/>
        <v>0</v>
      </c>
      <c r="N137" s="59">
        <f t="shared" ca="1" si="65"/>
        <v>0</v>
      </c>
      <c r="O137" s="17"/>
      <c r="P137" s="11" t="s">
        <v>67</v>
      </c>
      <c r="Q137">
        <f t="shared" ca="1" si="47"/>
        <v>0</v>
      </c>
      <c r="R137">
        <f t="shared" ca="1" si="47"/>
        <v>0</v>
      </c>
      <c r="S137">
        <f t="shared" ca="1" si="47"/>
        <v>0</v>
      </c>
      <c r="T137">
        <f t="shared" ca="1" si="47"/>
        <v>0</v>
      </c>
      <c r="U137">
        <f t="shared" ca="1" si="72"/>
        <v>0</v>
      </c>
      <c r="V137">
        <f t="shared" ca="1" si="53"/>
        <v>0</v>
      </c>
      <c r="W137">
        <f t="shared" ca="1" si="53"/>
        <v>0</v>
      </c>
      <c r="X137">
        <f t="shared" ca="1" si="53"/>
        <v>0</v>
      </c>
      <c r="Y137">
        <f t="shared" ca="1" si="53"/>
        <v>0</v>
      </c>
      <c r="Z137">
        <f t="shared" ca="1" si="66"/>
        <v>0</v>
      </c>
      <c r="AA137">
        <f t="shared" ca="1" si="54"/>
        <v>0</v>
      </c>
      <c r="AB137">
        <f t="shared" ca="1" si="54"/>
        <v>0</v>
      </c>
      <c r="AC137" s="59">
        <f t="shared" ca="1" si="67"/>
        <v>0</v>
      </c>
      <c r="AD137" s="17"/>
      <c r="AE137" s="11" t="s">
        <v>67</v>
      </c>
      <c r="AF137">
        <f t="shared" ca="1" si="48"/>
        <v>0</v>
      </c>
      <c r="AG137">
        <f t="shared" ca="1" si="48"/>
        <v>0</v>
      </c>
      <c r="AH137">
        <f t="shared" ca="1" si="48"/>
        <v>0</v>
      </c>
      <c r="AI137">
        <f t="shared" ca="1" si="48"/>
        <v>0</v>
      </c>
      <c r="AJ137">
        <f t="shared" ca="1" si="73"/>
        <v>0</v>
      </c>
      <c r="AK137">
        <f t="shared" ca="1" si="55"/>
        <v>0</v>
      </c>
      <c r="AL137">
        <f t="shared" ca="1" si="55"/>
        <v>0</v>
      </c>
      <c r="AM137">
        <f t="shared" ca="1" si="55"/>
        <v>0</v>
      </c>
      <c r="AN137">
        <f t="shared" ca="1" si="55"/>
        <v>0</v>
      </c>
      <c r="AO137">
        <f t="shared" ca="1" si="62"/>
        <v>0</v>
      </c>
      <c r="AP137">
        <f t="shared" ca="1" si="56"/>
        <v>0</v>
      </c>
      <c r="AQ137" t="e">
        <f t="shared" ca="1" si="56"/>
        <v>#VALUE!</v>
      </c>
      <c r="AR137" s="59" t="e">
        <f t="shared" ca="1" si="68"/>
        <v>#VALUE!</v>
      </c>
      <c r="AS137" s="17"/>
      <c r="AT137" s="11" t="s">
        <v>67</v>
      </c>
      <c r="AU137">
        <f t="shared" ca="1" si="49"/>
        <v>0</v>
      </c>
      <c r="AV137">
        <f t="shared" ca="1" si="49"/>
        <v>0</v>
      </c>
      <c r="AW137">
        <f t="shared" ca="1" si="49"/>
        <v>0</v>
      </c>
      <c r="AX137">
        <f t="shared" ca="1" si="49"/>
        <v>0</v>
      </c>
      <c r="AY137">
        <f t="shared" ca="1" si="74"/>
        <v>0</v>
      </c>
      <c r="AZ137">
        <f t="shared" ca="1" si="57"/>
        <v>0</v>
      </c>
      <c r="BA137">
        <f t="shared" ca="1" si="57"/>
        <v>0</v>
      </c>
      <c r="BB137">
        <f t="shared" ca="1" si="57"/>
        <v>0</v>
      </c>
      <c r="BC137">
        <f t="shared" ca="1" si="57"/>
        <v>0</v>
      </c>
      <c r="BD137">
        <f t="shared" ca="1" si="63"/>
        <v>0</v>
      </c>
      <c r="BE137">
        <f t="shared" ca="1" si="58"/>
        <v>0</v>
      </c>
      <c r="BF137">
        <f t="shared" ca="1" si="58"/>
        <v>0</v>
      </c>
      <c r="BG137" s="59">
        <f t="shared" ca="1" si="69"/>
        <v>0</v>
      </c>
      <c r="BH137" s="17"/>
      <c r="BI137" s="11" t="s">
        <v>67</v>
      </c>
      <c r="BJ137">
        <f t="shared" ca="1" si="50"/>
        <v>0</v>
      </c>
      <c r="BK137">
        <f t="shared" ca="1" si="50"/>
        <v>0</v>
      </c>
      <c r="BL137">
        <f t="shared" ca="1" si="50"/>
        <v>0</v>
      </c>
      <c r="BM137">
        <f t="shared" ca="1" si="50"/>
        <v>0</v>
      </c>
      <c r="BN137">
        <f t="shared" ca="1" si="75"/>
        <v>0</v>
      </c>
      <c r="BO137">
        <f t="shared" ca="1" si="59"/>
        <v>0</v>
      </c>
      <c r="BP137">
        <f t="shared" ca="1" si="59"/>
        <v>0</v>
      </c>
      <c r="BQ137">
        <f t="shared" ca="1" si="59"/>
        <v>0</v>
      </c>
      <c r="BR137">
        <f t="shared" ca="1" si="59"/>
        <v>0</v>
      </c>
      <c r="BS137">
        <f t="shared" ca="1" si="64"/>
        <v>0</v>
      </c>
      <c r="BT137">
        <f t="shared" ca="1" si="60"/>
        <v>0</v>
      </c>
      <c r="BU137">
        <f t="shared" ca="1" si="60"/>
        <v>0</v>
      </c>
      <c r="BV137" s="59">
        <f t="shared" ca="1" si="70"/>
        <v>0</v>
      </c>
      <c r="BW137" s="17"/>
    </row>
    <row r="138" spans="1:75" x14ac:dyDescent="0.25">
      <c r="A138" s="12" t="s">
        <v>68</v>
      </c>
      <c r="B138">
        <f t="shared" ca="1" si="46"/>
        <v>0</v>
      </c>
      <c r="C138">
        <f t="shared" ca="1" si="46"/>
        <v>0</v>
      </c>
      <c r="D138">
        <f t="shared" ca="1" si="46"/>
        <v>0</v>
      </c>
      <c r="E138">
        <f t="shared" ca="1" si="46"/>
        <v>0</v>
      </c>
      <c r="F138">
        <f t="shared" ca="1" si="71"/>
        <v>0</v>
      </c>
      <c r="G138">
        <f t="shared" ca="1" si="51"/>
        <v>0</v>
      </c>
      <c r="H138">
        <f t="shared" ca="1" si="51"/>
        <v>0</v>
      </c>
      <c r="I138">
        <f t="shared" ca="1" si="51"/>
        <v>0</v>
      </c>
      <c r="J138">
        <f t="shared" ca="1" si="51"/>
        <v>0</v>
      </c>
      <c r="K138">
        <f t="shared" ca="1" si="61"/>
        <v>0</v>
      </c>
      <c r="L138">
        <f t="shared" ca="1" si="52"/>
        <v>0</v>
      </c>
      <c r="M138">
        <f t="shared" ca="1" si="52"/>
        <v>0</v>
      </c>
      <c r="N138" s="59">
        <f t="shared" ca="1" si="65"/>
        <v>0</v>
      </c>
      <c r="O138" s="17"/>
      <c r="P138" s="12" t="s">
        <v>68</v>
      </c>
      <c r="Q138">
        <f t="shared" ca="1" si="47"/>
        <v>0</v>
      </c>
      <c r="R138">
        <f t="shared" ca="1" si="47"/>
        <v>0</v>
      </c>
      <c r="S138">
        <f t="shared" ca="1" si="47"/>
        <v>0</v>
      </c>
      <c r="T138">
        <f t="shared" ca="1" si="47"/>
        <v>0</v>
      </c>
      <c r="U138">
        <f t="shared" ca="1" si="72"/>
        <v>0</v>
      </c>
      <c r="V138">
        <f t="shared" ca="1" si="53"/>
        <v>0</v>
      </c>
      <c r="W138">
        <f t="shared" ca="1" si="53"/>
        <v>0</v>
      </c>
      <c r="X138">
        <f t="shared" ca="1" si="53"/>
        <v>0</v>
      </c>
      <c r="Y138">
        <f t="shared" ca="1" si="53"/>
        <v>0</v>
      </c>
      <c r="Z138">
        <f t="shared" ca="1" si="66"/>
        <v>0</v>
      </c>
      <c r="AA138">
        <f t="shared" ca="1" si="54"/>
        <v>0</v>
      </c>
      <c r="AB138">
        <f t="shared" ca="1" si="54"/>
        <v>0</v>
      </c>
      <c r="AC138" s="59">
        <f t="shared" ca="1" si="67"/>
        <v>0</v>
      </c>
      <c r="AD138" s="17"/>
      <c r="AE138" s="12" t="s">
        <v>68</v>
      </c>
      <c r="AF138">
        <f t="shared" ca="1" si="48"/>
        <v>0</v>
      </c>
      <c r="AG138">
        <f t="shared" ca="1" si="48"/>
        <v>0</v>
      </c>
      <c r="AH138">
        <f t="shared" ca="1" si="48"/>
        <v>0</v>
      </c>
      <c r="AI138">
        <f t="shared" ca="1" si="48"/>
        <v>0</v>
      </c>
      <c r="AJ138">
        <f t="shared" ca="1" si="73"/>
        <v>0</v>
      </c>
      <c r="AK138">
        <f t="shared" ca="1" si="55"/>
        <v>0</v>
      </c>
      <c r="AL138">
        <f t="shared" ca="1" si="55"/>
        <v>0</v>
      </c>
      <c r="AM138">
        <f t="shared" ca="1" si="55"/>
        <v>0</v>
      </c>
      <c r="AN138">
        <f t="shared" ca="1" si="55"/>
        <v>0</v>
      </c>
      <c r="AO138">
        <f t="shared" ca="1" si="62"/>
        <v>0</v>
      </c>
      <c r="AP138">
        <f t="shared" ca="1" si="56"/>
        <v>0</v>
      </c>
      <c r="AQ138" t="e">
        <f t="shared" ca="1" si="56"/>
        <v>#VALUE!</v>
      </c>
      <c r="AR138" s="59" t="e">
        <f t="shared" ca="1" si="68"/>
        <v>#VALUE!</v>
      </c>
      <c r="AS138" s="17"/>
      <c r="AT138" s="12" t="s">
        <v>68</v>
      </c>
      <c r="AU138">
        <f t="shared" ca="1" si="49"/>
        <v>0</v>
      </c>
      <c r="AV138">
        <f t="shared" ca="1" si="49"/>
        <v>0</v>
      </c>
      <c r="AW138">
        <f t="shared" ca="1" si="49"/>
        <v>0</v>
      </c>
      <c r="AX138">
        <f t="shared" ca="1" si="49"/>
        <v>0</v>
      </c>
      <c r="AY138">
        <f t="shared" ca="1" si="74"/>
        <v>0</v>
      </c>
      <c r="AZ138">
        <f t="shared" ca="1" si="57"/>
        <v>0</v>
      </c>
      <c r="BA138">
        <f t="shared" ca="1" si="57"/>
        <v>0</v>
      </c>
      <c r="BB138">
        <f t="shared" ca="1" si="57"/>
        <v>0</v>
      </c>
      <c r="BC138">
        <f t="shared" ca="1" si="57"/>
        <v>0</v>
      </c>
      <c r="BD138">
        <f t="shared" ca="1" si="63"/>
        <v>0</v>
      </c>
      <c r="BE138">
        <f t="shared" ca="1" si="58"/>
        <v>0</v>
      </c>
      <c r="BF138">
        <f t="shared" ca="1" si="58"/>
        <v>0</v>
      </c>
      <c r="BG138" s="59">
        <f t="shared" ca="1" si="69"/>
        <v>0</v>
      </c>
      <c r="BH138" s="17"/>
      <c r="BI138" s="12" t="s">
        <v>68</v>
      </c>
      <c r="BJ138">
        <f t="shared" ca="1" si="50"/>
        <v>0</v>
      </c>
      <c r="BK138">
        <f t="shared" ca="1" si="50"/>
        <v>0</v>
      </c>
      <c r="BL138">
        <f t="shared" ca="1" si="50"/>
        <v>0</v>
      </c>
      <c r="BM138">
        <f t="shared" ca="1" si="50"/>
        <v>0</v>
      </c>
      <c r="BN138">
        <f t="shared" ca="1" si="75"/>
        <v>0</v>
      </c>
      <c r="BO138">
        <f t="shared" ca="1" si="59"/>
        <v>0</v>
      </c>
      <c r="BP138">
        <f t="shared" ca="1" si="59"/>
        <v>0</v>
      </c>
      <c r="BQ138">
        <f t="shared" ca="1" si="59"/>
        <v>0</v>
      </c>
      <c r="BR138">
        <f t="shared" ca="1" si="59"/>
        <v>0</v>
      </c>
      <c r="BS138">
        <f t="shared" ca="1" si="64"/>
        <v>0</v>
      </c>
      <c r="BT138">
        <f t="shared" ca="1" si="60"/>
        <v>0</v>
      </c>
      <c r="BU138">
        <f t="shared" ca="1" si="60"/>
        <v>0</v>
      </c>
      <c r="BV138" s="59">
        <f t="shared" ca="1" si="70"/>
        <v>0</v>
      </c>
      <c r="BW138" s="17"/>
    </row>
    <row r="139" spans="1:75" x14ac:dyDescent="0.25">
      <c r="A139" s="11" t="s">
        <v>69</v>
      </c>
      <c r="B139">
        <f t="shared" ca="1" si="46"/>
        <v>0</v>
      </c>
      <c r="C139">
        <f t="shared" ca="1" si="46"/>
        <v>0</v>
      </c>
      <c r="D139">
        <f t="shared" ca="1" si="46"/>
        <v>0</v>
      </c>
      <c r="E139">
        <f t="shared" ca="1" si="46"/>
        <v>0</v>
      </c>
      <c r="F139">
        <f t="shared" ca="1" si="71"/>
        <v>0</v>
      </c>
      <c r="G139">
        <f t="shared" ca="1" si="51"/>
        <v>0</v>
      </c>
      <c r="H139">
        <f t="shared" ca="1" si="51"/>
        <v>0</v>
      </c>
      <c r="I139">
        <f t="shared" ca="1" si="51"/>
        <v>0</v>
      </c>
      <c r="J139">
        <f t="shared" ca="1" si="51"/>
        <v>0</v>
      </c>
      <c r="K139">
        <f t="shared" ca="1" si="61"/>
        <v>0</v>
      </c>
      <c r="L139">
        <f t="shared" ca="1" si="52"/>
        <v>0</v>
      </c>
      <c r="M139">
        <f t="shared" ca="1" si="52"/>
        <v>0</v>
      </c>
      <c r="N139" s="59">
        <f t="shared" ca="1" si="65"/>
        <v>0</v>
      </c>
      <c r="O139" s="17"/>
      <c r="P139" s="11" t="s">
        <v>69</v>
      </c>
      <c r="Q139">
        <f t="shared" ca="1" si="47"/>
        <v>0</v>
      </c>
      <c r="R139">
        <f t="shared" ca="1" si="47"/>
        <v>0</v>
      </c>
      <c r="S139">
        <f t="shared" ca="1" si="47"/>
        <v>0</v>
      </c>
      <c r="T139">
        <f t="shared" ca="1" si="47"/>
        <v>0</v>
      </c>
      <c r="U139">
        <f t="shared" ca="1" si="72"/>
        <v>0</v>
      </c>
      <c r="V139">
        <f t="shared" ca="1" si="53"/>
        <v>0</v>
      </c>
      <c r="W139">
        <f t="shared" ca="1" si="53"/>
        <v>0</v>
      </c>
      <c r="X139">
        <f t="shared" ca="1" si="53"/>
        <v>0</v>
      </c>
      <c r="Y139">
        <f t="shared" ca="1" si="53"/>
        <v>0</v>
      </c>
      <c r="Z139">
        <f t="shared" ca="1" si="66"/>
        <v>0</v>
      </c>
      <c r="AA139">
        <f t="shared" ca="1" si="54"/>
        <v>0</v>
      </c>
      <c r="AB139">
        <f t="shared" ca="1" si="54"/>
        <v>0</v>
      </c>
      <c r="AC139" s="59">
        <f t="shared" ca="1" si="67"/>
        <v>0</v>
      </c>
      <c r="AD139" s="17"/>
      <c r="AE139" s="11" t="s">
        <v>69</v>
      </c>
      <c r="AF139">
        <f t="shared" ca="1" si="48"/>
        <v>0</v>
      </c>
      <c r="AG139">
        <f t="shared" ca="1" si="48"/>
        <v>0</v>
      </c>
      <c r="AH139">
        <f t="shared" ca="1" si="48"/>
        <v>0</v>
      </c>
      <c r="AI139">
        <f t="shared" ca="1" si="48"/>
        <v>0</v>
      </c>
      <c r="AJ139">
        <f t="shared" ca="1" si="73"/>
        <v>0</v>
      </c>
      <c r="AK139">
        <f t="shared" ca="1" si="55"/>
        <v>0</v>
      </c>
      <c r="AL139">
        <f t="shared" ca="1" si="55"/>
        <v>0</v>
      </c>
      <c r="AM139">
        <f t="shared" ca="1" si="55"/>
        <v>0</v>
      </c>
      <c r="AN139">
        <f t="shared" ca="1" si="55"/>
        <v>0</v>
      </c>
      <c r="AO139">
        <f t="shared" ca="1" si="62"/>
        <v>0</v>
      </c>
      <c r="AP139">
        <f t="shared" ca="1" si="56"/>
        <v>0</v>
      </c>
      <c r="AQ139" t="e">
        <f t="shared" ca="1" si="56"/>
        <v>#VALUE!</v>
      </c>
      <c r="AR139" s="59" t="e">
        <f t="shared" ca="1" si="68"/>
        <v>#VALUE!</v>
      </c>
      <c r="AS139" s="17"/>
      <c r="AT139" s="11" t="s">
        <v>69</v>
      </c>
      <c r="AU139">
        <f t="shared" ca="1" si="49"/>
        <v>0</v>
      </c>
      <c r="AV139">
        <f t="shared" ca="1" si="49"/>
        <v>0</v>
      </c>
      <c r="AW139">
        <f t="shared" ca="1" si="49"/>
        <v>0</v>
      </c>
      <c r="AX139">
        <f t="shared" ca="1" si="49"/>
        <v>0</v>
      </c>
      <c r="AY139">
        <f t="shared" ca="1" si="74"/>
        <v>0</v>
      </c>
      <c r="AZ139">
        <f t="shared" ca="1" si="57"/>
        <v>0</v>
      </c>
      <c r="BA139">
        <f t="shared" ca="1" si="57"/>
        <v>0</v>
      </c>
      <c r="BB139">
        <f t="shared" ca="1" si="57"/>
        <v>0</v>
      </c>
      <c r="BC139">
        <f t="shared" ca="1" si="57"/>
        <v>0</v>
      </c>
      <c r="BD139">
        <f t="shared" ca="1" si="63"/>
        <v>0</v>
      </c>
      <c r="BE139">
        <f t="shared" ca="1" si="58"/>
        <v>0</v>
      </c>
      <c r="BF139">
        <f t="shared" ca="1" si="58"/>
        <v>0</v>
      </c>
      <c r="BG139" s="59">
        <f t="shared" ca="1" si="69"/>
        <v>0</v>
      </c>
      <c r="BH139" s="17"/>
      <c r="BI139" s="11" t="s">
        <v>69</v>
      </c>
      <c r="BJ139">
        <f t="shared" ca="1" si="50"/>
        <v>0</v>
      </c>
      <c r="BK139">
        <f t="shared" ca="1" si="50"/>
        <v>0</v>
      </c>
      <c r="BL139">
        <f t="shared" ca="1" si="50"/>
        <v>0</v>
      </c>
      <c r="BM139">
        <f t="shared" ca="1" si="50"/>
        <v>0</v>
      </c>
      <c r="BN139">
        <f t="shared" ca="1" si="75"/>
        <v>0</v>
      </c>
      <c r="BO139">
        <f t="shared" ca="1" si="59"/>
        <v>0</v>
      </c>
      <c r="BP139">
        <f t="shared" ca="1" si="59"/>
        <v>0</v>
      </c>
      <c r="BQ139">
        <f t="shared" ca="1" si="59"/>
        <v>0</v>
      </c>
      <c r="BR139">
        <f t="shared" ca="1" si="59"/>
        <v>0</v>
      </c>
      <c r="BS139">
        <f t="shared" ca="1" si="64"/>
        <v>0</v>
      </c>
      <c r="BT139">
        <f t="shared" ca="1" si="60"/>
        <v>0</v>
      </c>
      <c r="BU139">
        <f t="shared" ca="1" si="60"/>
        <v>0</v>
      </c>
      <c r="BV139" s="59">
        <f t="shared" ca="1" si="70"/>
        <v>0</v>
      </c>
      <c r="BW139" s="17"/>
    </row>
    <row r="140" spans="1:75" x14ac:dyDescent="0.25">
      <c r="A140" s="12" t="s">
        <v>70</v>
      </c>
      <c r="B140">
        <f t="shared" ca="1" si="46"/>
        <v>0</v>
      </c>
      <c r="C140">
        <f t="shared" ca="1" si="46"/>
        <v>0</v>
      </c>
      <c r="D140">
        <f t="shared" ca="1" si="46"/>
        <v>0</v>
      </c>
      <c r="E140">
        <f t="shared" ca="1" si="46"/>
        <v>0</v>
      </c>
      <c r="F140">
        <f t="shared" ca="1" si="71"/>
        <v>0</v>
      </c>
      <c r="G140">
        <f t="shared" ca="1" si="51"/>
        <v>0</v>
      </c>
      <c r="H140">
        <f t="shared" ca="1" si="51"/>
        <v>0</v>
      </c>
      <c r="I140">
        <f t="shared" ca="1" si="51"/>
        <v>0</v>
      </c>
      <c r="J140">
        <f t="shared" ca="1" si="51"/>
        <v>0</v>
      </c>
      <c r="K140">
        <f t="shared" ca="1" si="61"/>
        <v>0</v>
      </c>
      <c r="L140">
        <f t="shared" ca="1" si="52"/>
        <v>0</v>
      </c>
      <c r="M140">
        <f t="shared" ca="1" si="52"/>
        <v>0</v>
      </c>
      <c r="N140" s="59">
        <f t="shared" ca="1" si="65"/>
        <v>0</v>
      </c>
      <c r="O140" s="17"/>
      <c r="P140" s="12" t="s">
        <v>70</v>
      </c>
      <c r="Q140">
        <f t="shared" ca="1" si="47"/>
        <v>0</v>
      </c>
      <c r="R140">
        <f t="shared" ca="1" si="47"/>
        <v>0</v>
      </c>
      <c r="S140">
        <f t="shared" ca="1" si="47"/>
        <v>0</v>
      </c>
      <c r="T140">
        <f t="shared" ca="1" si="47"/>
        <v>0</v>
      </c>
      <c r="U140">
        <f t="shared" ca="1" si="72"/>
        <v>0</v>
      </c>
      <c r="V140">
        <f t="shared" ca="1" si="53"/>
        <v>0</v>
      </c>
      <c r="W140">
        <f t="shared" ca="1" si="53"/>
        <v>0</v>
      </c>
      <c r="X140">
        <f t="shared" ca="1" si="53"/>
        <v>0</v>
      </c>
      <c r="Y140">
        <f t="shared" ca="1" si="53"/>
        <v>0</v>
      </c>
      <c r="Z140">
        <f t="shared" ca="1" si="66"/>
        <v>0</v>
      </c>
      <c r="AA140">
        <f t="shared" ca="1" si="54"/>
        <v>0</v>
      </c>
      <c r="AB140">
        <f t="shared" ca="1" si="54"/>
        <v>0</v>
      </c>
      <c r="AC140" s="59">
        <f t="shared" ca="1" si="67"/>
        <v>0</v>
      </c>
      <c r="AD140" s="17"/>
      <c r="AE140" s="12" t="s">
        <v>70</v>
      </c>
      <c r="AF140">
        <f t="shared" ca="1" si="48"/>
        <v>0</v>
      </c>
      <c r="AG140">
        <f t="shared" ca="1" si="48"/>
        <v>0</v>
      </c>
      <c r="AH140">
        <f t="shared" ca="1" si="48"/>
        <v>0</v>
      </c>
      <c r="AI140">
        <f t="shared" ca="1" si="48"/>
        <v>0</v>
      </c>
      <c r="AJ140">
        <f t="shared" ca="1" si="73"/>
        <v>0</v>
      </c>
      <c r="AK140">
        <f t="shared" ca="1" si="55"/>
        <v>0</v>
      </c>
      <c r="AL140">
        <f t="shared" ca="1" si="55"/>
        <v>0</v>
      </c>
      <c r="AM140">
        <f t="shared" ca="1" si="55"/>
        <v>0</v>
      </c>
      <c r="AN140">
        <f t="shared" ca="1" si="55"/>
        <v>0</v>
      </c>
      <c r="AO140">
        <f t="shared" ca="1" si="62"/>
        <v>0</v>
      </c>
      <c r="AP140">
        <f t="shared" ca="1" si="56"/>
        <v>0</v>
      </c>
      <c r="AQ140" t="e">
        <f t="shared" ca="1" si="56"/>
        <v>#VALUE!</v>
      </c>
      <c r="AR140" s="59" t="e">
        <f t="shared" ca="1" si="68"/>
        <v>#VALUE!</v>
      </c>
      <c r="AS140" s="17"/>
      <c r="AT140" s="12" t="s">
        <v>70</v>
      </c>
      <c r="AU140">
        <f t="shared" ca="1" si="49"/>
        <v>0</v>
      </c>
      <c r="AV140">
        <f t="shared" ca="1" si="49"/>
        <v>0</v>
      </c>
      <c r="AW140">
        <f t="shared" ca="1" si="49"/>
        <v>0</v>
      </c>
      <c r="AX140">
        <f t="shared" ca="1" si="49"/>
        <v>0</v>
      </c>
      <c r="AY140">
        <f t="shared" ca="1" si="74"/>
        <v>0</v>
      </c>
      <c r="AZ140">
        <f t="shared" ca="1" si="57"/>
        <v>0</v>
      </c>
      <c r="BA140">
        <f t="shared" ca="1" si="57"/>
        <v>0</v>
      </c>
      <c r="BB140">
        <f t="shared" ca="1" si="57"/>
        <v>0</v>
      </c>
      <c r="BC140">
        <f t="shared" ca="1" si="57"/>
        <v>0</v>
      </c>
      <c r="BD140">
        <f t="shared" ca="1" si="63"/>
        <v>0</v>
      </c>
      <c r="BE140">
        <f t="shared" ca="1" si="58"/>
        <v>0</v>
      </c>
      <c r="BF140">
        <f t="shared" ca="1" si="58"/>
        <v>0</v>
      </c>
      <c r="BG140" s="59">
        <f t="shared" ca="1" si="69"/>
        <v>0</v>
      </c>
      <c r="BH140" s="17"/>
      <c r="BI140" s="12" t="s">
        <v>70</v>
      </c>
      <c r="BJ140">
        <f t="shared" ca="1" si="50"/>
        <v>0</v>
      </c>
      <c r="BK140">
        <f t="shared" ca="1" si="50"/>
        <v>0</v>
      </c>
      <c r="BL140">
        <f t="shared" ca="1" si="50"/>
        <v>0</v>
      </c>
      <c r="BM140">
        <f t="shared" ca="1" si="50"/>
        <v>0</v>
      </c>
      <c r="BN140">
        <f t="shared" ca="1" si="75"/>
        <v>0</v>
      </c>
      <c r="BO140">
        <f t="shared" ca="1" si="59"/>
        <v>0</v>
      </c>
      <c r="BP140">
        <f t="shared" ca="1" si="59"/>
        <v>0</v>
      </c>
      <c r="BQ140">
        <f t="shared" ca="1" si="59"/>
        <v>0</v>
      </c>
      <c r="BR140">
        <f t="shared" ca="1" si="59"/>
        <v>0</v>
      </c>
      <c r="BS140">
        <f t="shared" ca="1" si="64"/>
        <v>0</v>
      </c>
      <c r="BT140">
        <f t="shared" ca="1" si="60"/>
        <v>0</v>
      </c>
      <c r="BU140">
        <f t="shared" ca="1" si="60"/>
        <v>0</v>
      </c>
      <c r="BV140" s="59">
        <f t="shared" ca="1" si="70"/>
        <v>0</v>
      </c>
      <c r="BW140" s="17"/>
    </row>
    <row r="141" spans="1:75" x14ac:dyDescent="0.25">
      <c r="A141" s="11" t="s">
        <v>100</v>
      </c>
      <c r="B141">
        <f t="shared" ref="B141:E146" ca="1" si="76">SUMPRODUCT((INDIRECT(B$75&amp;"!$B$3:$B$250")=$A141)*(INDIRECT(B$75&amp;"!L3C"&amp;MATCH($A$75,INDIRECT(B$75&amp;"!$A$2:$S$2"),0)&amp;":L250C"&amp;MATCH($A$75,INDIRECT(B$75&amp;"!$A$2:$S$2"),0),FALSE)))</f>
        <v>0</v>
      </c>
      <c r="C141">
        <f t="shared" ca="1" si="76"/>
        <v>0</v>
      </c>
      <c r="D141">
        <f t="shared" ca="1" si="76"/>
        <v>0</v>
      </c>
      <c r="E141">
        <f t="shared" ca="1" si="76"/>
        <v>0</v>
      </c>
      <c r="F141">
        <f t="shared" ca="1" si="71"/>
        <v>0</v>
      </c>
      <c r="G141">
        <f t="shared" ca="1" si="51"/>
        <v>0</v>
      </c>
      <c r="H141">
        <f t="shared" ca="1" si="51"/>
        <v>0</v>
      </c>
      <c r="I141">
        <f t="shared" ca="1" si="51"/>
        <v>0</v>
      </c>
      <c r="J141">
        <f t="shared" ca="1" si="51"/>
        <v>0</v>
      </c>
      <c r="K141">
        <f t="shared" ca="1" si="61"/>
        <v>0</v>
      </c>
      <c r="L141">
        <f t="shared" ca="1" si="52"/>
        <v>0</v>
      </c>
      <c r="M141">
        <f t="shared" ca="1" si="52"/>
        <v>0</v>
      </c>
      <c r="N141" s="59">
        <f t="shared" ca="1" si="65"/>
        <v>0</v>
      </c>
      <c r="O141" s="17"/>
      <c r="P141" s="11" t="s">
        <v>100</v>
      </c>
      <c r="Q141">
        <f t="shared" ref="Q141:T146" ca="1" si="77">SUMPRODUCT((INDIRECT(Q$75&amp;"!$B$3:$B$250")=$P141)*(INDIRECT(Q$75&amp;"!L3C"&amp;MATCH($P$75,INDIRECT(Q$75&amp;"!$A$2:$S$2"),0)&amp;":L250C"&amp;MATCH($P$75,INDIRECT(Q$75&amp;"!$A$2:$S$2"),0),FALSE)))</f>
        <v>0</v>
      </c>
      <c r="R141">
        <f t="shared" ca="1" si="77"/>
        <v>0</v>
      </c>
      <c r="S141">
        <f t="shared" ca="1" si="77"/>
        <v>0</v>
      </c>
      <c r="T141">
        <f t="shared" ca="1" si="77"/>
        <v>0</v>
      </c>
      <c r="U141">
        <f t="shared" ca="1" si="72"/>
        <v>0</v>
      </c>
      <c r="V141">
        <f t="shared" ca="1" si="53"/>
        <v>0</v>
      </c>
      <c r="W141">
        <f t="shared" ca="1" si="53"/>
        <v>0</v>
      </c>
      <c r="X141">
        <f t="shared" ca="1" si="53"/>
        <v>0</v>
      </c>
      <c r="Y141">
        <f t="shared" ca="1" si="53"/>
        <v>0</v>
      </c>
      <c r="Z141">
        <f t="shared" ca="1" si="66"/>
        <v>0</v>
      </c>
      <c r="AA141">
        <f t="shared" ca="1" si="54"/>
        <v>0</v>
      </c>
      <c r="AB141">
        <f t="shared" ca="1" si="54"/>
        <v>0</v>
      </c>
      <c r="AC141" s="59">
        <f t="shared" ca="1" si="67"/>
        <v>0</v>
      </c>
      <c r="AD141" s="17"/>
      <c r="AE141" s="11" t="s">
        <v>100</v>
      </c>
      <c r="AF141">
        <f t="shared" ref="AF141:AI146" ca="1" si="78">SUMPRODUCT((INDIRECT(AF$75&amp;"!$B$3:$B$250")=$AE141)*(INDIRECT(AF$75&amp;"!L3C"&amp;MATCH($AE$75,INDIRECT(AF$75&amp;"!$A$2:$S$2"),0)&amp;":L250C"&amp;MATCH($AE$75,INDIRECT(AF$75&amp;"!$A$2:$S$2"),0),FALSE)))</f>
        <v>0</v>
      </c>
      <c r="AG141">
        <f t="shared" ca="1" si="78"/>
        <v>0</v>
      </c>
      <c r="AH141">
        <f t="shared" ca="1" si="78"/>
        <v>0</v>
      </c>
      <c r="AI141">
        <f t="shared" ca="1" si="78"/>
        <v>0</v>
      </c>
      <c r="AJ141">
        <f t="shared" ca="1" si="73"/>
        <v>0</v>
      </c>
      <c r="AK141">
        <f t="shared" ca="1" si="55"/>
        <v>0</v>
      </c>
      <c r="AL141">
        <f t="shared" ca="1" si="55"/>
        <v>0</v>
      </c>
      <c r="AM141">
        <f t="shared" ca="1" si="55"/>
        <v>0</v>
      </c>
      <c r="AN141">
        <f t="shared" ca="1" si="55"/>
        <v>0</v>
      </c>
      <c r="AO141">
        <f t="shared" ca="1" si="62"/>
        <v>0</v>
      </c>
      <c r="AP141">
        <f t="shared" ca="1" si="56"/>
        <v>0</v>
      </c>
      <c r="AQ141" t="e">
        <f t="shared" ca="1" si="56"/>
        <v>#VALUE!</v>
      </c>
      <c r="AR141" s="59" t="e">
        <f t="shared" ca="1" si="68"/>
        <v>#VALUE!</v>
      </c>
      <c r="AS141" s="17"/>
      <c r="AT141" s="11" t="s">
        <v>100</v>
      </c>
      <c r="AU141">
        <f t="shared" ref="AU141:AX146" ca="1" si="79">SUMPRODUCT((INDIRECT(AU$75&amp;"!$B$3:$B$250")=$AT141)*(INDIRECT(AU$75&amp;"!L3C"&amp;MATCH($AT$75,INDIRECT(AU$75&amp;"!$A$2:$S$2"),0)&amp;":L250C"&amp;MATCH($AT$75,INDIRECT(AU$75&amp;"!$A$2:$S$2"),0),FALSE)))</f>
        <v>0</v>
      </c>
      <c r="AV141">
        <f t="shared" ca="1" si="79"/>
        <v>0</v>
      </c>
      <c r="AW141">
        <f t="shared" ca="1" si="79"/>
        <v>0</v>
      </c>
      <c r="AX141">
        <f t="shared" ca="1" si="79"/>
        <v>0</v>
      </c>
      <c r="AY141">
        <f t="shared" ca="1" si="74"/>
        <v>0</v>
      </c>
      <c r="AZ141">
        <f t="shared" ca="1" si="57"/>
        <v>0</v>
      </c>
      <c r="BA141">
        <f t="shared" ca="1" si="57"/>
        <v>0</v>
      </c>
      <c r="BB141">
        <f t="shared" ca="1" si="57"/>
        <v>0</v>
      </c>
      <c r="BC141">
        <f t="shared" ca="1" si="57"/>
        <v>0</v>
      </c>
      <c r="BD141">
        <f t="shared" ca="1" si="63"/>
        <v>0</v>
      </c>
      <c r="BE141">
        <f t="shared" ca="1" si="58"/>
        <v>0</v>
      </c>
      <c r="BF141">
        <f t="shared" ca="1" si="58"/>
        <v>0</v>
      </c>
      <c r="BG141" s="59">
        <f t="shared" ca="1" si="69"/>
        <v>0</v>
      </c>
      <c r="BH141" s="17"/>
      <c r="BI141" s="11" t="s">
        <v>100</v>
      </c>
      <c r="BJ141">
        <f t="shared" ref="BJ141:BM146" ca="1" si="80">SUMPRODUCT((INDIRECT(BJ$75&amp;"!$B$3:$B$250")=$BI141)*(INDIRECT(BJ$75&amp;"!L3C"&amp;MATCH($BI$75,INDIRECT(BJ$75&amp;"!$A$2:$S$2"),0)&amp;":L250C"&amp;MATCH($BI$75,INDIRECT(BJ$75&amp;"!$A$2:$S$2"),0),FALSE)))</f>
        <v>0</v>
      </c>
      <c r="BK141">
        <f t="shared" ca="1" si="80"/>
        <v>0</v>
      </c>
      <c r="BL141">
        <f t="shared" ca="1" si="80"/>
        <v>0</v>
      </c>
      <c r="BM141">
        <f t="shared" ca="1" si="80"/>
        <v>0</v>
      </c>
      <c r="BN141">
        <f t="shared" ca="1" si="75"/>
        <v>0</v>
      </c>
      <c r="BO141">
        <f t="shared" ca="1" si="59"/>
        <v>0</v>
      </c>
      <c r="BP141">
        <f t="shared" ca="1" si="59"/>
        <v>0</v>
      </c>
      <c r="BQ141">
        <f t="shared" ca="1" si="59"/>
        <v>0</v>
      </c>
      <c r="BR141">
        <f t="shared" ca="1" si="59"/>
        <v>0</v>
      </c>
      <c r="BS141">
        <f t="shared" ca="1" si="64"/>
        <v>0</v>
      </c>
      <c r="BT141">
        <f t="shared" ca="1" si="60"/>
        <v>0</v>
      </c>
      <c r="BU141">
        <f t="shared" ca="1" si="60"/>
        <v>0</v>
      </c>
      <c r="BV141" s="59">
        <f t="shared" ca="1" si="70"/>
        <v>0</v>
      </c>
      <c r="BW141" s="17"/>
    </row>
    <row r="142" spans="1:75" x14ac:dyDescent="0.25">
      <c r="A142" s="12" t="s">
        <v>71</v>
      </c>
      <c r="B142">
        <f t="shared" ca="1" si="76"/>
        <v>0</v>
      </c>
      <c r="C142">
        <f t="shared" ca="1" si="76"/>
        <v>0</v>
      </c>
      <c r="D142">
        <f t="shared" ca="1" si="76"/>
        <v>0</v>
      </c>
      <c r="E142">
        <f t="shared" ca="1" si="76"/>
        <v>0</v>
      </c>
      <c r="F142">
        <f t="shared" ca="1" si="71"/>
        <v>0</v>
      </c>
      <c r="G142">
        <f t="shared" ca="1" si="51"/>
        <v>0</v>
      </c>
      <c r="H142">
        <f t="shared" ca="1" si="51"/>
        <v>0</v>
      </c>
      <c r="I142">
        <f t="shared" ca="1" si="51"/>
        <v>0</v>
      </c>
      <c r="J142">
        <f t="shared" ca="1" si="51"/>
        <v>0</v>
      </c>
      <c r="K142">
        <f t="shared" ca="1" si="61"/>
        <v>0</v>
      </c>
      <c r="L142">
        <f t="shared" ca="1" si="52"/>
        <v>0</v>
      </c>
      <c r="M142">
        <f t="shared" ca="1" si="52"/>
        <v>0</v>
      </c>
      <c r="N142" s="59">
        <f t="shared" ca="1" si="65"/>
        <v>0</v>
      </c>
      <c r="O142" s="17"/>
      <c r="P142" s="12" t="s">
        <v>71</v>
      </c>
      <c r="Q142">
        <f t="shared" ca="1" si="77"/>
        <v>0</v>
      </c>
      <c r="R142">
        <f t="shared" ca="1" si="77"/>
        <v>0</v>
      </c>
      <c r="S142">
        <f t="shared" ca="1" si="77"/>
        <v>0</v>
      </c>
      <c r="T142">
        <f t="shared" ca="1" si="77"/>
        <v>0</v>
      </c>
      <c r="U142">
        <f t="shared" ca="1" si="72"/>
        <v>0</v>
      </c>
      <c r="V142">
        <f t="shared" ca="1" si="53"/>
        <v>0</v>
      </c>
      <c r="W142">
        <f t="shared" ca="1" si="53"/>
        <v>0</v>
      </c>
      <c r="X142">
        <f t="shared" ca="1" si="53"/>
        <v>0</v>
      </c>
      <c r="Y142">
        <f t="shared" ca="1" si="53"/>
        <v>0</v>
      </c>
      <c r="Z142">
        <f t="shared" ca="1" si="66"/>
        <v>0</v>
      </c>
      <c r="AA142">
        <f t="shared" ca="1" si="54"/>
        <v>0</v>
      </c>
      <c r="AB142">
        <f t="shared" ca="1" si="54"/>
        <v>0</v>
      </c>
      <c r="AC142" s="59">
        <f t="shared" ca="1" si="67"/>
        <v>0</v>
      </c>
      <c r="AD142" s="17"/>
      <c r="AE142" s="12" t="s">
        <v>71</v>
      </c>
      <c r="AF142">
        <f t="shared" ca="1" si="78"/>
        <v>0</v>
      </c>
      <c r="AG142">
        <f t="shared" ca="1" si="78"/>
        <v>0</v>
      </c>
      <c r="AH142">
        <f t="shared" ca="1" si="78"/>
        <v>0</v>
      </c>
      <c r="AI142">
        <f t="shared" ca="1" si="78"/>
        <v>0</v>
      </c>
      <c r="AJ142">
        <f t="shared" ca="1" si="73"/>
        <v>0</v>
      </c>
      <c r="AK142">
        <f t="shared" ca="1" si="55"/>
        <v>0</v>
      </c>
      <c r="AL142">
        <f t="shared" ca="1" si="55"/>
        <v>0</v>
      </c>
      <c r="AM142">
        <f t="shared" ca="1" si="55"/>
        <v>0</v>
      </c>
      <c r="AN142">
        <f t="shared" ca="1" si="55"/>
        <v>0</v>
      </c>
      <c r="AO142">
        <f t="shared" ca="1" si="62"/>
        <v>0</v>
      </c>
      <c r="AP142">
        <f t="shared" ca="1" si="56"/>
        <v>0</v>
      </c>
      <c r="AQ142" t="e">
        <f t="shared" ca="1" si="56"/>
        <v>#VALUE!</v>
      </c>
      <c r="AR142" s="59" t="e">
        <f t="shared" ca="1" si="68"/>
        <v>#VALUE!</v>
      </c>
      <c r="AS142" s="17"/>
      <c r="AT142" s="12" t="s">
        <v>71</v>
      </c>
      <c r="AU142">
        <f t="shared" ca="1" si="79"/>
        <v>0</v>
      </c>
      <c r="AV142">
        <f t="shared" ca="1" si="79"/>
        <v>0</v>
      </c>
      <c r="AW142">
        <f t="shared" ca="1" si="79"/>
        <v>0</v>
      </c>
      <c r="AX142">
        <f t="shared" ca="1" si="79"/>
        <v>0</v>
      </c>
      <c r="AY142">
        <f t="shared" ca="1" si="74"/>
        <v>0</v>
      </c>
      <c r="AZ142">
        <f t="shared" ca="1" si="57"/>
        <v>0</v>
      </c>
      <c r="BA142">
        <f t="shared" ca="1" si="57"/>
        <v>0</v>
      </c>
      <c r="BB142">
        <f t="shared" ca="1" si="57"/>
        <v>0</v>
      </c>
      <c r="BC142">
        <f t="shared" ca="1" si="57"/>
        <v>0</v>
      </c>
      <c r="BD142">
        <f t="shared" ca="1" si="63"/>
        <v>0</v>
      </c>
      <c r="BE142">
        <f t="shared" ca="1" si="58"/>
        <v>0</v>
      </c>
      <c r="BF142">
        <f t="shared" ca="1" si="58"/>
        <v>0</v>
      </c>
      <c r="BG142" s="59">
        <f t="shared" ca="1" si="69"/>
        <v>0</v>
      </c>
      <c r="BH142" s="17"/>
      <c r="BI142" s="12" t="s">
        <v>71</v>
      </c>
      <c r="BJ142">
        <f t="shared" ca="1" si="80"/>
        <v>0</v>
      </c>
      <c r="BK142">
        <f t="shared" ca="1" si="80"/>
        <v>0</v>
      </c>
      <c r="BL142">
        <f t="shared" ca="1" si="80"/>
        <v>0</v>
      </c>
      <c r="BM142">
        <f t="shared" ca="1" si="80"/>
        <v>0</v>
      </c>
      <c r="BN142">
        <f t="shared" ca="1" si="75"/>
        <v>0</v>
      </c>
      <c r="BO142">
        <f t="shared" ca="1" si="59"/>
        <v>0</v>
      </c>
      <c r="BP142">
        <f t="shared" ca="1" si="59"/>
        <v>0</v>
      </c>
      <c r="BQ142">
        <f t="shared" ca="1" si="59"/>
        <v>0</v>
      </c>
      <c r="BR142">
        <f t="shared" ca="1" si="59"/>
        <v>0</v>
      </c>
      <c r="BS142">
        <f t="shared" ca="1" si="64"/>
        <v>0</v>
      </c>
      <c r="BT142">
        <f t="shared" ca="1" si="60"/>
        <v>0</v>
      </c>
      <c r="BU142">
        <f t="shared" ca="1" si="60"/>
        <v>0</v>
      </c>
      <c r="BV142" s="59">
        <f t="shared" ca="1" si="70"/>
        <v>0</v>
      </c>
      <c r="BW142" s="17"/>
    </row>
    <row r="143" spans="1:75" x14ac:dyDescent="0.25">
      <c r="A143" s="11" t="s">
        <v>72</v>
      </c>
      <c r="B143">
        <f t="shared" ca="1" si="76"/>
        <v>0</v>
      </c>
      <c r="C143">
        <f t="shared" ca="1" si="76"/>
        <v>0</v>
      </c>
      <c r="D143">
        <f t="shared" ca="1" si="76"/>
        <v>0</v>
      </c>
      <c r="E143">
        <f t="shared" ca="1" si="76"/>
        <v>0</v>
      </c>
      <c r="F143">
        <f t="shared" ca="1" si="71"/>
        <v>0</v>
      </c>
      <c r="G143">
        <f t="shared" ca="1" si="51"/>
        <v>0</v>
      </c>
      <c r="H143">
        <f t="shared" ca="1" si="51"/>
        <v>0</v>
      </c>
      <c r="I143">
        <f t="shared" ca="1" si="51"/>
        <v>0</v>
      </c>
      <c r="J143">
        <f t="shared" ca="1" si="51"/>
        <v>0</v>
      </c>
      <c r="K143">
        <f t="shared" ca="1" si="61"/>
        <v>0</v>
      </c>
      <c r="L143">
        <f t="shared" ca="1" si="52"/>
        <v>0</v>
      </c>
      <c r="M143">
        <f t="shared" ca="1" si="52"/>
        <v>0</v>
      </c>
      <c r="N143" s="59">
        <f t="shared" ca="1" si="65"/>
        <v>0</v>
      </c>
      <c r="O143" s="17"/>
      <c r="P143" s="11" t="s">
        <v>72</v>
      </c>
      <c r="Q143">
        <f t="shared" ca="1" si="77"/>
        <v>0</v>
      </c>
      <c r="R143">
        <f t="shared" ca="1" si="77"/>
        <v>0</v>
      </c>
      <c r="S143">
        <f t="shared" ca="1" si="77"/>
        <v>0</v>
      </c>
      <c r="T143">
        <f t="shared" ca="1" si="77"/>
        <v>0</v>
      </c>
      <c r="U143">
        <f t="shared" ca="1" si="72"/>
        <v>0</v>
      </c>
      <c r="V143">
        <f t="shared" ca="1" si="53"/>
        <v>0</v>
      </c>
      <c r="W143">
        <f t="shared" ca="1" si="53"/>
        <v>0</v>
      </c>
      <c r="X143">
        <f t="shared" ca="1" si="53"/>
        <v>0</v>
      </c>
      <c r="Y143">
        <f t="shared" ca="1" si="53"/>
        <v>0</v>
      </c>
      <c r="Z143">
        <f t="shared" ca="1" si="66"/>
        <v>0</v>
      </c>
      <c r="AA143">
        <f t="shared" ca="1" si="54"/>
        <v>0</v>
      </c>
      <c r="AB143">
        <f t="shared" ca="1" si="54"/>
        <v>0</v>
      </c>
      <c r="AC143" s="59">
        <f t="shared" ca="1" si="67"/>
        <v>0</v>
      </c>
      <c r="AD143" s="17"/>
      <c r="AE143" s="11" t="s">
        <v>72</v>
      </c>
      <c r="AF143">
        <f t="shared" ca="1" si="78"/>
        <v>0</v>
      </c>
      <c r="AG143">
        <f t="shared" ca="1" si="78"/>
        <v>0</v>
      </c>
      <c r="AH143">
        <f t="shared" ca="1" si="78"/>
        <v>0</v>
      </c>
      <c r="AI143">
        <f t="shared" ca="1" si="78"/>
        <v>0</v>
      </c>
      <c r="AJ143">
        <f t="shared" ca="1" si="73"/>
        <v>0</v>
      </c>
      <c r="AK143">
        <f t="shared" ca="1" si="55"/>
        <v>0</v>
      </c>
      <c r="AL143">
        <f t="shared" ca="1" si="55"/>
        <v>0</v>
      </c>
      <c r="AM143">
        <f t="shared" ca="1" si="55"/>
        <v>0</v>
      </c>
      <c r="AN143">
        <f t="shared" ca="1" si="55"/>
        <v>0</v>
      </c>
      <c r="AO143">
        <f t="shared" ca="1" si="62"/>
        <v>0</v>
      </c>
      <c r="AP143">
        <f t="shared" ca="1" si="56"/>
        <v>0</v>
      </c>
      <c r="AQ143" t="e">
        <f t="shared" ca="1" si="56"/>
        <v>#VALUE!</v>
      </c>
      <c r="AR143" s="59" t="e">
        <f t="shared" ca="1" si="68"/>
        <v>#VALUE!</v>
      </c>
      <c r="AS143" s="17"/>
      <c r="AT143" s="11" t="s">
        <v>72</v>
      </c>
      <c r="AU143">
        <f t="shared" ca="1" si="79"/>
        <v>0</v>
      </c>
      <c r="AV143">
        <f t="shared" ca="1" si="79"/>
        <v>0</v>
      </c>
      <c r="AW143">
        <f t="shared" ca="1" si="79"/>
        <v>0</v>
      </c>
      <c r="AX143">
        <f t="shared" ca="1" si="79"/>
        <v>0</v>
      </c>
      <c r="AY143">
        <f t="shared" ca="1" si="74"/>
        <v>0</v>
      </c>
      <c r="AZ143">
        <f t="shared" ca="1" si="57"/>
        <v>0</v>
      </c>
      <c r="BA143">
        <f t="shared" ca="1" si="57"/>
        <v>0</v>
      </c>
      <c r="BB143">
        <f t="shared" ca="1" si="57"/>
        <v>0</v>
      </c>
      <c r="BC143">
        <f t="shared" ca="1" si="57"/>
        <v>0</v>
      </c>
      <c r="BD143">
        <f t="shared" ca="1" si="63"/>
        <v>0</v>
      </c>
      <c r="BE143">
        <f t="shared" ca="1" si="58"/>
        <v>0</v>
      </c>
      <c r="BF143">
        <f t="shared" ca="1" si="58"/>
        <v>0</v>
      </c>
      <c r="BG143" s="59">
        <f t="shared" ca="1" si="69"/>
        <v>0</v>
      </c>
      <c r="BH143" s="17"/>
      <c r="BI143" s="11" t="s">
        <v>72</v>
      </c>
      <c r="BJ143">
        <f t="shared" ca="1" si="80"/>
        <v>0</v>
      </c>
      <c r="BK143">
        <f t="shared" ca="1" si="80"/>
        <v>0</v>
      </c>
      <c r="BL143">
        <f t="shared" ca="1" si="80"/>
        <v>0</v>
      </c>
      <c r="BM143">
        <f t="shared" ca="1" si="80"/>
        <v>0</v>
      </c>
      <c r="BN143">
        <f t="shared" ca="1" si="75"/>
        <v>0</v>
      </c>
      <c r="BO143">
        <f t="shared" ca="1" si="59"/>
        <v>0</v>
      </c>
      <c r="BP143">
        <f t="shared" ca="1" si="59"/>
        <v>0</v>
      </c>
      <c r="BQ143">
        <f t="shared" ca="1" si="59"/>
        <v>0</v>
      </c>
      <c r="BR143">
        <f t="shared" ca="1" si="59"/>
        <v>0</v>
      </c>
      <c r="BS143">
        <f t="shared" ca="1" si="64"/>
        <v>0</v>
      </c>
      <c r="BT143">
        <f t="shared" ca="1" si="60"/>
        <v>0</v>
      </c>
      <c r="BU143">
        <f t="shared" ca="1" si="60"/>
        <v>0</v>
      </c>
      <c r="BV143" s="59">
        <f t="shared" ca="1" si="70"/>
        <v>0</v>
      </c>
      <c r="BW143" s="17"/>
    </row>
    <row r="144" spans="1:75" x14ac:dyDescent="0.25">
      <c r="A144" s="12" t="s">
        <v>73</v>
      </c>
      <c r="B144">
        <f t="shared" ca="1" si="76"/>
        <v>0</v>
      </c>
      <c r="C144">
        <f t="shared" ca="1" si="76"/>
        <v>0</v>
      </c>
      <c r="D144">
        <f t="shared" ca="1" si="76"/>
        <v>0</v>
      </c>
      <c r="E144">
        <f t="shared" ca="1" si="76"/>
        <v>0</v>
      </c>
      <c r="F144">
        <f t="shared" ca="1" si="71"/>
        <v>0</v>
      </c>
      <c r="G144">
        <f t="shared" ca="1" si="51"/>
        <v>0</v>
      </c>
      <c r="H144">
        <f t="shared" ca="1" si="51"/>
        <v>0</v>
      </c>
      <c r="I144">
        <f t="shared" ca="1" si="51"/>
        <v>0</v>
      </c>
      <c r="J144">
        <f t="shared" ca="1" si="51"/>
        <v>0</v>
      </c>
      <c r="K144">
        <f t="shared" ca="1" si="61"/>
        <v>0</v>
      </c>
      <c r="L144">
        <f t="shared" ca="1" si="52"/>
        <v>0</v>
      </c>
      <c r="M144">
        <f t="shared" ca="1" si="52"/>
        <v>0</v>
      </c>
      <c r="N144" s="59">
        <f t="shared" ca="1" si="65"/>
        <v>0</v>
      </c>
      <c r="O144" s="17"/>
      <c r="P144" s="12" t="s">
        <v>73</v>
      </c>
      <c r="Q144">
        <f t="shared" ca="1" si="77"/>
        <v>0</v>
      </c>
      <c r="R144">
        <f t="shared" ca="1" si="77"/>
        <v>0</v>
      </c>
      <c r="S144">
        <f t="shared" ca="1" si="77"/>
        <v>0</v>
      </c>
      <c r="T144">
        <f t="shared" ca="1" si="77"/>
        <v>0</v>
      </c>
      <c r="U144">
        <f t="shared" ca="1" si="72"/>
        <v>0</v>
      </c>
      <c r="V144">
        <f t="shared" ca="1" si="53"/>
        <v>0</v>
      </c>
      <c r="W144">
        <f t="shared" ca="1" si="53"/>
        <v>0</v>
      </c>
      <c r="X144">
        <f t="shared" ca="1" si="53"/>
        <v>0</v>
      </c>
      <c r="Y144">
        <f t="shared" ca="1" si="53"/>
        <v>0</v>
      </c>
      <c r="Z144">
        <f t="shared" ca="1" si="66"/>
        <v>0</v>
      </c>
      <c r="AA144">
        <f t="shared" ca="1" si="54"/>
        <v>0</v>
      </c>
      <c r="AB144">
        <f t="shared" ca="1" si="54"/>
        <v>0</v>
      </c>
      <c r="AC144" s="59">
        <f t="shared" ca="1" si="67"/>
        <v>0</v>
      </c>
      <c r="AD144" s="17"/>
      <c r="AE144" s="12" t="s">
        <v>73</v>
      </c>
      <c r="AF144">
        <f t="shared" ca="1" si="78"/>
        <v>0</v>
      </c>
      <c r="AG144">
        <f t="shared" ca="1" si="78"/>
        <v>0</v>
      </c>
      <c r="AH144">
        <f t="shared" ca="1" si="78"/>
        <v>0</v>
      </c>
      <c r="AI144">
        <f t="shared" ca="1" si="78"/>
        <v>0</v>
      </c>
      <c r="AJ144">
        <f t="shared" ca="1" si="73"/>
        <v>0</v>
      </c>
      <c r="AK144">
        <f t="shared" ca="1" si="55"/>
        <v>0</v>
      </c>
      <c r="AL144">
        <f t="shared" ca="1" si="55"/>
        <v>0</v>
      </c>
      <c r="AM144">
        <f t="shared" ca="1" si="55"/>
        <v>0</v>
      </c>
      <c r="AN144">
        <f t="shared" ca="1" si="55"/>
        <v>0</v>
      </c>
      <c r="AO144">
        <f t="shared" ca="1" si="62"/>
        <v>0</v>
      </c>
      <c r="AP144">
        <f t="shared" ca="1" si="56"/>
        <v>0</v>
      </c>
      <c r="AQ144" t="e">
        <f t="shared" ca="1" si="56"/>
        <v>#VALUE!</v>
      </c>
      <c r="AR144" s="59" t="e">
        <f t="shared" ca="1" si="68"/>
        <v>#VALUE!</v>
      </c>
      <c r="AS144" s="17"/>
      <c r="AT144" s="12" t="s">
        <v>73</v>
      </c>
      <c r="AU144">
        <f t="shared" ca="1" si="79"/>
        <v>0</v>
      </c>
      <c r="AV144">
        <f t="shared" ca="1" si="79"/>
        <v>0</v>
      </c>
      <c r="AW144">
        <f t="shared" ca="1" si="79"/>
        <v>0</v>
      </c>
      <c r="AX144">
        <f t="shared" ca="1" si="79"/>
        <v>0</v>
      </c>
      <c r="AY144">
        <f t="shared" ca="1" si="74"/>
        <v>0</v>
      </c>
      <c r="AZ144">
        <f t="shared" ca="1" si="57"/>
        <v>0</v>
      </c>
      <c r="BA144">
        <f t="shared" ca="1" si="57"/>
        <v>0</v>
      </c>
      <c r="BB144">
        <f t="shared" ca="1" si="57"/>
        <v>0</v>
      </c>
      <c r="BC144">
        <f t="shared" ca="1" si="57"/>
        <v>0</v>
      </c>
      <c r="BD144">
        <f t="shared" ca="1" si="63"/>
        <v>0</v>
      </c>
      <c r="BE144">
        <f t="shared" ca="1" si="58"/>
        <v>0</v>
      </c>
      <c r="BF144">
        <f t="shared" ca="1" si="58"/>
        <v>0</v>
      </c>
      <c r="BG144" s="59">
        <f t="shared" ca="1" si="69"/>
        <v>0</v>
      </c>
      <c r="BH144" s="17"/>
      <c r="BI144" s="12" t="s">
        <v>73</v>
      </c>
      <c r="BJ144">
        <f t="shared" ca="1" si="80"/>
        <v>0</v>
      </c>
      <c r="BK144">
        <f t="shared" ca="1" si="80"/>
        <v>0</v>
      </c>
      <c r="BL144">
        <f t="shared" ca="1" si="80"/>
        <v>0</v>
      </c>
      <c r="BM144">
        <f t="shared" ca="1" si="80"/>
        <v>0</v>
      </c>
      <c r="BN144">
        <f t="shared" ca="1" si="75"/>
        <v>0</v>
      </c>
      <c r="BO144">
        <f t="shared" ca="1" si="59"/>
        <v>0</v>
      </c>
      <c r="BP144">
        <f t="shared" ca="1" si="59"/>
        <v>0</v>
      </c>
      <c r="BQ144">
        <f t="shared" ca="1" si="59"/>
        <v>0</v>
      </c>
      <c r="BR144">
        <f t="shared" ca="1" si="59"/>
        <v>0</v>
      </c>
      <c r="BS144">
        <f t="shared" ca="1" si="64"/>
        <v>0</v>
      </c>
      <c r="BT144">
        <f t="shared" ca="1" si="60"/>
        <v>0</v>
      </c>
      <c r="BU144">
        <f t="shared" ca="1" si="60"/>
        <v>0</v>
      </c>
      <c r="BV144" s="59">
        <f t="shared" ca="1" si="70"/>
        <v>0</v>
      </c>
      <c r="BW144" s="17"/>
    </row>
    <row r="145" spans="1:75" x14ac:dyDescent="0.25">
      <c r="A145" s="11" t="s">
        <v>76</v>
      </c>
      <c r="B145">
        <f t="shared" ca="1" si="76"/>
        <v>0</v>
      </c>
      <c r="C145">
        <f t="shared" ca="1" si="76"/>
        <v>0</v>
      </c>
      <c r="D145">
        <f t="shared" ca="1" si="76"/>
        <v>0</v>
      </c>
      <c r="E145">
        <f t="shared" ca="1" si="76"/>
        <v>0</v>
      </c>
      <c r="F145">
        <f t="shared" ca="1" si="71"/>
        <v>0</v>
      </c>
      <c r="G145">
        <f t="shared" ca="1" si="51"/>
        <v>0</v>
      </c>
      <c r="H145">
        <f t="shared" ca="1" si="51"/>
        <v>0</v>
      </c>
      <c r="I145">
        <f t="shared" ca="1" si="51"/>
        <v>0</v>
      </c>
      <c r="J145">
        <f t="shared" ca="1" si="51"/>
        <v>0</v>
      </c>
      <c r="K145">
        <f t="shared" ca="1" si="61"/>
        <v>0</v>
      </c>
      <c r="L145">
        <f t="shared" ca="1" si="52"/>
        <v>0</v>
      </c>
      <c r="M145">
        <f t="shared" ca="1" si="52"/>
        <v>0</v>
      </c>
      <c r="N145" s="59">
        <f t="shared" ca="1" si="65"/>
        <v>0</v>
      </c>
      <c r="O145" s="17"/>
      <c r="P145" s="11" t="s">
        <v>76</v>
      </c>
      <c r="Q145">
        <f t="shared" ca="1" si="77"/>
        <v>0</v>
      </c>
      <c r="R145">
        <f t="shared" ca="1" si="77"/>
        <v>0</v>
      </c>
      <c r="S145">
        <f t="shared" ca="1" si="77"/>
        <v>0</v>
      </c>
      <c r="T145">
        <f t="shared" ca="1" si="77"/>
        <v>0</v>
      </c>
      <c r="U145">
        <f t="shared" ca="1" si="72"/>
        <v>0</v>
      </c>
      <c r="V145">
        <f t="shared" ca="1" si="53"/>
        <v>0</v>
      </c>
      <c r="W145">
        <f t="shared" ca="1" si="53"/>
        <v>0</v>
      </c>
      <c r="X145">
        <f t="shared" ca="1" si="53"/>
        <v>0</v>
      </c>
      <c r="Y145">
        <f t="shared" ca="1" si="53"/>
        <v>0</v>
      </c>
      <c r="Z145">
        <f t="shared" ca="1" si="66"/>
        <v>0</v>
      </c>
      <c r="AA145">
        <f t="shared" ca="1" si="54"/>
        <v>0</v>
      </c>
      <c r="AB145">
        <f t="shared" ca="1" si="54"/>
        <v>0</v>
      </c>
      <c r="AC145" s="59">
        <f t="shared" ca="1" si="67"/>
        <v>0</v>
      </c>
      <c r="AD145" s="17"/>
      <c r="AE145" s="11" t="s">
        <v>76</v>
      </c>
      <c r="AF145">
        <f t="shared" ca="1" si="78"/>
        <v>0</v>
      </c>
      <c r="AG145">
        <f t="shared" ca="1" si="78"/>
        <v>0</v>
      </c>
      <c r="AH145">
        <f t="shared" ca="1" si="78"/>
        <v>0</v>
      </c>
      <c r="AI145">
        <f t="shared" ca="1" si="78"/>
        <v>0</v>
      </c>
      <c r="AJ145">
        <f t="shared" ca="1" si="73"/>
        <v>0</v>
      </c>
      <c r="AK145">
        <f t="shared" ca="1" si="55"/>
        <v>0</v>
      </c>
      <c r="AL145">
        <f t="shared" ca="1" si="55"/>
        <v>0</v>
      </c>
      <c r="AM145">
        <f t="shared" ca="1" si="55"/>
        <v>0</v>
      </c>
      <c r="AN145">
        <f t="shared" ca="1" si="55"/>
        <v>0</v>
      </c>
      <c r="AO145">
        <f t="shared" ca="1" si="62"/>
        <v>0</v>
      </c>
      <c r="AP145">
        <f t="shared" ca="1" si="56"/>
        <v>0</v>
      </c>
      <c r="AQ145" t="e">
        <f t="shared" ca="1" si="56"/>
        <v>#VALUE!</v>
      </c>
      <c r="AR145" s="59" t="e">
        <f t="shared" ca="1" si="68"/>
        <v>#VALUE!</v>
      </c>
      <c r="AS145" s="17"/>
      <c r="AT145" s="11" t="s">
        <v>76</v>
      </c>
      <c r="AU145">
        <f t="shared" ca="1" si="79"/>
        <v>0</v>
      </c>
      <c r="AV145">
        <f t="shared" ca="1" si="79"/>
        <v>0</v>
      </c>
      <c r="AW145">
        <f t="shared" ca="1" si="79"/>
        <v>0</v>
      </c>
      <c r="AX145">
        <f t="shared" ca="1" si="79"/>
        <v>0</v>
      </c>
      <c r="AY145">
        <f t="shared" ca="1" si="74"/>
        <v>0</v>
      </c>
      <c r="AZ145">
        <f t="shared" ca="1" si="57"/>
        <v>0</v>
      </c>
      <c r="BA145">
        <f t="shared" ca="1" si="57"/>
        <v>0</v>
      </c>
      <c r="BB145">
        <f t="shared" ca="1" si="57"/>
        <v>0</v>
      </c>
      <c r="BC145">
        <f t="shared" ca="1" si="57"/>
        <v>0</v>
      </c>
      <c r="BD145">
        <f t="shared" ca="1" si="63"/>
        <v>0</v>
      </c>
      <c r="BE145">
        <f t="shared" ca="1" si="58"/>
        <v>0</v>
      </c>
      <c r="BF145">
        <f t="shared" ca="1" si="58"/>
        <v>0</v>
      </c>
      <c r="BG145" s="59">
        <f t="shared" ca="1" si="69"/>
        <v>0</v>
      </c>
      <c r="BH145" s="17"/>
      <c r="BI145" s="11" t="s">
        <v>76</v>
      </c>
      <c r="BJ145">
        <f t="shared" ca="1" si="80"/>
        <v>0</v>
      </c>
      <c r="BK145">
        <f t="shared" ca="1" si="80"/>
        <v>0</v>
      </c>
      <c r="BL145">
        <f t="shared" ca="1" si="80"/>
        <v>0</v>
      </c>
      <c r="BM145">
        <f t="shared" ca="1" si="80"/>
        <v>0</v>
      </c>
      <c r="BN145">
        <f t="shared" ca="1" si="75"/>
        <v>0</v>
      </c>
      <c r="BO145">
        <f t="shared" ca="1" si="59"/>
        <v>0</v>
      </c>
      <c r="BP145">
        <f t="shared" ca="1" si="59"/>
        <v>0</v>
      </c>
      <c r="BQ145">
        <f t="shared" ca="1" si="59"/>
        <v>0</v>
      </c>
      <c r="BR145">
        <f t="shared" ca="1" si="59"/>
        <v>0</v>
      </c>
      <c r="BS145">
        <f t="shared" ca="1" si="64"/>
        <v>0</v>
      </c>
      <c r="BT145">
        <f t="shared" ca="1" si="60"/>
        <v>0</v>
      </c>
      <c r="BU145">
        <f t="shared" ca="1" si="60"/>
        <v>0</v>
      </c>
      <c r="BV145" s="59">
        <f t="shared" ca="1" si="70"/>
        <v>0</v>
      </c>
      <c r="BW145" s="17"/>
    </row>
    <row r="146" spans="1:75" x14ac:dyDescent="0.25">
      <c r="A146" s="12" t="s">
        <v>74</v>
      </c>
      <c r="B146">
        <f t="shared" ca="1" si="76"/>
        <v>0</v>
      </c>
      <c r="C146">
        <f t="shared" ca="1" si="76"/>
        <v>0</v>
      </c>
      <c r="D146">
        <f t="shared" ca="1" si="76"/>
        <v>0</v>
      </c>
      <c r="E146">
        <f t="shared" ca="1" si="76"/>
        <v>0</v>
      </c>
      <c r="F146">
        <f t="shared" ca="1" si="71"/>
        <v>0</v>
      </c>
      <c r="G146">
        <f t="shared" ca="1" si="51"/>
        <v>0</v>
      </c>
      <c r="H146">
        <f t="shared" ca="1" si="51"/>
        <v>0</v>
      </c>
      <c r="I146">
        <f t="shared" ca="1" si="51"/>
        <v>0</v>
      </c>
      <c r="J146">
        <f t="shared" ca="1" si="51"/>
        <v>0</v>
      </c>
      <c r="K146">
        <f t="shared" ca="1" si="61"/>
        <v>0</v>
      </c>
      <c r="L146">
        <f t="shared" ca="1" si="52"/>
        <v>0</v>
      </c>
      <c r="M146">
        <f t="shared" ca="1" si="52"/>
        <v>0</v>
      </c>
      <c r="N146" s="59">
        <f t="shared" ca="1" si="65"/>
        <v>0</v>
      </c>
      <c r="O146" s="17"/>
      <c r="P146" s="12" t="s">
        <v>74</v>
      </c>
      <c r="Q146">
        <f t="shared" ca="1" si="77"/>
        <v>0</v>
      </c>
      <c r="R146">
        <f t="shared" ca="1" si="77"/>
        <v>0</v>
      </c>
      <c r="S146">
        <f t="shared" ca="1" si="77"/>
        <v>0</v>
      </c>
      <c r="T146">
        <f t="shared" ca="1" si="77"/>
        <v>0</v>
      </c>
      <c r="U146">
        <f t="shared" ca="1" si="72"/>
        <v>0</v>
      </c>
      <c r="V146">
        <f t="shared" ca="1" si="72"/>
        <v>0</v>
      </c>
      <c r="W146">
        <f t="shared" ca="1" si="72"/>
        <v>0</v>
      </c>
      <c r="X146">
        <f t="shared" ref="X146:Y146" ca="1" si="81">SUMPRODUCT((INDIRECT(X$75&amp;"!$B$3:$B$250")=$P146)*(INDIRECT(X$75&amp;"!L3C"&amp;MATCH($P$75,INDIRECT(X$75&amp;"!$A$2:$S$2"),0)&amp;":L250C"&amp;MATCH($P$75,INDIRECT(X$75&amp;"!$A$2:$S$2"),0),FALSE)))</f>
        <v>0</v>
      </c>
      <c r="Y146">
        <f t="shared" ca="1" si="81"/>
        <v>0</v>
      </c>
      <c r="Z146">
        <f t="shared" ca="1" si="66"/>
        <v>0</v>
      </c>
      <c r="AA146">
        <f t="shared" ca="1" si="54"/>
        <v>0</v>
      </c>
      <c r="AB146">
        <f t="shared" ca="1" si="54"/>
        <v>0</v>
      </c>
      <c r="AC146" s="59">
        <f t="shared" ca="1" si="67"/>
        <v>0</v>
      </c>
      <c r="AD146" s="17"/>
      <c r="AE146" s="12" t="s">
        <v>74</v>
      </c>
      <c r="AF146">
        <f t="shared" ca="1" si="78"/>
        <v>0</v>
      </c>
      <c r="AG146">
        <f t="shared" ca="1" si="78"/>
        <v>0</v>
      </c>
      <c r="AH146">
        <f t="shared" ca="1" si="78"/>
        <v>0</v>
      </c>
      <c r="AI146">
        <f t="shared" ca="1" si="78"/>
        <v>0</v>
      </c>
      <c r="AJ146">
        <f t="shared" ca="1" si="73"/>
        <v>0</v>
      </c>
      <c r="AK146">
        <f t="shared" ca="1" si="55"/>
        <v>0</v>
      </c>
      <c r="AL146">
        <f t="shared" ca="1" si="55"/>
        <v>0</v>
      </c>
      <c r="AM146">
        <f t="shared" ca="1" si="55"/>
        <v>0</v>
      </c>
      <c r="AN146">
        <f t="shared" ca="1" si="55"/>
        <v>0</v>
      </c>
      <c r="AO146">
        <f t="shared" ca="1" si="62"/>
        <v>0</v>
      </c>
      <c r="AP146">
        <f t="shared" ca="1" si="56"/>
        <v>0</v>
      </c>
      <c r="AQ146" t="e">
        <f t="shared" ca="1" si="56"/>
        <v>#VALUE!</v>
      </c>
      <c r="AR146" s="59" t="e">
        <f t="shared" ca="1" si="68"/>
        <v>#VALUE!</v>
      </c>
      <c r="AS146" s="17"/>
      <c r="AT146" s="12" t="s">
        <v>74</v>
      </c>
      <c r="AU146">
        <f t="shared" ca="1" si="79"/>
        <v>0</v>
      </c>
      <c r="AV146">
        <f t="shared" ca="1" si="79"/>
        <v>0</v>
      </c>
      <c r="AW146">
        <f t="shared" ca="1" si="79"/>
        <v>0</v>
      </c>
      <c r="AX146">
        <f t="shared" ca="1" si="79"/>
        <v>0</v>
      </c>
      <c r="AY146">
        <f t="shared" ca="1" si="74"/>
        <v>0</v>
      </c>
      <c r="AZ146">
        <f t="shared" ca="1" si="57"/>
        <v>0</v>
      </c>
      <c r="BA146">
        <f t="shared" ca="1" si="57"/>
        <v>0</v>
      </c>
      <c r="BB146">
        <f t="shared" ca="1" si="57"/>
        <v>0</v>
      </c>
      <c r="BC146">
        <f t="shared" ca="1" si="57"/>
        <v>0</v>
      </c>
      <c r="BD146">
        <f t="shared" ca="1" si="63"/>
        <v>0</v>
      </c>
      <c r="BE146">
        <f t="shared" ca="1" si="58"/>
        <v>0</v>
      </c>
      <c r="BF146">
        <f t="shared" ca="1" si="58"/>
        <v>0</v>
      </c>
      <c r="BG146" s="59">
        <f t="shared" ca="1" si="69"/>
        <v>0</v>
      </c>
      <c r="BH146" s="17"/>
      <c r="BI146" s="12" t="s">
        <v>74</v>
      </c>
      <c r="BJ146">
        <f t="shared" ca="1" si="80"/>
        <v>0</v>
      </c>
      <c r="BK146">
        <f t="shared" ca="1" si="80"/>
        <v>0</v>
      </c>
      <c r="BL146">
        <f t="shared" ca="1" si="80"/>
        <v>0</v>
      </c>
      <c r="BM146">
        <f t="shared" ca="1" si="80"/>
        <v>0</v>
      </c>
      <c r="BN146">
        <f t="shared" ca="1" si="75"/>
        <v>0</v>
      </c>
      <c r="BO146">
        <f t="shared" ca="1" si="59"/>
        <v>0</v>
      </c>
      <c r="BP146">
        <f t="shared" ca="1" si="59"/>
        <v>0</v>
      </c>
      <c r="BQ146">
        <f t="shared" ca="1" si="59"/>
        <v>0</v>
      </c>
      <c r="BR146">
        <f t="shared" ca="1" si="59"/>
        <v>0</v>
      </c>
      <c r="BS146">
        <f t="shared" ca="1" si="64"/>
        <v>0</v>
      </c>
      <c r="BT146">
        <f t="shared" ca="1" si="60"/>
        <v>0</v>
      </c>
      <c r="BU146">
        <f t="shared" ca="1" si="60"/>
        <v>0</v>
      </c>
      <c r="BV146" s="59">
        <f t="shared" ca="1" si="70"/>
        <v>0</v>
      </c>
      <c r="BW146" s="17"/>
    </row>
    <row r="147" spans="1:75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59">
        <f t="shared" si="65"/>
        <v>0</v>
      </c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59">
        <f t="shared" si="67"/>
        <v>0</v>
      </c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59">
        <f t="shared" si="68"/>
        <v>0</v>
      </c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59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59"/>
      <c r="BW147" s="17"/>
    </row>
    <row r="148" spans="1:75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59">
        <f t="shared" si="65"/>
        <v>0</v>
      </c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59">
        <f t="shared" si="67"/>
        <v>0</v>
      </c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59">
        <f t="shared" si="68"/>
        <v>0</v>
      </c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59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59"/>
      <c r="BW148" s="17"/>
    </row>
    <row r="149" spans="1:75" ht="45" x14ac:dyDescent="0.25">
      <c r="A149" s="2" t="s">
        <v>82</v>
      </c>
      <c r="B149" s="19" t="s">
        <v>88</v>
      </c>
      <c r="C149" s="19" t="s">
        <v>89</v>
      </c>
      <c r="D149" s="19" t="s">
        <v>90</v>
      </c>
      <c r="E149" s="19" t="s">
        <v>91</v>
      </c>
      <c r="F149" s="19" t="s">
        <v>92</v>
      </c>
      <c r="G149" s="19" t="s">
        <v>93</v>
      </c>
      <c r="H149" s="19" t="s">
        <v>94</v>
      </c>
      <c r="I149" s="19" t="s">
        <v>95</v>
      </c>
      <c r="J149" s="19" t="s">
        <v>96</v>
      </c>
      <c r="K149" s="19" t="s">
        <v>97</v>
      </c>
      <c r="L149" s="19" t="s">
        <v>98</v>
      </c>
      <c r="M149" s="19" t="s">
        <v>99</v>
      </c>
      <c r="N149" s="59">
        <f t="shared" si="65"/>
        <v>0</v>
      </c>
      <c r="O149" s="17"/>
      <c r="P149" s="34" t="s">
        <v>83</v>
      </c>
      <c r="Q149" s="19" t="s">
        <v>88</v>
      </c>
      <c r="R149" s="19" t="s">
        <v>89</v>
      </c>
      <c r="S149" s="19" t="s">
        <v>90</v>
      </c>
      <c r="T149" s="19" t="s">
        <v>91</v>
      </c>
      <c r="U149" s="19" t="s">
        <v>92</v>
      </c>
      <c r="V149" s="19" t="s">
        <v>93</v>
      </c>
      <c r="W149" s="19" t="s">
        <v>94</v>
      </c>
      <c r="X149" s="19" t="s">
        <v>95</v>
      </c>
      <c r="Y149" s="19" t="s">
        <v>96</v>
      </c>
      <c r="Z149" s="19" t="s">
        <v>97</v>
      </c>
      <c r="AA149" s="19" t="s">
        <v>98</v>
      </c>
      <c r="AB149" s="19" t="s">
        <v>99</v>
      </c>
      <c r="AC149" s="59">
        <f t="shared" si="67"/>
        <v>0</v>
      </c>
      <c r="AD149" s="17"/>
      <c r="AE149" s="34" t="s">
        <v>112</v>
      </c>
      <c r="AF149" s="19" t="s">
        <v>88</v>
      </c>
      <c r="AG149" s="19" t="s">
        <v>89</v>
      </c>
      <c r="AH149" s="19" t="s">
        <v>90</v>
      </c>
      <c r="AI149" s="19" t="s">
        <v>91</v>
      </c>
      <c r="AJ149" s="19" t="s">
        <v>92</v>
      </c>
      <c r="AK149" s="19" t="s">
        <v>93</v>
      </c>
      <c r="AL149" s="19" t="s">
        <v>94</v>
      </c>
      <c r="AM149" s="19" t="s">
        <v>95</v>
      </c>
      <c r="AN149" s="19" t="s">
        <v>96</v>
      </c>
      <c r="AO149" s="19" t="s">
        <v>97</v>
      </c>
      <c r="AP149" s="19" t="s">
        <v>98</v>
      </c>
      <c r="AQ149" s="19" t="s">
        <v>99</v>
      </c>
      <c r="AR149" s="59">
        <f t="shared" si="68"/>
        <v>0</v>
      </c>
      <c r="AS149" s="17"/>
      <c r="AT149" s="30" t="s">
        <v>115</v>
      </c>
      <c r="AU149" s="19" t="s">
        <v>88</v>
      </c>
      <c r="AV149" s="19" t="s">
        <v>89</v>
      </c>
      <c r="AW149" s="19" t="s">
        <v>90</v>
      </c>
      <c r="AX149" s="19" t="s">
        <v>91</v>
      </c>
      <c r="AY149" s="19" t="s">
        <v>92</v>
      </c>
      <c r="AZ149" s="19" t="s">
        <v>93</v>
      </c>
      <c r="BA149" s="19" t="s">
        <v>94</v>
      </c>
      <c r="BB149" s="19" t="s">
        <v>95</v>
      </c>
      <c r="BC149" s="19" t="s">
        <v>96</v>
      </c>
      <c r="BD149" s="19" t="s">
        <v>97</v>
      </c>
      <c r="BE149" s="19" t="s">
        <v>98</v>
      </c>
      <c r="BF149" s="19" t="s">
        <v>99</v>
      </c>
      <c r="BG149" s="59">
        <f t="shared" si="69"/>
        <v>0</v>
      </c>
      <c r="BH149" s="17"/>
      <c r="BI149" s="2" t="s">
        <v>116</v>
      </c>
      <c r="BJ149" s="19" t="s">
        <v>88</v>
      </c>
      <c r="BK149" s="19" t="s">
        <v>89</v>
      </c>
      <c r="BL149" s="19" t="s">
        <v>90</v>
      </c>
      <c r="BM149" s="19" t="s">
        <v>91</v>
      </c>
      <c r="BN149" s="19" t="s">
        <v>92</v>
      </c>
      <c r="BO149" s="19" t="s">
        <v>93</v>
      </c>
      <c r="BP149" s="19" t="s">
        <v>94</v>
      </c>
      <c r="BQ149" s="19" t="s">
        <v>95</v>
      </c>
      <c r="BR149" s="19" t="s">
        <v>96</v>
      </c>
      <c r="BS149" s="19" t="s">
        <v>97</v>
      </c>
      <c r="BT149" s="19" t="s">
        <v>98</v>
      </c>
      <c r="BU149" s="19" t="s">
        <v>99</v>
      </c>
      <c r="BV149" s="59">
        <f t="shared" si="70"/>
        <v>0</v>
      </c>
      <c r="BW149" s="17"/>
    </row>
    <row r="150" spans="1:75" x14ac:dyDescent="0.25">
      <c r="A150" s="12" t="s">
        <v>8</v>
      </c>
      <c r="B150">
        <f ca="1">SUMPRODUCT((INDIRECT(B$149&amp;"!$B$3:$B$250")=$A150)*(INDIRECT(B$149&amp;"!L3C"&amp;MATCH($A$149,INDIRECT(B$149&amp;"!$A$2:$S$2"),0)&amp;":L250C"&amp;MATCH($A$149,INDIRECT(B$149&amp;"!$A$2:$S$2"),0),FALSE)))</f>
        <v>0</v>
      </c>
      <c r="C150">
        <f t="shared" ref="C150:M165" ca="1" si="82">SUMPRODUCT((INDIRECT(C$149&amp;"!$B$3:$B$250")=$A150)*(INDIRECT(C$149&amp;"!L3C"&amp;MATCH($A$149,INDIRECT(C$149&amp;"!$A$2:$S$2"),0)&amp;":L250C"&amp;MATCH($A$149,INDIRECT(C$149&amp;"!$A$2:$S$2"),0),FALSE)))</f>
        <v>0</v>
      </c>
      <c r="D150">
        <f t="shared" ca="1" si="82"/>
        <v>0</v>
      </c>
      <c r="E150">
        <f t="shared" ca="1" si="82"/>
        <v>0</v>
      </c>
      <c r="F150">
        <f t="shared" ca="1" si="82"/>
        <v>0</v>
      </c>
      <c r="G150">
        <f t="shared" ca="1" si="82"/>
        <v>0</v>
      </c>
      <c r="H150">
        <f t="shared" ca="1" si="82"/>
        <v>0</v>
      </c>
      <c r="I150">
        <f t="shared" ca="1" si="82"/>
        <v>0</v>
      </c>
      <c r="J150">
        <f t="shared" ca="1" si="82"/>
        <v>0</v>
      </c>
      <c r="K150">
        <f t="shared" ca="1" si="82"/>
        <v>0</v>
      </c>
      <c r="L150">
        <f t="shared" ca="1" si="82"/>
        <v>0</v>
      </c>
      <c r="M150">
        <f t="shared" ca="1" si="82"/>
        <v>0</v>
      </c>
      <c r="N150" s="59">
        <f t="shared" ca="1" si="65"/>
        <v>0</v>
      </c>
      <c r="O150" s="17"/>
      <c r="P150" s="12" t="s">
        <v>8</v>
      </c>
      <c r="Q150">
        <f ca="1">SUMPRODUCT((INDIRECT(Q$149&amp;"!$B$3:$B$250")=$P150)*(INDIRECT(Q$149&amp;"!L3C"&amp;MATCH($P$149,INDIRECT(Q$149&amp;"!$A$2:$S$2"),0)&amp;":L250C"&amp;MATCH($P$149,INDIRECT(Q$149&amp;"!$A$2:$S$2"),0),FALSE)))</f>
        <v>0</v>
      </c>
      <c r="R150">
        <f t="shared" ref="R150:AB165" ca="1" si="83">SUMPRODUCT((INDIRECT(R$149&amp;"!$B$3:$B$250")=$P150)*(INDIRECT(R$149&amp;"!L3C"&amp;MATCH($P$149,INDIRECT(R$149&amp;"!$A$2:$S$2"),0)&amp;":L250C"&amp;MATCH($P$149,INDIRECT(R$149&amp;"!$A$2:$S$2"),0),FALSE)))</f>
        <v>0</v>
      </c>
      <c r="S150">
        <f t="shared" ca="1" si="83"/>
        <v>0</v>
      </c>
      <c r="T150">
        <f t="shared" ca="1" si="83"/>
        <v>0</v>
      </c>
      <c r="U150">
        <f t="shared" ca="1" si="83"/>
        <v>0</v>
      </c>
      <c r="V150">
        <f t="shared" ca="1" si="83"/>
        <v>0</v>
      </c>
      <c r="W150">
        <f t="shared" ca="1" si="83"/>
        <v>0</v>
      </c>
      <c r="X150">
        <f t="shared" ca="1" si="83"/>
        <v>0</v>
      </c>
      <c r="Y150">
        <f t="shared" ca="1" si="83"/>
        <v>0</v>
      </c>
      <c r="Z150">
        <f t="shared" ca="1" si="83"/>
        <v>0</v>
      </c>
      <c r="AA150">
        <f t="shared" ca="1" si="83"/>
        <v>0</v>
      </c>
      <c r="AB150">
        <f t="shared" ca="1" si="83"/>
        <v>0</v>
      </c>
      <c r="AC150" s="59">
        <f t="shared" ca="1" si="67"/>
        <v>0</v>
      </c>
      <c r="AD150" s="17"/>
      <c r="AE150" s="12" t="s">
        <v>8</v>
      </c>
      <c r="AF150">
        <f ca="1">SUMPRODUCT((INDIRECT(AF$149&amp;"!$B$3:$B$250")=$AE150)*(INDIRECT(AF$149&amp;"!L3C"&amp;MATCH($AE$149,INDIRECT(AF$149&amp;"!$A$2:$S$2"),0)&amp;":L250C"&amp;MATCH($AE$149,INDIRECT(AF$149&amp;"!$A$2:$S$2"),0),FALSE)))</f>
        <v>0</v>
      </c>
      <c r="AG150">
        <f t="shared" ref="AG150:AQ165" ca="1" si="84">SUMPRODUCT((INDIRECT(AG$149&amp;"!$B$3:$B$250")=$AE150)*(INDIRECT(AG$149&amp;"!L3C"&amp;MATCH($AE$149,INDIRECT(AG$149&amp;"!$A$2:$S$2"),0)&amp;":L250C"&amp;MATCH($AE$149,INDIRECT(AG$149&amp;"!$A$2:$S$2"),0),FALSE)))</f>
        <v>0</v>
      </c>
      <c r="AH150">
        <f t="shared" ca="1" si="84"/>
        <v>0</v>
      </c>
      <c r="AI150">
        <f t="shared" ca="1" si="84"/>
        <v>0</v>
      </c>
      <c r="AJ150">
        <f t="shared" ca="1" si="84"/>
        <v>0</v>
      </c>
      <c r="AK150">
        <f t="shared" ca="1" si="84"/>
        <v>0</v>
      </c>
      <c r="AL150">
        <f t="shared" ca="1" si="84"/>
        <v>0</v>
      </c>
      <c r="AM150">
        <f t="shared" ca="1" si="84"/>
        <v>0</v>
      </c>
      <c r="AN150">
        <f t="shared" ca="1" si="84"/>
        <v>0</v>
      </c>
      <c r="AO150">
        <f t="shared" ca="1" si="84"/>
        <v>0</v>
      </c>
      <c r="AP150">
        <f t="shared" ca="1" si="84"/>
        <v>0</v>
      </c>
      <c r="AQ150">
        <f t="shared" ca="1" si="84"/>
        <v>0</v>
      </c>
      <c r="AR150" s="59">
        <f t="shared" ca="1" si="68"/>
        <v>0</v>
      </c>
      <c r="AS150" s="17"/>
      <c r="AT150" s="12" t="s">
        <v>8</v>
      </c>
      <c r="AU150">
        <f ca="1">SUMPRODUCT((INDIRECT(AU$149&amp;"!$B$3:$B$250")=$AT150)*(INDIRECT(AU$149&amp;"!L3C"&amp;MATCH($AT$149,INDIRECT(AU$149&amp;"!$A$2:$S$2"),0)&amp;":L250C"&amp;MATCH($AT$149,INDIRECT(AU$149&amp;"!$A$2:$S$2"),0),FALSE)))</f>
        <v>0</v>
      </c>
      <c r="AV150">
        <f t="shared" ref="AV150:BF165" ca="1" si="85">SUMPRODUCT((INDIRECT(AV$149&amp;"!$B$3:$B$250")=$AT150)*(INDIRECT(AV$149&amp;"!L3C"&amp;MATCH($AT$149,INDIRECT(AV$149&amp;"!$A$2:$S$2"),0)&amp;":L250C"&amp;MATCH($AT$149,INDIRECT(AV$149&amp;"!$A$2:$S$2"),0),FALSE)))</f>
        <v>0</v>
      </c>
      <c r="AW150">
        <f t="shared" ca="1" si="85"/>
        <v>0</v>
      </c>
      <c r="AX150">
        <f t="shared" ca="1" si="85"/>
        <v>0</v>
      </c>
      <c r="AY150">
        <f t="shared" ca="1" si="85"/>
        <v>0</v>
      </c>
      <c r="AZ150">
        <f t="shared" ca="1" si="85"/>
        <v>0</v>
      </c>
      <c r="BA150">
        <f t="shared" ca="1" si="85"/>
        <v>0</v>
      </c>
      <c r="BB150">
        <f t="shared" ca="1" si="85"/>
        <v>0</v>
      </c>
      <c r="BC150">
        <f t="shared" ca="1" si="85"/>
        <v>0</v>
      </c>
      <c r="BD150">
        <f t="shared" ca="1" si="85"/>
        <v>0</v>
      </c>
      <c r="BE150">
        <f t="shared" ca="1" si="85"/>
        <v>0</v>
      </c>
      <c r="BF150" t="e">
        <f t="shared" ca="1" si="85"/>
        <v>#VALUE!</v>
      </c>
      <c r="BG150" s="59" t="e">
        <f t="shared" ca="1" si="69"/>
        <v>#VALUE!</v>
      </c>
      <c r="BH150" s="17"/>
      <c r="BI150" s="12" t="s">
        <v>8</v>
      </c>
      <c r="BJ150">
        <f ca="1">SUMPRODUCT((INDIRECT(BJ$149&amp;"!$B$3:$B$250")=$BI150)*(INDIRECT(BJ$149&amp;"!L3C"&amp;MATCH($BI$149,INDIRECT(BJ$149&amp;"!$A$2:$S$2"),0)&amp;":L250C"&amp;MATCH($BI$149,INDIRECT(BJ$149&amp;"!$A$2:$S$2"),0),FALSE)))</f>
        <v>0</v>
      </c>
      <c r="BK150">
        <f t="shared" ref="BK150:BU165" ca="1" si="86">SUMPRODUCT((INDIRECT(BK$149&amp;"!$B$3:$B$250")=$BI150)*(INDIRECT(BK$149&amp;"!L3C"&amp;MATCH($BI$149,INDIRECT(BK$149&amp;"!$A$2:$S$2"),0)&amp;":L250C"&amp;MATCH($BI$149,INDIRECT(BK$149&amp;"!$A$2:$S$2"),0),FALSE)))</f>
        <v>0</v>
      </c>
      <c r="BL150">
        <f t="shared" ca="1" si="86"/>
        <v>0</v>
      </c>
      <c r="BM150">
        <f t="shared" ca="1" si="86"/>
        <v>0</v>
      </c>
      <c r="BN150">
        <f t="shared" ca="1" si="86"/>
        <v>0</v>
      </c>
      <c r="BO150">
        <f t="shared" ca="1" si="86"/>
        <v>0</v>
      </c>
      <c r="BP150">
        <f t="shared" ca="1" si="86"/>
        <v>0</v>
      </c>
      <c r="BQ150">
        <f t="shared" ca="1" si="86"/>
        <v>0</v>
      </c>
      <c r="BR150">
        <f t="shared" ca="1" si="86"/>
        <v>0</v>
      </c>
      <c r="BS150">
        <f t="shared" ca="1" si="86"/>
        <v>0</v>
      </c>
      <c r="BT150">
        <f t="shared" ca="1" si="86"/>
        <v>0</v>
      </c>
      <c r="BU150">
        <f t="shared" ca="1" si="86"/>
        <v>0</v>
      </c>
      <c r="BV150" s="59">
        <f t="shared" ca="1" si="70"/>
        <v>0</v>
      </c>
      <c r="BW150" s="17"/>
    </row>
    <row r="151" spans="1:75" x14ac:dyDescent="0.25">
      <c r="A151" s="11" t="s">
        <v>7</v>
      </c>
      <c r="B151">
        <f t="shared" ref="B151:F214" ca="1" si="87">SUMPRODUCT((INDIRECT(B$149&amp;"!$B$3:$B$250")=$A151)*(INDIRECT(B$149&amp;"!L3C"&amp;MATCH($A$149,INDIRECT(B$149&amp;"!$A$2:$S$2"),0)&amp;":L250C"&amp;MATCH($A$149,INDIRECT(B$149&amp;"!$A$2:$S$2"),0),FALSE)))</f>
        <v>0</v>
      </c>
      <c r="C151">
        <f t="shared" ca="1" si="82"/>
        <v>0</v>
      </c>
      <c r="D151">
        <f t="shared" ca="1" si="82"/>
        <v>0</v>
      </c>
      <c r="E151">
        <f t="shared" ca="1" si="82"/>
        <v>0</v>
      </c>
      <c r="F151">
        <f t="shared" ca="1" si="82"/>
        <v>0</v>
      </c>
      <c r="G151">
        <f t="shared" ca="1" si="82"/>
        <v>0</v>
      </c>
      <c r="H151">
        <f t="shared" ca="1" si="82"/>
        <v>0</v>
      </c>
      <c r="I151">
        <f t="shared" ca="1" si="82"/>
        <v>0</v>
      </c>
      <c r="J151">
        <f t="shared" ca="1" si="82"/>
        <v>0</v>
      </c>
      <c r="K151">
        <f t="shared" ca="1" si="82"/>
        <v>0</v>
      </c>
      <c r="L151">
        <f t="shared" ca="1" si="82"/>
        <v>0</v>
      </c>
      <c r="M151">
        <f t="shared" ca="1" si="82"/>
        <v>0</v>
      </c>
      <c r="N151" s="59">
        <f t="shared" ca="1" si="65"/>
        <v>0</v>
      </c>
      <c r="O151" s="17"/>
      <c r="P151" s="11" t="s">
        <v>7</v>
      </c>
      <c r="Q151">
        <f t="shared" ref="Q151:U214" ca="1" si="88">SUMPRODUCT((INDIRECT(Q$149&amp;"!$B$3:$B$250")=$P151)*(INDIRECT(Q$149&amp;"!L3C"&amp;MATCH($P$149,INDIRECT(Q$149&amp;"!$A$2:$S$2"),0)&amp;":L250C"&amp;MATCH($P$149,INDIRECT(Q$149&amp;"!$A$2:$S$2"),0),FALSE)))</f>
        <v>0</v>
      </c>
      <c r="R151">
        <f t="shared" ca="1" si="83"/>
        <v>0</v>
      </c>
      <c r="S151">
        <f t="shared" ca="1" si="83"/>
        <v>0</v>
      </c>
      <c r="T151">
        <f t="shared" ca="1" si="83"/>
        <v>0</v>
      </c>
      <c r="U151">
        <f t="shared" ca="1" si="83"/>
        <v>0</v>
      </c>
      <c r="V151">
        <f t="shared" ca="1" si="83"/>
        <v>0</v>
      </c>
      <c r="W151">
        <f t="shared" ca="1" si="83"/>
        <v>0</v>
      </c>
      <c r="X151">
        <f t="shared" ca="1" si="83"/>
        <v>0</v>
      </c>
      <c r="Y151">
        <f t="shared" ca="1" si="83"/>
        <v>0</v>
      </c>
      <c r="Z151">
        <f t="shared" ca="1" si="83"/>
        <v>0</v>
      </c>
      <c r="AA151">
        <f t="shared" ca="1" si="83"/>
        <v>0</v>
      </c>
      <c r="AB151">
        <f t="shared" ca="1" si="83"/>
        <v>0</v>
      </c>
      <c r="AC151" s="59">
        <f t="shared" ca="1" si="67"/>
        <v>0</v>
      </c>
      <c r="AD151" s="17"/>
      <c r="AE151" s="11" t="s">
        <v>7</v>
      </c>
      <c r="AF151">
        <f t="shared" ref="AF151:AJ214" ca="1" si="89">SUMPRODUCT((INDIRECT(AF$149&amp;"!$B$3:$B$250")=$AE151)*(INDIRECT(AF$149&amp;"!L3C"&amp;MATCH($AE$149,INDIRECT(AF$149&amp;"!$A$2:$S$2"),0)&amp;":L250C"&amp;MATCH($AE$149,INDIRECT(AF$149&amp;"!$A$2:$S$2"),0),FALSE)))</f>
        <v>0</v>
      </c>
      <c r="AG151">
        <f t="shared" ca="1" si="84"/>
        <v>0</v>
      </c>
      <c r="AH151">
        <f t="shared" ca="1" si="84"/>
        <v>0</v>
      </c>
      <c r="AI151">
        <f t="shared" ca="1" si="84"/>
        <v>0</v>
      </c>
      <c r="AJ151">
        <f t="shared" ca="1" si="84"/>
        <v>0</v>
      </c>
      <c r="AK151">
        <f t="shared" ca="1" si="84"/>
        <v>0</v>
      </c>
      <c r="AL151">
        <f t="shared" ca="1" si="84"/>
        <v>0</v>
      </c>
      <c r="AM151">
        <f t="shared" ca="1" si="84"/>
        <v>0</v>
      </c>
      <c r="AN151">
        <f t="shared" ca="1" si="84"/>
        <v>0</v>
      </c>
      <c r="AO151">
        <f t="shared" ca="1" si="84"/>
        <v>0</v>
      </c>
      <c r="AP151">
        <f t="shared" ca="1" si="84"/>
        <v>0</v>
      </c>
      <c r="AQ151">
        <f t="shared" ca="1" si="84"/>
        <v>0</v>
      </c>
      <c r="AR151" s="59">
        <f t="shared" ca="1" si="68"/>
        <v>0</v>
      </c>
      <c r="AS151" s="17"/>
      <c r="AT151" s="11" t="s">
        <v>7</v>
      </c>
      <c r="AU151">
        <f t="shared" ref="AU151:AY214" ca="1" si="90">SUMPRODUCT((INDIRECT(AU$149&amp;"!$B$3:$B$250")=$AT151)*(INDIRECT(AU$149&amp;"!L3C"&amp;MATCH($AT$149,INDIRECT(AU$149&amp;"!$A$2:$S$2"),0)&amp;":L250C"&amp;MATCH($AT$149,INDIRECT(AU$149&amp;"!$A$2:$S$2"),0),FALSE)))</f>
        <v>0</v>
      </c>
      <c r="AV151">
        <f t="shared" ca="1" si="85"/>
        <v>0</v>
      </c>
      <c r="AW151">
        <f t="shared" ca="1" si="85"/>
        <v>0</v>
      </c>
      <c r="AX151">
        <f t="shared" ca="1" si="85"/>
        <v>0</v>
      </c>
      <c r="AY151">
        <f t="shared" ca="1" si="85"/>
        <v>0</v>
      </c>
      <c r="AZ151">
        <f t="shared" ca="1" si="85"/>
        <v>0</v>
      </c>
      <c r="BA151">
        <f t="shared" ca="1" si="85"/>
        <v>0</v>
      </c>
      <c r="BB151">
        <f t="shared" ca="1" si="85"/>
        <v>0</v>
      </c>
      <c r="BC151">
        <f t="shared" ca="1" si="85"/>
        <v>0</v>
      </c>
      <c r="BD151">
        <f t="shared" ca="1" si="85"/>
        <v>0</v>
      </c>
      <c r="BE151">
        <f t="shared" ca="1" si="85"/>
        <v>0</v>
      </c>
      <c r="BF151" t="e">
        <f t="shared" ca="1" si="85"/>
        <v>#VALUE!</v>
      </c>
      <c r="BG151" s="59" t="e">
        <f t="shared" ca="1" si="69"/>
        <v>#VALUE!</v>
      </c>
      <c r="BH151" s="17"/>
      <c r="BI151" s="11" t="s">
        <v>7</v>
      </c>
      <c r="BJ151">
        <f t="shared" ref="BJ151:BN214" ca="1" si="91">SUMPRODUCT((INDIRECT(BJ$149&amp;"!$B$3:$B$250")=$BI151)*(INDIRECT(BJ$149&amp;"!L3C"&amp;MATCH($BI$149,INDIRECT(BJ$149&amp;"!$A$2:$S$2"),0)&amp;":L250C"&amp;MATCH($BI$149,INDIRECT(BJ$149&amp;"!$A$2:$S$2"),0),FALSE)))</f>
        <v>0</v>
      </c>
      <c r="BK151">
        <f t="shared" ca="1" si="86"/>
        <v>0</v>
      </c>
      <c r="BL151">
        <f t="shared" ca="1" si="86"/>
        <v>0</v>
      </c>
      <c r="BM151">
        <f t="shared" ca="1" si="86"/>
        <v>0</v>
      </c>
      <c r="BN151">
        <f t="shared" ca="1" si="86"/>
        <v>0</v>
      </c>
      <c r="BO151">
        <f t="shared" ca="1" si="86"/>
        <v>0</v>
      </c>
      <c r="BP151">
        <f t="shared" ca="1" si="86"/>
        <v>0</v>
      </c>
      <c r="BQ151">
        <f t="shared" ca="1" si="86"/>
        <v>0</v>
      </c>
      <c r="BR151">
        <f t="shared" ca="1" si="86"/>
        <v>0</v>
      </c>
      <c r="BS151">
        <f t="shared" ca="1" si="86"/>
        <v>0</v>
      </c>
      <c r="BT151">
        <f t="shared" ca="1" si="86"/>
        <v>0</v>
      </c>
      <c r="BU151">
        <f t="shared" ca="1" si="86"/>
        <v>0</v>
      </c>
      <c r="BV151" s="59">
        <f t="shared" ca="1" si="70"/>
        <v>0</v>
      </c>
      <c r="BW151" s="17"/>
    </row>
    <row r="152" spans="1:75" x14ac:dyDescent="0.25">
      <c r="A152" s="12" t="s">
        <v>11</v>
      </c>
      <c r="B152">
        <f t="shared" ca="1" si="87"/>
        <v>0</v>
      </c>
      <c r="C152">
        <f t="shared" ca="1" si="82"/>
        <v>0</v>
      </c>
      <c r="D152">
        <f t="shared" ca="1" si="82"/>
        <v>0</v>
      </c>
      <c r="E152">
        <f t="shared" ca="1" si="82"/>
        <v>0</v>
      </c>
      <c r="F152">
        <f t="shared" ca="1" si="82"/>
        <v>0</v>
      </c>
      <c r="G152">
        <f t="shared" ca="1" si="82"/>
        <v>0</v>
      </c>
      <c r="H152">
        <f t="shared" ca="1" si="82"/>
        <v>0</v>
      </c>
      <c r="I152">
        <f t="shared" ca="1" si="82"/>
        <v>0</v>
      </c>
      <c r="J152">
        <f t="shared" ca="1" si="82"/>
        <v>0</v>
      </c>
      <c r="K152">
        <f t="shared" ca="1" si="82"/>
        <v>0</v>
      </c>
      <c r="L152">
        <f t="shared" ca="1" si="82"/>
        <v>0</v>
      </c>
      <c r="M152">
        <f t="shared" ca="1" si="82"/>
        <v>0</v>
      </c>
      <c r="N152" s="59">
        <f t="shared" ca="1" si="65"/>
        <v>0</v>
      </c>
      <c r="O152" s="17"/>
      <c r="P152" s="12" t="s">
        <v>11</v>
      </c>
      <c r="Q152">
        <f t="shared" ca="1" si="88"/>
        <v>0</v>
      </c>
      <c r="R152">
        <f t="shared" ca="1" si="83"/>
        <v>0</v>
      </c>
      <c r="S152">
        <f t="shared" ca="1" si="83"/>
        <v>0</v>
      </c>
      <c r="T152">
        <f t="shared" ca="1" si="83"/>
        <v>0</v>
      </c>
      <c r="U152">
        <f t="shared" ca="1" si="83"/>
        <v>0</v>
      </c>
      <c r="V152">
        <f t="shared" ca="1" si="83"/>
        <v>0</v>
      </c>
      <c r="W152">
        <f t="shared" ca="1" si="83"/>
        <v>0</v>
      </c>
      <c r="X152">
        <f t="shared" ca="1" si="83"/>
        <v>0</v>
      </c>
      <c r="Y152">
        <f t="shared" ca="1" si="83"/>
        <v>0</v>
      </c>
      <c r="Z152">
        <f t="shared" ca="1" si="83"/>
        <v>0</v>
      </c>
      <c r="AA152">
        <f t="shared" ca="1" si="83"/>
        <v>0</v>
      </c>
      <c r="AB152">
        <f t="shared" ca="1" si="83"/>
        <v>0</v>
      </c>
      <c r="AC152" s="59">
        <f t="shared" ca="1" si="67"/>
        <v>0</v>
      </c>
      <c r="AD152" s="17"/>
      <c r="AE152" s="12" t="s">
        <v>11</v>
      </c>
      <c r="AF152">
        <f t="shared" ca="1" si="89"/>
        <v>0</v>
      </c>
      <c r="AG152">
        <f t="shared" ca="1" si="84"/>
        <v>0</v>
      </c>
      <c r="AH152">
        <f t="shared" ca="1" si="84"/>
        <v>0</v>
      </c>
      <c r="AI152">
        <f t="shared" ca="1" si="84"/>
        <v>0</v>
      </c>
      <c r="AJ152">
        <f t="shared" ca="1" si="84"/>
        <v>0</v>
      </c>
      <c r="AK152">
        <f t="shared" ca="1" si="84"/>
        <v>0</v>
      </c>
      <c r="AL152">
        <f t="shared" ca="1" si="84"/>
        <v>0</v>
      </c>
      <c r="AM152">
        <f t="shared" ca="1" si="84"/>
        <v>0</v>
      </c>
      <c r="AN152">
        <f t="shared" ca="1" si="84"/>
        <v>0</v>
      </c>
      <c r="AO152">
        <f t="shared" ca="1" si="84"/>
        <v>0</v>
      </c>
      <c r="AP152">
        <f t="shared" ca="1" si="84"/>
        <v>0</v>
      </c>
      <c r="AQ152">
        <f t="shared" ca="1" si="84"/>
        <v>0</v>
      </c>
      <c r="AR152" s="59">
        <f t="shared" ca="1" si="68"/>
        <v>0</v>
      </c>
      <c r="AS152" s="17"/>
      <c r="AT152" s="12" t="s">
        <v>11</v>
      </c>
      <c r="AU152">
        <f t="shared" ca="1" si="90"/>
        <v>0</v>
      </c>
      <c r="AV152">
        <f t="shared" ca="1" si="85"/>
        <v>0</v>
      </c>
      <c r="AW152">
        <f t="shared" ca="1" si="85"/>
        <v>0</v>
      </c>
      <c r="AX152">
        <f t="shared" ca="1" si="85"/>
        <v>0</v>
      </c>
      <c r="AY152">
        <f t="shared" ca="1" si="85"/>
        <v>0</v>
      </c>
      <c r="AZ152">
        <f t="shared" ca="1" si="85"/>
        <v>0</v>
      </c>
      <c r="BA152">
        <f t="shared" ca="1" si="85"/>
        <v>0</v>
      </c>
      <c r="BB152">
        <f t="shared" ca="1" si="85"/>
        <v>0</v>
      </c>
      <c r="BC152">
        <f t="shared" ca="1" si="85"/>
        <v>0</v>
      </c>
      <c r="BD152">
        <f t="shared" ca="1" si="85"/>
        <v>0</v>
      </c>
      <c r="BE152">
        <f t="shared" ca="1" si="85"/>
        <v>0</v>
      </c>
      <c r="BF152" t="e">
        <f t="shared" ca="1" si="85"/>
        <v>#VALUE!</v>
      </c>
      <c r="BG152" s="59" t="e">
        <f t="shared" ca="1" si="69"/>
        <v>#VALUE!</v>
      </c>
      <c r="BH152" s="17"/>
      <c r="BI152" s="12" t="s">
        <v>11</v>
      </c>
      <c r="BJ152">
        <f t="shared" ca="1" si="91"/>
        <v>0</v>
      </c>
      <c r="BK152">
        <f t="shared" ca="1" si="86"/>
        <v>0</v>
      </c>
      <c r="BL152">
        <f t="shared" ca="1" si="86"/>
        <v>0</v>
      </c>
      <c r="BM152">
        <f t="shared" ca="1" si="86"/>
        <v>0</v>
      </c>
      <c r="BN152">
        <f t="shared" ca="1" si="86"/>
        <v>0</v>
      </c>
      <c r="BO152">
        <f t="shared" ca="1" si="86"/>
        <v>0</v>
      </c>
      <c r="BP152">
        <f t="shared" ca="1" si="86"/>
        <v>0</v>
      </c>
      <c r="BQ152">
        <f t="shared" ca="1" si="86"/>
        <v>0</v>
      </c>
      <c r="BR152">
        <f t="shared" ca="1" si="86"/>
        <v>0</v>
      </c>
      <c r="BS152">
        <f t="shared" ca="1" si="86"/>
        <v>0</v>
      </c>
      <c r="BT152">
        <f t="shared" ca="1" si="86"/>
        <v>0</v>
      </c>
      <c r="BU152">
        <f t="shared" ca="1" si="86"/>
        <v>0</v>
      </c>
      <c r="BV152" s="59">
        <f t="shared" ca="1" si="70"/>
        <v>0</v>
      </c>
      <c r="BW152" s="17"/>
    </row>
    <row r="153" spans="1:75" x14ac:dyDescent="0.25">
      <c r="A153" s="11" t="s">
        <v>12</v>
      </c>
      <c r="B153">
        <f t="shared" ca="1" si="87"/>
        <v>0</v>
      </c>
      <c r="C153">
        <f t="shared" ca="1" si="82"/>
        <v>0</v>
      </c>
      <c r="D153">
        <f t="shared" ca="1" si="82"/>
        <v>0</v>
      </c>
      <c r="E153">
        <f t="shared" ca="1" si="82"/>
        <v>0</v>
      </c>
      <c r="F153">
        <f t="shared" ca="1" si="82"/>
        <v>0</v>
      </c>
      <c r="G153">
        <f t="shared" ca="1" si="82"/>
        <v>0</v>
      </c>
      <c r="H153">
        <f t="shared" ca="1" si="82"/>
        <v>0</v>
      </c>
      <c r="I153">
        <f t="shared" ca="1" si="82"/>
        <v>0</v>
      </c>
      <c r="J153">
        <f t="shared" ca="1" si="82"/>
        <v>0</v>
      </c>
      <c r="K153">
        <f t="shared" ca="1" si="82"/>
        <v>0</v>
      </c>
      <c r="L153">
        <f t="shared" ca="1" si="82"/>
        <v>0</v>
      </c>
      <c r="M153">
        <f t="shared" ca="1" si="82"/>
        <v>0</v>
      </c>
      <c r="N153" s="59">
        <f t="shared" ca="1" si="65"/>
        <v>0</v>
      </c>
      <c r="O153" s="17"/>
      <c r="P153" s="11" t="s">
        <v>12</v>
      </c>
      <c r="Q153">
        <f t="shared" ca="1" si="88"/>
        <v>0</v>
      </c>
      <c r="R153">
        <f t="shared" ca="1" si="83"/>
        <v>0</v>
      </c>
      <c r="S153">
        <f t="shared" ca="1" si="83"/>
        <v>0</v>
      </c>
      <c r="T153">
        <f t="shared" ca="1" si="83"/>
        <v>0</v>
      </c>
      <c r="U153">
        <f t="shared" ca="1" si="83"/>
        <v>0</v>
      </c>
      <c r="V153">
        <f t="shared" ca="1" si="83"/>
        <v>0</v>
      </c>
      <c r="W153">
        <f t="shared" ca="1" si="83"/>
        <v>0</v>
      </c>
      <c r="X153">
        <f t="shared" ca="1" si="83"/>
        <v>0</v>
      </c>
      <c r="Y153">
        <f t="shared" ca="1" si="83"/>
        <v>0</v>
      </c>
      <c r="Z153">
        <f t="shared" ca="1" si="83"/>
        <v>0</v>
      </c>
      <c r="AA153">
        <f t="shared" ca="1" si="83"/>
        <v>0</v>
      </c>
      <c r="AB153">
        <f t="shared" ca="1" si="83"/>
        <v>0</v>
      </c>
      <c r="AC153" s="59">
        <f t="shared" ca="1" si="67"/>
        <v>0</v>
      </c>
      <c r="AD153" s="17"/>
      <c r="AE153" s="11" t="s">
        <v>12</v>
      </c>
      <c r="AF153">
        <f t="shared" ca="1" si="89"/>
        <v>0</v>
      </c>
      <c r="AG153">
        <f t="shared" ca="1" si="84"/>
        <v>0</v>
      </c>
      <c r="AH153">
        <f t="shared" ca="1" si="84"/>
        <v>0</v>
      </c>
      <c r="AI153">
        <f t="shared" ca="1" si="84"/>
        <v>0</v>
      </c>
      <c r="AJ153">
        <f t="shared" ca="1" si="84"/>
        <v>0</v>
      </c>
      <c r="AK153">
        <f t="shared" ca="1" si="84"/>
        <v>0</v>
      </c>
      <c r="AL153">
        <f t="shared" ca="1" si="84"/>
        <v>0</v>
      </c>
      <c r="AM153">
        <f t="shared" ca="1" si="84"/>
        <v>0</v>
      </c>
      <c r="AN153">
        <f t="shared" ca="1" si="84"/>
        <v>0</v>
      </c>
      <c r="AO153">
        <f t="shared" ca="1" si="84"/>
        <v>0</v>
      </c>
      <c r="AP153">
        <f t="shared" ca="1" si="84"/>
        <v>0</v>
      </c>
      <c r="AQ153">
        <f t="shared" ca="1" si="84"/>
        <v>0</v>
      </c>
      <c r="AR153" s="59">
        <f t="shared" ca="1" si="68"/>
        <v>0</v>
      </c>
      <c r="AS153" s="17"/>
      <c r="AT153" s="11" t="s">
        <v>12</v>
      </c>
      <c r="AU153">
        <f t="shared" ca="1" si="90"/>
        <v>0</v>
      </c>
      <c r="AV153">
        <f t="shared" ca="1" si="85"/>
        <v>0</v>
      </c>
      <c r="AW153">
        <f t="shared" ca="1" si="85"/>
        <v>0</v>
      </c>
      <c r="AX153">
        <f t="shared" ca="1" si="85"/>
        <v>0</v>
      </c>
      <c r="AY153">
        <f t="shared" ca="1" si="85"/>
        <v>0</v>
      </c>
      <c r="AZ153">
        <f t="shared" ca="1" si="85"/>
        <v>0</v>
      </c>
      <c r="BA153">
        <f t="shared" ca="1" si="85"/>
        <v>0</v>
      </c>
      <c r="BB153">
        <f t="shared" ca="1" si="85"/>
        <v>0</v>
      </c>
      <c r="BC153">
        <f t="shared" ca="1" si="85"/>
        <v>0</v>
      </c>
      <c r="BD153">
        <f t="shared" ca="1" si="85"/>
        <v>0</v>
      </c>
      <c r="BE153">
        <f t="shared" ca="1" si="85"/>
        <v>0</v>
      </c>
      <c r="BF153" t="e">
        <f t="shared" ca="1" si="85"/>
        <v>#VALUE!</v>
      </c>
      <c r="BG153" s="59" t="e">
        <f t="shared" ca="1" si="69"/>
        <v>#VALUE!</v>
      </c>
      <c r="BH153" s="17"/>
      <c r="BI153" s="11" t="s">
        <v>12</v>
      </c>
      <c r="BJ153">
        <f t="shared" ca="1" si="91"/>
        <v>0</v>
      </c>
      <c r="BK153">
        <f t="shared" ca="1" si="86"/>
        <v>0</v>
      </c>
      <c r="BL153">
        <f t="shared" ca="1" si="86"/>
        <v>0</v>
      </c>
      <c r="BM153">
        <f t="shared" ca="1" si="86"/>
        <v>0</v>
      </c>
      <c r="BN153">
        <f t="shared" ca="1" si="86"/>
        <v>0</v>
      </c>
      <c r="BO153">
        <f t="shared" ca="1" si="86"/>
        <v>0</v>
      </c>
      <c r="BP153">
        <f t="shared" ca="1" si="86"/>
        <v>0</v>
      </c>
      <c r="BQ153">
        <f t="shared" ca="1" si="86"/>
        <v>0</v>
      </c>
      <c r="BR153">
        <f t="shared" ca="1" si="86"/>
        <v>0</v>
      </c>
      <c r="BS153">
        <f t="shared" ca="1" si="86"/>
        <v>0</v>
      </c>
      <c r="BT153">
        <f t="shared" ca="1" si="86"/>
        <v>0</v>
      </c>
      <c r="BU153">
        <f t="shared" ca="1" si="86"/>
        <v>0</v>
      </c>
      <c r="BV153" s="59">
        <f t="shared" ca="1" si="70"/>
        <v>0</v>
      </c>
      <c r="BW153" s="17"/>
    </row>
    <row r="154" spans="1:75" x14ac:dyDescent="0.25">
      <c r="A154" s="12" t="s">
        <v>13</v>
      </c>
      <c r="B154">
        <f t="shared" ca="1" si="87"/>
        <v>0</v>
      </c>
      <c r="C154">
        <f t="shared" ca="1" si="82"/>
        <v>0</v>
      </c>
      <c r="D154">
        <f t="shared" ca="1" si="82"/>
        <v>0</v>
      </c>
      <c r="E154">
        <f t="shared" ca="1" si="82"/>
        <v>0</v>
      </c>
      <c r="F154">
        <f t="shared" ca="1" si="82"/>
        <v>0</v>
      </c>
      <c r="G154">
        <f t="shared" ca="1" si="82"/>
        <v>0</v>
      </c>
      <c r="H154">
        <f t="shared" ca="1" si="82"/>
        <v>0</v>
      </c>
      <c r="I154">
        <f t="shared" ca="1" si="82"/>
        <v>0</v>
      </c>
      <c r="J154">
        <f t="shared" ca="1" si="82"/>
        <v>0</v>
      </c>
      <c r="K154">
        <f t="shared" ca="1" si="82"/>
        <v>0</v>
      </c>
      <c r="L154">
        <f t="shared" ca="1" si="82"/>
        <v>0</v>
      </c>
      <c r="M154">
        <f t="shared" ca="1" si="82"/>
        <v>0</v>
      </c>
      <c r="N154" s="59">
        <f t="shared" ca="1" si="65"/>
        <v>0</v>
      </c>
      <c r="O154" s="17"/>
      <c r="P154" s="12" t="s">
        <v>13</v>
      </c>
      <c r="Q154">
        <f t="shared" ca="1" si="88"/>
        <v>0</v>
      </c>
      <c r="R154">
        <f t="shared" ca="1" si="83"/>
        <v>0</v>
      </c>
      <c r="S154">
        <f t="shared" ca="1" si="83"/>
        <v>0</v>
      </c>
      <c r="T154">
        <f t="shared" ca="1" si="83"/>
        <v>0</v>
      </c>
      <c r="U154">
        <f t="shared" ca="1" si="83"/>
        <v>0</v>
      </c>
      <c r="V154">
        <f t="shared" ca="1" si="83"/>
        <v>0</v>
      </c>
      <c r="W154">
        <f t="shared" ca="1" si="83"/>
        <v>0</v>
      </c>
      <c r="X154">
        <f t="shared" ca="1" si="83"/>
        <v>0</v>
      </c>
      <c r="Y154">
        <f t="shared" ca="1" si="83"/>
        <v>0</v>
      </c>
      <c r="Z154">
        <f t="shared" ca="1" si="83"/>
        <v>0</v>
      </c>
      <c r="AA154">
        <f t="shared" ca="1" si="83"/>
        <v>0</v>
      </c>
      <c r="AB154">
        <f t="shared" ca="1" si="83"/>
        <v>0</v>
      </c>
      <c r="AC154" s="59">
        <f t="shared" ca="1" si="67"/>
        <v>0</v>
      </c>
      <c r="AD154" s="17"/>
      <c r="AE154" s="12" t="s">
        <v>13</v>
      </c>
      <c r="AF154">
        <f t="shared" ca="1" si="89"/>
        <v>0</v>
      </c>
      <c r="AG154">
        <f t="shared" ca="1" si="84"/>
        <v>0</v>
      </c>
      <c r="AH154">
        <f t="shared" ca="1" si="84"/>
        <v>0</v>
      </c>
      <c r="AI154">
        <f t="shared" ca="1" si="84"/>
        <v>0</v>
      </c>
      <c r="AJ154">
        <f t="shared" ca="1" si="84"/>
        <v>0</v>
      </c>
      <c r="AK154">
        <f t="shared" ca="1" si="84"/>
        <v>0</v>
      </c>
      <c r="AL154">
        <f t="shared" ca="1" si="84"/>
        <v>0</v>
      </c>
      <c r="AM154">
        <f t="shared" ca="1" si="84"/>
        <v>0</v>
      </c>
      <c r="AN154">
        <f t="shared" ca="1" si="84"/>
        <v>0</v>
      </c>
      <c r="AO154">
        <f t="shared" ca="1" si="84"/>
        <v>0</v>
      </c>
      <c r="AP154">
        <f t="shared" ca="1" si="84"/>
        <v>0</v>
      </c>
      <c r="AQ154">
        <f t="shared" ca="1" si="84"/>
        <v>0</v>
      </c>
      <c r="AR154" s="59">
        <f t="shared" ca="1" si="68"/>
        <v>0</v>
      </c>
      <c r="AS154" s="17"/>
      <c r="AT154" s="12" t="s">
        <v>13</v>
      </c>
      <c r="AU154">
        <f t="shared" ca="1" si="90"/>
        <v>0</v>
      </c>
      <c r="AV154">
        <f t="shared" ca="1" si="85"/>
        <v>0</v>
      </c>
      <c r="AW154">
        <f t="shared" ca="1" si="85"/>
        <v>0</v>
      </c>
      <c r="AX154">
        <f t="shared" ca="1" si="85"/>
        <v>0</v>
      </c>
      <c r="AY154">
        <f t="shared" ca="1" si="85"/>
        <v>0</v>
      </c>
      <c r="AZ154">
        <f t="shared" ca="1" si="85"/>
        <v>0</v>
      </c>
      <c r="BA154">
        <f t="shared" ca="1" si="85"/>
        <v>0</v>
      </c>
      <c r="BB154">
        <f t="shared" ca="1" si="85"/>
        <v>0</v>
      </c>
      <c r="BC154">
        <f t="shared" ca="1" si="85"/>
        <v>0</v>
      </c>
      <c r="BD154">
        <f t="shared" ca="1" si="85"/>
        <v>0</v>
      </c>
      <c r="BE154">
        <f t="shared" ca="1" si="85"/>
        <v>0</v>
      </c>
      <c r="BF154" t="e">
        <f t="shared" ca="1" si="85"/>
        <v>#VALUE!</v>
      </c>
      <c r="BG154" s="59" t="e">
        <f t="shared" ca="1" si="69"/>
        <v>#VALUE!</v>
      </c>
      <c r="BH154" s="17"/>
      <c r="BI154" s="12" t="s">
        <v>13</v>
      </c>
      <c r="BJ154">
        <f t="shared" ca="1" si="91"/>
        <v>0</v>
      </c>
      <c r="BK154">
        <f t="shared" ca="1" si="86"/>
        <v>0</v>
      </c>
      <c r="BL154">
        <f t="shared" ca="1" si="86"/>
        <v>0</v>
      </c>
      <c r="BM154">
        <f t="shared" ca="1" si="86"/>
        <v>0</v>
      </c>
      <c r="BN154">
        <f t="shared" ca="1" si="86"/>
        <v>0</v>
      </c>
      <c r="BO154">
        <f t="shared" ca="1" si="86"/>
        <v>0</v>
      </c>
      <c r="BP154">
        <f t="shared" ca="1" si="86"/>
        <v>0</v>
      </c>
      <c r="BQ154">
        <f t="shared" ca="1" si="86"/>
        <v>0</v>
      </c>
      <c r="BR154">
        <f t="shared" ca="1" si="86"/>
        <v>0</v>
      </c>
      <c r="BS154">
        <f t="shared" ca="1" si="86"/>
        <v>0</v>
      </c>
      <c r="BT154">
        <f t="shared" ca="1" si="86"/>
        <v>0</v>
      </c>
      <c r="BU154">
        <f t="shared" ca="1" si="86"/>
        <v>0</v>
      </c>
      <c r="BV154" s="59">
        <f t="shared" ca="1" si="70"/>
        <v>0</v>
      </c>
      <c r="BW154" s="17"/>
    </row>
    <row r="155" spans="1:75" x14ac:dyDescent="0.25">
      <c r="A155" s="11" t="s">
        <v>14</v>
      </c>
      <c r="B155">
        <f t="shared" ca="1" si="87"/>
        <v>0</v>
      </c>
      <c r="C155">
        <f t="shared" ca="1" si="82"/>
        <v>0</v>
      </c>
      <c r="D155">
        <f t="shared" ca="1" si="82"/>
        <v>0</v>
      </c>
      <c r="E155">
        <f t="shared" ca="1" si="82"/>
        <v>0</v>
      </c>
      <c r="F155">
        <f t="shared" ca="1" si="82"/>
        <v>0</v>
      </c>
      <c r="G155">
        <f t="shared" ca="1" si="82"/>
        <v>0</v>
      </c>
      <c r="H155">
        <f t="shared" ca="1" si="82"/>
        <v>0</v>
      </c>
      <c r="I155">
        <f t="shared" ca="1" si="82"/>
        <v>0</v>
      </c>
      <c r="J155">
        <f t="shared" ca="1" si="82"/>
        <v>0</v>
      </c>
      <c r="K155">
        <f t="shared" ca="1" si="82"/>
        <v>0</v>
      </c>
      <c r="L155">
        <f t="shared" ca="1" si="82"/>
        <v>0</v>
      </c>
      <c r="M155">
        <f t="shared" ca="1" si="82"/>
        <v>0</v>
      </c>
      <c r="N155" s="59">
        <f t="shared" ca="1" si="65"/>
        <v>0</v>
      </c>
      <c r="O155" s="17"/>
      <c r="P155" s="11" t="s">
        <v>14</v>
      </c>
      <c r="Q155">
        <f t="shared" ca="1" si="88"/>
        <v>0</v>
      </c>
      <c r="R155">
        <f t="shared" ca="1" si="83"/>
        <v>0</v>
      </c>
      <c r="S155">
        <f t="shared" ca="1" si="83"/>
        <v>0</v>
      </c>
      <c r="T155">
        <f t="shared" ca="1" si="83"/>
        <v>0</v>
      </c>
      <c r="U155">
        <f t="shared" ca="1" si="83"/>
        <v>0</v>
      </c>
      <c r="V155">
        <f t="shared" ca="1" si="83"/>
        <v>0</v>
      </c>
      <c r="W155">
        <f t="shared" ca="1" si="83"/>
        <v>0</v>
      </c>
      <c r="X155">
        <f t="shared" ca="1" si="83"/>
        <v>0</v>
      </c>
      <c r="Y155">
        <f t="shared" ca="1" si="83"/>
        <v>0</v>
      </c>
      <c r="Z155">
        <f t="shared" ca="1" si="83"/>
        <v>0</v>
      </c>
      <c r="AA155">
        <f t="shared" ca="1" si="83"/>
        <v>0</v>
      </c>
      <c r="AB155">
        <f t="shared" ca="1" si="83"/>
        <v>0</v>
      </c>
      <c r="AC155" s="59">
        <f t="shared" ca="1" si="67"/>
        <v>0</v>
      </c>
      <c r="AD155" s="17"/>
      <c r="AE155" s="11" t="s">
        <v>14</v>
      </c>
      <c r="AF155">
        <f t="shared" ca="1" si="89"/>
        <v>0</v>
      </c>
      <c r="AG155">
        <f t="shared" ca="1" si="84"/>
        <v>0</v>
      </c>
      <c r="AH155">
        <f t="shared" ca="1" si="84"/>
        <v>0</v>
      </c>
      <c r="AI155">
        <f t="shared" ca="1" si="84"/>
        <v>0</v>
      </c>
      <c r="AJ155">
        <f t="shared" ca="1" si="84"/>
        <v>0</v>
      </c>
      <c r="AK155">
        <f t="shared" ca="1" si="84"/>
        <v>0</v>
      </c>
      <c r="AL155">
        <f t="shared" ca="1" si="84"/>
        <v>0</v>
      </c>
      <c r="AM155">
        <f t="shared" ca="1" si="84"/>
        <v>0</v>
      </c>
      <c r="AN155">
        <f t="shared" ca="1" si="84"/>
        <v>0</v>
      </c>
      <c r="AO155">
        <f t="shared" ca="1" si="84"/>
        <v>0</v>
      </c>
      <c r="AP155">
        <f t="shared" ca="1" si="84"/>
        <v>0</v>
      </c>
      <c r="AQ155">
        <f t="shared" ca="1" si="84"/>
        <v>0</v>
      </c>
      <c r="AR155" s="59">
        <f t="shared" ca="1" si="68"/>
        <v>0</v>
      </c>
      <c r="AS155" s="17"/>
      <c r="AT155" s="11" t="s">
        <v>14</v>
      </c>
      <c r="AU155">
        <f t="shared" ca="1" si="90"/>
        <v>0</v>
      </c>
      <c r="AV155">
        <f t="shared" ca="1" si="85"/>
        <v>0</v>
      </c>
      <c r="AW155">
        <f t="shared" ca="1" si="85"/>
        <v>0</v>
      </c>
      <c r="AX155">
        <f t="shared" ca="1" si="85"/>
        <v>0</v>
      </c>
      <c r="AY155">
        <f t="shared" ca="1" si="85"/>
        <v>0</v>
      </c>
      <c r="AZ155">
        <f t="shared" ca="1" si="85"/>
        <v>0</v>
      </c>
      <c r="BA155">
        <f t="shared" ca="1" si="85"/>
        <v>0</v>
      </c>
      <c r="BB155">
        <f t="shared" ca="1" si="85"/>
        <v>0</v>
      </c>
      <c r="BC155">
        <f t="shared" ca="1" si="85"/>
        <v>0</v>
      </c>
      <c r="BD155">
        <f t="shared" ca="1" si="85"/>
        <v>0</v>
      </c>
      <c r="BE155">
        <f t="shared" ca="1" si="85"/>
        <v>0</v>
      </c>
      <c r="BF155" t="e">
        <f t="shared" ca="1" si="85"/>
        <v>#VALUE!</v>
      </c>
      <c r="BG155" s="59" t="e">
        <f t="shared" ca="1" si="69"/>
        <v>#VALUE!</v>
      </c>
      <c r="BH155" s="17"/>
      <c r="BI155" s="11" t="s">
        <v>14</v>
      </c>
      <c r="BJ155">
        <f t="shared" ca="1" si="91"/>
        <v>0</v>
      </c>
      <c r="BK155">
        <f t="shared" ca="1" si="86"/>
        <v>0</v>
      </c>
      <c r="BL155">
        <f t="shared" ca="1" si="86"/>
        <v>0</v>
      </c>
      <c r="BM155">
        <f t="shared" ca="1" si="86"/>
        <v>0</v>
      </c>
      <c r="BN155">
        <f t="shared" ca="1" si="86"/>
        <v>0</v>
      </c>
      <c r="BO155">
        <f t="shared" ca="1" si="86"/>
        <v>0</v>
      </c>
      <c r="BP155">
        <f t="shared" ca="1" si="86"/>
        <v>0</v>
      </c>
      <c r="BQ155">
        <f t="shared" ca="1" si="86"/>
        <v>0</v>
      </c>
      <c r="BR155">
        <f t="shared" ca="1" si="86"/>
        <v>0</v>
      </c>
      <c r="BS155">
        <f t="shared" ca="1" si="86"/>
        <v>0</v>
      </c>
      <c r="BT155">
        <f t="shared" ca="1" si="86"/>
        <v>0</v>
      </c>
      <c r="BU155">
        <f t="shared" ca="1" si="86"/>
        <v>0</v>
      </c>
      <c r="BV155" s="59">
        <f t="shared" ca="1" si="70"/>
        <v>0</v>
      </c>
      <c r="BW155" s="17"/>
    </row>
    <row r="156" spans="1:75" x14ac:dyDescent="0.25">
      <c r="A156" s="12" t="s">
        <v>15</v>
      </c>
      <c r="B156">
        <f t="shared" ca="1" si="87"/>
        <v>0</v>
      </c>
      <c r="C156">
        <f t="shared" ca="1" si="82"/>
        <v>0</v>
      </c>
      <c r="D156">
        <f t="shared" ca="1" si="82"/>
        <v>0</v>
      </c>
      <c r="E156">
        <f t="shared" ca="1" si="82"/>
        <v>0</v>
      </c>
      <c r="F156">
        <f t="shared" ca="1" si="82"/>
        <v>0</v>
      </c>
      <c r="G156">
        <f t="shared" ca="1" si="82"/>
        <v>0</v>
      </c>
      <c r="H156">
        <f t="shared" ca="1" si="82"/>
        <v>0</v>
      </c>
      <c r="I156">
        <f t="shared" ca="1" si="82"/>
        <v>0</v>
      </c>
      <c r="J156">
        <f t="shared" ca="1" si="82"/>
        <v>0</v>
      </c>
      <c r="K156">
        <f t="shared" ca="1" si="82"/>
        <v>0</v>
      </c>
      <c r="L156">
        <f t="shared" ca="1" si="82"/>
        <v>0</v>
      </c>
      <c r="M156">
        <f t="shared" ca="1" si="82"/>
        <v>0</v>
      </c>
      <c r="N156" s="59">
        <f t="shared" ca="1" si="65"/>
        <v>0</v>
      </c>
      <c r="O156" s="17"/>
      <c r="P156" s="12" t="s">
        <v>15</v>
      </c>
      <c r="Q156">
        <f t="shared" ca="1" si="88"/>
        <v>0</v>
      </c>
      <c r="R156">
        <f t="shared" ca="1" si="83"/>
        <v>0</v>
      </c>
      <c r="S156">
        <f t="shared" ca="1" si="83"/>
        <v>0</v>
      </c>
      <c r="T156">
        <f t="shared" ca="1" si="83"/>
        <v>0</v>
      </c>
      <c r="U156">
        <f t="shared" ca="1" si="83"/>
        <v>0</v>
      </c>
      <c r="V156">
        <f t="shared" ca="1" si="83"/>
        <v>0</v>
      </c>
      <c r="W156">
        <f t="shared" ca="1" si="83"/>
        <v>0</v>
      </c>
      <c r="X156">
        <f t="shared" ca="1" si="83"/>
        <v>0</v>
      </c>
      <c r="Y156">
        <f t="shared" ca="1" si="83"/>
        <v>0</v>
      </c>
      <c r="Z156">
        <f t="shared" ca="1" si="83"/>
        <v>0</v>
      </c>
      <c r="AA156">
        <f t="shared" ca="1" si="83"/>
        <v>0</v>
      </c>
      <c r="AB156">
        <f t="shared" ca="1" si="83"/>
        <v>0</v>
      </c>
      <c r="AC156" s="59">
        <f t="shared" ca="1" si="67"/>
        <v>0</v>
      </c>
      <c r="AD156" s="17"/>
      <c r="AE156" s="12" t="s">
        <v>15</v>
      </c>
      <c r="AF156">
        <f t="shared" ca="1" si="89"/>
        <v>0</v>
      </c>
      <c r="AG156">
        <f t="shared" ca="1" si="84"/>
        <v>0</v>
      </c>
      <c r="AH156">
        <f t="shared" ca="1" si="84"/>
        <v>0</v>
      </c>
      <c r="AI156">
        <f t="shared" ca="1" si="84"/>
        <v>0</v>
      </c>
      <c r="AJ156">
        <f t="shared" ca="1" si="84"/>
        <v>0</v>
      </c>
      <c r="AK156">
        <f t="shared" ca="1" si="84"/>
        <v>0</v>
      </c>
      <c r="AL156">
        <f t="shared" ca="1" si="84"/>
        <v>0</v>
      </c>
      <c r="AM156">
        <f t="shared" ca="1" si="84"/>
        <v>0</v>
      </c>
      <c r="AN156">
        <f t="shared" ca="1" si="84"/>
        <v>0</v>
      </c>
      <c r="AO156">
        <f t="shared" ca="1" si="84"/>
        <v>0</v>
      </c>
      <c r="AP156">
        <f t="shared" ca="1" si="84"/>
        <v>0</v>
      </c>
      <c r="AQ156">
        <f t="shared" ca="1" si="84"/>
        <v>0</v>
      </c>
      <c r="AR156" s="59">
        <f t="shared" ca="1" si="68"/>
        <v>0</v>
      </c>
      <c r="AS156" s="17"/>
      <c r="AT156" s="12" t="s">
        <v>15</v>
      </c>
      <c r="AU156">
        <f t="shared" ca="1" si="90"/>
        <v>0</v>
      </c>
      <c r="AV156">
        <f t="shared" ca="1" si="85"/>
        <v>0</v>
      </c>
      <c r="AW156">
        <f t="shared" ca="1" si="85"/>
        <v>0</v>
      </c>
      <c r="AX156">
        <f t="shared" ca="1" si="85"/>
        <v>0</v>
      </c>
      <c r="AY156">
        <f t="shared" ca="1" si="85"/>
        <v>0</v>
      </c>
      <c r="AZ156">
        <f t="shared" ca="1" si="85"/>
        <v>0</v>
      </c>
      <c r="BA156">
        <f t="shared" ca="1" si="85"/>
        <v>0</v>
      </c>
      <c r="BB156">
        <f t="shared" ca="1" si="85"/>
        <v>0</v>
      </c>
      <c r="BC156">
        <f t="shared" ca="1" si="85"/>
        <v>0</v>
      </c>
      <c r="BD156">
        <f t="shared" ca="1" si="85"/>
        <v>0</v>
      </c>
      <c r="BE156">
        <f t="shared" ca="1" si="85"/>
        <v>0</v>
      </c>
      <c r="BF156" t="e">
        <f t="shared" ca="1" si="85"/>
        <v>#VALUE!</v>
      </c>
      <c r="BG156" s="59" t="e">
        <f t="shared" ca="1" si="69"/>
        <v>#VALUE!</v>
      </c>
      <c r="BH156" s="17"/>
      <c r="BI156" s="12" t="s">
        <v>15</v>
      </c>
      <c r="BJ156">
        <f t="shared" ca="1" si="91"/>
        <v>0</v>
      </c>
      <c r="BK156">
        <f t="shared" ca="1" si="86"/>
        <v>0</v>
      </c>
      <c r="BL156">
        <f t="shared" ca="1" si="86"/>
        <v>0</v>
      </c>
      <c r="BM156">
        <f t="shared" ca="1" si="86"/>
        <v>0</v>
      </c>
      <c r="BN156">
        <f t="shared" ca="1" si="86"/>
        <v>0</v>
      </c>
      <c r="BO156">
        <f t="shared" ca="1" si="86"/>
        <v>0</v>
      </c>
      <c r="BP156">
        <f t="shared" ca="1" si="86"/>
        <v>0</v>
      </c>
      <c r="BQ156">
        <f t="shared" ca="1" si="86"/>
        <v>0</v>
      </c>
      <c r="BR156">
        <f t="shared" ca="1" si="86"/>
        <v>0</v>
      </c>
      <c r="BS156">
        <f t="shared" ca="1" si="86"/>
        <v>0</v>
      </c>
      <c r="BT156">
        <f t="shared" ca="1" si="86"/>
        <v>0</v>
      </c>
      <c r="BU156">
        <f t="shared" ca="1" si="86"/>
        <v>0</v>
      </c>
      <c r="BV156" s="59">
        <f t="shared" ca="1" si="70"/>
        <v>0</v>
      </c>
      <c r="BW156" s="17"/>
    </row>
    <row r="157" spans="1:75" x14ac:dyDescent="0.25">
      <c r="A157" s="11" t="s">
        <v>16</v>
      </c>
      <c r="B157">
        <f t="shared" ca="1" si="87"/>
        <v>0</v>
      </c>
      <c r="C157">
        <f t="shared" ca="1" si="82"/>
        <v>0</v>
      </c>
      <c r="D157">
        <f t="shared" ca="1" si="82"/>
        <v>0</v>
      </c>
      <c r="E157">
        <f t="shared" ca="1" si="82"/>
        <v>0</v>
      </c>
      <c r="F157">
        <f t="shared" ca="1" si="82"/>
        <v>0</v>
      </c>
      <c r="G157">
        <f t="shared" ca="1" si="82"/>
        <v>0</v>
      </c>
      <c r="H157">
        <f t="shared" ca="1" si="82"/>
        <v>0</v>
      </c>
      <c r="I157">
        <f t="shared" ca="1" si="82"/>
        <v>0</v>
      </c>
      <c r="J157">
        <f t="shared" ca="1" si="82"/>
        <v>0</v>
      </c>
      <c r="K157">
        <f t="shared" ca="1" si="82"/>
        <v>0</v>
      </c>
      <c r="L157">
        <f t="shared" ca="1" si="82"/>
        <v>0</v>
      </c>
      <c r="M157">
        <f t="shared" ca="1" si="82"/>
        <v>0</v>
      </c>
      <c r="N157" s="59">
        <f t="shared" ca="1" si="65"/>
        <v>0</v>
      </c>
      <c r="O157" s="17"/>
      <c r="P157" s="11" t="s">
        <v>16</v>
      </c>
      <c r="Q157">
        <f t="shared" ca="1" si="88"/>
        <v>0</v>
      </c>
      <c r="R157">
        <f t="shared" ca="1" si="83"/>
        <v>0</v>
      </c>
      <c r="S157">
        <f t="shared" ca="1" si="83"/>
        <v>0</v>
      </c>
      <c r="T157">
        <f t="shared" ca="1" si="83"/>
        <v>0</v>
      </c>
      <c r="U157">
        <f t="shared" ca="1" si="83"/>
        <v>0</v>
      </c>
      <c r="V157">
        <f t="shared" ca="1" si="83"/>
        <v>0</v>
      </c>
      <c r="W157">
        <f t="shared" ca="1" si="83"/>
        <v>0</v>
      </c>
      <c r="X157">
        <f t="shared" ca="1" si="83"/>
        <v>0</v>
      </c>
      <c r="Y157">
        <f t="shared" ca="1" si="83"/>
        <v>0</v>
      </c>
      <c r="Z157">
        <f t="shared" ca="1" si="83"/>
        <v>0</v>
      </c>
      <c r="AA157">
        <f t="shared" ca="1" si="83"/>
        <v>0</v>
      </c>
      <c r="AB157">
        <f t="shared" ca="1" si="83"/>
        <v>0</v>
      </c>
      <c r="AC157" s="59">
        <f t="shared" ca="1" si="67"/>
        <v>0</v>
      </c>
      <c r="AD157" s="17"/>
      <c r="AE157" s="11" t="s">
        <v>16</v>
      </c>
      <c r="AF157">
        <f t="shared" ca="1" si="89"/>
        <v>0</v>
      </c>
      <c r="AG157">
        <f t="shared" ca="1" si="84"/>
        <v>0</v>
      </c>
      <c r="AH157">
        <f t="shared" ca="1" si="84"/>
        <v>0</v>
      </c>
      <c r="AI157">
        <f t="shared" ca="1" si="84"/>
        <v>0</v>
      </c>
      <c r="AJ157">
        <f t="shared" ca="1" si="84"/>
        <v>0</v>
      </c>
      <c r="AK157">
        <f t="shared" ca="1" si="84"/>
        <v>0</v>
      </c>
      <c r="AL157">
        <f t="shared" ca="1" si="84"/>
        <v>0</v>
      </c>
      <c r="AM157">
        <f t="shared" ca="1" si="84"/>
        <v>0</v>
      </c>
      <c r="AN157">
        <f t="shared" ca="1" si="84"/>
        <v>0</v>
      </c>
      <c r="AO157">
        <f t="shared" ca="1" si="84"/>
        <v>0</v>
      </c>
      <c r="AP157">
        <f t="shared" ca="1" si="84"/>
        <v>0</v>
      </c>
      <c r="AQ157">
        <f t="shared" ca="1" si="84"/>
        <v>0</v>
      </c>
      <c r="AR157" s="59">
        <f t="shared" ca="1" si="68"/>
        <v>0</v>
      </c>
      <c r="AS157" s="17"/>
      <c r="AT157" s="11" t="s">
        <v>16</v>
      </c>
      <c r="AU157">
        <f t="shared" ca="1" si="90"/>
        <v>0</v>
      </c>
      <c r="AV157">
        <f t="shared" ca="1" si="85"/>
        <v>0</v>
      </c>
      <c r="AW157">
        <f t="shared" ca="1" si="85"/>
        <v>0</v>
      </c>
      <c r="AX157">
        <f t="shared" ca="1" si="85"/>
        <v>0</v>
      </c>
      <c r="AY157">
        <f t="shared" ca="1" si="85"/>
        <v>0</v>
      </c>
      <c r="AZ157">
        <f t="shared" ca="1" si="85"/>
        <v>0</v>
      </c>
      <c r="BA157">
        <f t="shared" ca="1" si="85"/>
        <v>0</v>
      </c>
      <c r="BB157">
        <f t="shared" ca="1" si="85"/>
        <v>0</v>
      </c>
      <c r="BC157">
        <f t="shared" ca="1" si="85"/>
        <v>0</v>
      </c>
      <c r="BD157">
        <f t="shared" ca="1" si="85"/>
        <v>0</v>
      </c>
      <c r="BE157">
        <f t="shared" ca="1" si="85"/>
        <v>0</v>
      </c>
      <c r="BF157" t="e">
        <f t="shared" ca="1" si="85"/>
        <v>#VALUE!</v>
      </c>
      <c r="BG157" s="59" t="e">
        <f t="shared" ca="1" si="69"/>
        <v>#VALUE!</v>
      </c>
      <c r="BH157" s="17"/>
      <c r="BI157" s="11" t="s">
        <v>16</v>
      </c>
      <c r="BJ157">
        <f t="shared" ca="1" si="91"/>
        <v>0</v>
      </c>
      <c r="BK157">
        <f t="shared" ca="1" si="86"/>
        <v>0</v>
      </c>
      <c r="BL157">
        <f t="shared" ca="1" si="86"/>
        <v>0</v>
      </c>
      <c r="BM157">
        <f t="shared" ca="1" si="86"/>
        <v>0</v>
      </c>
      <c r="BN157">
        <f t="shared" ca="1" si="86"/>
        <v>0</v>
      </c>
      <c r="BO157">
        <f t="shared" ca="1" si="86"/>
        <v>0</v>
      </c>
      <c r="BP157">
        <f t="shared" ca="1" si="86"/>
        <v>0</v>
      </c>
      <c r="BQ157">
        <f t="shared" ca="1" si="86"/>
        <v>0</v>
      </c>
      <c r="BR157">
        <f t="shared" ca="1" si="86"/>
        <v>0</v>
      </c>
      <c r="BS157">
        <f t="shared" ca="1" si="86"/>
        <v>0</v>
      </c>
      <c r="BT157">
        <f t="shared" ca="1" si="86"/>
        <v>0</v>
      </c>
      <c r="BU157">
        <f t="shared" ca="1" si="86"/>
        <v>0</v>
      </c>
      <c r="BV157" s="59">
        <f t="shared" ca="1" si="70"/>
        <v>0</v>
      </c>
      <c r="BW157" s="17"/>
    </row>
    <row r="158" spans="1:75" x14ac:dyDescent="0.25">
      <c r="A158" s="12" t="s">
        <v>17</v>
      </c>
      <c r="B158">
        <f t="shared" ca="1" si="87"/>
        <v>0</v>
      </c>
      <c r="C158">
        <f t="shared" ca="1" si="82"/>
        <v>0</v>
      </c>
      <c r="D158">
        <f t="shared" ca="1" si="82"/>
        <v>0</v>
      </c>
      <c r="E158">
        <f t="shared" ca="1" si="82"/>
        <v>0</v>
      </c>
      <c r="F158">
        <f t="shared" ca="1" si="82"/>
        <v>0</v>
      </c>
      <c r="G158">
        <f t="shared" ca="1" si="82"/>
        <v>0</v>
      </c>
      <c r="H158">
        <f t="shared" ca="1" si="82"/>
        <v>0</v>
      </c>
      <c r="I158">
        <f t="shared" ca="1" si="82"/>
        <v>0</v>
      </c>
      <c r="J158">
        <f t="shared" ca="1" si="82"/>
        <v>0</v>
      </c>
      <c r="K158">
        <f t="shared" ca="1" si="82"/>
        <v>0</v>
      </c>
      <c r="L158">
        <f t="shared" ca="1" si="82"/>
        <v>0</v>
      </c>
      <c r="M158">
        <f t="shared" ca="1" si="82"/>
        <v>0</v>
      </c>
      <c r="N158" s="59">
        <f t="shared" ca="1" si="65"/>
        <v>0</v>
      </c>
      <c r="O158" s="17"/>
      <c r="P158" s="12" t="s">
        <v>17</v>
      </c>
      <c r="Q158">
        <f t="shared" ca="1" si="88"/>
        <v>0</v>
      </c>
      <c r="R158">
        <f t="shared" ca="1" si="83"/>
        <v>0</v>
      </c>
      <c r="S158">
        <f t="shared" ca="1" si="83"/>
        <v>0</v>
      </c>
      <c r="T158">
        <f t="shared" ca="1" si="83"/>
        <v>0</v>
      </c>
      <c r="U158">
        <f t="shared" ca="1" si="83"/>
        <v>0</v>
      </c>
      <c r="V158">
        <f t="shared" ca="1" si="83"/>
        <v>0</v>
      </c>
      <c r="W158">
        <f t="shared" ca="1" si="83"/>
        <v>0</v>
      </c>
      <c r="X158">
        <f t="shared" ca="1" si="83"/>
        <v>0</v>
      </c>
      <c r="Y158">
        <f t="shared" ca="1" si="83"/>
        <v>0</v>
      </c>
      <c r="Z158">
        <f t="shared" ca="1" si="83"/>
        <v>0</v>
      </c>
      <c r="AA158">
        <f t="shared" ca="1" si="83"/>
        <v>0</v>
      </c>
      <c r="AB158">
        <f t="shared" ca="1" si="83"/>
        <v>0</v>
      </c>
      <c r="AC158" s="59">
        <f t="shared" ca="1" si="67"/>
        <v>0</v>
      </c>
      <c r="AD158" s="17"/>
      <c r="AE158" s="12" t="s">
        <v>17</v>
      </c>
      <c r="AF158">
        <f t="shared" ca="1" si="89"/>
        <v>0</v>
      </c>
      <c r="AG158">
        <f t="shared" ca="1" si="84"/>
        <v>0</v>
      </c>
      <c r="AH158">
        <f t="shared" ca="1" si="84"/>
        <v>0</v>
      </c>
      <c r="AI158">
        <f t="shared" ca="1" si="84"/>
        <v>0</v>
      </c>
      <c r="AJ158">
        <f t="shared" ca="1" si="84"/>
        <v>0</v>
      </c>
      <c r="AK158">
        <f t="shared" ca="1" si="84"/>
        <v>0</v>
      </c>
      <c r="AL158">
        <f t="shared" ca="1" si="84"/>
        <v>0</v>
      </c>
      <c r="AM158">
        <f t="shared" ca="1" si="84"/>
        <v>0</v>
      </c>
      <c r="AN158">
        <f t="shared" ca="1" si="84"/>
        <v>0</v>
      </c>
      <c r="AO158">
        <f t="shared" ca="1" si="84"/>
        <v>0</v>
      </c>
      <c r="AP158">
        <f t="shared" ca="1" si="84"/>
        <v>0</v>
      </c>
      <c r="AQ158">
        <f t="shared" ca="1" si="84"/>
        <v>0</v>
      </c>
      <c r="AR158" s="59">
        <f t="shared" ca="1" si="68"/>
        <v>0</v>
      </c>
      <c r="AS158" s="17"/>
      <c r="AT158" s="12" t="s">
        <v>17</v>
      </c>
      <c r="AU158">
        <f t="shared" ca="1" si="90"/>
        <v>0</v>
      </c>
      <c r="AV158">
        <f t="shared" ca="1" si="85"/>
        <v>0</v>
      </c>
      <c r="AW158">
        <f t="shared" ca="1" si="85"/>
        <v>0</v>
      </c>
      <c r="AX158">
        <f t="shared" ca="1" si="85"/>
        <v>0</v>
      </c>
      <c r="AY158">
        <f t="shared" ca="1" si="85"/>
        <v>0</v>
      </c>
      <c r="AZ158">
        <f t="shared" ca="1" si="85"/>
        <v>0</v>
      </c>
      <c r="BA158">
        <f t="shared" ca="1" si="85"/>
        <v>0</v>
      </c>
      <c r="BB158">
        <f t="shared" ca="1" si="85"/>
        <v>0</v>
      </c>
      <c r="BC158">
        <f t="shared" ca="1" si="85"/>
        <v>0</v>
      </c>
      <c r="BD158">
        <f t="shared" ca="1" si="85"/>
        <v>0</v>
      </c>
      <c r="BE158">
        <f t="shared" ca="1" si="85"/>
        <v>0</v>
      </c>
      <c r="BF158" t="e">
        <f t="shared" ca="1" si="85"/>
        <v>#VALUE!</v>
      </c>
      <c r="BG158" s="59" t="e">
        <f t="shared" ca="1" si="69"/>
        <v>#VALUE!</v>
      </c>
      <c r="BH158" s="17"/>
      <c r="BI158" s="12" t="s">
        <v>17</v>
      </c>
      <c r="BJ158">
        <f t="shared" ca="1" si="91"/>
        <v>0</v>
      </c>
      <c r="BK158">
        <f t="shared" ca="1" si="86"/>
        <v>0</v>
      </c>
      <c r="BL158">
        <f t="shared" ca="1" si="86"/>
        <v>0</v>
      </c>
      <c r="BM158">
        <f t="shared" ca="1" si="86"/>
        <v>0</v>
      </c>
      <c r="BN158">
        <f t="shared" ca="1" si="86"/>
        <v>0</v>
      </c>
      <c r="BO158">
        <f t="shared" ca="1" si="86"/>
        <v>0</v>
      </c>
      <c r="BP158">
        <f t="shared" ca="1" si="86"/>
        <v>0</v>
      </c>
      <c r="BQ158">
        <f t="shared" ca="1" si="86"/>
        <v>0</v>
      </c>
      <c r="BR158">
        <f t="shared" ca="1" si="86"/>
        <v>0</v>
      </c>
      <c r="BS158">
        <f t="shared" ca="1" si="86"/>
        <v>0</v>
      </c>
      <c r="BT158">
        <f t="shared" ca="1" si="86"/>
        <v>0</v>
      </c>
      <c r="BU158">
        <f t="shared" ca="1" si="86"/>
        <v>0</v>
      </c>
      <c r="BV158" s="59">
        <f t="shared" ca="1" si="70"/>
        <v>0</v>
      </c>
      <c r="BW158" s="17"/>
    </row>
    <row r="159" spans="1:75" x14ac:dyDescent="0.25">
      <c r="A159" s="11" t="s">
        <v>10</v>
      </c>
      <c r="B159">
        <f t="shared" ca="1" si="87"/>
        <v>0</v>
      </c>
      <c r="C159">
        <f t="shared" ca="1" si="82"/>
        <v>0</v>
      </c>
      <c r="D159">
        <f t="shared" ca="1" si="82"/>
        <v>0</v>
      </c>
      <c r="E159">
        <f t="shared" ca="1" si="82"/>
        <v>0</v>
      </c>
      <c r="F159">
        <f t="shared" ca="1" si="82"/>
        <v>0</v>
      </c>
      <c r="G159">
        <f t="shared" ca="1" si="82"/>
        <v>0</v>
      </c>
      <c r="H159">
        <f t="shared" ca="1" si="82"/>
        <v>0</v>
      </c>
      <c r="I159">
        <f t="shared" ca="1" si="82"/>
        <v>0</v>
      </c>
      <c r="J159">
        <f t="shared" ca="1" si="82"/>
        <v>0</v>
      </c>
      <c r="K159">
        <f t="shared" ca="1" si="82"/>
        <v>0</v>
      </c>
      <c r="L159">
        <f t="shared" ca="1" si="82"/>
        <v>0</v>
      </c>
      <c r="M159">
        <f t="shared" ca="1" si="82"/>
        <v>0</v>
      </c>
      <c r="N159" s="59">
        <f t="shared" ca="1" si="65"/>
        <v>0</v>
      </c>
      <c r="O159" s="17"/>
      <c r="P159" s="11" t="s">
        <v>10</v>
      </c>
      <c r="Q159">
        <f t="shared" ca="1" si="88"/>
        <v>0</v>
      </c>
      <c r="R159">
        <f t="shared" ca="1" si="83"/>
        <v>0</v>
      </c>
      <c r="S159">
        <f t="shared" ca="1" si="83"/>
        <v>0</v>
      </c>
      <c r="T159">
        <f t="shared" ca="1" si="83"/>
        <v>0</v>
      </c>
      <c r="U159">
        <f t="shared" ca="1" si="83"/>
        <v>0</v>
      </c>
      <c r="V159">
        <f t="shared" ca="1" si="83"/>
        <v>0</v>
      </c>
      <c r="W159">
        <f t="shared" ca="1" si="83"/>
        <v>0</v>
      </c>
      <c r="X159">
        <f t="shared" ca="1" si="83"/>
        <v>0</v>
      </c>
      <c r="Y159">
        <f t="shared" ca="1" si="83"/>
        <v>0</v>
      </c>
      <c r="Z159">
        <f t="shared" ca="1" si="83"/>
        <v>0</v>
      </c>
      <c r="AA159">
        <f t="shared" ca="1" si="83"/>
        <v>0</v>
      </c>
      <c r="AB159">
        <f t="shared" ca="1" si="83"/>
        <v>0</v>
      </c>
      <c r="AC159" s="59">
        <f t="shared" ca="1" si="67"/>
        <v>0</v>
      </c>
      <c r="AD159" s="17"/>
      <c r="AE159" s="11" t="s">
        <v>10</v>
      </c>
      <c r="AF159">
        <f t="shared" ca="1" si="89"/>
        <v>0</v>
      </c>
      <c r="AG159">
        <f t="shared" ca="1" si="84"/>
        <v>0</v>
      </c>
      <c r="AH159">
        <f t="shared" ca="1" si="84"/>
        <v>0</v>
      </c>
      <c r="AI159">
        <f t="shared" ca="1" si="84"/>
        <v>0</v>
      </c>
      <c r="AJ159">
        <f t="shared" ca="1" si="84"/>
        <v>0</v>
      </c>
      <c r="AK159">
        <f t="shared" ca="1" si="84"/>
        <v>0</v>
      </c>
      <c r="AL159">
        <f t="shared" ca="1" si="84"/>
        <v>0</v>
      </c>
      <c r="AM159">
        <f t="shared" ca="1" si="84"/>
        <v>0</v>
      </c>
      <c r="AN159">
        <f t="shared" ca="1" si="84"/>
        <v>0</v>
      </c>
      <c r="AO159">
        <f t="shared" ca="1" si="84"/>
        <v>0</v>
      </c>
      <c r="AP159">
        <f t="shared" ca="1" si="84"/>
        <v>0</v>
      </c>
      <c r="AQ159">
        <f t="shared" ca="1" si="84"/>
        <v>0</v>
      </c>
      <c r="AR159" s="59">
        <f t="shared" ca="1" si="68"/>
        <v>0</v>
      </c>
      <c r="AS159" s="17"/>
      <c r="AT159" s="11" t="s">
        <v>10</v>
      </c>
      <c r="AU159">
        <f t="shared" ca="1" si="90"/>
        <v>0</v>
      </c>
      <c r="AV159">
        <f t="shared" ca="1" si="85"/>
        <v>0</v>
      </c>
      <c r="AW159">
        <f t="shared" ca="1" si="85"/>
        <v>0</v>
      </c>
      <c r="AX159">
        <f t="shared" ca="1" si="85"/>
        <v>0</v>
      </c>
      <c r="AY159">
        <f t="shared" ca="1" si="85"/>
        <v>0</v>
      </c>
      <c r="AZ159">
        <f t="shared" ca="1" si="85"/>
        <v>0</v>
      </c>
      <c r="BA159">
        <f t="shared" ca="1" si="85"/>
        <v>0</v>
      </c>
      <c r="BB159">
        <f t="shared" ca="1" si="85"/>
        <v>0</v>
      </c>
      <c r="BC159">
        <f t="shared" ca="1" si="85"/>
        <v>0</v>
      </c>
      <c r="BD159">
        <f t="shared" ca="1" si="85"/>
        <v>0</v>
      </c>
      <c r="BE159">
        <f t="shared" ca="1" si="85"/>
        <v>0</v>
      </c>
      <c r="BF159" t="e">
        <f t="shared" ca="1" si="85"/>
        <v>#VALUE!</v>
      </c>
      <c r="BG159" s="59" t="e">
        <f t="shared" ca="1" si="69"/>
        <v>#VALUE!</v>
      </c>
      <c r="BH159" s="17"/>
      <c r="BI159" s="11" t="s">
        <v>10</v>
      </c>
      <c r="BJ159">
        <f t="shared" ca="1" si="91"/>
        <v>0</v>
      </c>
      <c r="BK159">
        <f t="shared" ca="1" si="86"/>
        <v>0</v>
      </c>
      <c r="BL159">
        <f t="shared" ca="1" si="86"/>
        <v>0</v>
      </c>
      <c r="BM159">
        <f t="shared" ca="1" si="86"/>
        <v>0</v>
      </c>
      <c r="BN159">
        <f t="shared" ca="1" si="86"/>
        <v>0</v>
      </c>
      <c r="BO159">
        <f t="shared" ca="1" si="86"/>
        <v>0</v>
      </c>
      <c r="BP159">
        <f t="shared" ca="1" si="86"/>
        <v>0</v>
      </c>
      <c r="BQ159">
        <f t="shared" ca="1" si="86"/>
        <v>0</v>
      </c>
      <c r="BR159">
        <f t="shared" ca="1" si="86"/>
        <v>0</v>
      </c>
      <c r="BS159">
        <f t="shared" ca="1" si="86"/>
        <v>0</v>
      </c>
      <c r="BT159">
        <f t="shared" ca="1" si="86"/>
        <v>0</v>
      </c>
      <c r="BU159">
        <f t="shared" ca="1" si="86"/>
        <v>0</v>
      </c>
      <c r="BV159" s="59">
        <f t="shared" ca="1" si="70"/>
        <v>0</v>
      </c>
      <c r="BW159" s="17"/>
    </row>
    <row r="160" spans="1:75" x14ac:dyDescent="0.25">
      <c r="A160" s="11" t="s">
        <v>9</v>
      </c>
      <c r="B160">
        <f t="shared" ca="1" si="87"/>
        <v>0</v>
      </c>
      <c r="C160">
        <f t="shared" ca="1" si="82"/>
        <v>0</v>
      </c>
      <c r="D160">
        <f t="shared" ca="1" si="82"/>
        <v>0</v>
      </c>
      <c r="E160">
        <f t="shared" ca="1" si="82"/>
        <v>0</v>
      </c>
      <c r="F160">
        <f t="shared" ca="1" si="82"/>
        <v>0</v>
      </c>
      <c r="G160">
        <f t="shared" ca="1" si="82"/>
        <v>0</v>
      </c>
      <c r="H160">
        <f t="shared" ca="1" si="82"/>
        <v>0</v>
      </c>
      <c r="I160">
        <f t="shared" ca="1" si="82"/>
        <v>0</v>
      </c>
      <c r="J160">
        <f t="shared" ca="1" si="82"/>
        <v>0</v>
      </c>
      <c r="K160">
        <f t="shared" ca="1" si="82"/>
        <v>0</v>
      </c>
      <c r="L160">
        <f t="shared" ca="1" si="82"/>
        <v>0</v>
      </c>
      <c r="M160">
        <f t="shared" ca="1" si="82"/>
        <v>0</v>
      </c>
      <c r="N160" s="59">
        <f t="shared" ca="1" si="65"/>
        <v>0</v>
      </c>
      <c r="O160" s="17"/>
      <c r="P160" s="11" t="s">
        <v>9</v>
      </c>
      <c r="Q160">
        <f t="shared" ca="1" si="88"/>
        <v>0</v>
      </c>
      <c r="R160">
        <f t="shared" ca="1" si="83"/>
        <v>0</v>
      </c>
      <c r="S160">
        <f t="shared" ca="1" si="83"/>
        <v>0</v>
      </c>
      <c r="T160">
        <f t="shared" ca="1" si="83"/>
        <v>0</v>
      </c>
      <c r="U160">
        <f t="shared" ca="1" si="83"/>
        <v>0</v>
      </c>
      <c r="V160">
        <f t="shared" ca="1" si="83"/>
        <v>0</v>
      </c>
      <c r="W160">
        <f t="shared" ca="1" si="83"/>
        <v>0</v>
      </c>
      <c r="X160">
        <f t="shared" ca="1" si="83"/>
        <v>0</v>
      </c>
      <c r="Y160">
        <f t="shared" ca="1" si="83"/>
        <v>0</v>
      </c>
      <c r="Z160">
        <f t="shared" ca="1" si="83"/>
        <v>0</v>
      </c>
      <c r="AA160">
        <f t="shared" ca="1" si="83"/>
        <v>0</v>
      </c>
      <c r="AB160">
        <f t="shared" ca="1" si="83"/>
        <v>0</v>
      </c>
      <c r="AC160" s="59">
        <f t="shared" ca="1" si="67"/>
        <v>0</v>
      </c>
      <c r="AD160" s="17"/>
      <c r="AE160" s="11" t="s">
        <v>9</v>
      </c>
      <c r="AF160">
        <f t="shared" ca="1" si="89"/>
        <v>0</v>
      </c>
      <c r="AG160">
        <f t="shared" ca="1" si="84"/>
        <v>0</v>
      </c>
      <c r="AH160">
        <f t="shared" ca="1" si="84"/>
        <v>0</v>
      </c>
      <c r="AI160">
        <f t="shared" ca="1" si="84"/>
        <v>0</v>
      </c>
      <c r="AJ160">
        <f t="shared" ca="1" si="84"/>
        <v>0</v>
      </c>
      <c r="AK160">
        <f t="shared" ca="1" si="84"/>
        <v>0</v>
      </c>
      <c r="AL160">
        <f t="shared" ca="1" si="84"/>
        <v>0</v>
      </c>
      <c r="AM160">
        <f t="shared" ca="1" si="84"/>
        <v>0</v>
      </c>
      <c r="AN160">
        <f t="shared" ca="1" si="84"/>
        <v>0</v>
      </c>
      <c r="AO160">
        <f t="shared" ca="1" si="84"/>
        <v>0</v>
      </c>
      <c r="AP160">
        <f t="shared" ca="1" si="84"/>
        <v>0</v>
      </c>
      <c r="AQ160">
        <f t="shared" ca="1" si="84"/>
        <v>0</v>
      </c>
      <c r="AR160" s="59">
        <f t="shared" ca="1" si="68"/>
        <v>0</v>
      </c>
      <c r="AS160" s="17"/>
      <c r="AT160" s="11" t="s">
        <v>9</v>
      </c>
      <c r="AU160">
        <f t="shared" ca="1" si="90"/>
        <v>0</v>
      </c>
      <c r="AV160">
        <f t="shared" ca="1" si="85"/>
        <v>0</v>
      </c>
      <c r="AW160">
        <f t="shared" ca="1" si="85"/>
        <v>0</v>
      </c>
      <c r="AX160">
        <f t="shared" ca="1" si="85"/>
        <v>0</v>
      </c>
      <c r="AY160">
        <f t="shared" ca="1" si="85"/>
        <v>0</v>
      </c>
      <c r="AZ160">
        <f t="shared" ca="1" si="85"/>
        <v>0</v>
      </c>
      <c r="BA160">
        <f t="shared" ca="1" si="85"/>
        <v>0</v>
      </c>
      <c r="BB160">
        <f t="shared" ca="1" si="85"/>
        <v>0</v>
      </c>
      <c r="BC160">
        <f t="shared" ca="1" si="85"/>
        <v>0</v>
      </c>
      <c r="BD160">
        <f t="shared" ca="1" si="85"/>
        <v>0</v>
      </c>
      <c r="BE160">
        <f t="shared" ca="1" si="85"/>
        <v>0</v>
      </c>
      <c r="BF160" t="e">
        <f t="shared" ca="1" si="85"/>
        <v>#VALUE!</v>
      </c>
      <c r="BG160" s="59" t="e">
        <f t="shared" ca="1" si="69"/>
        <v>#VALUE!</v>
      </c>
      <c r="BH160" s="17"/>
      <c r="BI160" s="11" t="s">
        <v>9</v>
      </c>
      <c r="BJ160">
        <f t="shared" ca="1" si="91"/>
        <v>0</v>
      </c>
      <c r="BK160">
        <f t="shared" ca="1" si="86"/>
        <v>0</v>
      </c>
      <c r="BL160">
        <f t="shared" ca="1" si="86"/>
        <v>0</v>
      </c>
      <c r="BM160">
        <f t="shared" ca="1" si="86"/>
        <v>0</v>
      </c>
      <c r="BN160">
        <f t="shared" ca="1" si="86"/>
        <v>0</v>
      </c>
      <c r="BO160">
        <f t="shared" ca="1" si="86"/>
        <v>0</v>
      </c>
      <c r="BP160">
        <f t="shared" ca="1" si="86"/>
        <v>0</v>
      </c>
      <c r="BQ160">
        <f t="shared" ca="1" si="86"/>
        <v>0</v>
      </c>
      <c r="BR160">
        <f t="shared" ca="1" si="86"/>
        <v>0</v>
      </c>
      <c r="BS160">
        <f t="shared" ca="1" si="86"/>
        <v>0</v>
      </c>
      <c r="BT160">
        <f t="shared" ca="1" si="86"/>
        <v>0</v>
      </c>
      <c r="BU160">
        <f t="shared" ca="1" si="86"/>
        <v>0</v>
      </c>
      <c r="BV160" s="59">
        <f t="shared" ca="1" si="70"/>
        <v>0</v>
      </c>
      <c r="BW160" s="17"/>
    </row>
    <row r="161" spans="1:75" x14ac:dyDescent="0.25">
      <c r="A161" s="12" t="s">
        <v>75</v>
      </c>
      <c r="B161">
        <f t="shared" ca="1" si="87"/>
        <v>0</v>
      </c>
      <c r="C161">
        <f t="shared" ca="1" si="82"/>
        <v>0</v>
      </c>
      <c r="D161">
        <f t="shared" ca="1" si="82"/>
        <v>0</v>
      </c>
      <c r="E161">
        <f t="shared" ca="1" si="82"/>
        <v>0</v>
      </c>
      <c r="F161">
        <f t="shared" ca="1" si="82"/>
        <v>0</v>
      </c>
      <c r="G161">
        <f t="shared" ca="1" si="82"/>
        <v>0</v>
      </c>
      <c r="H161">
        <f t="shared" ca="1" si="82"/>
        <v>0</v>
      </c>
      <c r="I161">
        <f t="shared" ca="1" si="82"/>
        <v>0</v>
      </c>
      <c r="J161">
        <f t="shared" ca="1" si="82"/>
        <v>0</v>
      </c>
      <c r="K161">
        <f t="shared" ca="1" si="82"/>
        <v>0</v>
      </c>
      <c r="L161">
        <f t="shared" ca="1" si="82"/>
        <v>0</v>
      </c>
      <c r="M161">
        <f t="shared" ca="1" si="82"/>
        <v>0</v>
      </c>
      <c r="N161" s="59">
        <f t="shared" ca="1" si="65"/>
        <v>0</v>
      </c>
      <c r="O161" s="17"/>
      <c r="P161" s="12" t="s">
        <v>75</v>
      </c>
      <c r="Q161">
        <f t="shared" ca="1" si="88"/>
        <v>0</v>
      </c>
      <c r="R161">
        <f t="shared" ca="1" si="83"/>
        <v>0</v>
      </c>
      <c r="S161">
        <f t="shared" ca="1" si="83"/>
        <v>0</v>
      </c>
      <c r="T161">
        <f t="shared" ca="1" si="83"/>
        <v>0</v>
      </c>
      <c r="U161">
        <f t="shared" ca="1" si="83"/>
        <v>0</v>
      </c>
      <c r="V161">
        <f t="shared" ca="1" si="83"/>
        <v>0</v>
      </c>
      <c r="W161">
        <f t="shared" ca="1" si="83"/>
        <v>0</v>
      </c>
      <c r="X161">
        <f t="shared" ca="1" si="83"/>
        <v>0</v>
      </c>
      <c r="Y161">
        <f t="shared" ca="1" si="83"/>
        <v>0</v>
      </c>
      <c r="Z161">
        <f t="shared" ca="1" si="83"/>
        <v>0</v>
      </c>
      <c r="AA161">
        <f t="shared" ca="1" si="83"/>
        <v>0</v>
      </c>
      <c r="AB161">
        <f t="shared" ca="1" si="83"/>
        <v>0</v>
      </c>
      <c r="AC161" s="59">
        <f t="shared" ca="1" si="67"/>
        <v>0</v>
      </c>
      <c r="AD161" s="17"/>
      <c r="AE161" s="12" t="s">
        <v>75</v>
      </c>
      <c r="AF161">
        <f t="shared" ca="1" si="89"/>
        <v>0</v>
      </c>
      <c r="AG161">
        <f t="shared" ca="1" si="84"/>
        <v>0</v>
      </c>
      <c r="AH161">
        <f t="shared" ca="1" si="84"/>
        <v>0</v>
      </c>
      <c r="AI161">
        <f t="shared" ca="1" si="84"/>
        <v>0</v>
      </c>
      <c r="AJ161">
        <f t="shared" ca="1" si="84"/>
        <v>0</v>
      </c>
      <c r="AK161">
        <f t="shared" ca="1" si="84"/>
        <v>0</v>
      </c>
      <c r="AL161">
        <f t="shared" ca="1" si="84"/>
        <v>0</v>
      </c>
      <c r="AM161">
        <f t="shared" ca="1" si="84"/>
        <v>0</v>
      </c>
      <c r="AN161">
        <f t="shared" ca="1" si="84"/>
        <v>0</v>
      </c>
      <c r="AO161">
        <f t="shared" ca="1" si="84"/>
        <v>0</v>
      </c>
      <c r="AP161">
        <f t="shared" ca="1" si="84"/>
        <v>0</v>
      </c>
      <c r="AQ161">
        <f t="shared" ca="1" si="84"/>
        <v>0</v>
      </c>
      <c r="AR161" s="59">
        <f t="shared" ca="1" si="68"/>
        <v>0</v>
      </c>
      <c r="AS161" s="17"/>
      <c r="AT161" s="12" t="s">
        <v>75</v>
      </c>
      <c r="AU161">
        <f t="shared" ca="1" si="90"/>
        <v>0</v>
      </c>
      <c r="AV161">
        <f t="shared" ca="1" si="85"/>
        <v>0</v>
      </c>
      <c r="AW161">
        <f t="shared" ca="1" si="85"/>
        <v>0</v>
      </c>
      <c r="AX161">
        <f t="shared" ca="1" si="85"/>
        <v>0</v>
      </c>
      <c r="AY161">
        <f t="shared" ca="1" si="85"/>
        <v>0</v>
      </c>
      <c r="AZ161">
        <f t="shared" ca="1" si="85"/>
        <v>0</v>
      </c>
      <c r="BA161">
        <f t="shared" ca="1" si="85"/>
        <v>0</v>
      </c>
      <c r="BB161">
        <f t="shared" ca="1" si="85"/>
        <v>0</v>
      </c>
      <c r="BC161">
        <f t="shared" ca="1" si="85"/>
        <v>0</v>
      </c>
      <c r="BD161">
        <f t="shared" ca="1" si="85"/>
        <v>0</v>
      </c>
      <c r="BE161">
        <f t="shared" ca="1" si="85"/>
        <v>0</v>
      </c>
      <c r="BF161" t="e">
        <f t="shared" ca="1" si="85"/>
        <v>#VALUE!</v>
      </c>
      <c r="BG161" s="59" t="e">
        <f t="shared" ca="1" si="69"/>
        <v>#VALUE!</v>
      </c>
      <c r="BH161" s="17"/>
      <c r="BI161" s="12" t="s">
        <v>75</v>
      </c>
      <c r="BJ161">
        <f t="shared" ca="1" si="91"/>
        <v>0</v>
      </c>
      <c r="BK161">
        <f t="shared" ca="1" si="86"/>
        <v>0</v>
      </c>
      <c r="BL161">
        <f t="shared" ca="1" si="86"/>
        <v>0</v>
      </c>
      <c r="BM161">
        <f t="shared" ca="1" si="86"/>
        <v>0</v>
      </c>
      <c r="BN161">
        <f t="shared" ca="1" si="86"/>
        <v>0</v>
      </c>
      <c r="BO161">
        <f t="shared" ca="1" si="86"/>
        <v>0</v>
      </c>
      <c r="BP161">
        <f t="shared" ca="1" si="86"/>
        <v>0</v>
      </c>
      <c r="BQ161">
        <f t="shared" ca="1" si="86"/>
        <v>0</v>
      </c>
      <c r="BR161">
        <f t="shared" ca="1" si="86"/>
        <v>0</v>
      </c>
      <c r="BS161">
        <f t="shared" ca="1" si="86"/>
        <v>0</v>
      </c>
      <c r="BT161">
        <f t="shared" ca="1" si="86"/>
        <v>0</v>
      </c>
      <c r="BU161">
        <f t="shared" ca="1" si="86"/>
        <v>0</v>
      </c>
      <c r="BV161" s="59">
        <f t="shared" ca="1" si="70"/>
        <v>0</v>
      </c>
      <c r="BW161" s="17"/>
    </row>
    <row r="162" spans="1:75" x14ac:dyDescent="0.25">
      <c r="A162" s="12" t="s">
        <v>18</v>
      </c>
      <c r="B162">
        <f t="shared" ca="1" si="87"/>
        <v>0</v>
      </c>
      <c r="C162">
        <f t="shared" ca="1" si="82"/>
        <v>0</v>
      </c>
      <c r="D162">
        <f t="shared" ca="1" si="82"/>
        <v>0</v>
      </c>
      <c r="E162">
        <f t="shared" ca="1" si="82"/>
        <v>0</v>
      </c>
      <c r="F162">
        <f t="shared" ca="1" si="82"/>
        <v>0</v>
      </c>
      <c r="G162">
        <f t="shared" ca="1" si="82"/>
        <v>0</v>
      </c>
      <c r="H162">
        <f t="shared" ca="1" si="82"/>
        <v>0</v>
      </c>
      <c r="I162">
        <f t="shared" ca="1" si="82"/>
        <v>0</v>
      </c>
      <c r="J162">
        <f t="shared" ca="1" si="82"/>
        <v>0</v>
      </c>
      <c r="K162">
        <f t="shared" ca="1" si="82"/>
        <v>0</v>
      </c>
      <c r="L162">
        <f t="shared" ca="1" si="82"/>
        <v>0</v>
      </c>
      <c r="M162">
        <f t="shared" ca="1" si="82"/>
        <v>0</v>
      </c>
      <c r="N162" s="59">
        <f t="shared" ca="1" si="65"/>
        <v>0</v>
      </c>
      <c r="O162" s="17"/>
      <c r="P162" s="12" t="s">
        <v>18</v>
      </c>
      <c r="Q162">
        <f t="shared" ca="1" si="88"/>
        <v>0</v>
      </c>
      <c r="R162">
        <f t="shared" ca="1" si="83"/>
        <v>0</v>
      </c>
      <c r="S162">
        <f t="shared" ca="1" si="83"/>
        <v>0</v>
      </c>
      <c r="T162">
        <f t="shared" ca="1" si="83"/>
        <v>0</v>
      </c>
      <c r="U162">
        <f t="shared" ca="1" si="83"/>
        <v>0</v>
      </c>
      <c r="V162">
        <f t="shared" ca="1" si="83"/>
        <v>0</v>
      </c>
      <c r="W162">
        <f t="shared" ca="1" si="83"/>
        <v>0</v>
      </c>
      <c r="X162">
        <f t="shared" ca="1" si="83"/>
        <v>0</v>
      </c>
      <c r="Y162">
        <f t="shared" ca="1" si="83"/>
        <v>0</v>
      </c>
      <c r="Z162">
        <f t="shared" ca="1" si="83"/>
        <v>0</v>
      </c>
      <c r="AA162">
        <f t="shared" ca="1" si="83"/>
        <v>0</v>
      </c>
      <c r="AB162">
        <f t="shared" ca="1" si="83"/>
        <v>0</v>
      </c>
      <c r="AC162" s="59">
        <f t="shared" ca="1" si="67"/>
        <v>0</v>
      </c>
      <c r="AD162" s="17"/>
      <c r="AE162" s="12" t="s">
        <v>18</v>
      </c>
      <c r="AF162">
        <f t="shared" ca="1" si="89"/>
        <v>0</v>
      </c>
      <c r="AG162">
        <f t="shared" ca="1" si="84"/>
        <v>0</v>
      </c>
      <c r="AH162">
        <f t="shared" ca="1" si="84"/>
        <v>0</v>
      </c>
      <c r="AI162">
        <f t="shared" ca="1" si="84"/>
        <v>0</v>
      </c>
      <c r="AJ162">
        <f t="shared" ca="1" si="84"/>
        <v>0</v>
      </c>
      <c r="AK162">
        <f t="shared" ca="1" si="84"/>
        <v>0</v>
      </c>
      <c r="AL162">
        <f t="shared" ca="1" si="84"/>
        <v>0</v>
      </c>
      <c r="AM162">
        <f t="shared" ca="1" si="84"/>
        <v>0</v>
      </c>
      <c r="AN162">
        <f t="shared" ca="1" si="84"/>
        <v>0</v>
      </c>
      <c r="AO162">
        <f t="shared" ca="1" si="84"/>
        <v>0</v>
      </c>
      <c r="AP162">
        <f t="shared" ca="1" si="84"/>
        <v>0</v>
      </c>
      <c r="AQ162">
        <f t="shared" ca="1" si="84"/>
        <v>0</v>
      </c>
      <c r="AR162" s="59">
        <f t="shared" ca="1" si="68"/>
        <v>0</v>
      </c>
      <c r="AS162" s="17"/>
      <c r="AT162" s="12" t="s">
        <v>18</v>
      </c>
      <c r="AU162">
        <f t="shared" ca="1" si="90"/>
        <v>0</v>
      </c>
      <c r="AV162">
        <f t="shared" ca="1" si="85"/>
        <v>0</v>
      </c>
      <c r="AW162">
        <f t="shared" ca="1" si="85"/>
        <v>0</v>
      </c>
      <c r="AX162">
        <f t="shared" ca="1" si="85"/>
        <v>0</v>
      </c>
      <c r="AY162">
        <f t="shared" ca="1" si="85"/>
        <v>0</v>
      </c>
      <c r="AZ162">
        <f t="shared" ca="1" si="85"/>
        <v>0</v>
      </c>
      <c r="BA162">
        <f t="shared" ca="1" si="85"/>
        <v>0</v>
      </c>
      <c r="BB162">
        <f t="shared" ca="1" si="85"/>
        <v>0</v>
      </c>
      <c r="BC162">
        <f t="shared" ca="1" si="85"/>
        <v>0</v>
      </c>
      <c r="BD162">
        <f t="shared" ca="1" si="85"/>
        <v>0</v>
      </c>
      <c r="BE162">
        <f t="shared" ca="1" si="85"/>
        <v>0</v>
      </c>
      <c r="BF162" t="e">
        <f t="shared" ca="1" si="85"/>
        <v>#VALUE!</v>
      </c>
      <c r="BG162" s="59" t="e">
        <f t="shared" ca="1" si="69"/>
        <v>#VALUE!</v>
      </c>
      <c r="BH162" s="17"/>
      <c r="BI162" s="12" t="s">
        <v>18</v>
      </c>
      <c r="BJ162">
        <f t="shared" ca="1" si="91"/>
        <v>0</v>
      </c>
      <c r="BK162">
        <f t="shared" ca="1" si="86"/>
        <v>0</v>
      </c>
      <c r="BL162">
        <f t="shared" ca="1" si="86"/>
        <v>0</v>
      </c>
      <c r="BM162">
        <f t="shared" ca="1" si="86"/>
        <v>0</v>
      </c>
      <c r="BN162">
        <f t="shared" ca="1" si="86"/>
        <v>0</v>
      </c>
      <c r="BO162">
        <f t="shared" ca="1" si="86"/>
        <v>0</v>
      </c>
      <c r="BP162">
        <f t="shared" ca="1" si="86"/>
        <v>0</v>
      </c>
      <c r="BQ162">
        <f t="shared" ca="1" si="86"/>
        <v>0</v>
      </c>
      <c r="BR162">
        <f t="shared" ca="1" si="86"/>
        <v>0</v>
      </c>
      <c r="BS162">
        <f t="shared" ca="1" si="86"/>
        <v>0</v>
      </c>
      <c r="BT162">
        <f t="shared" ca="1" si="86"/>
        <v>0</v>
      </c>
      <c r="BU162">
        <f t="shared" ca="1" si="86"/>
        <v>0</v>
      </c>
      <c r="BV162" s="59">
        <f t="shared" ca="1" si="70"/>
        <v>0</v>
      </c>
      <c r="BW162" s="17"/>
    </row>
    <row r="163" spans="1:75" x14ac:dyDescent="0.25">
      <c r="A163" s="12" t="s">
        <v>28</v>
      </c>
      <c r="B163">
        <f t="shared" ca="1" si="87"/>
        <v>0</v>
      </c>
      <c r="C163">
        <f t="shared" ca="1" si="82"/>
        <v>0</v>
      </c>
      <c r="D163">
        <f t="shared" ca="1" si="82"/>
        <v>0</v>
      </c>
      <c r="E163">
        <f t="shared" ca="1" si="82"/>
        <v>0</v>
      </c>
      <c r="F163">
        <f t="shared" ca="1" si="82"/>
        <v>0</v>
      </c>
      <c r="G163">
        <f t="shared" ca="1" si="82"/>
        <v>0</v>
      </c>
      <c r="H163">
        <f t="shared" ca="1" si="82"/>
        <v>0</v>
      </c>
      <c r="I163">
        <f t="shared" ca="1" si="82"/>
        <v>0</v>
      </c>
      <c r="J163">
        <f t="shared" ca="1" si="82"/>
        <v>0</v>
      </c>
      <c r="K163">
        <f t="shared" ca="1" si="82"/>
        <v>0</v>
      </c>
      <c r="L163">
        <f t="shared" ca="1" si="82"/>
        <v>0</v>
      </c>
      <c r="M163">
        <f t="shared" ca="1" si="82"/>
        <v>0</v>
      </c>
      <c r="N163" s="59">
        <f t="shared" ca="1" si="65"/>
        <v>0</v>
      </c>
      <c r="O163" s="17"/>
      <c r="P163" s="12" t="s">
        <v>28</v>
      </c>
      <c r="Q163">
        <f t="shared" ca="1" si="88"/>
        <v>0</v>
      </c>
      <c r="R163">
        <f t="shared" ca="1" si="83"/>
        <v>0</v>
      </c>
      <c r="S163">
        <f t="shared" ca="1" si="83"/>
        <v>0</v>
      </c>
      <c r="T163">
        <f t="shared" ca="1" si="83"/>
        <v>0</v>
      </c>
      <c r="U163">
        <f t="shared" ca="1" si="83"/>
        <v>0</v>
      </c>
      <c r="V163">
        <f t="shared" ca="1" si="83"/>
        <v>0</v>
      </c>
      <c r="W163">
        <f t="shared" ca="1" si="83"/>
        <v>0</v>
      </c>
      <c r="X163">
        <f t="shared" ca="1" si="83"/>
        <v>0</v>
      </c>
      <c r="Y163">
        <f t="shared" ca="1" si="83"/>
        <v>0</v>
      </c>
      <c r="Z163">
        <f t="shared" ca="1" si="83"/>
        <v>0</v>
      </c>
      <c r="AA163">
        <f t="shared" ca="1" si="83"/>
        <v>0</v>
      </c>
      <c r="AB163">
        <f t="shared" ca="1" si="83"/>
        <v>0</v>
      </c>
      <c r="AC163" s="59">
        <f t="shared" ca="1" si="67"/>
        <v>0</v>
      </c>
      <c r="AD163" s="17"/>
      <c r="AE163" s="12" t="s">
        <v>28</v>
      </c>
      <c r="AF163">
        <f t="shared" ca="1" si="89"/>
        <v>0</v>
      </c>
      <c r="AG163">
        <f t="shared" ca="1" si="84"/>
        <v>0</v>
      </c>
      <c r="AH163">
        <f t="shared" ca="1" si="84"/>
        <v>0</v>
      </c>
      <c r="AI163">
        <f t="shared" ca="1" si="84"/>
        <v>0</v>
      </c>
      <c r="AJ163">
        <f t="shared" ca="1" si="84"/>
        <v>0</v>
      </c>
      <c r="AK163">
        <f t="shared" ca="1" si="84"/>
        <v>0</v>
      </c>
      <c r="AL163">
        <f t="shared" ca="1" si="84"/>
        <v>0</v>
      </c>
      <c r="AM163">
        <f t="shared" ca="1" si="84"/>
        <v>0</v>
      </c>
      <c r="AN163">
        <f t="shared" ca="1" si="84"/>
        <v>0</v>
      </c>
      <c r="AO163">
        <f t="shared" ca="1" si="84"/>
        <v>0</v>
      </c>
      <c r="AP163">
        <f t="shared" ca="1" si="84"/>
        <v>0</v>
      </c>
      <c r="AQ163">
        <f t="shared" ca="1" si="84"/>
        <v>0</v>
      </c>
      <c r="AR163" s="59">
        <f t="shared" ca="1" si="68"/>
        <v>0</v>
      </c>
      <c r="AS163" s="17"/>
      <c r="AT163" s="12" t="s">
        <v>28</v>
      </c>
      <c r="AU163">
        <f t="shared" ca="1" si="90"/>
        <v>0</v>
      </c>
      <c r="AV163">
        <f t="shared" ca="1" si="85"/>
        <v>0</v>
      </c>
      <c r="AW163">
        <f t="shared" ca="1" si="85"/>
        <v>0</v>
      </c>
      <c r="AX163">
        <f t="shared" ca="1" si="85"/>
        <v>0</v>
      </c>
      <c r="AY163">
        <f t="shared" ca="1" si="85"/>
        <v>0</v>
      </c>
      <c r="AZ163">
        <f t="shared" ca="1" si="85"/>
        <v>0</v>
      </c>
      <c r="BA163">
        <f t="shared" ca="1" si="85"/>
        <v>0</v>
      </c>
      <c r="BB163">
        <f t="shared" ca="1" si="85"/>
        <v>0</v>
      </c>
      <c r="BC163">
        <f t="shared" ca="1" si="85"/>
        <v>0</v>
      </c>
      <c r="BD163">
        <f t="shared" ca="1" si="85"/>
        <v>0</v>
      </c>
      <c r="BE163">
        <f t="shared" ca="1" si="85"/>
        <v>0</v>
      </c>
      <c r="BF163" t="e">
        <f t="shared" ca="1" si="85"/>
        <v>#VALUE!</v>
      </c>
      <c r="BG163" s="59" t="e">
        <f t="shared" ca="1" si="69"/>
        <v>#VALUE!</v>
      </c>
      <c r="BH163" s="17"/>
      <c r="BI163" s="12" t="s">
        <v>28</v>
      </c>
      <c r="BJ163">
        <f t="shared" ca="1" si="91"/>
        <v>0</v>
      </c>
      <c r="BK163">
        <f t="shared" ca="1" si="86"/>
        <v>0</v>
      </c>
      <c r="BL163">
        <f t="shared" ca="1" si="86"/>
        <v>0</v>
      </c>
      <c r="BM163">
        <f t="shared" ca="1" si="86"/>
        <v>0</v>
      </c>
      <c r="BN163">
        <f t="shared" ca="1" si="86"/>
        <v>0</v>
      </c>
      <c r="BO163">
        <f t="shared" ca="1" si="86"/>
        <v>0</v>
      </c>
      <c r="BP163">
        <f t="shared" ca="1" si="86"/>
        <v>0</v>
      </c>
      <c r="BQ163">
        <f t="shared" ca="1" si="86"/>
        <v>0</v>
      </c>
      <c r="BR163">
        <f t="shared" ca="1" si="86"/>
        <v>0</v>
      </c>
      <c r="BS163">
        <f t="shared" ca="1" si="86"/>
        <v>0</v>
      </c>
      <c r="BT163">
        <f t="shared" ca="1" si="86"/>
        <v>0</v>
      </c>
      <c r="BU163">
        <f t="shared" ca="1" si="86"/>
        <v>0</v>
      </c>
      <c r="BV163" s="59">
        <f t="shared" ca="1" si="70"/>
        <v>0</v>
      </c>
      <c r="BW163" s="17"/>
    </row>
    <row r="164" spans="1:75" x14ac:dyDescent="0.25">
      <c r="A164" s="11" t="s">
        <v>39</v>
      </c>
      <c r="B164">
        <f t="shared" ca="1" si="87"/>
        <v>0</v>
      </c>
      <c r="C164">
        <f t="shared" ca="1" si="82"/>
        <v>0</v>
      </c>
      <c r="D164">
        <f t="shared" ca="1" si="82"/>
        <v>0</v>
      </c>
      <c r="E164">
        <f t="shared" ca="1" si="82"/>
        <v>0</v>
      </c>
      <c r="F164">
        <f t="shared" ca="1" si="82"/>
        <v>0</v>
      </c>
      <c r="G164">
        <f t="shared" ca="1" si="82"/>
        <v>0</v>
      </c>
      <c r="H164">
        <f t="shared" ca="1" si="82"/>
        <v>0</v>
      </c>
      <c r="I164">
        <f t="shared" ca="1" si="82"/>
        <v>0</v>
      </c>
      <c r="J164">
        <f t="shared" ca="1" si="82"/>
        <v>0</v>
      </c>
      <c r="K164">
        <f t="shared" ca="1" si="82"/>
        <v>0</v>
      </c>
      <c r="L164">
        <f t="shared" ca="1" si="82"/>
        <v>0</v>
      </c>
      <c r="M164">
        <f t="shared" ca="1" si="82"/>
        <v>0</v>
      </c>
      <c r="N164" s="59">
        <f t="shared" ca="1" si="65"/>
        <v>0</v>
      </c>
      <c r="O164" s="17"/>
      <c r="P164" s="11" t="s">
        <v>39</v>
      </c>
      <c r="Q164">
        <f t="shared" ca="1" si="88"/>
        <v>0</v>
      </c>
      <c r="R164">
        <f t="shared" ca="1" si="83"/>
        <v>0</v>
      </c>
      <c r="S164">
        <f t="shared" ca="1" si="83"/>
        <v>0</v>
      </c>
      <c r="T164">
        <f t="shared" ca="1" si="83"/>
        <v>0</v>
      </c>
      <c r="U164">
        <f t="shared" ca="1" si="83"/>
        <v>0</v>
      </c>
      <c r="V164">
        <f t="shared" ca="1" si="83"/>
        <v>0</v>
      </c>
      <c r="W164">
        <f t="shared" ca="1" si="83"/>
        <v>0</v>
      </c>
      <c r="X164">
        <f t="shared" ca="1" si="83"/>
        <v>0</v>
      </c>
      <c r="Y164">
        <f t="shared" ca="1" si="83"/>
        <v>0</v>
      </c>
      <c r="Z164">
        <f t="shared" ca="1" si="83"/>
        <v>0</v>
      </c>
      <c r="AA164">
        <f t="shared" ca="1" si="83"/>
        <v>0</v>
      </c>
      <c r="AB164">
        <f t="shared" ca="1" si="83"/>
        <v>0</v>
      </c>
      <c r="AC164" s="59">
        <f t="shared" ca="1" si="67"/>
        <v>0</v>
      </c>
      <c r="AD164" s="17"/>
      <c r="AE164" s="11" t="s">
        <v>39</v>
      </c>
      <c r="AF164">
        <f t="shared" ca="1" si="89"/>
        <v>0</v>
      </c>
      <c r="AG164">
        <f t="shared" ca="1" si="84"/>
        <v>0</v>
      </c>
      <c r="AH164">
        <f t="shared" ca="1" si="84"/>
        <v>0</v>
      </c>
      <c r="AI164">
        <f t="shared" ca="1" si="84"/>
        <v>0</v>
      </c>
      <c r="AJ164">
        <f t="shared" ca="1" si="84"/>
        <v>0</v>
      </c>
      <c r="AK164">
        <f t="shared" ca="1" si="84"/>
        <v>0</v>
      </c>
      <c r="AL164">
        <f t="shared" ca="1" si="84"/>
        <v>0</v>
      </c>
      <c r="AM164">
        <f t="shared" ca="1" si="84"/>
        <v>0</v>
      </c>
      <c r="AN164">
        <f t="shared" ca="1" si="84"/>
        <v>0</v>
      </c>
      <c r="AO164">
        <f t="shared" ca="1" si="84"/>
        <v>0</v>
      </c>
      <c r="AP164">
        <f t="shared" ca="1" si="84"/>
        <v>0</v>
      </c>
      <c r="AQ164">
        <f t="shared" ca="1" si="84"/>
        <v>0</v>
      </c>
      <c r="AR164" s="59">
        <f t="shared" ca="1" si="68"/>
        <v>0</v>
      </c>
      <c r="AS164" s="17"/>
      <c r="AT164" s="11" t="s">
        <v>39</v>
      </c>
      <c r="AU164">
        <f t="shared" ca="1" si="90"/>
        <v>0</v>
      </c>
      <c r="AV164">
        <f t="shared" ca="1" si="85"/>
        <v>0</v>
      </c>
      <c r="AW164">
        <f t="shared" ca="1" si="85"/>
        <v>0</v>
      </c>
      <c r="AX164">
        <f t="shared" ca="1" si="85"/>
        <v>0</v>
      </c>
      <c r="AY164">
        <f t="shared" ca="1" si="85"/>
        <v>0</v>
      </c>
      <c r="AZ164">
        <f t="shared" ca="1" si="85"/>
        <v>0</v>
      </c>
      <c r="BA164">
        <f t="shared" ca="1" si="85"/>
        <v>0</v>
      </c>
      <c r="BB164">
        <f t="shared" ca="1" si="85"/>
        <v>0</v>
      </c>
      <c r="BC164">
        <f t="shared" ca="1" si="85"/>
        <v>0</v>
      </c>
      <c r="BD164">
        <f t="shared" ca="1" si="85"/>
        <v>0</v>
      </c>
      <c r="BE164">
        <f t="shared" ca="1" si="85"/>
        <v>0</v>
      </c>
      <c r="BF164" t="e">
        <f t="shared" ca="1" si="85"/>
        <v>#VALUE!</v>
      </c>
      <c r="BG164" s="59" t="e">
        <f t="shared" ca="1" si="69"/>
        <v>#VALUE!</v>
      </c>
      <c r="BH164" s="17"/>
      <c r="BI164" s="11" t="s">
        <v>39</v>
      </c>
      <c r="BJ164">
        <f t="shared" ca="1" si="91"/>
        <v>0</v>
      </c>
      <c r="BK164">
        <f t="shared" ca="1" si="86"/>
        <v>0</v>
      </c>
      <c r="BL164">
        <f t="shared" ca="1" si="86"/>
        <v>0</v>
      </c>
      <c r="BM164">
        <f t="shared" ca="1" si="86"/>
        <v>0</v>
      </c>
      <c r="BN164">
        <f t="shared" ca="1" si="86"/>
        <v>0</v>
      </c>
      <c r="BO164">
        <f t="shared" ca="1" si="86"/>
        <v>0</v>
      </c>
      <c r="BP164">
        <f t="shared" ca="1" si="86"/>
        <v>0</v>
      </c>
      <c r="BQ164">
        <f t="shared" ca="1" si="86"/>
        <v>0</v>
      </c>
      <c r="BR164">
        <f t="shared" ca="1" si="86"/>
        <v>0</v>
      </c>
      <c r="BS164">
        <f t="shared" ca="1" si="86"/>
        <v>0</v>
      </c>
      <c r="BT164">
        <f t="shared" ca="1" si="86"/>
        <v>0</v>
      </c>
      <c r="BU164">
        <f t="shared" ca="1" si="86"/>
        <v>0</v>
      </c>
      <c r="BV164" s="59">
        <f t="shared" ca="1" si="70"/>
        <v>0</v>
      </c>
      <c r="BW164" s="17"/>
    </row>
    <row r="165" spans="1:75" x14ac:dyDescent="0.25">
      <c r="A165" s="12" t="s">
        <v>36</v>
      </c>
      <c r="B165">
        <f t="shared" ca="1" si="87"/>
        <v>0</v>
      </c>
      <c r="C165">
        <f t="shared" ca="1" si="82"/>
        <v>0</v>
      </c>
      <c r="D165">
        <f t="shared" ca="1" si="82"/>
        <v>0</v>
      </c>
      <c r="E165">
        <f t="shared" ca="1" si="82"/>
        <v>0</v>
      </c>
      <c r="F165">
        <f t="shared" ca="1" si="82"/>
        <v>0</v>
      </c>
      <c r="G165">
        <f t="shared" ca="1" si="82"/>
        <v>0</v>
      </c>
      <c r="H165">
        <f t="shared" ca="1" si="82"/>
        <v>0</v>
      </c>
      <c r="I165">
        <f t="shared" ca="1" si="82"/>
        <v>0</v>
      </c>
      <c r="J165">
        <f t="shared" ca="1" si="82"/>
        <v>0</v>
      </c>
      <c r="K165">
        <f t="shared" ca="1" si="82"/>
        <v>0</v>
      </c>
      <c r="L165">
        <f t="shared" ca="1" si="82"/>
        <v>0</v>
      </c>
      <c r="M165">
        <f t="shared" ca="1" si="82"/>
        <v>0</v>
      </c>
      <c r="N165" s="59">
        <f t="shared" ca="1" si="65"/>
        <v>0</v>
      </c>
      <c r="O165" s="17"/>
      <c r="P165" s="12" t="s">
        <v>36</v>
      </c>
      <c r="Q165">
        <f t="shared" ca="1" si="88"/>
        <v>0</v>
      </c>
      <c r="R165">
        <f t="shared" ca="1" si="83"/>
        <v>0</v>
      </c>
      <c r="S165">
        <f t="shared" ca="1" si="83"/>
        <v>0</v>
      </c>
      <c r="T165">
        <f t="shared" ca="1" si="83"/>
        <v>0</v>
      </c>
      <c r="U165">
        <f t="shared" ca="1" si="83"/>
        <v>0</v>
      </c>
      <c r="V165">
        <f t="shared" ca="1" si="83"/>
        <v>0</v>
      </c>
      <c r="W165">
        <f t="shared" ca="1" si="83"/>
        <v>0</v>
      </c>
      <c r="X165">
        <f t="shared" ca="1" si="83"/>
        <v>0</v>
      </c>
      <c r="Y165">
        <f t="shared" ca="1" si="83"/>
        <v>0</v>
      </c>
      <c r="Z165">
        <f t="shared" ca="1" si="83"/>
        <v>0</v>
      </c>
      <c r="AA165">
        <f t="shared" ca="1" si="83"/>
        <v>0</v>
      </c>
      <c r="AB165">
        <f t="shared" ca="1" si="83"/>
        <v>0</v>
      </c>
      <c r="AC165" s="59">
        <f t="shared" ca="1" si="67"/>
        <v>0</v>
      </c>
      <c r="AD165" s="17"/>
      <c r="AE165" s="12" t="s">
        <v>36</v>
      </c>
      <c r="AF165">
        <f t="shared" ca="1" si="89"/>
        <v>0</v>
      </c>
      <c r="AG165">
        <f t="shared" ca="1" si="84"/>
        <v>0</v>
      </c>
      <c r="AH165">
        <f t="shared" ca="1" si="84"/>
        <v>0</v>
      </c>
      <c r="AI165">
        <f t="shared" ca="1" si="84"/>
        <v>0</v>
      </c>
      <c r="AJ165">
        <f t="shared" ca="1" si="84"/>
        <v>0</v>
      </c>
      <c r="AK165">
        <f t="shared" ca="1" si="84"/>
        <v>0</v>
      </c>
      <c r="AL165">
        <f t="shared" ca="1" si="84"/>
        <v>0</v>
      </c>
      <c r="AM165">
        <f t="shared" ca="1" si="84"/>
        <v>0</v>
      </c>
      <c r="AN165">
        <f t="shared" ca="1" si="84"/>
        <v>0</v>
      </c>
      <c r="AO165">
        <f t="shared" ca="1" si="84"/>
        <v>0</v>
      </c>
      <c r="AP165">
        <f t="shared" ca="1" si="84"/>
        <v>0</v>
      </c>
      <c r="AQ165">
        <f t="shared" ca="1" si="84"/>
        <v>0</v>
      </c>
      <c r="AR165" s="59">
        <f t="shared" ca="1" si="68"/>
        <v>0</v>
      </c>
      <c r="AS165" s="17"/>
      <c r="AT165" s="12" t="s">
        <v>36</v>
      </c>
      <c r="AU165">
        <f t="shared" ca="1" si="90"/>
        <v>0</v>
      </c>
      <c r="AV165">
        <f t="shared" ca="1" si="85"/>
        <v>0</v>
      </c>
      <c r="AW165">
        <f t="shared" ca="1" si="85"/>
        <v>0</v>
      </c>
      <c r="AX165">
        <f t="shared" ca="1" si="85"/>
        <v>0</v>
      </c>
      <c r="AY165">
        <f t="shared" ca="1" si="85"/>
        <v>0</v>
      </c>
      <c r="AZ165">
        <f t="shared" ca="1" si="85"/>
        <v>0</v>
      </c>
      <c r="BA165">
        <f t="shared" ca="1" si="85"/>
        <v>0</v>
      </c>
      <c r="BB165">
        <f t="shared" ca="1" si="85"/>
        <v>0</v>
      </c>
      <c r="BC165">
        <f t="shared" ca="1" si="85"/>
        <v>0</v>
      </c>
      <c r="BD165">
        <f t="shared" ca="1" si="85"/>
        <v>0</v>
      </c>
      <c r="BE165">
        <f t="shared" ca="1" si="85"/>
        <v>0</v>
      </c>
      <c r="BF165" t="e">
        <f t="shared" ca="1" si="85"/>
        <v>#VALUE!</v>
      </c>
      <c r="BG165" s="59" t="e">
        <f t="shared" ca="1" si="69"/>
        <v>#VALUE!</v>
      </c>
      <c r="BH165" s="17"/>
      <c r="BI165" s="12" t="s">
        <v>36</v>
      </c>
      <c r="BJ165">
        <f t="shared" ca="1" si="91"/>
        <v>0</v>
      </c>
      <c r="BK165">
        <f t="shared" ca="1" si="86"/>
        <v>0</v>
      </c>
      <c r="BL165">
        <f t="shared" ca="1" si="86"/>
        <v>0</v>
      </c>
      <c r="BM165">
        <f t="shared" ca="1" si="86"/>
        <v>0</v>
      </c>
      <c r="BN165">
        <f t="shared" ca="1" si="86"/>
        <v>0</v>
      </c>
      <c r="BO165">
        <f t="shared" ca="1" si="86"/>
        <v>0</v>
      </c>
      <c r="BP165">
        <f t="shared" ca="1" si="86"/>
        <v>0</v>
      </c>
      <c r="BQ165">
        <f t="shared" ca="1" si="86"/>
        <v>0</v>
      </c>
      <c r="BR165">
        <f t="shared" ca="1" si="86"/>
        <v>0</v>
      </c>
      <c r="BS165">
        <f t="shared" ca="1" si="86"/>
        <v>0</v>
      </c>
      <c r="BT165">
        <f t="shared" ca="1" si="86"/>
        <v>0</v>
      </c>
      <c r="BU165">
        <f t="shared" ca="1" si="86"/>
        <v>0</v>
      </c>
      <c r="BV165" s="59">
        <f t="shared" ca="1" si="70"/>
        <v>0</v>
      </c>
      <c r="BW165" s="17"/>
    </row>
    <row r="166" spans="1:75" x14ac:dyDescent="0.25">
      <c r="A166" s="11" t="s">
        <v>55</v>
      </c>
      <c r="B166">
        <f t="shared" ca="1" si="87"/>
        <v>0</v>
      </c>
      <c r="C166">
        <f t="shared" ca="1" si="87"/>
        <v>0</v>
      </c>
      <c r="D166">
        <f t="shared" ca="1" si="87"/>
        <v>0</v>
      </c>
      <c r="E166">
        <f t="shared" ca="1" si="87"/>
        <v>0</v>
      </c>
      <c r="F166">
        <f t="shared" ca="1" si="87"/>
        <v>0</v>
      </c>
      <c r="G166">
        <f t="shared" ref="G166:K220" ca="1" si="92">SUMPRODUCT((INDIRECT(G$149&amp;"!$B$3:$B$250")=$A166)*(INDIRECT(G$149&amp;"!L3C"&amp;MATCH($A$149,INDIRECT(G$149&amp;"!$A$2:$S$2"),0)&amp;":L250C"&amp;MATCH($A$149,INDIRECT(G$149&amp;"!$A$2:$S$2"),0),FALSE)))</f>
        <v>0</v>
      </c>
      <c r="H166">
        <f t="shared" ca="1" si="92"/>
        <v>0</v>
      </c>
      <c r="I166">
        <f t="shared" ca="1" si="92"/>
        <v>0</v>
      </c>
      <c r="J166">
        <f t="shared" ca="1" si="92"/>
        <v>0</v>
      </c>
      <c r="K166">
        <f t="shared" ca="1" si="92"/>
        <v>0</v>
      </c>
      <c r="L166">
        <f t="shared" ref="L166:M220" ca="1" si="93">SUMPRODUCT((INDIRECT(L$149&amp;"!$B$3:$B$250")=$A166)*(INDIRECT(L$149&amp;"!L3C"&amp;MATCH($A$149,INDIRECT(L$149&amp;"!$A$2:$S$2"),0)&amp;":L250C"&amp;MATCH($A$149,INDIRECT(L$149&amp;"!$A$2:$S$2"),0),FALSE)))</f>
        <v>0</v>
      </c>
      <c r="M166">
        <f t="shared" ca="1" si="93"/>
        <v>0</v>
      </c>
      <c r="N166" s="59">
        <f t="shared" ca="1" si="65"/>
        <v>0</v>
      </c>
      <c r="O166" s="17"/>
      <c r="P166" s="11" t="s">
        <v>55</v>
      </c>
      <c r="Q166">
        <f t="shared" ca="1" si="88"/>
        <v>0</v>
      </c>
      <c r="R166">
        <f t="shared" ca="1" si="88"/>
        <v>0</v>
      </c>
      <c r="S166">
        <f t="shared" ca="1" si="88"/>
        <v>0</v>
      </c>
      <c r="T166">
        <f t="shared" ca="1" si="88"/>
        <v>0</v>
      </c>
      <c r="U166">
        <f t="shared" ca="1" si="88"/>
        <v>0</v>
      </c>
      <c r="V166">
        <f t="shared" ref="V166:Z220" ca="1" si="94">SUMPRODUCT((INDIRECT(V$149&amp;"!$B$3:$B$250")=$P166)*(INDIRECT(V$149&amp;"!L3C"&amp;MATCH($P$149,INDIRECT(V$149&amp;"!$A$2:$S$2"),0)&amp;":L250C"&amp;MATCH($P$149,INDIRECT(V$149&amp;"!$A$2:$S$2"),0),FALSE)))</f>
        <v>0</v>
      </c>
      <c r="W166">
        <f t="shared" ca="1" si="94"/>
        <v>0</v>
      </c>
      <c r="X166">
        <f t="shared" ca="1" si="94"/>
        <v>0</v>
      </c>
      <c r="Y166">
        <f t="shared" ca="1" si="94"/>
        <v>0</v>
      </c>
      <c r="Z166">
        <f t="shared" ca="1" si="94"/>
        <v>0</v>
      </c>
      <c r="AA166">
        <f t="shared" ref="AA166:AB220" ca="1" si="95">SUMPRODUCT((INDIRECT(AA$149&amp;"!$B$3:$B$250")=$P166)*(INDIRECT(AA$149&amp;"!L3C"&amp;MATCH($P$149,INDIRECT(AA$149&amp;"!$A$2:$S$2"),0)&amp;":L250C"&amp;MATCH($P$149,INDIRECT(AA$149&amp;"!$A$2:$S$2"),0),FALSE)))</f>
        <v>0</v>
      </c>
      <c r="AB166">
        <f t="shared" ca="1" si="95"/>
        <v>0</v>
      </c>
      <c r="AC166" s="59">
        <f t="shared" ca="1" si="67"/>
        <v>0</v>
      </c>
      <c r="AD166" s="17"/>
      <c r="AE166" s="11" t="s">
        <v>55</v>
      </c>
      <c r="AF166">
        <f t="shared" ca="1" si="89"/>
        <v>0</v>
      </c>
      <c r="AG166">
        <f t="shared" ca="1" si="89"/>
        <v>0</v>
      </c>
      <c r="AH166">
        <f t="shared" ca="1" si="89"/>
        <v>0</v>
      </c>
      <c r="AI166">
        <f t="shared" ca="1" si="89"/>
        <v>0</v>
      </c>
      <c r="AJ166">
        <f t="shared" ca="1" si="89"/>
        <v>0</v>
      </c>
      <c r="AK166">
        <f t="shared" ref="AK166:AO220" ca="1" si="96">SUMPRODUCT((INDIRECT(AK$149&amp;"!$B$3:$B$250")=$AE166)*(INDIRECT(AK$149&amp;"!L3C"&amp;MATCH($AE$149,INDIRECT(AK$149&amp;"!$A$2:$S$2"),0)&amp;":L250C"&amp;MATCH($AE$149,INDIRECT(AK$149&amp;"!$A$2:$S$2"),0),FALSE)))</f>
        <v>0</v>
      </c>
      <c r="AL166">
        <f t="shared" ca="1" si="96"/>
        <v>0</v>
      </c>
      <c r="AM166">
        <f t="shared" ca="1" si="96"/>
        <v>0</v>
      </c>
      <c r="AN166">
        <f t="shared" ca="1" si="96"/>
        <v>0</v>
      </c>
      <c r="AO166">
        <f t="shared" ca="1" si="96"/>
        <v>0</v>
      </c>
      <c r="AP166">
        <f t="shared" ref="AP166:AQ220" ca="1" si="97">SUMPRODUCT((INDIRECT(AP$149&amp;"!$B$3:$B$250")=$AE166)*(INDIRECT(AP$149&amp;"!L3C"&amp;MATCH($AE$149,INDIRECT(AP$149&amp;"!$A$2:$S$2"),0)&amp;":L250C"&amp;MATCH($AE$149,INDIRECT(AP$149&amp;"!$A$2:$S$2"),0),FALSE)))</f>
        <v>0</v>
      </c>
      <c r="AQ166">
        <f t="shared" ca="1" si="97"/>
        <v>0</v>
      </c>
      <c r="AR166" s="59">
        <f t="shared" ca="1" si="68"/>
        <v>0</v>
      </c>
      <c r="AS166" s="17"/>
      <c r="AT166" s="11" t="s">
        <v>55</v>
      </c>
      <c r="AU166">
        <f t="shared" ca="1" si="90"/>
        <v>0</v>
      </c>
      <c r="AV166">
        <f t="shared" ca="1" si="90"/>
        <v>0</v>
      </c>
      <c r="AW166">
        <f t="shared" ca="1" si="90"/>
        <v>0</v>
      </c>
      <c r="AX166">
        <f t="shared" ca="1" si="90"/>
        <v>0</v>
      </c>
      <c r="AY166">
        <f t="shared" ca="1" si="90"/>
        <v>0</v>
      </c>
      <c r="AZ166">
        <f t="shared" ref="AZ166:BD220" ca="1" si="98">SUMPRODUCT((INDIRECT(AZ$149&amp;"!$B$3:$B$250")=$AT166)*(INDIRECT(AZ$149&amp;"!L3C"&amp;MATCH($AT$149,INDIRECT(AZ$149&amp;"!$A$2:$S$2"),0)&amp;":L250C"&amp;MATCH($AT$149,INDIRECT(AZ$149&amp;"!$A$2:$S$2"),0),FALSE)))</f>
        <v>0</v>
      </c>
      <c r="BA166">
        <f t="shared" ca="1" si="98"/>
        <v>0</v>
      </c>
      <c r="BB166">
        <f t="shared" ca="1" si="98"/>
        <v>0</v>
      </c>
      <c r="BC166">
        <f t="shared" ca="1" si="98"/>
        <v>0</v>
      </c>
      <c r="BD166">
        <f t="shared" ca="1" si="98"/>
        <v>0</v>
      </c>
      <c r="BE166">
        <f t="shared" ref="BE166:BF220" ca="1" si="99">SUMPRODUCT((INDIRECT(BE$149&amp;"!$B$3:$B$250")=$AT166)*(INDIRECT(BE$149&amp;"!L3C"&amp;MATCH($AT$149,INDIRECT(BE$149&amp;"!$A$2:$S$2"),0)&amp;":L250C"&amp;MATCH($AT$149,INDIRECT(BE$149&amp;"!$A$2:$S$2"),0),FALSE)))</f>
        <v>0</v>
      </c>
      <c r="BF166" t="e">
        <f t="shared" ca="1" si="99"/>
        <v>#VALUE!</v>
      </c>
      <c r="BG166" s="59" t="e">
        <f t="shared" ca="1" si="69"/>
        <v>#VALUE!</v>
      </c>
      <c r="BH166" s="17"/>
      <c r="BI166" s="11" t="s">
        <v>55</v>
      </c>
      <c r="BJ166">
        <f t="shared" ca="1" si="91"/>
        <v>0</v>
      </c>
      <c r="BK166">
        <f t="shared" ca="1" si="91"/>
        <v>0</v>
      </c>
      <c r="BL166">
        <f t="shared" ca="1" si="91"/>
        <v>0</v>
      </c>
      <c r="BM166">
        <f t="shared" ca="1" si="91"/>
        <v>0</v>
      </c>
      <c r="BN166">
        <f t="shared" ca="1" si="91"/>
        <v>0</v>
      </c>
      <c r="BO166">
        <f t="shared" ref="BO166:BS220" ca="1" si="100">SUMPRODUCT((INDIRECT(BO$149&amp;"!$B$3:$B$250")=$BI166)*(INDIRECT(BO$149&amp;"!L3C"&amp;MATCH($BI$149,INDIRECT(BO$149&amp;"!$A$2:$S$2"),0)&amp;":L250C"&amp;MATCH($BI$149,INDIRECT(BO$149&amp;"!$A$2:$S$2"),0),FALSE)))</f>
        <v>0</v>
      </c>
      <c r="BP166">
        <f t="shared" ca="1" si="100"/>
        <v>0</v>
      </c>
      <c r="BQ166">
        <f t="shared" ca="1" si="100"/>
        <v>0</v>
      </c>
      <c r="BR166">
        <f t="shared" ca="1" si="100"/>
        <v>0</v>
      </c>
      <c r="BS166">
        <f t="shared" ca="1" si="100"/>
        <v>0</v>
      </c>
      <c r="BT166">
        <f t="shared" ref="BT166:BU220" ca="1" si="101">SUMPRODUCT((INDIRECT(BT$149&amp;"!$B$3:$B$250")=$BI166)*(INDIRECT(BT$149&amp;"!L3C"&amp;MATCH($BI$149,INDIRECT(BT$149&amp;"!$A$2:$S$2"),0)&amp;":L250C"&amp;MATCH($BI$149,INDIRECT(BT$149&amp;"!$A$2:$S$2"),0),FALSE)))</f>
        <v>0</v>
      </c>
      <c r="BU166">
        <f t="shared" ca="1" si="101"/>
        <v>0</v>
      </c>
      <c r="BV166" s="59">
        <f t="shared" ca="1" si="70"/>
        <v>0</v>
      </c>
      <c r="BW166" s="17"/>
    </row>
    <row r="167" spans="1:75" x14ac:dyDescent="0.25">
      <c r="A167" s="12" t="s">
        <v>44</v>
      </c>
      <c r="B167">
        <f t="shared" ca="1" si="87"/>
        <v>0</v>
      </c>
      <c r="C167">
        <f t="shared" ca="1" si="87"/>
        <v>0</v>
      </c>
      <c r="D167">
        <f t="shared" ca="1" si="87"/>
        <v>0</v>
      </c>
      <c r="E167">
        <f t="shared" ca="1" si="87"/>
        <v>0</v>
      </c>
      <c r="F167">
        <f t="shared" ca="1" si="87"/>
        <v>0</v>
      </c>
      <c r="G167">
        <f t="shared" ca="1" si="92"/>
        <v>0</v>
      </c>
      <c r="H167">
        <f t="shared" ca="1" si="92"/>
        <v>0</v>
      </c>
      <c r="I167">
        <f t="shared" ca="1" si="92"/>
        <v>0</v>
      </c>
      <c r="J167">
        <f t="shared" ca="1" si="92"/>
        <v>0</v>
      </c>
      <c r="K167">
        <f t="shared" ca="1" si="92"/>
        <v>0</v>
      </c>
      <c r="L167">
        <f t="shared" ca="1" si="93"/>
        <v>0</v>
      </c>
      <c r="M167">
        <f t="shared" ca="1" si="93"/>
        <v>0</v>
      </c>
      <c r="N167" s="59">
        <f t="shared" ca="1" si="65"/>
        <v>0</v>
      </c>
      <c r="O167" s="17"/>
      <c r="P167" s="12" t="s">
        <v>44</v>
      </c>
      <c r="Q167">
        <f t="shared" ca="1" si="88"/>
        <v>0</v>
      </c>
      <c r="R167">
        <f t="shared" ca="1" si="88"/>
        <v>0</v>
      </c>
      <c r="S167">
        <f t="shared" ca="1" si="88"/>
        <v>0</v>
      </c>
      <c r="T167">
        <f t="shared" ca="1" si="88"/>
        <v>0</v>
      </c>
      <c r="U167">
        <f t="shared" ca="1" si="88"/>
        <v>0</v>
      </c>
      <c r="V167">
        <f t="shared" ca="1" si="94"/>
        <v>0</v>
      </c>
      <c r="W167">
        <f t="shared" ca="1" si="94"/>
        <v>0</v>
      </c>
      <c r="X167">
        <f t="shared" ca="1" si="94"/>
        <v>0</v>
      </c>
      <c r="Y167">
        <f t="shared" ca="1" si="94"/>
        <v>0</v>
      </c>
      <c r="Z167">
        <f t="shared" ca="1" si="94"/>
        <v>0</v>
      </c>
      <c r="AA167">
        <f t="shared" ca="1" si="95"/>
        <v>0</v>
      </c>
      <c r="AB167">
        <f t="shared" ca="1" si="95"/>
        <v>0</v>
      </c>
      <c r="AC167" s="59">
        <f t="shared" ca="1" si="67"/>
        <v>0</v>
      </c>
      <c r="AD167" s="17"/>
      <c r="AE167" s="12" t="s">
        <v>44</v>
      </c>
      <c r="AF167">
        <f t="shared" ca="1" si="89"/>
        <v>0</v>
      </c>
      <c r="AG167">
        <f t="shared" ca="1" si="89"/>
        <v>0</v>
      </c>
      <c r="AH167">
        <f t="shared" ca="1" si="89"/>
        <v>0</v>
      </c>
      <c r="AI167">
        <f t="shared" ca="1" si="89"/>
        <v>0</v>
      </c>
      <c r="AJ167">
        <f t="shared" ca="1" si="89"/>
        <v>0</v>
      </c>
      <c r="AK167">
        <f t="shared" ca="1" si="96"/>
        <v>0</v>
      </c>
      <c r="AL167">
        <f t="shared" ca="1" si="96"/>
        <v>0</v>
      </c>
      <c r="AM167">
        <f t="shared" ca="1" si="96"/>
        <v>0</v>
      </c>
      <c r="AN167">
        <f t="shared" ca="1" si="96"/>
        <v>0</v>
      </c>
      <c r="AO167">
        <f t="shared" ca="1" si="96"/>
        <v>0</v>
      </c>
      <c r="AP167">
        <f t="shared" ca="1" si="97"/>
        <v>0</v>
      </c>
      <c r="AQ167">
        <f t="shared" ca="1" si="97"/>
        <v>0</v>
      </c>
      <c r="AR167" s="59">
        <f t="shared" ca="1" si="68"/>
        <v>0</v>
      </c>
      <c r="AS167" s="17"/>
      <c r="AT167" s="12" t="s">
        <v>44</v>
      </c>
      <c r="AU167">
        <f t="shared" ca="1" si="90"/>
        <v>0</v>
      </c>
      <c r="AV167">
        <f t="shared" ca="1" si="90"/>
        <v>0</v>
      </c>
      <c r="AW167">
        <f t="shared" ca="1" si="90"/>
        <v>0</v>
      </c>
      <c r="AX167">
        <f t="shared" ca="1" si="90"/>
        <v>0</v>
      </c>
      <c r="AY167">
        <f t="shared" ca="1" si="90"/>
        <v>0</v>
      </c>
      <c r="AZ167">
        <f t="shared" ca="1" si="98"/>
        <v>0</v>
      </c>
      <c r="BA167">
        <f t="shared" ca="1" si="98"/>
        <v>0</v>
      </c>
      <c r="BB167">
        <f t="shared" ca="1" si="98"/>
        <v>0</v>
      </c>
      <c r="BC167">
        <f t="shared" ca="1" si="98"/>
        <v>0</v>
      </c>
      <c r="BD167">
        <f t="shared" ca="1" si="98"/>
        <v>0</v>
      </c>
      <c r="BE167">
        <f t="shared" ca="1" si="99"/>
        <v>0</v>
      </c>
      <c r="BF167" t="e">
        <f t="shared" ca="1" si="99"/>
        <v>#VALUE!</v>
      </c>
      <c r="BG167" s="59" t="e">
        <f t="shared" ca="1" si="69"/>
        <v>#VALUE!</v>
      </c>
      <c r="BH167" s="17"/>
      <c r="BI167" s="12" t="s">
        <v>44</v>
      </c>
      <c r="BJ167">
        <f t="shared" ca="1" si="91"/>
        <v>0</v>
      </c>
      <c r="BK167">
        <f t="shared" ca="1" si="91"/>
        <v>0</v>
      </c>
      <c r="BL167">
        <f t="shared" ca="1" si="91"/>
        <v>0</v>
      </c>
      <c r="BM167">
        <f t="shared" ca="1" si="91"/>
        <v>0</v>
      </c>
      <c r="BN167">
        <f t="shared" ca="1" si="91"/>
        <v>0</v>
      </c>
      <c r="BO167">
        <f t="shared" ca="1" si="100"/>
        <v>0</v>
      </c>
      <c r="BP167">
        <f t="shared" ca="1" si="100"/>
        <v>0</v>
      </c>
      <c r="BQ167">
        <f t="shared" ca="1" si="100"/>
        <v>0</v>
      </c>
      <c r="BR167">
        <f t="shared" ca="1" si="100"/>
        <v>0</v>
      </c>
      <c r="BS167">
        <f t="shared" ca="1" si="100"/>
        <v>0</v>
      </c>
      <c r="BT167">
        <f t="shared" ca="1" si="101"/>
        <v>0</v>
      </c>
      <c r="BU167">
        <f t="shared" ca="1" si="101"/>
        <v>0</v>
      </c>
      <c r="BV167" s="59">
        <f t="shared" ca="1" si="70"/>
        <v>0</v>
      </c>
      <c r="BW167" s="17"/>
    </row>
    <row r="168" spans="1:75" x14ac:dyDescent="0.25">
      <c r="A168" s="11" t="s">
        <v>19</v>
      </c>
      <c r="B168">
        <f t="shared" ca="1" si="87"/>
        <v>0</v>
      </c>
      <c r="C168">
        <f t="shared" ca="1" si="87"/>
        <v>0</v>
      </c>
      <c r="D168">
        <f t="shared" ca="1" si="87"/>
        <v>0</v>
      </c>
      <c r="E168">
        <f t="shared" ca="1" si="87"/>
        <v>0</v>
      </c>
      <c r="F168">
        <f t="shared" ca="1" si="87"/>
        <v>0</v>
      </c>
      <c r="G168">
        <f t="shared" ca="1" si="92"/>
        <v>0</v>
      </c>
      <c r="H168">
        <f t="shared" ca="1" si="92"/>
        <v>0</v>
      </c>
      <c r="I168">
        <f t="shared" ca="1" si="92"/>
        <v>0</v>
      </c>
      <c r="J168">
        <f t="shared" ca="1" si="92"/>
        <v>0</v>
      </c>
      <c r="K168">
        <f t="shared" ca="1" si="92"/>
        <v>0</v>
      </c>
      <c r="L168">
        <f t="shared" ca="1" si="93"/>
        <v>0</v>
      </c>
      <c r="M168">
        <f t="shared" ca="1" si="93"/>
        <v>0</v>
      </c>
      <c r="N168" s="59">
        <f t="shared" ca="1" si="65"/>
        <v>0</v>
      </c>
      <c r="O168" s="17"/>
      <c r="P168" s="11" t="s">
        <v>19</v>
      </c>
      <c r="Q168">
        <f t="shared" ca="1" si="88"/>
        <v>0</v>
      </c>
      <c r="R168">
        <f t="shared" ca="1" si="88"/>
        <v>0</v>
      </c>
      <c r="S168">
        <f t="shared" ca="1" si="88"/>
        <v>0</v>
      </c>
      <c r="T168">
        <f t="shared" ca="1" si="88"/>
        <v>0</v>
      </c>
      <c r="U168">
        <f t="shared" ca="1" si="88"/>
        <v>0</v>
      </c>
      <c r="V168">
        <f t="shared" ca="1" si="94"/>
        <v>0</v>
      </c>
      <c r="W168">
        <f t="shared" ca="1" si="94"/>
        <v>0</v>
      </c>
      <c r="X168">
        <f t="shared" ca="1" si="94"/>
        <v>0</v>
      </c>
      <c r="Y168">
        <f t="shared" ca="1" si="94"/>
        <v>0</v>
      </c>
      <c r="Z168">
        <f t="shared" ca="1" si="94"/>
        <v>0</v>
      </c>
      <c r="AA168">
        <f t="shared" ca="1" si="95"/>
        <v>0</v>
      </c>
      <c r="AB168">
        <f t="shared" ca="1" si="95"/>
        <v>0</v>
      </c>
      <c r="AC168" s="59">
        <f t="shared" ca="1" si="67"/>
        <v>0</v>
      </c>
      <c r="AD168" s="17"/>
      <c r="AE168" s="11" t="s">
        <v>19</v>
      </c>
      <c r="AF168">
        <f t="shared" ca="1" si="89"/>
        <v>0</v>
      </c>
      <c r="AG168">
        <f t="shared" ca="1" si="89"/>
        <v>0</v>
      </c>
      <c r="AH168">
        <f t="shared" ca="1" si="89"/>
        <v>0</v>
      </c>
      <c r="AI168">
        <f t="shared" ca="1" si="89"/>
        <v>0</v>
      </c>
      <c r="AJ168">
        <f t="shared" ca="1" si="89"/>
        <v>0</v>
      </c>
      <c r="AK168">
        <f t="shared" ca="1" si="96"/>
        <v>0</v>
      </c>
      <c r="AL168">
        <f t="shared" ca="1" si="96"/>
        <v>0</v>
      </c>
      <c r="AM168">
        <f t="shared" ca="1" si="96"/>
        <v>0</v>
      </c>
      <c r="AN168">
        <f t="shared" ca="1" si="96"/>
        <v>0</v>
      </c>
      <c r="AO168">
        <f t="shared" ca="1" si="96"/>
        <v>0</v>
      </c>
      <c r="AP168">
        <f t="shared" ca="1" si="97"/>
        <v>0</v>
      </c>
      <c r="AQ168">
        <f t="shared" ca="1" si="97"/>
        <v>0</v>
      </c>
      <c r="AR168" s="59">
        <f t="shared" ca="1" si="68"/>
        <v>0</v>
      </c>
      <c r="AS168" s="17"/>
      <c r="AT168" s="11" t="s">
        <v>19</v>
      </c>
      <c r="AU168">
        <f t="shared" ca="1" si="90"/>
        <v>0</v>
      </c>
      <c r="AV168">
        <f t="shared" ca="1" si="90"/>
        <v>0</v>
      </c>
      <c r="AW168">
        <f t="shared" ca="1" si="90"/>
        <v>0</v>
      </c>
      <c r="AX168">
        <f t="shared" ca="1" si="90"/>
        <v>0</v>
      </c>
      <c r="AY168">
        <f t="shared" ca="1" si="90"/>
        <v>0</v>
      </c>
      <c r="AZ168">
        <f t="shared" ca="1" si="98"/>
        <v>0</v>
      </c>
      <c r="BA168">
        <f t="shared" ca="1" si="98"/>
        <v>0</v>
      </c>
      <c r="BB168">
        <f t="shared" ca="1" si="98"/>
        <v>0</v>
      </c>
      <c r="BC168">
        <f t="shared" ca="1" si="98"/>
        <v>0</v>
      </c>
      <c r="BD168">
        <f t="shared" ca="1" si="98"/>
        <v>0</v>
      </c>
      <c r="BE168">
        <f t="shared" ca="1" si="99"/>
        <v>0</v>
      </c>
      <c r="BF168" t="e">
        <f t="shared" ca="1" si="99"/>
        <v>#VALUE!</v>
      </c>
      <c r="BG168" s="59" t="e">
        <f t="shared" ca="1" si="69"/>
        <v>#VALUE!</v>
      </c>
      <c r="BH168" s="17"/>
      <c r="BI168" s="11" t="s">
        <v>19</v>
      </c>
      <c r="BJ168">
        <f t="shared" ca="1" si="91"/>
        <v>0</v>
      </c>
      <c r="BK168">
        <f t="shared" ca="1" si="91"/>
        <v>0</v>
      </c>
      <c r="BL168">
        <f t="shared" ca="1" si="91"/>
        <v>0</v>
      </c>
      <c r="BM168">
        <f t="shared" ca="1" si="91"/>
        <v>0</v>
      </c>
      <c r="BN168">
        <f t="shared" ca="1" si="91"/>
        <v>0</v>
      </c>
      <c r="BO168">
        <f t="shared" ca="1" si="100"/>
        <v>0</v>
      </c>
      <c r="BP168">
        <f t="shared" ca="1" si="100"/>
        <v>0</v>
      </c>
      <c r="BQ168">
        <f t="shared" ca="1" si="100"/>
        <v>0</v>
      </c>
      <c r="BR168">
        <f t="shared" ca="1" si="100"/>
        <v>0</v>
      </c>
      <c r="BS168">
        <f t="shared" ca="1" si="100"/>
        <v>0</v>
      </c>
      <c r="BT168">
        <f t="shared" ca="1" si="101"/>
        <v>0</v>
      </c>
      <c r="BU168">
        <f t="shared" ca="1" si="101"/>
        <v>0</v>
      </c>
      <c r="BV168" s="59">
        <f t="shared" ca="1" si="70"/>
        <v>0</v>
      </c>
      <c r="BW168" s="17"/>
    </row>
    <row r="169" spans="1:75" x14ac:dyDescent="0.25">
      <c r="A169" s="12" t="s">
        <v>20</v>
      </c>
      <c r="B169">
        <f t="shared" ca="1" si="87"/>
        <v>0</v>
      </c>
      <c r="C169">
        <f t="shared" ca="1" si="87"/>
        <v>0</v>
      </c>
      <c r="D169">
        <f t="shared" ca="1" si="87"/>
        <v>0</v>
      </c>
      <c r="E169">
        <f t="shared" ca="1" si="87"/>
        <v>0</v>
      </c>
      <c r="F169">
        <f t="shared" ca="1" si="87"/>
        <v>0</v>
      </c>
      <c r="G169">
        <f t="shared" ca="1" si="92"/>
        <v>0</v>
      </c>
      <c r="H169">
        <f t="shared" ca="1" si="92"/>
        <v>0</v>
      </c>
      <c r="I169">
        <f t="shared" ca="1" si="92"/>
        <v>0</v>
      </c>
      <c r="J169">
        <f t="shared" ca="1" si="92"/>
        <v>0</v>
      </c>
      <c r="K169">
        <f t="shared" ca="1" si="92"/>
        <v>0</v>
      </c>
      <c r="L169">
        <f t="shared" ca="1" si="93"/>
        <v>0</v>
      </c>
      <c r="M169">
        <f t="shared" ca="1" si="93"/>
        <v>0</v>
      </c>
      <c r="N169" s="59">
        <f t="shared" ca="1" si="65"/>
        <v>0</v>
      </c>
      <c r="O169" s="17"/>
      <c r="P169" s="12" t="s">
        <v>20</v>
      </c>
      <c r="Q169">
        <f t="shared" ca="1" si="88"/>
        <v>0</v>
      </c>
      <c r="R169">
        <f t="shared" ca="1" si="88"/>
        <v>0</v>
      </c>
      <c r="S169">
        <f t="shared" ca="1" si="88"/>
        <v>0</v>
      </c>
      <c r="T169">
        <f t="shared" ca="1" si="88"/>
        <v>0</v>
      </c>
      <c r="U169">
        <f t="shared" ca="1" si="88"/>
        <v>0</v>
      </c>
      <c r="V169">
        <f t="shared" ca="1" si="94"/>
        <v>0</v>
      </c>
      <c r="W169">
        <f t="shared" ca="1" si="94"/>
        <v>0</v>
      </c>
      <c r="X169">
        <f t="shared" ca="1" si="94"/>
        <v>0</v>
      </c>
      <c r="Y169">
        <f t="shared" ca="1" si="94"/>
        <v>0</v>
      </c>
      <c r="Z169">
        <f t="shared" ca="1" si="94"/>
        <v>0</v>
      </c>
      <c r="AA169">
        <f t="shared" ca="1" si="95"/>
        <v>0</v>
      </c>
      <c r="AB169">
        <f t="shared" ca="1" si="95"/>
        <v>0</v>
      </c>
      <c r="AC169" s="59">
        <f t="shared" ca="1" si="67"/>
        <v>0</v>
      </c>
      <c r="AD169" s="17"/>
      <c r="AE169" s="12" t="s">
        <v>20</v>
      </c>
      <c r="AF169">
        <f t="shared" ca="1" si="89"/>
        <v>0</v>
      </c>
      <c r="AG169">
        <f t="shared" ca="1" si="89"/>
        <v>0</v>
      </c>
      <c r="AH169">
        <f t="shared" ca="1" si="89"/>
        <v>0</v>
      </c>
      <c r="AI169">
        <f t="shared" ca="1" si="89"/>
        <v>0</v>
      </c>
      <c r="AJ169">
        <f t="shared" ca="1" si="89"/>
        <v>0</v>
      </c>
      <c r="AK169">
        <f t="shared" ca="1" si="96"/>
        <v>0</v>
      </c>
      <c r="AL169">
        <f t="shared" ca="1" si="96"/>
        <v>0</v>
      </c>
      <c r="AM169">
        <f t="shared" ca="1" si="96"/>
        <v>0</v>
      </c>
      <c r="AN169">
        <f t="shared" ca="1" si="96"/>
        <v>0</v>
      </c>
      <c r="AO169">
        <f t="shared" ca="1" si="96"/>
        <v>0</v>
      </c>
      <c r="AP169">
        <f t="shared" ca="1" si="97"/>
        <v>0</v>
      </c>
      <c r="AQ169">
        <f t="shared" ca="1" si="97"/>
        <v>0</v>
      </c>
      <c r="AR169" s="59">
        <f t="shared" ca="1" si="68"/>
        <v>0</v>
      </c>
      <c r="AS169" s="17"/>
      <c r="AT169" s="12" t="s">
        <v>20</v>
      </c>
      <c r="AU169">
        <f t="shared" ca="1" si="90"/>
        <v>0</v>
      </c>
      <c r="AV169">
        <f t="shared" ca="1" si="90"/>
        <v>0</v>
      </c>
      <c r="AW169">
        <f t="shared" ca="1" si="90"/>
        <v>0</v>
      </c>
      <c r="AX169">
        <f t="shared" ca="1" si="90"/>
        <v>0</v>
      </c>
      <c r="AY169">
        <f t="shared" ca="1" si="90"/>
        <v>0</v>
      </c>
      <c r="AZ169">
        <f t="shared" ca="1" si="98"/>
        <v>0</v>
      </c>
      <c r="BA169">
        <f t="shared" ca="1" si="98"/>
        <v>0</v>
      </c>
      <c r="BB169">
        <f t="shared" ca="1" si="98"/>
        <v>0</v>
      </c>
      <c r="BC169">
        <f t="shared" ca="1" si="98"/>
        <v>0</v>
      </c>
      <c r="BD169">
        <f t="shared" ca="1" si="98"/>
        <v>0</v>
      </c>
      <c r="BE169">
        <f t="shared" ca="1" si="99"/>
        <v>0</v>
      </c>
      <c r="BF169" t="e">
        <f t="shared" ca="1" si="99"/>
        <v>#VALUE!</v>
      </c>
      <c r="BG169" s="59" t="e">
        <f t="shared" ca="1" si="69"/>
        <v>#VALUE!</v>
      </c>
      <c r="BH169" s="17"/>
      <c r="BI169" s="12" t="s">
        <v>20</v>
      </c>
      <c r="BJ169">
        <f t="shared" ca="1" si="91"/>
        <v>0</v>
      </c>
      <c r="BK169">
        <f t="shared" ca="1" si="91"/>
        <v>0</v>
      </c>
      <c r="BL169">
        <f t="shared" ca="1" si="91"/>
        <v>0</v>
      </c>
      <c r="BM169">
        <f t="shared" ca="1" si="91"/>
        <v>0</v>
      </c>
      <c r="BN169">
        <f t="shared" ca="1" si="91"/>
        <v>0</v>
      </c>
      <c r="BO169">
        <f t="shared" ca="1" si="100"/>
        <v>0</v>
      </c>
      <c r="BP169">
        <f t="shared" ca="1" si="100"/>
        <v>0</v>
      </c>
      <c r="BQ169">
        <f t="shared" ca="1" si="100"/>
        <v>0</v>
      </c>
      <c r="BR169">
        <f t="shared" ca="1" si="100"/>
        <v>0</v>
      </c>
      <c r="BS169">
        <f t="shared" ca="1" si="100"/>
        <v>0</v>
      </c>
      <c r="BT169">
        <f t="shared" ca="1" si="101"/>
        <v>0</v>
      </c>
      <c r="BU169">
        <f t="shared" ca="1" si="101"/>
        <v>0</v>
      </c>
      <c r="BV169" s="59">
        <f t="shared" ca="1" si="70"/>
        <v>0</v>
      </c>
      <c r="BW169" s="17"/>
    </row>
    <row r="170" spans="1:75" x14ac:dyDescent="0.25">
      <c r="A170" s="11" t="s">
        <v>21</v>
      </c>
      <c r="B170">
        <f t="shared" ca="1" si="87"/>
        <v>0</v>
      </c>
      <c r="C170">
        <f t="shared" ca="1" si="87"/>
        <v>0</v>
      </c>
      <c r="D170">
        <f t="shared" ca="1" si="87"/>
        <v>0</v>
      </c>
      <c r="E170">
        <f t="shared" ca="1" si="87"/>
        <v>0</v>
      </c>
      <c r="F170">
        <f t="shared" ca="1" si="87"/>
        <v>0</v>
      </c>
      <c r="G170">
        <f t="shared" ca="1" si="92"/>
        <v>0</v>
      </c>
      <c r="H170">
        <f t="shared" ca="1" si="92"/>
        <v>0</v>
      </c>
      <c r="I170">
        <f t="shared" ca="1" si="92"/>
        <v>0</v>
      </c>
      <c r="J170">
        <f t="shared" ca="1" si="92"/>
        <v>0</v>
      </c>
      <c r="K170">
        <f t="shared" ca="1" si="92"/>
        <v>0</v>
      </c>
      <c r="L170">
        <f t="shared" ca="1" si="93"/>
        <v>0</v>
      </c>
      <c r="M170">
        <f t="shared" ca="1" si="93"/>
        <v>0</v>
      </c>
      <c r="N170" s="59">
        <f t="shared" ca="1" si="65"/>
        <v>0</v>
      </c>
      <c r="O170" s="17"/>
      <c r="P170" s="11" t="s">
        <v>21</v>
      </c>
      <c r="Q170">
        <f t="shared" ca="1" si="88"/>
        <v>0</v>
      </c>
      <c r="R170">
        <f t="shared" ca="1" si="88"/>
        <v>0</v>
      </c>
      <c r="S170">
        <f t="shared" ca="1" si="88"/>
        <v>0</v>
      </c>
      <c r="T170">
        <f t="shared" ca="1" si="88"/>
        <v>0</v>
      </c>
      <c r="U170">
        <f t="shared" ca="1" si="88"/>
        <v>0</v>
      </c>
      <c r="V170">
        <f t="shared" ca="1" si="94"/>
        <v>0</v>
      </c>
      <c r="W170">
        <f t="shared" ca="1" si="94"/>
        <v>0</v>
      </c>
      <c r="X170">
        <f t="shared" ca="1" si="94"/>
        <v>0</v>
      </c>
      <c r="Y170">
        <f t="shared" ca="1" si="94"/>
        <v>0</v>
      </c>
      <c r="Z170">
        <f t="shared" ca="1" si="94"/>
        <v>0</v>
      </c>
      <c r="AA170">
        <f t="shared" ca="1" si="95"/>
        <v>0</v>
      </c>
      <c r="AB170">
        <f t="shared" ca="1" si="95"/>
        <v>0</v>
      </c>
      <c r="AC170" s="59">
        <f t="shared" ca="1" si="67"/>
        <v>0</v>
      </c>
      <c r="AD170" s="17"/>
      <c r="AE170" s="11" t="s">
        <v>21</v>
      </c>
      <c r="AF170">
        <f t="shared" ca="1" si="89"/>
        <v>0</v>
      </c>
      <c r="AG170">
        <f t="shared" ca="1" si="89"/>
        <v>0</v>
      </c>
      <c r="AH170">
        <f t="shared" ca="1" si="89"/>
        <v>0</v>
      </c>
      <c r="AI170">
        <f t="shared" ca="1" si="89"/>
        <v>0</v>
      </c>
      <c r="AJ170">
        <f t="shared" ca="1" si="89"/>
        <v>0</v>
      </c>
      <c r="AK170">
        <f t="shared" ca="1" si="96"/>
        <v>0</v>
      </c>
      <c r="AL170">
        <f t="shared" ca="1" si="96"/>
        <v>0</v>
      </c>
      <c r="AM170">
        <f t="shared" ca="1" si="96"/>
        <v>0</v>
      </c>
      <c r="AN170">
        <f t="shared" ca="1" si="96"/>
        <v>0</v>
      </c>
      <c r="AO170">
        <f t="shared" ca="1" si="96"/>
        <v>0</v>
      </c>
      <c r="AP170">
        <f t="shared" ca="1" si="97"/>
        <v>0</v>
      </c>
      <c r="AQ170">
        <f t="shared" ca="1" si="97"/>
        <v>0</v>
      </c>
      <c r="AR170" s="59">
        <f t="shared" ca="1" si="68"/>
        <v>0</v>
      </c>
      <c r="AS170" s="17"/>
      <c r="AT170" s="11" t="s">
        <v>21</v>
      </c>
      <c r="AU170">
        <f t="shared" ca="1" si="90"/>
        <v>0</v>
      </c>
      <c r="AV170">
        <f t="shared" ca="1" si="90"/>
        <v>0</v>
      </c>
      <c r="AW170">
        <f t="shared" ca="1" si="90"/>
        <v>0</v>
      </c>
      <c r="AX170">
        <f t="shared" ca="1" si="90"/>
        <v>0</v>
      </c>
      <c r="AY170">
        <f t="shared" ca="1" si="90"/>
        <v>0</v>
      </c>
      <c r="AZ170">
        <f t="shared" ca="1" si="98"/>
        <v>0</v>
      </c>
      <c r="BA170">
        <f t="shared" ca="1" si="98"/>
        <v>0</v>
      </c>
      <c r="BB170">
        <f t="shared" ca="1" si="98"/>
        <v>0</v>
      </c>
      <c r="BC170">
        <f t="shared" ca="1" si="98"/>
        <v>0</v>
      </c>
      <c r="BD170">
        <f t="shared" ca="1" si="98"/>
        <v>0</v>
      </c>
      <c r="BE170">
        <f t="shared" ca="1" si="99"/>
        <v>0</v>
      </c>
      <c r="BF170" t="e">
        <f t="shared" ca="1" si="99"/>
        <v>#VALUE!</v>
      </c>
      <c r="BG170" s="59" t="e">
        <f t="shared" ca="1" si="69"/>
        <v>#VALUE!</v>
      </c>
      <c r="BH170" s="17"/>
      <c r="BI170" s="11" t="s">
        <v>21</v>
      </c>
      <c r="BJ170">
        <f t="shared" ca="1" si="91"/>
        <v>0</v>
      </c>
      <c r="BK170">
        <f t="shared" ca="1" si="91"/>
        <v>0</v>
      </c>
      <c r="BL170">
        <f t="shared" ca="1" si="91"/>
        <v>0</v>
      </c>
      <c r="BM170">
        <f t="shared" ca="1" si="91"/>
        <v>0</v>
      </c>
      <c r="BN170">
        <f t="shared" ca="1" si="91"/>
        <v>0</v>
      </c>
      <c r="BO170">
        <f t="shared" ca="1" si="100"/>
        <v>0</v>
      </c>
      <c r="BP170">
        <f t="shared" ca="1" si="100"/>
        <v>0</v>
      </c>
      <c r="BQ170">
        <f t="shared" ca="1" si="100"/>
        <v>0</v>
      </c>
      <c r="BR170">
        <f t="shared" ca="1" si="100"/>
        <v>0</v>
      </c>
      <c r="BS170">
        <f t="shared" ca="1" si="100"/>
        <v>0</v>
      </c>
      <c r="BT170">
        <f t="shared" ca="1" si="101"/>
        <v>0</v>
      </c>
      <c r="BU170">
        <f t="shared" ca="1" si="101"/>
        <v>0</v>
      </c>
      <c r="BV170" s="59">
        <f t="shared" ca="1" si="70"/>
        <v>0</v>
      </c>
      <c r="BW170" s="17"/>
    </row>
    <row r="171" spans="1:75" x14ac:dyDescent="0.25">
      <c r="A171" s="12" t="s">
        <v>22</v>
      </c>
      <c r="B171">
        <f t="shared" ca="1" si="87"/>
        <v>0</v>
      </c>
      <c r="C171">
        <f t="shared" ca="1" si="87"/>
        <v>0</v>
      </c>
      <c r="D171">
        <f t="shared" ca="1" si="87"/>
        <v>0</v>
      </c>
      <c r="E171">
        <f t="shared" ca="1" si="87"/>
        <v>0</v>
      </c>
      <c r="F171">
        <f t="shared" ca="1" si="87"/>
        <v>0</v>
      </c>
      <c r="G171">
        <f t="shared" ca="1" si="92"/>
        <v>0</v>
      </c>
      <c r="H171">
        <f t="shared" ca="1" si="92"/>
        <v>0</v>
      </c>
      <c r="I171">
        <f t="shared" ca="1" si="92"/>
        <v>0</v>
      </c>
      <c r="J171">
        <f t="shared" ca="1" si="92"/>
        <v>0</v>
      </c>
      <c r="K171">
        <f t="shared" ca="1" si="92"/>
        <v>0</v>
      </c>
      <c r="L171">
        <f t="shared" ca="1" si="93"/>
        <v>0</v>
      </c>
      <c r="M171">
        <f t="shared" ca="1" si="93"/>
        <v>0</v>
      </c>
      <c r="N171" s="59">
        <f t="shared" ca="1" si="65"/>
        <v>0</v>
      </c>
      <c r="O171" s="17"/>
      <c r="P171" s="12" t="s">
        <v>22</v>
      </c>
      <c r="Q171">
        <f t="shared" ca="1" si="88"/>
        <v>0</v>
      </c>
      <c r="R171">
        <f t="shared" ca="1" si="88"/>
        <v>0</v>
      </c>
      <c r="S171">
        <f t="shared" ca="1" si="88"/>
        <v>0</v>
      </c>
      <c r="T171">
        <f t="shared" ca="1" si="88"/>
        <v>0</v>
      </c>
      <c r="U171">
        <f t="shared" ca="1" si="88"/>
        <v>0</v>
      </c>
      <c r="V171">
        <f t="shared" ca="1" si="94"/>
        <v>0</v>
      </c>
      <c r="W171">
        <f t="shared" ca="1" si="94"/>
        <v>0</v>
      </c>
      <c r="X171">
        <f t="shared" ca="1" si="94"/>
        <v>0</v>
      </c>
      <c r="Y171">
        <f t="shared" ca="1" si="94"/>
        <v>0</v>
      </c>
      <c r="Z171">
        <f t="shared" ca="1" si="94"/>
        <v>0</v>
      </c>
      <c r="AA171">
        <f t="shared" ca="1" si="95"/>
        <v>0</v>
      </c>
      <c r="AB171">
        <f t="shared" ca="1" si="95"/>
        <v>0</v>
      </c>
      <c r="AC171" s="59">
        <f t="shared" ca="1" si="67"/>
        <v>0</v>
      </c>
      <c r="AD171" s="17"/>
      <c r="AE171" s="12" t="s">
        <v>22</v>
      </c>
      <c r="AF171">
        <f t="shared" ca="1" si="89"/>
        <v>0</v>
      </c>
      <c r="AG171">
        <f t="shared" ca="1" si="89"/>
        <v>0</v>
      </c>
      <c r="AH171">
        <f t="shared" ca="1" si="89"/>
        <v>0</v>
      </c>
      <c r="AI171">
        <f t="shared" ca="1" si="89"/>
        <v>0</v>
      </c>
      <c r="AJ171">
        <f t="shared" ca="1" si="89"/>
        <v>0</v>
      </c>
      <c r="AK171">
        <f t="shared" ca="1" si="96"/>
        <v>0</v>
      </c>
      <c r="AL171">
        <f t="shared" ca="1" si="96"/>
        <v>0</v>
      </c>
      <c r="AM171">
        <f t="shared" ca="1" si="96"/>
        <v>0</v>
      </c>
      <c r="AN171">
        <f t="shared" ca="1" si="96"/>
        <v>0</v>
      </c>
      <c r="AO171">
        <f t="shared" ca="1" si="96"/>
        <v>0</v>
      </c>
      <c r="AP171">
        <f t="shared" ca="1" si="97"/>
        <v>0</v>
      </c>
      <c r="AQ171">
        <f t="shared" ca="1" si="97"/>
        <v>0</v>
      </c>
      <c r="AR171" s="59">
        <f t="shared" ca="1" si="68"/>
        <v>0</v>
      </c>
      <c r="AS171" s="17"/>
      <c r="AT171" s="12" t="s">
        <v>22</v>
      </c>
      <c r="AU171">
        <f t="shared" ca="1" si="90"/>
        <v>0</v>
      </c>
      <c r="AV171">
        <f t="shared" ca="1" si="90"/>
        <v>0</v>
      </c>
      <c r="AW171">
        <f t="shared" ca="1" si="90"/>
        <v>0</v>
      </c>
      <c r="AX171">
        <f t="shared" ca="1" si="90"/>
        <v>0</v>
      </c>
      <c r="AY171">
        <f t="shared" ca="1" si="90"/>
        <v>0</v>
      </c>
      <c r="AZ171">
        <f t="shared" ca="1" si="98"/>
        <v>0</v>
      </c>
      <c r="BA171">
        <f t="shared" ca="1" si="98"/>
        <v>0</v>
      </c>
      <c r="BB171">
        <f t="shared" ca="1" si="98"/>
        <v>0</v>
      </c>
      <c r="BC171">
        <f t="shared" ca="1" si="98"/>
        <v>0</v>
      </c>
      <c r="BD171">
        <f t="shared" ca="1" si="98"/>
        <v>0</v>
      </c>
      <c r="BE171">
        <f t="shared" ca="1" si="99"/>
        <v>0</v>
      </c>
      <c r="BF171" t="e">
        <f t="shared" ca="1" si="99"/>
        <v>#VALUE!</v>
      </c>
      <c r="BG171" s="59" t="e">
        <f t="shared" ca="1" si="69"/>
        <v>#VALUE!</v>
      </c>
      <c r="BH171" s="17"/>
      <c r="BI171" s="12" t="s">
        <v>22</v>
      </c>
      <c r="BJ171">
        <f t="shared" ca="1" si="91"/>
        <v>0</v>
      </c>
      <c r="BK171">
        <f t="shared" ca="1" si="91"/>
        <v>0</v>
      </c>
      <c r="BL171">
        <f t="shared" ca="1" si="91"/>
        <v>0</v>
      </c>
      <c r="BM171">
        <f t="shared" ca="1" si="91"/>
        <v>0</v>
      </c>
      <c r="BN171">
        <f t="shared" ca="1" si="91"/>
        <v>0</v>
      </c>
      <c r="BO171">
        <f t="shared" ca="1" si="100"/>
        <v>0</v>
      </c>
      <c r="BP171">
        <f t="shared" ca="1" si="100"/>
        <v>0</v>
      </c>
      <c r="BQ171">
        <f t="shared" ca="1" si="100"/>
        <v>0</v>
      </c>
      <c r="BR171">
        <f t="shared" ca="1" si="100"/>
        <v>0</v>
      </c>
      <c r="BS171">
        <f t="shared" ca="1" si="100"/>
        <v>0</v>
      </c>
      <c r="BT171">
        <f t="shared" ca="1" si="101"/>
        <v>0</v>
      </c>
      <c r="BU171">
        <f t="shared" ca="1" si="101"/>
        <v>0</v>
      </c>
      <c r="BV171" s="59">
        <f t="shared" ca="1" si="70"/>
        <v>0</v>
      </c>
      <c r="BW171" s="17"/>
    </row>
    <row r="172" spans="1:75" x14ac:dyDescent="0.25">
      <c r="A172" s="11" t="s">
        <v>23</v>
      </c>
      <c r="B172">
        <f t="shared" ca="1" si="87"/>
        <v>0</v>
      </c>
      <c r="C172">
        <f t="shared" ca="1" si="87"/>
        <v>0</v>
      </c>
      <c r="D172">
        <f t="shared" ca="1" si="87"/>
        <v>0</v>
      </c>
      <c r="E172">
        <f t="shared" ca="1" si="87"/>
        <v>0</v>
      </c>
      <c r="F172">
        <f t="shared" ca="1" si="87"/>
        <v>0</v>
      </c>
      <c r="G172">
        <f t="shared" ca="1" si="92"/>
        <v>0</v>
      </c>
      <c r="H172">
        <f t="shared" ca="1" si="92"/>
        <v>0</v>
      </c>
      <c r="I172">
        <f t="shared" ca="1" si="92"/>
        <v>0</v>
      </c>
      <c r="J172">
        <f t="shared" ca="1" si="92"/>
        <v>0</v>
      </c>
      <c r="K172">
        <f t="shared" ca="1" si="92"/>
        <v>0</v>
      </c>
      <c r="L172">
        <f t="shared" ca="1" si="93"/>
        <v>0</v>
      </c>
      <c r="M172">
        <f t="shared" ca="1" si="93"/>
        <v>0</v>
      </c>
      <c r="N172" s="59">
        <f t="shared" ca="1" si="65"/>
        <v>0</v>
      </c>
      <c r="O172" s="17"/>
      <c r="P172" s="11" t="s">
        <v>23</v>
      </c>
      <c r="Q172">
        <f t="shared" ca="1" si="88"/>
        <v>0</v>
      </c>
      <c r="R172">
        <f t="shared" ca="1" si="88"/>
        <v>0</v>
      </c>
      <c r="S172">
        <f t="shared" ca="1" si="88"/>
        <v>0</v>
      </c>
      <c r="T172">
        <f t="shared" ca="1" si="88"/>
        <v>0</v>
      </c>
      <c r="U172">
        <f t="shared" ca="1" si="88"/>
        <v>0</v>
      </c>
      <c r="V172">
        <f t="shared" ca="1" si="94"/>
        <v>0</v>
      </c>
      <c r="W172">
        <f t="shared" ca="1" si="94"/>
        <v>0</v>
      </c>
      <c r="X172">
        <f t="shared" ca="1" si="94"/>
        <v>0</v>
      </c>
      <c r="Y172">
        <f t="shared" ca="1" si="94"/>
        <v>0</v>
      </c>
      <c r="Z172">
        <f t="shared" ca="1" si="94"/>
        <v>0</v>
      </c>
      <c r="AA172">
        <f t="shared" ca="1" si="95"/>
        <v>0</v>
      </c>
      <c r="AB172">
        <f t="shared" ca="1" si="95"/>
        <v>0</v>
      </c>
      <c r="AC172" s="59">
        <f t="shared" ca="1" si="67"/>
        <v>0</v>
      </c>
      <c r="AD172" s="17"/>
      <c r="AE172" s="11" t="s">
        <v>23</v>
      </c>
      <c r="AF172">
        <f t="shared" ca="1" si="89"/>
        <v>0</v>
      </c>
      <c r="AG172">
        <f t="shared" ca="1" si="89"/>
        <v>0</v>
      </c>
      <c r="AH172">
        <f t="shared" ca="1" si="89"/>
        <v>0</v>
      </c>
      <c r="AI172">
        <f t="shared" ca="1" si="89"/>
        <v>0</v>
      </c>
      <c r="AJ172">
        <f t="shared" ca="1" si="89"/>
        <v>0</v>
      </c>
      <c r="AK172">
        <f t="shared" ca="1" si="96"/>
        <v>0</v>
      </c>
      <c r="AL172">
        <f t="shared" ca="1" si="96"/>
        <v>0</v>
      </c>
      <c r="AM172">
        <f t="shared" ca="1" si="96"/>
        <v>0</v>
      </c>
      <c r="AN172">
        <f t="shared" ca="1" si="96"/>
        <v>0</v>
      </c>
      <c r="AO172">
        <f t="shared" ca="1" si="96"/>
        <v>0</v>
      </c>
      <c r="AP172">
        <f t="shared" ca="1" si="97"/>
        <v>0</v>
      </c>
      <c r="AQ172">
        <f t="shared" ca="1" si="97"/>
        <v>0</v>
      </c>
      <c r="AR172" s="59">
        <f t="shared" ca="1" si="68"/>
        <v>0</v>
      </c>
      <c r="AS172" s="17"/>
      <c r="AT172" s="11" t="s">
        <v>23</v>
      </c>
      <c r="AU172">
        <f t="shared" ca="1" si="90"/>
        <v>0</v>
      </c>
      <c r="AV172">
        <f t="shared" ca="1" si="90"/>
        <v>0</v>
      </c>
      <c r="AW172">
        <f t="shared" ca="1" si="90"/>
        <v>0</v>
      </c>
      <c r="AX172">
        <f t="shared" ca="1" si="90"/>
        <v>0</v>
      </c>
      <c r="AY172">
        <f t="shared" ca="1" si="90"/>
        <v>0</v>
      </c>
      <c r="AZ172">
        <f t="shared" ca="1" si="98"/>
        <v>0</v>
      </c>
      <c r="BA172">
        <f t="shared" ca="1" si="98"/>
        <v>0</v>
      </c>
      <c r="BB172">
        <f t="shared" ca="1" si="98"/>
        <v>0</v>
      </c>
      <c r="BC172">
        <f t="shared" ca="1" si="98"/>
        <v>0</v>
      </c>
      <c r="BD172">
        <f t="shared" ca="1" si="98"/>
        <v>0</v>
      </c>
      <c r="BE172">
        <f t="shared" ca="1" si="99"/>
        <v>0</v>
      </c>
      <c r="BF172" t="e">
        <f t="shared" ca="1" si="99"/>
        <v>#VALUE!</v>
      </c>
      <c r="BG172" s="59" t="e">
        <f t="shared" ca="1" si="69"/>
        <v>#VALUE!</v>
      </c>
      <c r="BH172" s="17"/>
      <c r="BI172" s="11" t="s">
        <v>23</v>
      </c>
      <c r="BJ172">
        <f t="shared" ca="1" si="91"/>
        <v>0</v>
      </c>
      <c r="BK172">
        <f t="shared" ca="1" si="91"/>
        <v>0</v>
      </c>
      <c r="BL172">
        <f t="shared" ca="1" si="91"/>
        <v>0</v>
      </c>
      <c r="BM172">
        <f t="shared" ca="1" si="91"/>
        <v>0</v>
      </c>
      <c r="BN172">
        <f t="shared" ca="1" si="91"/>
        <v>0</v>
      </c>
      <c r="BO172">
        <f t="shared" ca="1" si="100"/>
        <v>0</v>
      </c>
      <c r="BP172">
        <f t="shared" ca="1" si="100"/>
        <v>0</v>
      </c>
      <c r="BQ172">
        <f t="shared" ca="1" si="100"/>
        <v>0</v>
      </c>
      <c r="BR172">
        <f t="shared" ca="1" si="100"/>
        <v>0</v>
      </c>
      <c r="BS172">
        <f t="shared" ca="1" si="100"/>
        <v>0</v>
      </c>
      <c r="BT172">
        <f t="shared" ca="1" si="101"/>
        <v>0</v>
      </c>
      <c r="BU172">
        <f t="shared" ca="1" si="101"/>
        <v>0</v>
      </c>
      <c r="BV172" s="59">
        <f t="shared" ca="1" si="70"/>
        <v>0</v>
      </c>
      <c r="BW172" s="17"/>
    </row>
    <row r="173" spans="1:75" x14ac:dyDescent="0.25">
      <c r="A173" s="12" t="s">
        <v>24</v>
      </c>
      <c r="B173">
        <f t="shared" ca="1" si="87"/>
        <v>0</v>
      </c>
      <c r="C173">
        <f t="shared" ca="1" si="87"/>
        <v>0</v>
      </c>
      <c r="D173">
        <f t="shared" ca="1" si="87"/>
        <v>0</v>
      </c>
      <c r="E173">
        <f t="shared" ca="1" si="87"/>
        <v>0</v>
      </c>
      <c r="F173">
        <f t="shared" ca="1" si="87"/>
        <v>0</v>
      </c>
      <c r="G173">
        <f t="shared" ca="1" si="92"/>
        <v>0</v>
      </c>
      <c r="H173">
        <f t="shared" ca="1" si="92"/>
        <v>0</v>
      </c>
      <c r="I173">
        <f t="shared" ca="1" si="92"/>
        <v>0</v>
      </c>
      <c r="J173">
        <f t="shared" ca="1" si="92"/>
        <v>0</v>
      </c>
      <c r="K173">
        <f t="shared" ca="1" si="92"/>
        <v>0</v>
      </c>
      <c r="L173">
        <f t="shared" ca="1" si="93"/>
        <v>0</v>
      </c>
      <c r="M173">
        <f t="shared" ca="1" si="93"/>
        <v>0</v>
      </c>
      <c r="N173" s="59">
        <f t="shared" ca="1" si="65"/>
        <v>0</v>
      </c>
      <c r="O173" s="17"/>
      <c r="P173" s="12" t="s">
        <v>24</v>
      </c>
      <c r="Q173">
        <f t="shared" ca="1" si="88"/>
        <v>0</v>
      </c>
      <c r="R173">
        <f t="shared" ca="1" si="88"/>
        <v>0</v>
      </c>
      <c r="S173">
        <f t="shared" ca="1" si="88"/>
        <v>0</v>
      </c>
      <c r="T173">
        <f t="shared" ca="1" si="88"/>
        <v>0</v>
      </c>
      <c r="U173">
        <f t="shared" ca="1" si="88"/>
        <v>0</v>
      </c>
      <c r="V173">
        <f t="shared" ca="1" si="94"/>
        <v>0</v>
      </c>
      <c r="W173">
        <f t="shared" ca="1" si="94"/>
        <v>0</v>
      </c>
      <c r="X173">
        <f t="shared" ca="1" si="94"/>
        <v>0</v>
      </c>
      <c r="Y173">
        <f t="shared" ca="1" si="94"/>
        <v>0</v>
      </c>
      <c r="Z173">
        <f t="shared" ca="1" si="94"/>
        <v>0</v>
      </c>
      <c r="AA173">
        <f t="shared" ca="1" si="95"/>
        <v>0</v>
      </c>
      <c r="AB173">
        <f t="shared" ca="1" si="95"/>
        <v>0</v>
      </c>
      <c r="AC173" s="59">
        <f t="shared" ca="1" si="67"/>
        <v>0</v>
      </c>
      <c r="AD173" s="17"/>
      <c r="AE173" s="12" t="s">
        <v>24</v>
      </c>
      <c r="AF173">
        <f t="shared" ca="1" si="89"/>
        <v>0</v>
      </c>
      <c r="AG173">
        <f t="shared" ca="1" si="89"/>
        <v>0</v>
      </c>
      <c r="AH173">
        <f t="shared" ca="1" si="89"/>
        <v>0</v>
      </c>
      <c r="AI173">
        <f t="shared" ca="1" si="89"/>
        <v>0</v>
      </c>
      <c r="AJ173">
        <f t="shared" ca="1" si="89"/>
        <v>0</v>
      </c>
      <c r="AK173">
        <f t="shared" ca="1" si="96"/>
        <v>0</v>
      </c>
      <c r="AL173">
        <f t="shared" ca="1" si="96"/>
        <v>0</v>
      </c>
      <c r="AM173">
        <f t="shared" ca="1" si="96"/>
        <v>0</v>
      </c>
      <c r="AN173">
        <f t="shared" ca="1" si="96"/>
        <v>0</v>
      </c>
      <c r="AO173">
        <f t="shared" ca="1" si="96"/>
        <v>0</v>
      </c>
      <c r="AP173">
        <f t="shared" ca="1" si="97"/>
        <v>0</v>
      </c>
      <c r="AQ173">
        <f t="shared" ca="1" si="97"/>
        <v>0</v>
      </c>
      <c r="AR173" s="59">
        <f t="shared" ca="1" si="68"/>
        <v>0</v>
      </c>
      <c r="AS173" s="17"/>
      <c r="AT173" s="12" t="s">
        <v>24</v>
      </c>
      <c r="AU173">
        <f t="shared" ca="1" si="90"/>
        <v>0</v>
      </c>
      <c r="AV173">
        <f t="shared" ca="1" si="90"/>
        <v>0</v>
      </c>
      <c r="AW173">
        <f t="shared" ca="1" si="90"/>
        <v>0</v>
      </c>
      <c r="AX173">
        <f t="shared" ca="1" si="90"/>
        <v>0</v>
      </c>
      <c r="AY173">
        <f t="shared" ca="1" si="90"/>
        <v>0</v>
      </c>
      <c r="AZ173">
        <f t="shared" ca="1" si="98"/>
        <v>0</v>
      </c>
      <c r="BA173">
        <f t="shared" ca="1" si="98"/>
        <v>0</v>
      </c>
      <c r="BB173">
        <f t="shared" ca="1" si="98"/>
        <v>0</v>
      </c>
      <c r="BC173">
        <f t="shared" ca="1" si="98"/>
        <v>0</v>
      </c>
      <c r="BD173">
        <f t="shared" ca="1" si="98"/>
        <v>0</v>
      </c>
      <c r="BE173">
        <f t="shared" ca="1" si="99"/>
        <v>0</v>
      </c>
      <c r="BF173" t="e">
        <f t="shared" ca="1" si="99"/>
        <v>#VALUE!</v>
      </c>
      <c r="BG173" s="59" t="e">
        <f t="shared" ca="1" si="69"/>
        <v>#VALUE!</v>
      </c>
      <c r="BH173" s="17"/>
      <c r="BI173" s="12" t="s">
        <v>24</v>
      </c>
      <c r="BJ173">
        <f t="shared" ca="1" si="91"/>
        <v>0</v>
      </c>
      <c r="BK173">
        <f t="shared" ca="1" si="91"/>
        <v>0</v>
      </c>
      <c r="BL173">
        <f t="shared" ca="1" si="91"/>
        <v>0</v>
      </c>
      <c r="BM173">
        <f t="shared" ca="1" si="91"/>
        <v>0</v>
      </c>
      <c r="BN173">
        <f t="shared" ca="1" si="91"/>
        <v>0</v>
      </c>
      <c r="BO173">
        <f t="shared" ca="1" si="100"/>
        <v>0</v>
      </c>
      <c r="BP173">
        <f t="shared" ca="1" si="100"/>
        <v>0</v>
      </c>
      <c r="BQ173">
        <f t="shared" ca="1" si="100"/>
        <v>0</v>
      </c>
      <c r="BR173">
        <f t="shared" ca="1" si="100"/>
        <v>0</v>
      </c>
      <c r="BS173">
        <f t="shared" ca="1" si="100"/>
        <v>0</v>
      </c>
      <c r="BT173">
        <f t="shared" ca="1" si="101"/>
        <v>0</v>
      </c>
      <c r="BU173">
        <f t="shared" ca="1" si="101"/>
        <v>0</v>
      </c>
      <c r="BV173" s="59">
        <f t="shared" ca="1" si="70"/>
        <v>0</v>
      </c>
      <c r="BW173" s="17"/>
    </row>
    <row r="174" spans="1:75" x14ac:dyDescent="0.25">
      <c r="A174" s="11" t="s">
        <v>25</v>
      </c>
      <c r="B174">
        <f t="shared" ca="1" si="87"/>
        <v>0</v>
      </c>
      <c r="C174">
        <f t="shared" ca="1" si="87"/>
        <v>0</v>
      </c>
      <c r="D174">
        <f t="shared" ca="1" si="87"/>
        <v>0</v>
      </c>
      <c r="E174">
        <f t="shared" ca="1" si="87"/>
        <v>0</v>
      </c>
      <c r="F174">
        <f t="shared" ca="1" si="87"/>
        <v>0</v>
      </c>
      <c r="G174">
        <f t="shared" ca="1" si="92"/>
        <v>0</v>
      </c>
      <c r="H174">
        <f t="shared" ca="1" si="92"/>
        <v>0</v>
      </c>
      <c r="I174">
        <f t="shared" ca="1" si="92"/>
        <v>0</v>
      </c>
      <c r="J174">
        <f t="shared" ca="1" si="92"/>
        <v>0</v>
      </c>
      <c r="K174">
        <f t="shared" ca="1" si="92"/>
        <v>0</v>
      </c>
      <c r="L174">
        <f t="shared" ca="1" si="93"/>
        <v>0</v>
      </c>
      <c r="M174">
        <f t="shared" ca="1" si="93"/>
        <v>0</v>
      </c>
      <c r="N174" s="59">
        <f t="shared" ca="1" si="65"/>
        <v>0</v>
      </c>
      <c r="O174" s="17"/>
      <c r="P174" s="11" t="s">
        <v>25</v>
      </c>
      <c r="Q174">
        <f t="shared" ca="1" si="88"/>
        <v>0</v>
      </c>
      <c r="R174">
        <f t="shared" ca="1" si="88"/>
        <v>0</v>
      </c>
      <c r="S174">
        <f t="shared" ca="1" si="88"/>
        <v>0</v>
      </c>
      <c r="T174">
        <f t="shared" ca="1" si="88"/>
        <v>0</v>
      </c>
      <c r="U174">
        <f t="shared" ca="1" si="88"/>
        <v>0</v>
      </c>
      <c r="V174">
        <f t="shared" ca="1" si="94"/>
        <v>0</v>
      </c>
      <c r="W174">
        <f t="shared" ca="1" si="94"/>
        <v>0</v>
      </c>
      <c r="X174">
        <f t="shared" ca="1" si="94"/>
        <v>0</v>
      </c>
      <c r="Y174">
        <f t="shared" ca="1" si="94"/>
        <v>0</v>
      </c>
      <c r="Z174">
        <f t="shared" ca="1" si="94"/>
        <v>0</v>
      </c>
      <c r="AA174">
        <f t="shared" ca="1" si="95"/>
        <v>0</v>
      </c>
      <c r="AB174">
        <f t="shared" ca="1" si="95"/>
        <v>0</v>
      </c>
      <c r="AC174" s="59">
        <f t="shared" ca="1" si="67"/>
        <v>0</v>
      </c>
      <c r="AD174" s="17"/>
      <c r="AE174" s="11" t="s">
        <v>25</v>
      </c>
      <c r="AF174">
        <f t="shared" ca="1" si="89"/>
        <v>0</v>
      </c>
      <c r="AG174">
        <f t="shared" ca="1" si="89"/>
        <v>0</v>
      </c>
      <c r="AH174">
        <f t="shared" ca="1" si="89"/>
        <v>0</v>
      </c>
      <c r="AI174">
        <f t="shared" ca="1" si="89"/>
        <v>0</v>
      </c>
      <c r="AJ174">
        <f t="shared" ca="1" si="89"/>
        <v>0</v>
      </c>
      <c r="AK174">
        <f t="shared" ca="1" si="96"/>
        <v>0</v>
      </c>
      <c r="AL174">
        <f t="shared" ca="1" si="96"/>
        <v>0</v>
      </c>
      <c r="AM174">
        <f t="shared" ca="1" si="96"/>
        <v>0</v>
      </c>
      <c r="AN174">
        <f t="shared" ca="1" si="96"/>
        <v>0</v>
      </c>
      <c r="AO174">
        <f t="shared" ca="1" si="96"/>
        <v>0</v>
      </c>
      <c r="AP174">
        <f t="shared" ca="1" si="97"/>
        <v>0</v>
      </c>
      <c r="AQ174">
        <f t="shared" ca="1" si="97"/>
        <v>0</v>
      </c>
      <c r="AR174" s="59">
        <f t="shared" ca="1" si="68"/>
        <v>0</v>
      </c>
      <c r="AS174" s="17"/>
      <c r="AT174" s="11" t="s">
        <v>25</v>
      </c>
      <c r="AU174">
        <f t="shared" ca="1" si="90"/>
        <v>0</v>
      </c>
      <c r="AV174">
        <f t="shared" ca="1" si="90"/>
        <v>0</v>
      </c>
      <c r="AW174">
        <f t="shared" ca="1" si="90"/>
        <v>0</v>
      </c>
      <c r="AX174">
        <f t="shared" ca="1" si="90"/>
        <v>0</v>
      </c>
      <c r="AY174">
        <f t="shared" ca="1" si="90"/>
        <v>0</v>
      </c>
      <c r="AZ174">
        <f t="shared" ca="1" si="98"/>
        <v>0</v>
      </c>
      <c r="BA174">
        <f t="shared" ca="1" si="98"/>
        <v>0</v>
      </c>
      <c r="BB174">
        <f t="shared" ca="1" si="98"/>
        <v>0</v>
      </c>
      <c r="BC174">
        <f t="shared" ca="1" si="98"/>
        <v>0</v>
      </c>
      <c r="BD174">
        <f t="shared" ca="1" si="98"/>
        <v>0</v>
      </c>
      <c r="BE174">
        <f t="shared" ca="1" si="99"/>
        <v>0</v>
      </c>
      <c r="BF174" t="e">
        <f t="shared" ca="1" si="99"/>
        <v>#VALUE!</v>
      </c>
      <c r="BG174" s="59" t="e">
        <f t="shared" ca="1" si="69"/>
        <v>#VALUE!</v>
      </c>
      <c r="BH174" s="17"/>
      <c r="BI174" s="11" t="s">
        <v>25</v>
      </c>
      <c r="BJ174">
        <f t="shared" ca="1" si="91"/>
        <v>0</v>
      </c>
      <c r="BK174">
        <f t="shared" ca="1" si="91"/>
        <v>0</v>
      </c>
      <c r="BL174">
        <f t="shared" ca="1" si="91"/>
        <v>0</v>
      </c>
      <c r="BM174">
        <f t="shared" ca="1" si="91"/>
        <v>0</v>
      </c>
      <c r="BN174">
        <f t="shared" ca="1" si="91"/>
        <v>0</v>
      </c>
      <c r="BO174">
        <f t="shared" ca="1" si="100"/>
        <v>0</v>
      </c>
      <c r="BP174">
        <f t="shared" ca="1" si="100"/>
        <v>0</v>
      </c>
      <c r="BQ174">
        <f t="shared" ca="1" si="100"/>
        <v>0</v>
      </c>
      <c r="BR174">
        <f t="shared" ca="1" si="100"/>
        <v>0</v>
      </c>
      <c r="BS174">
        <f t="shared" ca="1" si="100"/>
        <v>0</v>
      </c>
      <c r="BT174">
        <f t="shared" ca="1" si="101"/>
        <v>0</v>
      </c>
      <c r="BU174">
        <f t="shared" ca="1" si="101"/>
        <v>0</v>
      </c>
      <c r="BV174" s="59">
        <f t="shared" ca="1" si="70"/>
        <v>0</v>
      </c>
      <c r="BW174" s="17"/>
    </row>
    <row r="175" spans="1:75" x14ac:dyDescent="0.25">
      <c r="A175" s="12" t="s">
        <v>26</v>
      </c>
      <c r="B175">
        <f t="shared" ca="1" si="87"/>
        <v>0</v>
      </c>
      <c r="C175">
        <f t="shared" ca="1" si="87"/>
        <v>0</v>
      </c>
      <c r="D175">
        <f t="shared" ca="1" si="87"/>
        <v>0</v>
      </c>
      <c r="E175">
        <f t="shared" ca="1" si="87"/>
        <v>0</v>
      </c>
      <c r="F175">
        <f t="shared" ca="1" si="87"/>
        <v>0</v>
      </c>
      <c r="G175">
        <f t="shared" ca="1" si="92"/>
        <v>0</v>
      </c>
      <c r="H175">
        <f t="shared" ca="1" si="92"/>
        <v>0</v>
      </c>
      <c r="I175">
        <f t="shared" ca="1" si="92"/>
        <v>0</v>
      </c>
      <c r="J175">
        <f t="shared" ca="1" si="92"/>
        <v>0</v>
      </c>
      <c r="K175">
        <f t="shared" ca="1" si="92"/>
        <v>0</v>
      </c>
      <c r="L175">
        <f t="shared" ca="1" si="93"/>
        <v>0</v>
      </c>
      <c r="M175">
        <f t="shared" ca="1" si="93"/>
        <v>0</v>
      </c>
      <c r="N175" s="59">
        <f t="shared" ca="1" si="65"/>
        <v>0</v>
      </c>
      <c r="O175" s="17"/>
      <c r="P175" s="12" t="s">
        <v>26</v>
      </c>
      <c r="Q175">
        <f t="shared" ca="1" si="88"/>
        <v>0</v>
      </c>
      <c r="R175">
        <f t="shared" ca="1" si="88"/>
        <v>0</v>
      </c>
      <c r="S175">
        <f t="shared" ca="1" si="88"/>
        <v>0</v>
      </c>
      <c r="T175">
        <f t="shared" ca="1" si="88"/>
        <v>0</v>
      </c>
      <c r="U175">
        <f t="shared" ca="1" si="88"/>
        <v>0</v>
      </c>
      <c r="V175">
        <f t="shared" ca="1" si="94"/>
        <v>0</v>
      </c>
      <c r="W175">
        <f t="shared" ca="1" si="94"/>
        <v>0</v>
      </c>
      <c r="X175">
        <f t="shared" ca="1" si="94"/>
        <v>0</v>
      </c>
      <c r="Y175">
        <f t="shared" ca="1" si="94"/>
        <v>0</v>
      </c>
      <c r="Z175">
        <f t="shared" ca="1" si="94"/>
        <v>0</v>
      </c>
      <c r="AA175">
        <f t="shared" ca="1" si="95"/>
        <v>0</v>
      </c>
      <c r="AB175">
        <f t="shared" ca="1" si="95"/>
        <v>0</v>
      </c>
      <c r="AC175" s="59">
        <f t="shared" ca="1" si="67"/>
        <v>0</v>
      </c>
      <c r="AD175" s="17"/>
      <c r="AE175" s="12" t="s">
        <v>26</v>
      </c>
      <c r="AF175">
        <f t="shared" ca="1" si="89"/>
        <v>0</v>
      </c>
      <c r="AG175">
        <f t="shared" ca="1" si="89"/>
        <v>0</v>
      </c>
      <c r="AH175">
        <f t="shared" ca="1" si="89"/>
        <v>0</v>
      </c>
      <c r="AI175">
        <f t="shared" ca="1" si="89"/>
        <v>0</v>
      </c>
      <c r="AJ175">
        <f t="shared" ca="1" si="89"/>
        <v>0</v>
      </c>
      <c r="AK175">
        <f t="shared" ca="1" si="96"/>
        <v>0</v>
      </c>
      <c r="AL175">
        <f t="shared" ca="1" si="96"/>
        <v>0</v>
      </c>
      <c r="AM175">
        <f t="shared" ca="1" si="96"/>
        <v>0</v>
      </c>
      <c r="AN175">
        <f t="shared" ca="1" si="96"/>
        <v>0</v>
      </c>
      <c r="AO175">
        <f t="shared" ca="1" si="96"/>
        <v>0</v>
      </c>
      <c r="AP175">
        <f t="shared" ca="1" si="97"/>
        <v>0</v>
      </c>
      <c r="AQ175">
        <f t="shared" ca="1" si="97"/>
        <v>0</v>
      </c>
      <c r="AR175" s="59">
        <f t="shared" ca="1" si="68"/>
        <v>0</v>
      </c>
      <c r="AS175" s="17"/>
      <c r="AT175" s="12" t="s">
        <v>26</v>
      </c>
      <c r="AU175">
        <f t="shared" ca="1" si="90"/>
        <v>0</v>
      </c>
      <c r="AV175">
        <f t="shared" ca="1" si="90"/>
        <v>0</v>
      </c>
      <c r="AW175">
        <f t="shared" ca="1" si="90"/>
        <v>0</v>
      </c>
      <c r="AX175">
        <f t="shared" ca="1" si="90"/>
        <v>0</v>
      </c>
      <c r="AY175">
        <f t="shared" ca="1" si="90"/>
        <v>0</v>
      </c>
      <c r="AZ175">
        <f t="shared" ca="1" si="98"/>
        <v>0</v>
      </c>
      <c r="BA175">
        <f t="shared" ca="1" si="98"/>
        <v>0</v>
      </c>
      <c r="BB175">
        <f t="shared" ca="1" si="98"/>
        <v>0</v>
      </c>
      <c r="BC175">
        <f t="shared" ca="1" si="98"/>
        <v>0</v>
      </c>
      <c r="BD175">
        <f t="shared" ca="1" si="98"/>
        <v>0</v>
      </c>
      <c r="BE175">
        <f t="shared" ca="1" si="99"/>
        <v>0</v>
      </c>
      <c r="BF175" t="e">
        <f t="shared" ca="1" si="99"/>
        <v>#VALUE!</v>
      </c>
      <c r="BG175" s="59" t="e">
        <f t="shared" ca="1" si="69"/>
        <v>#VALUE!</v>
      </c>
      <c r="BH175" s="17"/>
      <c r="BI175" s="12" t="s">
        <v>26</v>
      </c>
      <c r="BJ175">
        <f t="shared" ca="1" si="91"/>
        <v>0</v>
      </c>
      <c r="BK175">
        <f t="shared" ca="1" si="91"/>
        <v>0</v>
      </c>
      <c r="BL175">
        <f t="shared" ca="1" si="91"/>
        <v>0</v>
      </c>
      <c r="BM175">
        <f t="shared" ca="1" si="91"/>
        <v>0</v>
      </c>
      <c r="BN175">
        <f t="shared" ca="1" si="91"/>
        <v>0</v>
      </c>
      <c r="BO175">
        <f t="shared" ca="1" si="100"/>
        <v>0</v>
      </c>
      <c r="BP175">
        <f t="shared" ca="1" si="100"/>
        <v>0</v>
      </c>
      <c r="BQ175">
        <f t="shared" ca="1" si="100"/>
        <v>0</v>
      </c>
      <c r="BR175">
        <f t="shared" ca="1" si="100"/>
        <v>0</v>
      </c>
      <c r="BS175">
        <f t="shared" ca="1" si="100"/>
        <v>0</v>
      </c>
      <c r="BT175">
        <f t="shared" ca="1" si="101"/>
        <v>0</v>
      </c>
      <c r="BU175">
        <f t="shared" ca="1" si="101"/>
        <v>0</v>
      </c>
      <c r="BV175" s="59">
        <f t="shared" ca="1" si="70"/>
        <v>0</v>
      </c>
      <c r="BW175" s="17"/>
    </row>
    <row r="176" spans="1:75" x14ac:dyDescent="0.25">
      <c r="A176" s="11" t="s">
        <v>27</v>
      </c>
      <c r="B176">
        <f t="shared" ca="1" si="87"/>
        <v>0</v>
      </c>
      <c r="C176">
        <f t="shared" ca="1" si="87"/>
        <v>0</v>
      </c>
      <c r="D176">
        <f t="shared" ca="1" si="87"/>
        <v>0</v>
      </c>
      <c r="E176">
        <f t="shared" ca="1" si="87"/>
        <v>0</v>
      </c>
      <c r="F176">
        <f t="shared" ca="1" si="87"/>
        <v>0</v>
      </c>
      <c r="G176">
        <f t="shared" ca="1" si="92"/>
        <v>0</v>
      </c>
      <c r="H176">
        <f t="shared" ca="1" si="92"/>
        <v>0</v>
      </c>
      <c r="I176">
        <f t="shared" ca="1" si="92"/>
        <v>0</v>
      </c>
      <c r="J176">
        <f t="shared" ca="1" si="92"/>
        <v>0</v>
      </c>
      <c r="K176">
        <f t="shared" ca="1" si="92"/>
        <v>0</v>
      </c>
      <c r="L176">
        <f t="shared" ca="1" si="93"/>
        <v>0</v>
      </c>
      <c r="M176">
        <f t="shared" ca="1" si="93"/>
        <v>0</v>
      </c>
      <c r="N176" s="59">
        <f t="shared" ca="1" si="65"/>
        <v>0</v>
      </c>
      <c r="O176" s="17"/>
      <c r="P176" s="11" t="s">
        <v>27</v>
      </c>
      <c r="Q176">
        <f t="shared" ca="1" si="88"/>
        <v>0</v>
      </c>
      <c r="R176">
        <f t="shared" ca="1" si="88"/>
        <v>0</v>
      </c>
      <c r="S176">
        <f t="shared" ca="1" si="88"/>
        <v>0</v>
      </c>
      <c r="T176">
        <f t="shared" ca="1" si="88"/>
        <v>0</v>
      </c>
      <c r="U176">
        <f t="shared" ca="1" si="88"/>
        <v>0</v>
      </c>
      <c r="V176">
        <f t="shared" ca="1" si="94"/>
        <v>0</v>
      </c>
      <c r="W176">
        <f t="shared" ca="1" si="94"/>
        <v>0</v>
      </c>
      <c r="X176">
        <f t="shared" ca="1" si="94"/>
        <v>0</v>
      </c>
      <c r="Y176">
        <f t="shared" ca="1" si="94"/>
        <v>0</v>
      </c>
      <c r="Z176">
        <f t="shared" ca="1" si="94"/>
        <v>0</v>
      </c>
      <c r="AA176">
        <f t="shared" ca="1" si="95"/>
        <v>0</v>
      </c>
      <c r="AB176">
        <f t="shared" ca="1" si="95"/>
        <v>0</v>
      </c>
      <c r="AC176" s="59">
        <f t="shared" ca="1" si="67"/>
        <v>0</v>
      </c>
      <c r="AD176" s="17"/>
      <c r="AE176" s="11" t="s">
        <v>27</v>
      </c>
      <c r="AF176">
        <f t="shared" ca="1" si="89"/>
        <v>0</v>
      </c>
      <c r="AG176">
        <f t="shared" ca="1" si="89"/>
        <v>0</v>
      </c>
      <c r="AH176">
        <f t="shared" ca="1" si="89"/>
        <v>0</v>
      </c>
      <c r="AI176">
        <f t="shared" ca="1" si="89"/>
        <v>0</v>
      </c>
      <c r="AJ176">
        <f t="shared" ca="1" si="89"/>
        <v>0</v>
      </c>
      <c r="AK176">
        <f t="shared" ca="1" si="96"/>
        <v>0</v>
      </c>
      <c r="AL176">
        <f t="shared" ca="1" si="96"/>
        <v>0</v>
      </c>
      <c r="AM176">
        <f t="shared" ca="1" si="96"/>
        <v>0</v>
      </c>
      <c r="AN176">
        <f t="shared" ca="1" si="96"/>
        <v>0</v>
      </c>
      <c r="AO176">
        <f t="shared" ca="1" si="96"/>
        <v>0</v>
      </c>
      <c r="AP176">
        <f t="shared" ca="1" si="97"/>
        <v>0</v>
      </c>
      <c r="AQ176">
        <f t="shared" ca="1" si="97"/>
        <v>0</v>
      </c>
      <c r="AR176" s="59">
        <f t="shared" ca="1" si="68"/>
        <v>0</v>
      </c>
      <c r="AS176" s="17"/>
      <c r="AT176" s="11" t="s">
        <v>27</v>
      </c>
      <c r="AU176">
        <f t="shared" ca="1" si="90"/>
        <v>0</v>
      </c>
      <c r="AV176">
        <f t="shared" ca="1" si="90"/>
        <v>0</v>
      </c>
      <c r="AW176">
        <f t="shared" ca="1" si="90"/>
        <v>0</v>
      </c>
      <c r="AX176">
        <f t="shared" ca="1" si="90"/>
        <v>0</v>
      </c>
      <c r="AY176">
        <f t="shared" ca="1" si="90"/>
        <v>0</v>
      </c>
      <c r="AZ176">
        <f t="shared" ca="1" si="98"/>
        <v>0</v>
      </c>
      <c r="BA176">
        <f t="shared" ca="1" si="98"/>
        <v>0</v>
      </c>
      <c r="BB176">
        <f t="shared" ca="1" si="98"/>
        <v>0</v>
      </c>
      <c r="BC176">
        <f t="shared" ca="1" si="98"/>
        <v>0</v>
      </c>
      <c r="BD176">
        <f t="shared" ca="1" si="98"/>
        <v>0</v>
      </c>
      <c r="BE176">
        <f t="shared" ca="1" si="99"/>
        <v>0</v>
      </c>
      <c r="BF176" t="e">
        <f t="shared" ca="1" si="99"/>
        <v>#VALUE!</v>
      </c>
      <c r="BG176" s="59" t="e">
        <f t="shared" ca="1" si="69"/>
        <v>#VALUE!</v>
      </c>
      <c r="BH176" s="17"/>
      <c r="BI176" s="11" t="s">
        <v>27</v>
      </c>
      <c r="BJ176">
        <f t="shared" ca="1" si="91"/>
        <v>0</v>
      </c>
      <c r="BK176">
        <f t="shared" ca="1" si="91"/>
        <v>0</v>
      </c>
      <c r="BL176">
        <f t="shared" ca="1" si="91"/>
        <v>0</v>
      </c>
      <c r="BM176">
        <f t="shared" ca="1" si="91"/>
        <v>0</v>
      </c>
      <c r="BN176">
        <f t="shared" ca="1" si="91"/>
        <v>0</v>
      </c>
      <c r="BO176">
        <f t="shared" ca="1" si="100"/>
        <v>0</v>
      </c>
      <c r="BP176">
        <f t="shared" ca="1" si="100"/>
        <v>0</v>
      </c>
      <c r="BQ176">
        <f t="shared" ca="1" si="100"/>
        <v>0</v>
      </c>
      <c r="BR176">
        <f t="shared" ca="1" si="100"/>
        <v>0</v>
      </c>
      <c r="BS176">
        <f t="shared" ca="1" si="100"/>
        <v>0</v>
      </c>
      <c r="BT176">
        <f t="shared" ca="1" si="101"/>
        <v>0</v>
      </c>
      <c r="BU176">
        <f t="shared" ca="1" si="101"/>
        <v>0</v>
      </c>
      <c r="BV176" s="59">
        <f t="shared" ca="1" si="70"/>
        <v>0</v>
      </c>
      <c r="BW176" s="17"/>
    </row>
    <row r="177" spans="1:75" x14ac:dyDescent="0.25">
      <c r="A177" s="11" t="s">
        <v>29</v>
      </c>
      <c r="B177">
        <f t="shared" ca="1" si="87"/>
        <v>0</v>
      </c>
      <c r="C177">
        <f t="shared" ca="1" si="87"/>
        <v>0</v>
      </c>
      <c r="D177">
        <f t="shared" ca="1" si="87"/>
        <v>0</v>
      </c>
      <c r="E177">
        <f t="shared" ca="1" si="87"/>
        <v>0</v>
      </c>
      <c r="F177">
        <f t="shared" ca="1" si="87"/>
        <v>0</v>
      </c>
      <c r="G177">
        <f t="shared" ca="1" si="92"/>
        <v>0</v>
      </c>
      <c r="H177">
        <f t="shared" ca="1" si="92"/>
        <v>0</v>
      </c>
      <c r="I177">
        <f t="shared" ca="1" si="92"/>
        <v>0</v>
      </c>
      <c r="J177">
        <f t="shared" ca="1" si="92"/>
        <v>0</v>
      </c>
      <c r="K177">
        <f t="shared" ca="1" si="92"/>
        <v>0</v>
      </c>
      <c r="L177">
        <f t="shared" ca="1" si="93"/>
        <v>0</v>
      </c>
      <c r="M177">
        <f t="shared" ca="1" si="93"/>
        <v>0</v>
      </c>
      <c r="N177" s="59">
        <f t="shared" ca="1" si="65"/>
        <v>0</v>
      </c>
      <c r="O177" s="17"/>
      <c r="P177" s="11" t="s">
        <v>29</v>
      </c>
      <c r="Q177">
        <f t="shared" ca="1" si="88"/>
        <v>0</v>
      </c>
      <c r="R177">
        <f t="shared" ca="1" si="88"/>
        <v>0</v>
      </c>
      <c r="S177">
        <f t="shared" ca="1" si="88"/>
        <v>0</v>
      </c>
      <c r="T177">
        <f t="shared" ca="1" si="88"/>
        <v>0</v>
      </c>
      <c r="U177">
        <f t="shared" ca="1" si="88"/>
        <v>0</v>
      </c>
      <c r="V177">
        <f t="shared" ca="1" si="94"/>
        <v>0</v>
      </c>
      <c r="W177">
        <f t="shared" ca="1" si="94"/>
        <v>0</v>
      </c>
      <c r="X177">
        <f t="shared" ca="1" si="94"/>
        <v>0</v>
      </c>
      <c r="Y177">
        <f t="shared" ca="1" si="94"/>
        <v>0</v>
      </c>
      <c r="Z177">
        <f t="shared" ca="1" si="94"/>
        <v>0</v>
      </c>
      <c r="AA177">
        <f t="shared" ca="1" si="95"/>
        <v>0</v>
      </c>
      <c r="AB177">
        <f t="shared" ca="1" si="95"/>
        <v>0</v>
      </c>
      <c r="AC177" s="59">
        <f t="shared" ca="1" si="67"/>
        <v>0</v>
      </c>
      <c r="AD177" s="17"/>
      <c r="AE177" s="11" t="s">
        <v>29</v>
      </c>
      <c r="AF177">
        <f t="shared" ca="1" si="89"/>
        <v>0</v>
      </c>
      <c r="AG177">
        <f t="shared" ca="1" si="89"/>
        <v>0</v>
      </c>
      <c r="AH177">
        <f t="shared" ca="1" si="89"/>
        <v>0</v>
      </c>
      <c r="AI177">
        <f t="shared" ca="1" si="89"/>
        <v>0</v>
      </c>
      <c r="AJ177">
        <f t="shared" ca="1" si="89"/>
        <v>0</v>
      </c>
      <c r="AK177">
        <f t="shared" ca="1" si="96"/>
        <v>0</v>
      </c>
      <c r="AL177">
        <f t="shared" ca="1" si="96"/>
        <v>0</v>
      </c>
      <c r="AM177">
        <f t="shared" ca="1" si="96"/>
        <v>0</v>
      </c>
      <c r="AN177">
        <f t="shared" ca="1" si="96"/>
        <v>0</v>
      </c>
      <c r="AO177">
        <f t="shared" ca="1" si="96"/>
        <v>0</v>
      </c>
      <c r="AP177">
        <f t="shared" ca="1" si="97"/>
        <v>0</v>
      </c>
      <c r="AQ177">
        <f t="shared" ca="1" si="97"/>
        <v>0</v>
      </c>
      <c r="AR177" s="59">
        <f t="shared" ca="1" si="68"/>
        <v>0</v>
      </c>
      <c r="AS177" s="17"/>
      <c r="AT177" s="11" t="s">
        <v>29</v>
      </c>
      <c r="AU177">
        <f t="shared" ca="1" si="90"/>
        <v>0</v>
      </c>
      <c r="AV177">
        <f t="shared" ca="1" si="90"/>
        <v>0</v>
      </c>
      <c r="AW177">
        <f t="shared" ca="1" si="90"/>
        <v>0</v>
      </c>
      <c r="AX177">
        <f t="shared" ca="1" si="90"/>
        <v>0</v>
      </c>
      <c r="AY177">
        <f t="shared" ca="1" si="90"/>
        <v>0</v>
      </c>
      <c r="AZ177">
        <f t="shared" ca="1" si="98"/>
        <v>0</v>
      </c>
      <c r="BA177">
        <f t="shared" ca="1" si="98"/>
        <v>0</v>
      </c>
      <c r="BB177">
        <f t="shared" ca="1" si="98"/>
        <v>0</v>
      </c>
      <c r="BC177">
        <f t="shared" ca="1" si="98"/>
        <v>0</v>
      </c>
      <c r="BD177">
        <f t="shared" ca="1" si="98"/>
        <v>0</v>
      </c>
      <c r="BE177">
        <f t="shared" ca="1" si="99"/>
        <v>0</v>
      </c>
      <c r="BF177" t="e">
        <f t="shared" ca="1" si="99"/>
        <v>#VALUE!</v>
      </c>
      <c r="BG177" s="59" t="e">
        <f t="shared" ca="1" si="69"/>
        <v>#VALUE!</v>
      </c>
      <c r="BH177" s="17"/>
      <c r="BI177" s="11" t="s">
        <v>29</v>
      </c>
      <c r="BJ177">
        <f t="shared" ca="1" si="91"/>
        <v>0</v>
      </c>
      <c r="BK177">
        <f t="shared" ca="1" si="91"/>
        <v>0</v>
      </c>
      <c r="BL177">
        <f t="shared" ca="1" si="91"/>
        <v>0</v>
      </c>
      <c r="BM177">
        <f t="shared" ca="1" si="91"/>
        <v>0</v>
      </c>
      <c r="BN177">
        <f t="shared" ca="1" si="91"/>
        <v>0</v>
      </c>
      <c r="BO177">
        <f t="shared" ca="1" si="100"/>
        <v>0</v>
      </c>
      <c r="BP177">
        <f t="shared" ca="1" si="100"/>
        <v>0</v>
      </c>
      <c r="BQ177">
        <f t="shared" ca="1" si="100"/>
        <v>0</v>
      </c>
      <c r="BR177">
        <f t="shared" ca="1" si="100"/>
        <v>0</v>
      </c>
      <c r="BS177">
        <f t="shared" ca="1" si="100"/>
        <v>0</v>
      </c>
      <c r="BT177">
        <f t="shared" ca="1" si="101"/>
        <v>0</v>
      </c>
      <c r="BU177">
        <f t="shared" ca="1" si="101"/>
        <v>0</v>
      </c>
      <c r="BV177" s="59">
        <f t="shared" ca="1" si="70"/>
        <v>0</v>
      </c>
      <c r="BW177" s="17"/>
    </row>
    <row r="178" spans="1:75" x14ac:dyDescent="0.25">
      <c r="A178" s="12" t="s">
        <v>30</v>
      </c>
      <c r="B178">
        <f t="shared" ca="1" si="87"/>
        <v>0</v>
      </c>
      <c r="C178">
        <f t="shared" ca="1" si="87"/>
        <v>0</v>
      </c>
      <c r="D178">
        <f t="shared" ca="1" si="87"/>
        <v>0</v>
      </c>
      <c r="E178">
        <f t="shared" ca="1" si="87"/>
        <v>0</v>
      </c>
      <c r="F178">
        <f t="shared" ca="1" si="87"/>
        <v>0</v>
      </c>
      <c r="G178">
        <f t="shared" ca="1" si="92"/>
        <v>0</v>
      </c>
      <c r="H178">
        <f t="shared" ca="1" si="92"/>
        <v>0</v>
      </c>
      <c r="I178">
        <f t="shared" ca="1" si="92"/>
        <v>0</v>
      </c>
      <c r="J178">
        <f t="shared" ca="1" si="92"/>
        <v>0</v>
      </c>
      <c r="K178">
        <f t="shared" ca="1" si="92"/>
        <v>0</v>
      </c>
      <c r="L178">
        <f t="shared" ca="1" si="93"/>
        <v>0</v>
      </c>
      <c r="M178">
        <f t="shared" ca="1" si="93"/>
        <v>0</v>
      </c>
      <c r="N178" s="59">
        <f t="shared" ca="1" si="65"/>
        <v>0</v>
      </c>
      <c r="O178" s="17"/>
      <c r="P178" s="12" t="s">
        <v>30</v>
      </c>
      <c r="Q178">
        <f t="shared" ca="1" si="88"/>
        <v>0</v>
      </c>
      <c r="R178">
        <f t="shared" ca="1" si="88"/>
        <v>0</v>
      </c>
      <c r="S178">
        <f t="shared" ca="1" si="88"/>
        <v>0</v>
      </c>
      <c r="T178">
        <f t="shared" ca="1" si="88"/>
        <v>0</v>
      </c>
      <c r="U178">
        <f t="shared" ca="1" si="88"/>
        <v>0</v>
      </c>
      <c r="V178">
        <f t="shared" ca="1" si="94"/>
        <v>0</v>
      </c>
      <c r="W178">
        <f t="shared" ca="1" si="94"/>
        <v>0</v>
      </c>
      <c r="X178">
        <f t="shared" ca="1" si="94"/>
        <v>0</v>
      </c>
      <c r="Y178">
        <f t="shared" ca="1" si="94"/>
        <v>0</v>
      </c>
      <c r="Z178">
        <f t="shared" ca="1" si="94"/>
        <v>0</v>
      </c>
      <c r="AA178">
        <f t="shared" ca="1" si="95"/>
        <v>0</v>
      </c>
      <c r="AB178">
        <f t="shared" ca="1" si="95"/>
        <v>0</v>
      </c>
      <c r="AC178" s="59">
        <f t="shared" ca="1" si="67"/>
        <v>0</v>
      </c>
      <c r="AD178" s="17"/>
      <c r="AE178" s="12" t="s">
        <v>30</v>
      </c>
      <c r="AF178">
        <f t="shared" ca="1" si="89"/>
        <v>0</v>
      </c>
      <c r="AG178">
        <f t="shared" ca="1" si="89"/>
        <v>0</v>
      </c>
      <c r="AH178">
        <f t="shared" ca="1" si="89"/>
        <v>0</v>
      </c>
      <c r="AI178">
        <f t="shared" ca="1" si="89"/>
        <v>0</v>
      </c>
      <c r="AJ178">
        <f t="shared" ca="1" si="89"/>
        <v>0</v>
      </c>
      <c r="AK178">
        <f t="shared" ca="1" si="96"/>
        <v>0</v>
      </c>
      <c r="AL178">
        <f t="shared" ca="1" si="96"/>
        <v>0</v>
      </c>
      <c r="AM178">
        <f t="shared" ca="1" si="96"/>
        <v>0</v>
      </c>
      <c r="AN178">
        <f t="shared" ca="1" si="96"/>
        <v>0</v>
      </c>
      <c r="AO178">
        <f t="shared" ca="1" si="96"/>
        <v>0</v>
      </c>
      <c r="AP178">
        <f t="shared" ca="1" si="97"/>
        <v>0</v>
      </c>
      <c r="AQ178">
        <f t="shared" ca="1" si="97"/>
        <v>0</v>
      </c>
      <c r="AR178" s="59">
        <f t="shared" ca="1" si="68"/>
        <v>0</v>
      </c>
      <c r="AS178" s="17"/>
      <c r="AT178" s="12" t="s">
        <v>30</v>
      </c>
      <c r="AU178">
        <f t="shared" ca="1" si="90"/>
        <v>0</v>
      </c>
      <c r="AV178">
        <f t="shared" ca="1" si="90"/>
        <v>0</v>
      </c>
      <c r="AW178">
        <f t="shared" ca="1" si="90"/>
        <v>0</v>
      </c>
      <c r="AX178">
        <f t="shared" ca="1" si="90"/>
        <v>0</v>
      </c>
      <c r="AY178">
        <f t="shared" ca="1" si="90"/>
        <v>0</v>
      </c>
      <c r="AZ178">
        <f t="shared" ca="1" si="98"/>
        <v>0</v>
      </c>
      <c r="BA178">
        <f t="shared" ca="1" si="98"/>
        <v>0</v>
      </c>
      <c r="BB178">
        <f t="shared" ca="1" si="98"/>
        <v>0</v>
      </c>
      <c r="BC178">
        <f t="shared" ca="1" si="98"/>
        <v>0</v>
      </c>
      <c r="BD178">
        <f t="shared" ca="1" si="98"/>
        <v>0</v>
      </c>
      <c r="BE178">
        <f t="shared" ca="1" si="99"/>
        <v>0</v>
      </c>
      <c r="BF178" t="e">
        <f t="shared" ca="1" si="99"/>
        <v>#VALUE!</v>
      </c>
      <c r="BG178" s="59" t="e">
        <f t="shared" ca="1" si="69"/>
        <v>#VALUE!</v>
      </c>
      <c r="BH178" s="17"/>
      <c r="BI178" s="12" t="s">
        <v>30</v>
      </c>
      <c r="BJ178">
        <f t="shared" ca="1" si="91"/>
        <v>0</v>
      </c>
      <c r="BK178">
        <f t="shared" ca="1" si="91"/>
        <v>0</v>
      </c>
      <c r="BL178">
        <f t="shared" ca="1" si="91"/>
        <v>0</v>
      </c>
      <c r="BM178">
        <f t="shared" ca="1" si="91"/>
        <v>0</v>
      </c>
      <c r="BN178">
        <f t="shared" ca="1" si="91"/>
        <v>0</v>
      </c>
      <c r="BO178">
        <f t="shared" ca="1" si="100"/>
        <v>0</v>
      </c>
      <c r="BP178">
        <f t="shared" ca="1" si="100"/>
        <v>0</v>
      </c>
      <c r="BQ178">
        <f t="shared" ca="1" si="100"/>
        <v>0</v>
      </c>
      <c r="BR178">
        <f t="shared" ca="1" si="100"/>
        <v>0</v>
      </c>
      <c r="BS178">
        <f t="shared" ca="1" si="100"/>
        <v>0</v>
      </c>
      <c r="BT178">
        <f t="shared" ca="1" si="101"/>
        <v>0</v>
      </c>
      <c r="BU178">
        <f t="shared" ca="1" si="101"/>
        <v>0</v>
      </c>
      <c r="BV178" s="59">
        <f t="shared" ca="1" si="70"/>
        <v>0</v>
      </c>
      <c r="BW178" s="17"/>
    </row>
    <row r="179" spans="1:75" x14ac:dyDescent="0.25">
      <c r="A179" s="11" t="s">
        <v>31</v>
      </c>
      <c r="B179">
        <f t="shared" ca="1" si="87"/>
        <v>0</v>
      </c>
      <c r="C179">
        <f t="shared" ca="1" si="87"/>
        <v>0</v>
      </c>
      <c r="D179">
        <f t="shared" ca="1" si="87"/>
        <v>0</v>
      </c>
      <c r="E179">
        <f t="shared" ca="1" si="87"/>
        <v>0</v>
      </c>
      <c r="F179">
        <f t="shared" ca="1" si="87"/>
        <v>0</v>
      </c>
      <c r="G179">
        <f t="shared" ca="1" si="92"/>
        <v>0</v>
      </c>
      <c r="H179">
        <f t="shared" ca="1" si="92"/>
        <v>0</v>
      </c>
      <c r="I179">
        <f t="shared" ca="1" si="92"/>
        <v>0</v>
      </c>
      <c r="J179">
        <f t="shared" ca="1" si="92"/>
        <v>0</v>
      </c>
      <c r="K179">
        <f t="shared" ca="1" si="92"/>
        <v>0</v>
      </c>
      <c r="L179">
        <f t="shared" ca="1" si="93"/>
        <v>0</v>
      </c>
      <c r="M179">
        <f t="shared" ca="1" si="93"/>
        <v>0</v>
      </c>
      <c r="N179" s="59">
        <f t="shared" ca="1" si="65"/>
        <v>0</v>
      </c>
      <c r="O179" s="17"/>
      <c r="P179" s="11" t="s">
        <v>31</v>
      </c>
      <c r="Q179">
        <f t="shared" ca="1" si="88"/>
        <v>0</v>
      </c>
      <c r="R179">
        <f t="shared" ca="1" si="88"/>
        <v>0</v>
      </c>
      <c r="S179">
        <f t="shared" ca="1" si="88"/>
        <v>0</v>
      </c>
      <c r="T179">
        <f t="shared" ca="1" si="88"/>
        <v>0</v>
      </c>
      <c r="U179">
        <f t="shared" ca="1" si="88"/>
        <v>0</v>
      </c>
      <c r="V179">
        <f t="shared" ca="1" si="94"/>
        <v>0</v>
      </c>
      <c r="W179">
        <f t="shared" ca="1" si="94"/>
        <v>0</v>
      </c>
      <c r="X179">
        <f t="shared" ca="1" si="94"/>
        <v>0</v>
      </c>
      <c r="Y179">
        <f t="shared" ca="1" si="94"/>
        <v>0</v>
      </c>
      <c r="Z179">
        <f t="shared" ca="1" si="94"/>
        <v>0</v>
      </c>
      <c r="AA179">
        <f t="shared" ca="1" si="95"/>
        <v>0</v>
      </c>
      <c r="AB179">
        <f t="shared" ca="1" si="95"/>
        <v>0</v>
      </c>
      <c r="AC179" s="59">
        <f t="shared" ca="1" si="67"/>
        <v>0</v>
      </c>
      <c r="AD179" s="17"/>
      <c r="AE179" s="11" t="s">
        <v>31</v>
      </c>
      <c r="AF179">
        <f t="shared" ca="1" si="89"/>
        <v>0</v>
      </c>
      <c r="AG179">
        <f t="shared" ca="1" si="89"/>
        <v>0</v>
      </c>
      <c r="AH179">
        <f t="shared" ca="1" si="89"/>
        <v>0</v>
      </c>
      <c r="AI179">
        <f t="shared" ca="1" si="89"/>
        <v>0</v>
      </c>
      <c r="AJ179">
        <f t="shared" ca="1" si="89"/>
        <v>0</v>
      </c>
      <c r="AK179">
        <f t="shared" ca="1" si="96"/>
        <v>0</v>
      </c>
      <c r="AL179">
        <f t="shared" ca="1" si="96"/>
        <v>0</v>
      </c>
      <c r="AM179">
        <f t="shared" ca="1" si="96"/>
        <v>0</v>
      </c>
      <c r="AN179">
        <f t="shared" ca="1" si="96"/>
        <v>0</v>
      </c>
      <c r="AO179">
        <f t="shared" ca="1" si="96"/>
        <v>0</v>
      </c>
      <c r="AP179">
        <f t="shared" ca="1" si="97"/>
        <v>0</v>
      </c>
      <c r="AQ179">
        <f t="shared" ca="1" si="97"/>
        <v>0</v>
      </c>
      <c r="AR179" s="59">
        <f t="shared" ca="1" si="68"/>
        <v>0</v>
      </c>
      <c r="AS179" s="17"/>
      <c r="AT179" s="11" t="s">
        <v>31</v>
      </c>
      <c r="AU179">
        <f t="shared" ca="1" si="90"/>
        <v>0</v>
      </c>
      <c r="AV179">
        <f t="shared" ca="1" si="90"/>
        <v>0</v>
      </c>
      <c r="AW179">
        <f t="shared" ca="1" si="90"/>
        <v>0</v>
      </c>
      <c r="AX179">
        <f t="shared" ca="1" si="90"/>
        <v>0</v>
      </c>
      <c r="AY179">
        <f t="shared" ca="1" si="90"/>
        <v>0</v>
      </c>
      <c r="AZ179">
        <f t="shared" ca="1" si="98"/>
        <v>0</v>
      </c>
      <c r="BA179">
        <f t="shared" ca="1" si="98"/>
        <v>0</v>
      </c>
      <c r="BB179">
        <f t="shared" ca="1" si="98"/>
        <v>0</v>
      </c>
      <c r="BC179">
        <f t="shared" ca="1" si="98"/>
        <v>0</v>
      </c>
      <c r="BD179">
        <f t="shared" ca="1" si="98"/>
        <v>0</v>
      </c>
      <c r="BE179">
        <f t="shared" ca="1" si="99"/>
        <v>0</v>
      </c>
      <c r="BF179" t="e">
        <f t="shared" ca="1" si="99"/>
        <v>#VALUE!</v>
      </c>
      <c r="BG179" s="59" t="e">
        <f t="shared" ca="1" si="69"/>
        <v>#VALUE!</v>
      </c>
      <c r="BH179" s="17"/>
      <c r="BI179" s="11" t="s">
        <v>31</v>
      </c>
      <c r="BJ179">
        <f t="shared" ca="1" si="91"/>
        <v>0</v>
      </c>
      <c r="BK179">
        <f t="shared" ca="1" si="91"/>
        <v>0</v>
      </c>
      <c r="BL179">
        <f t="shared" ca="1" si="91"/>
        <v>0</v>
      </c>
      <c r="BM179">
        <f t="shared" ca="1" si="91"/>
        <v>0</v>
      </c>
      <c r="BN179">
        <f t="shared" ca="1" si="91"/>
        <v>0</v>
      </c>
      <c r="BO179">
        <f t="shared" ca="1" si="100"/>
        <v>0</v>
      </c>
      <c r="BP179">
        <f t="shared" ca="1" si="100"/>
        <v>0</v>
      </c>
      <c r="BQ179">
        <f t="shared" ca="1" si="100"/>
        <v>0</v>
      </c>
      <c r="BR179">
        <f t="shared" ca="1" si="100"/>
        <v>0</v>
      </c>
      <c r="BS179">
        <f t="shared" ca="1" si="100"/>
        <v>0</v>
      </c>
      <c r="BT179">
        <f t="shared" ca="1" si="101"/>
        <v>0</v>
      </c>
      <c r="BU179">
        <f t="shared" ca="1" si="101"/>
        <v>0</v>
      </c>
      <c r="BV179" s="59">
        <f t="shared" ca="1" si="70"/>
        <v>0</v>
      </c>
      <c r="BW179" s="17"/>
    </row>
    <row r="180" spans="1:75" x14ac:dyDescent="0.25">
      <c r="A180" s="12" t="s">
        <v>107</v>
      </c>
      <c r="B180">
        <f t="shared" ca="1" si="87"/>
        <v>0</v>
      </c>
      <c r="C180">
        <f t="shared" ca="1" si="87"/>
        <v>0</v>
      </c>
      <c r="D180">
        <f t="shared" ca="1" si="87"/>
        <v>0</v>
      </c>
      <c r="E180">
        <f t="shared" ca="1" si="87"/>
        <v>0</v>
      </c>
      <c r="F180">
        <f t="shared" ca="1" si="87"/>
        <v>0</v>
      </c>
      <c r="G180">
        <f t="shared" ca="1" si="92"/>
        <v>0</v>
      </c>
      <c r="H180">
        <f t="shared" ca="1" si="92"/>
        <v>0</v>
      </c>
      <c r="I180">
        <f t="shared" ca="1" si="92"/>
        <v>0</v>
      </c>
      <c r="J180">
        <f t="shared" ca="1" si="92"/>
        <v>0</v>
      </c>
      <c r="K180">
        <f t="shared" ca="1" si="92"/>
        <v>0</v>
      </c>
      <c r="L180">
        <f t="shared" ca="1" si="93"/>
        <v>0</v>
      </c>
      <c r="M180">
        <f t="shared" ca="1" si="93"/>
        <v>0</v>
      </c>
      <c r="N180" s="59">
        <f t="shared" ca="1" si="65"/>
        <v>0</v>
      </c>
      <c r="O180" s="17"/>
      <c r="P180" s="12" t="s">
        <v>107</v>
      </c>
      <c r="Q180">
        <f t="shared" ca="1" si="88"/>
        <v>0</v>
      </c>
      <c r="R180">
        <f t="shared" ca="1" si="88"/>
        <v>0</v>
      </c>
      <c r="S180">
        <f t="shared" ca="1" si="88"/>
        <v>0</v>
      </c>
      <c r="T180">
        <f t="shared" ca="1" si="88"/>
        <v>0</v>
      </c>
      <c r="U180">
        <f t="shared" ca="1" si="88"/>
        <v>0</v>
      </c>
      <c r="V180">
        <f t="shared" ca="1" si="94"/>
        <v>0</v>
      </c>
      <c r="W180">
        <f t="shared" ca="1" si="94"/>
        <v>0</v>
      </c>
      <c r="X180">
        <f t="shared" ca="1" si="94"/>
        <v>0</v>
      </c>
      <c r="Y180">
        <f t="shared" ca="1" si="94"/>
        <v>0</v>
      </c>
      <c r="Z180">
        <f t="shared" ca="1" si="94"/>
        <v>0</v>
      </c>
      <c r="AA180">
        <f t="shared" ca="1" si="95"/>
        <v>0</v>
      </c>
      <c r="AB180">
        <f t="shared" ca="1" si="95"/>
        <v>0</v>
      </c>
      <c r="AC180" s="59">
        <f t="shared" ca="1" si="67"/>
        <v>0</v>
      </c>
      <c r="AD180" s="17"/>
      <c r="AE180" s="12" t="s">
        <v>107</v>
      </c>
      <c r="AF180">
        <f t="shared" ca="1" si="89"/>
        <v>0</v>
      </c>
      <c r="AG180">
        <f t="shared" ca="1" si="89"/>
        <v>0</v>
      </c>
      <c r="AH180">
        <f t="shared" ca="1" si="89"/>
        <v>0</v>
      </c>
      <c r="AI180">
        <f t="shared" ca="1" si="89"/>
        <v>0</v>
      </c>
      <c r="AJ180">
        <f t="shared" ca="1" si="89"/>
        <v>0</v>
      </c>
      <c r="AK180">
        <f t="shared" ca="1" si="96"/>
        <v>0</v>
      </c>
      <c r="AL180">
        <f t="shared" ca="1" si="96"/>
        <v>0</v>
      </c>
      <c r="AM180">
        <f t="shared" ca="1" si="96"/>
        <v>0</v>
      </c>
      <c r="AN180">
        <f t="shared" ca="1" si="96"/>
        <v>0</v>
      </c>
      <c r="AO180">
        <f t="shared" ca="1" si="96"/>
        <v>0</v>
      </c>
      <c r="AP180">
        <f t="shared" ca="1" si="97"/>
        <v>0</v>
      </c>
      <c r="AQ180">
        <f t="shared" ca="1" si="97"/>
        <v>0</v>
      </c>
      <c r="AR180" s="59">
        <f t="shared" ca="1" si="68"/>
        <v>0</v>
      </c>
      <c r="AS180" s="17"/>
      <c r="AT180" s="12" t="s">
        <v>107</v>
      </c>
      <c r="AU180">
        <f t="shared" ca="1" si="90"/>
        <v>0</v>
      </c>
      <c r="AV180">
        <f t="shared" ca="1" si="90"/>
        <v>0</v>
      </c>
      <c r="AW180">
        <f t="shared" ca="1" si="90"/>
        <v>0</v>
      </c>
      <c r="AX180">
        <f t="shared" ca="1" si="90"/>
        <v>0</v>
      </c>
      <c r="AY180">
        <f t="shared" ca="1" si="90"/>
        <v>0</v>
      </c>
      <c r="AZ180">
        <f t="shared" ca="1" si="98"/>
        <v>0</v>
      </c>
      <c r="BA180">
        <f t="shared" ca="1" si="98"/>
        <v>0</v>
      </c>
      <c r="BB180">
        <f t="shared" ca="1" si="98"/>
        <v>0</v>
      </c>
      <c r="BC180">
        <f t="shared" ca="1" si="98"/>
        <v>0</v>
      </c>
      <c r="BD180">
        <f t="shared" ca="1" si="98"/>
        <v>0</v>
      </c>
      <c r="BE180">
        <f t="shared" ca="1" si="99"/>
        <v>0</v>
      </c>
      <c r="BF180" t="e">
        <f t="shared" ca="1" si="99"/>
        <v>#VALUE!</v>
      </c>
      <c r="BG180" s="59" t="e">
        <f t="shared" ca="1" si="69"/>
        <v>#VALUE!</v>
      </c>
      <c r="BH180" s="17"/>
      <c r="BI180" s="12" t="s">
        <v>107</v>
      </c>
      <c r="BJ180">
        <f t="shared" ca="1" si="91"/>
        <v>0</v>
      </c>
      <c r="BK180">
        <f t="shared" ca="1" si="91"/>
        <v>0</v>
      </c>
      <c r="BL180">
        <f t="shared" ca="1" si="91"/>
        <v>0</v>
      </c>
      <c r="BM180">
        <f t="shared" ca="1" si="91"/>
        <v>0</v>
      </c>
      <c r="BN180">
        <f t="shared" ca="1" si="91"/>
        <v>0</v>
      </c>
      <c r="BO180">
        <f t="shared" ca="1" si="100"/>
        <v>0</v>
      </c>
      <c r="BP180">
        <f t="shared" ca="1" si="100"/>
        <v>0</v>
      </c>
      <c r="BQ180">
        <f t="shared" ca="1" si="100"/>
        <v>0</v>
      </c>
      <c r="BR180">
        <f t="shared" ca="1" si="100"/>
        <v>0</v>
      </c>
      <c r="BS180">
        <f t="shared" ca="1" si="100"/>
        <v>0</v>
      </c>
      <c r="BT180">
        <f t="shared" ca="1" si="101"/>
        <v>0</v>
      </c>
      <c r="BU180">
        <f t="shared" ca="1" si="101"/>
        <v>0</v>
      </c>
      <c r="BV180" s="59">
        <f t="shared" ca="1" si="70"/>
        <v>0</v>
      </c>
      <c r="BW180" s="17"/>
    </row>
    <row r="181" spans="1:75" x14ac:dyDescent="0.25">
      <c r="A181" s="11" t="s">
        <v>33</v>
      </c>
      <c r="B181">
        <f t="shared" ca="1" si="87"/>
        <v>0</v>
      </c>
      <c r="C181">
        <f t="shared" ca="1" si="87"/>
        <v>0</v>
      </c>
      <c r="D181">
        <f t="shared" ca="1" si="87"/>
        <v>0</v>
      </c>
      <c r="E181">
        <f t="shared" ca="1" si="87"/>
        <v>0</v>
      </c>
      <c r="F181">
        <f t="shared" ca="1" si="87"/>
        <v>0</v>
      </c>
      <c r="G181">
        <f t="shared" ca="1" si="92"/>
        <v>0</v>
      </c>
      <c r="H181">
        <f t="shared" ca="1" si="92"/>
        <v>0</v>
      </c>
      <c r="I181">
        <f t="shared" ca="1" si="92"/>
        <v>0</v>
      </c>
      <c r="J181">
        <f t="shared" ca="1" si="92"/>
        <v>0</v>
      </c>
      <c r="K181">
        <f t="shared" ca="1" si="92"/>
        <v>0</v>
      </c>
      <c r="L181">
        <f t="shared" ca="1" si="93"/>
        <v>0</v>
      </c>
      <c r="M181">
        <f t="shared" ca="1" si="93"/>
        <v>0</v>
      </c>
      <c r="N181" s="59">
        <f t="shared" ca="1" si="65"/>
        <v>0</v>
      </c>
      <c r="O181" s="17"/>
      <c r="P181" s="11" t="s">
        <v>33</v>
      </c>
      <c r="Q181">
        <f t="shared" ca="1" si="88"/>
        <v>0</v>
      </c>
      <c r="R181">
        <f t="shared" ca="1" si="88"/>
        <v>0</v>
      </c>
      <c r="S181">
        <f t="shared" ca="1" si="88"/>
        <v>0</v>
      </c>
      <c r="T181">
        <f t="shared" ca="1" si="88"/>
        <v>0</v>
      </c>
      <c r="U181">
        <f t="shared" ca="1" si="88"/>
        <v>0</v>
      </c>
      <c r="V181">
        <f t="shared" ca="1" si="94"/>
        <v>0</v>
      </c>
      <c r="W181">
        <f t="shared" ca="1" si="94"/>
        <v>0</v>
      </c>
      <c r="X181">
        <f t="shared" ca="1" si="94"/>
        <v>0</v>
      </c>
      <c r="Y181">
        <f t="shared" ca="1" si="94"/>
        <v>0</v>
      </c>
      <c r="Z181">
        <f t="shared" ca="1" si="94"/>
        <v>0</v>
      </c>
      <c r="AA181">
        <f t="shared" ca="1" si="95"/>
        <v>0</v>
      </c>
      <c r="AB181">
        <f t="shared" ca="1" si="95"/>
        <v>0</v>
      </c>
      <c r="AC181" s="59">
        <f t="shared" ca="1" si="67"/>
        <v>0</v>
      </c>
      <c r="AD181" s="17"/>
      <c r="AE181" s="11" t="s">
        <v>33</v>
      </c>
      <c r="AF181">
        <f t="shared" ca="1" si="89"/>
        <v>0</v>
      </c>
      <c r="AG181">
        <f t="shared" ca="1" si="89"/>
        <v>0</v>
      </c>
      <c r="AH181">
        <f t="shared" ca="1" si="89"/>
        <v>0</v>
      </c>
      <c r="AI181">
        <f t="shared" ca="1" si="89"/>
        <v>0</v>
      </c>
      <c r="AJ181">
        <f t="shared" ca="1" si="89"/>
        <v>0</v>
      </c>
      <c r="AK181">
        <f t="shared" ca="1" si="96"/>
        <v>0</v>
      </c>
      <c r="AL181">
        <f t="shared" ca="1" si="96"/>
        <v>0</v>
      </c>
      <c r="AM181">
        <f t="shared" ca="1" si="96"/>
        <v>0</v>
      </c>
      <c r="AN181">
        <f t="shared" ca="1" si="96"/>
        <v>0</v>
      </c>
      <c r="AO181">
        <f t="shared" ca="1" si="96"/>
        <v>0</v>
      </c>
      <c r="AP181">
        <f t="shared" ca="1" si="97"/>
        <v>0</v>
      </c>
      <c r="AQ181">
        <f t="shared" ca="1" si="97"/>
        <v>0</v>
      </c>
      <c r="AR181" s="59">
        <f t="shared" ca="1" si="68"/>
        <v>0</v>
      </c>
      <c r="AS181" s="17"/>
      <c r="AT181" s="11" t="s">
        <v>33</v>
      </c>
      <c r="AU181">
        <f t="shared" ca="1" si="90"/>
        <v>0</v>
      </c>
      <c r="AV181">
        <f t="shared" ca="1" si="90"/>
        <v>0</v>
      </c>
      <c r="AW181">
        <f t="shared" ca="1" si="90"/>
        <v>0</v>
      </c>
      <c r="AX181">
        <f t="shared" ca="1" si="90"/>
        <v>0</v>
      </c>
      <c r="AY181">
        <f t="shared" ca="1" si="90"/>
        <v>0</v>
      </c>
      <c r="AZ181">
        <f t="shared" ca="1" si="98"/>
        <v>0</v>
      </c>
      <c r="BA181">
        <f t="shared" ca="1" si="98"/>
        <v>0</v>
      </c>
      <c r="BB181">
        <f t="shared" ca="1" si="98"/>
        <v>0</v>
      </c>
      <c r="BC181">
        <f t="shared" ca="1" si="98"/>
        <v>0</v>
      </c>
      <c r="BD181">
        <f t="shared" ca="1" si="98"/>
        <v>0</v>
      </c>
      <c r="BE181">
        <f t="shared" ca="1" si="99"/>
        <v>0</v>
      </c>
      <c r="BF181" t="e">
        <f t="shared" ca="1" si="99"/>
        <v>#VALUE!</v>
      </c>
      <c r="BG181" s="59" t="e">
        <f t="shared" ca="1" si="69"/>
        <v>#VALUE!</v>
      </c>
      <c r="BH181" s="17"/>
      <c r="BI181" s="11" t="s">
        <v>33</v>
      </c>
      <c r="BJ181">
        <f t="shared" ca="1" si="91"/>
        <v>0</v>
      </c>
      <c r="BK181">
        <f t="shared" ca="1" si="91"/>
        <v>0</v>
      </c>
      <c r="BL181">
        <f t="shared" ca="1" si="91"/>
        <v>0</v>
      </c>
      <c r="BM181">
        <f t="shared" ca="1" si="91"/>
        <v>0</v>
      </c>
      <c r="BN181">
        <f t="shared" ca="1" si="91"/>
        <v>0</v>
      </c>
      <c r="BO181">
        <f t="shared" ca="1" si="100"/>
        <v>0</v>
      </c>
      <c r="BP181">
        <f t="shared" ca="1" si="100"/>
        <v>0</v>
      </c>
      <c r="BQ181">
        <f t="shared" ca="1" si="100"/>
        <v>0</v>
      </c>
      <c r="BR181">
        <f t="shared" ca="1" si="100"/>
        <v>0</v>
      </c>
      <c r="BS181">
        <f t="shared" ca="1" si="100"/>
        <v>0</v>
      </c>
      <c r="BT181">
        <f t="shared" ca="1" si="101"/>
        <v>0</v>
      </c>
      <c r="BU181">
        <f t="shared" ca="1" si="101"/>
        <v>0</v>
      </c>
      <c r="BV181" s="59">
        <f t="shared" ca="1" si="70"/>
        <v>0</v>
      </c>
      <c r="BW181" s="17"/>
    </row>
    <row r="182" spans="1:75" x14ac:dyDescent="0.25">
      <c r="A182" s="12" t="s">
        <v>34</v>
      </c>
      <c r="B182">
        <f t="shared" ca="1" si="87"/>
        <v>0</v>
      </c>
      <c r="C182">
        <f t="shared" ca="1" si="87"/>
        <v>0</v>
      </c>
      <c r="D182">
        <f t="shared" ca="1" si="87"/>
        <v>0</v>
      </c>
      <c r="E182">
        <f t="shared" ca="1" si="87"/>
        <v>0</v>
      </c>
      <c r="F182">
        <f t="shared" ca="1" si="87"/>
        <v>0</v>
      </c>
      <c r="G182">
        <f t="shared" ca="1" si="92"/>
        <v>0</v>
      </c>
      <c r="H182">
        <f t="shared" ca="1" si="92"/>
        <v>0</v>
      </c>
      <c r="I182">
        <f t="shared" ca="1" si="92"/>
        <v>0</v>
      </c>
      <c r="J182">
        <f t="shared" ca="1" si="92"/>
        <v>0</v>
      </c>
      <c r="K182">
        <f t="shared" ca="1" si="92"/>
        <v>0</v>
      </c>
      <c r="L182">
        <f t="shared" ca="1" si="93"/>
        <v>0</v>
      </c>
      <c r="M182">
        <f t="shared" ca="1" si="93"/>
        <v>0</v>
      </c>
      <c r="N182" s="59">
        <f t="shared" ca="1" si="65"/>
        <v>0</v>
      </c>
      <c r="O182" s="17"/>
      <c r="P182" s="12" t="s">
        <v>34</v>
      </c>
      <c r="Q182">
        <f t="shared" ca="1" si="88"/>
        <v>0</v>
      </c>
      <c r="R182">
        <f t="shared" ca="1" si="88"/>
        <v>0</v>
      </c>
      <c r="S182">
        <f t="shared" ca="1" si="88"/>
        <v>0</v>
      </c>
      <c r="T182">
        <f t="shared" ca="1" si="88"/>
        <v>0</v>
      </c>
      <c r="U182">
        <f t="shared" ca="1" si="88"/>
        <v>0</v>
      </c>
      <c r="V182">
        <f t="shared" ca="1" si="94"/>
        <v>0</v>
      </c>
      <c r="W182">
        <f t="shared" ca="1" si="94"/>
        <v>0</v>
      </c>
      <c r="X182">
        <f t="shared" ca="1" si="94"/>
        <v>0</v>
      </c>
      <c r="Y182">
        <f t="shared" ca="1" si="94"/>
        <v>0</v>
      </c>
      <c r="Z182">
        <f t="shared" ca="1" si="94"/>
        <v>0</v>
      </c>
      <c r="AA182">
        <f t="shared" ca="1" si="95"/>
        <v>0</v>
      </c>
      <c r="AB182">
        <f t="shared" ca="1" si="95"/>
        <v>0</v>
      </c>
      <c r="AC182" s="59">
        <f t="shared" ca="1" si="67"/>
        <v>0</v>
      </c>
      <c r="AD182" s="17"/>
      <c r="AE182" s="12" t="s">
        <v>34</v>
      </c>
      <c r="AF182">
        <f t="shared" ca="1" si="89"/>
        <v>0</v>
      </c>
      <c r="AG182">
        <f t="shared" ca="1" si="89"/>
        <v>0</v>
      </c>
      <c r="AH182">
        <f t="shared" ca="1" si="89"/>
        <v>0</v>
      </c>
      <c r="AI182">
        <f t="shared" ca="1" si="89"/>
        <v>0</v>
      </c>
      <c r="AJ182">
        <f t="shared" ca="1" si="89"/>
        <v>0</v>
      </c>
      <c r="AK182">
        <f t="shared" ca="1" si="96"/>
        <v>0</v>
      </c>
      <c r="AL182">
        <f t="shared" ca="1" si="96"/>
        <v>0</v>
      </c>
      <c r="AM182">
        <f t="shared" ca="1" si="96"/>
        <v>0</v>
      </c>
      <c r="AN182">
        <f t="shared" ca="1" si="96"/>
        <v>0</v>
      </c>
      <c r="AO182">
        <f t="shared" ca="1" si="96"/>
        <v>0</v>
      </c>
      <c r="AP182">
        <f t="shared" ca="1" si="97"/>
        <v>0</v>
      </c>
      <c r="AQ182">
        <f t="shared" ca="1" si="97"/>
        <v>0</v>
      </c>
      <c r="AR182" s="59">
        <f t="shared" ca="1" si="68"/>
        <v>0</v>
      </c>
      <c r="AS182" s="17"/>
      <c r="AT182" s="12" t="s">
        <v>34</v>
      </c>
      <c r="AU182">
        <f t="shared" ca="1" si="90"/>
        <v>0</v>
      </c>
      <c r="AV182">
        <f t="shared" ca="1" si="90"/>
        <v>0</v>
      </c>
      <c r="AW182">
        <f t="shared" ca="1" si="90"/>
        <v>0</v>
      </c>
      <c r="AX182">
        <f t="shared" ca="1" si="90"/>
        <v>0</v>
      </c>
      <c r="AY182">
        <f t="shared" ca="1" si="90"/>
        <v>0</v>
      </c>
      <c r="AZ182">
        <f t="shared" ca="1" si="98"/>
        <v>0</v>
      </c>
      <c r="BA182">
        <f t="shared" ca="1" si="98"/>
        <v>0</v>
      </c>
      <c r="BB182">
        <f t="shared" ca="1" si="98"/>
        <v>0</v>
      </c>
      <c r="BC182">
        <f t="shared" ca="1" si="98"/>
        <v>0</v>
      </c>
      <c r="BD182">
        <f t="shared" ca="1" si="98"/>
        <v>0</v>
      </c>
      <c r="BE182">
        <f t="shared" ca="1" si="99"/>
        <v>0</v>
      </c>
      <c r="BF182" t="e">
        <f t="shared" ca="1" si="99"/>
        <v>#VALUE!</v>
      </c>
      <c r="BG182" s="59" t="e">
        <f t="shared" ca="1" si="69"/>
        <v>#VALUE!</v>
      </c>
      <c r="BH182" s="17"/>
      <c r="BI182" s="12" t="s">
        <v>34</v>
      </c>
      <c r="BJ182">
        <f t="shared" ca="1" si="91"/>
        <v>0</v>
      </c>
      <c r="BK182">
        <f t="shared" ca="1" si="91"/>
        <v>0</v>
      </c>
      <c r="BL182">
        <f t="shared" ca="1" si="91"/>
        <v>0</v>
      </c>
      <c r="BM182">
        <f t="shared" ca="1" si="91"/>
        <v>0</v>
      </c>
      <c r="BN182">
        <f t="shared" ca="1" si="91"/>
        <v>0</v>
      </c>
      <c r="BO182">
        <f t="shared" ca="1" si="100"/>
        <v>0</v>
      </c>
      <c r="BP182">
        <f t="shared" ca="1" si="100"/>
        <v>0</v>
      </c>
      <c r="BQ182">
        <f t="shared" ca="1" si="100"/>
        <v>0</v>
      </c>
      <c r="BR182">
        <f t="shared" ca="1" si="100"/>
        <v>0</v>
      </c>
      <c r="BS182">
        <f t="shared" ca="1" si="100"/>
        <v>0</v>
      </c>
      <c r="BT182">
        <f t="shared" ca="1" si="101"/>
        <v>0</v>
      </c>
      <c r="BU182">
        <f t="shared" ca="1" si="101"/>
        <v>0</v>
      </c>
      <c r="BV182" s="59">
        <f t="shared" ca="1" si="70"/>
        <v>0</v>
      </c>
      <c r="BW182" s="17"/>
    </row>
    <row r="183" spans="1:75" x14ac:dyDescent="0.25">
      <c r="A183" s="11" t="s">
        <v>35</v>
      </c>
      <c r="B183">
        <f t="shared" ca="1" si="87"/>
        <v>0</v>
      </c>
      <c r="C183">
        <f t="shared" ca="1" si="87"/>
        <v>0</v>
      </c>
      <c r="D183">
        <f t="shared" ca="1" si="87"/>
        <v>0</v>
      </c>
      <c r="E183">
        <f t="shared" ca="1" si="87"/>
        <v>0</v>
      </c>
      <c r="F183">
        <f t="shared" ca="1" si="87"/>
        <v>0</v>
      </c>
      <c r="G183">
        <f t="shared" ca="1" si="92"/>
        <v>0</v>
      </c>
      <c r="H183">
        <f t="shared" ca="1" si="92"/>
        <v>0</v>
      </c>
      <c r="I183">
        <f t="shared" ca="1" si="92"/>
        <v>0</v>
      </c>
      <c r="J183">
        <f t="shared" ca="1" si="92"/>
        <v>0</v>
      </c>
      <c r="K183">
        <f t="shared" ca="1" si="92"/>
        <v>0</v>
      </c>
      <c r="L183">
        <f t="shared" ca="1" si="93"/>
        <v>0</v>
      </c>
      <c r="M183">
        <f t="shared" ca="1" si="93"/>
        <v>0</v>
      </c>
      <c r="N183" s="59">
        <f t="shared" ca="1" si="65"/>
        <v>0</v>
      </c>
      <c r="O183" s="17"/>
      <c r="P183" s="11" t="s">
        <v>35</v>
      </c>
      <c r="Q183">
        <f t="shared" ca="1" si="88"/>
        <v>0</v>
      </c>
      <c r="R183">
        <f t="shared" ca="1" si="88"/>
        <v>0</v>
      </c>
      <c r="S183">
        <f t="shared" ca="1" si="88"/>
        <v>0</v>
      </c>
      <c r="T183">
        <f t="shared" ca="1" si="88"/>
        <v>0</v>
      </c>
      <c r="U183">
        <f t="shared" ca="1" si="88"/>
        <v>0</v>
      </c>
      <c r="V183">
        <f t="shared" ca="1" si="94"/>
        <v>0</v>
      </c>
      <c r="W183">
        <f t="shared" ca="1" si="94"/>
        <v>0</v>
      </c>
      <c r="X183">
        <f t="shared" ca="1" si="94"/>
        <v>0</v>
      </c>
      <c r="Y183">
        <f t="shared" ca="1" si="94"/>
        <v>0</v>
      </c>
      <c r="Z183">
        <f t="shared" ca="1" si="94"/>
        <v>0</v>
      </c>
      <c r="AA183">
        <f t="shared" ca="1" si="95"/>
        <v>0</v>
      </c>
      <c r="AB183">
        <f t="shared" ca="1" si="95"/>
        <v>0</v>
      </c>
      <c r="AC183" s="59">
        <f t="shared" ca="1" si="67"/>
        <v>0</v>
      </c>
      <c r="AD183" s="17"/>
      <c r="AE183" s="11" t="s">
        <v>35</v>
      </c>
      <c r="AF183">
        <f t="shared" ca="1" si="89"/>
        <v>0</v>
      </c>
      <c r="AG183">
        <f t="shared" ca="1" si="89"/>
        <v>0</v>
      </c>
      <c r="AH183">
        <f t="shared" ca="1" si="89"/>
        <v>0</v>
      </c>
      <c r="AI183">
        <f t="shared" ca="1" si="89"/>
        <v>0</v>
      </c>
      <c r="AJ183">
        <f t="shared" ca="1" si="89"/>
        <v>0</v>
      </c>
      <c r="AK183">
        <f t="shared" ca="1" si="96"/>
        <v>0</v>
      </c>
      <c r="AL183">
        <f t="shared" ca="1" si="96"/>
        <v>0</v>
      </c>
      <c r="AM183">
        <f t="shared" ca="1" si="96"/>
        <v>0</v>
      </c>
      <c r="AN183">
        <f t="shared" ca="1" si="96"/>
        <v>0</v>
      </c>
      <c r="AO183">
        <f t="shared" ca="1" si="96"/>
        <v>0</v>
      </c>
      <c r="AP183">
        <f t="shared" ca="1" si="97"/>
        <v>0</v>
      </c>
      <c r="AQ183">
        <f t="shared" ca="1" si="97"/>
        <v>0</v>
      </c>
      <c r="AR183" s="59">
        <f t="shared" ca="1" si="68"/>
        <v>0</v>
      </c>
      <c r="AS183" s="17"/>
      <c r="AT183" s="11" t="s">
        <v>35</v>
      </c>
      <c r="AU183">
        <f t="shared" ca="1" si="90"/>
        <v>0</v>
      </c>
      <c r="AV183">
        <f t="shared" ca="1" si="90"/>
        <v>0</v>
      </c>
      <c r="AW183">
        <f t="shared" ca="1" si="90"/>
        <v>0</v>
      </c>
      <c r="AX183">
        <f t="shared" ca="1" si="90"/>
        <v>0</v>
      </c>
      <c r="AY183">
        <f t="shared" ca="1" si="90"/>
        <v>0</v>
      </c>
      <c r="AZ183">
        <f t="shared" ca="1" si="98"/>
        <v>0</v>
      </c>
      <c r="BA183">
        <f t="shared" ca="1" si="98"/>
        <v>0</v>
      </c>
      <c r="BB183">
        <f t="shared" ca="1" si="98"/>
        <v>0</v>
      </c>
      <c r="BC183">
        <f t="shared" ca="1" si="98"/>
        <v>0</v>
      </c>
      <c r="BD183">
        <f t="shared" ca="1" si="98"/>
        <v>0</v>
      </c>
      <c r="BE183">
        <f t="shared" ca="1" si="99"/>
        <v>0</v>
      </c>
      <c r="BF183" t="e">
        <f t="shared" ca="1" si="99"/>
        <v>#VALUE!</v>
      </c>
      <c r="BG183" s="59" t="e">
        <f t="shared" ca="1" si="69"/>
        <v>#VALUE!</v>
      </c>
      <c r="BH183" s="17"/>
      <c r="BI183" s="11" t="s">
        <v>35</v>
      </c>
      <c r="BJ183">
        <f t="shared" ca="1" si="91"/>
        <v>0</v>
      </c>
      <c r="BK183">
        <f t="shared" ca="1" si="91"/>
        <v>0</v>
      </c>
      <c r="BL183">
        <f t="shared" ca="1" si="91"/>
        <v>0</v>
      </c>
      <c r="BM183">
        <f t="shared" ca="1" si="91"/>
        <v>0</v>
      </c>
      <c r="BN183">
        <f t="shared" ca="1" si="91"/>
        <v>0</v>
      </c>
      <c r="BO183">
        <f t="shared" ca="1" si="100"/>
        <v>0</v>
      </c>
      <c r="BP183">
        <f t="shared" ca="1" si="100"/>
        <v>0</v>
      </c>
      <c r="BQ183">
        <f t="shared" ca="1" si="100"/>
        <v>0</v>
      </c>
      <c r="BR183">
        <f t="shared" ca="1" si="100"/>
        <v>0</v>
      </c>
      <c r="BS183">
        <f t="shared" ca="1" si="100"/>
        <v>0</v>
      </c>
      <c r="BT183">
        <f t="shared" ca="1" si="101"/>
        <v>0</v>
      </c>
      <c r="BU183">
        <f t="shared" ca="1" si="101"/>
        <v>0</v>
      </c>
      <c r="BV183" s="59">
        <f t="shared" ca="1" si="70"/>
        <v>0</v>
      </c>
      <c r="BW183" s="17"/>
    </row>
    <row r="184" spans="1:75" x14ac:dyDescent="0.25">
      <c r="A184" s="11" t="s">
        <v>37</v>
      </c>
      <c r="B184">
        <f t="shared" ca="1" si="87"/>
        <v>0</v>
      </c>
      <c r="C184">
        <f t="shared" ca="1" si="87"/>
        <v>0</v>
      </c>
      <c r="D184">
        <f t="shared" ca="1" si="87"/>
        <v>0</v>
      </c>
      <c r="E184">
        <f t="shared" ca="1" si="87"/>
        <v>0</v>
      </c>
      <c r="F184">
        <f t="shared" ca="1" si="87"/>
        <v>0</v>
      </c>
      <c r="G184">
        <f t="shared" ca="1" si="92"/>
        <v>0</v>
      </c>
      <c r="H184">
        <f t="shared" ca="1" si="92"/>
        <v>0</v>
      </c>
      <c r="I184">
        <f t="shared" ca="1" si="92"/>
        <v>0</v>
      </c>
      <c r="J184">
        <f t="shared" ca="1" si="92"/>
        <v>0</v>
      </c>
      <c r="K184">
        <f t="shared" ca="1" si="92"/>
        <v>0</v>
      </c>
      <c r="L184">
        <f t="shared" ca="1" si="93"/>
        <v>0</v>
      </c>
      <c r="M184">
        <f t="shared" ca="1" si="93"/>
        <v>0</v>
      </c>
      <c r="N184" s="59">
        <f t="shared" ca="1" si="65"/>
        <v>0</v>
      </c>
      <c r="O184" s="17"/>
      <c r="P184" s="11" t="s">
        <v>37</v>
      </c>
      <c r="Q184">
        <f t="shared" ca="1" si="88"/>
        <v>0</v>
      </c>
      <c r="R184">
        <f t="shared" ca="1" si="88"/>
        <v>0</v>
      </c>
      <c r="S184">
        <f t="shared" ca="1" si="88"/>
        <v>0</v>
      </c>
      <c r="T184">
        <f t="shared" ca="1" si="88"/>
        <v>0</v>
      </c>
      <c r="U184">
        <f t="shared" ca="1" si="88"/>
        <v>0</v>
      </c>
      <c r="V184">
        <f t="shared" ca="1" si="94"/>
        <v>0</v>
      </c>
      <c r="W184">
        <f t="shared" ca="1" si="94"/>
        <v>0</v>
      </c>
      <c r="X184">
        <f t="shared" ca="1" si="94"/>
        <v>0</v>
      </c>
      <c r="Y184">
        <f t="shared" ca="1" si="94"/>
        <v>0</v>
      </c>
      <c r="Z184">
        <f t="shared" ca="1" si="94"/>
        <v>0</v>
      </c>
      <c r="AA184">
        <f t="shared" ca="1" si="95"/>
        <v>0</v>
      </c>
      <c r="AB184">
        <f t="shared" ca="1" si="95"/>
        <v>0</v>
      </c>
      <c r="AC184" s="59">
        <f t="shared" ca="1" si="67"/>
        <v>0</v>
      </c>
      <c r="AD184" s="17"/>
      <c r="AE184" s="11" t="s">
        <v>37</v>
      </c>
      <c r="AF184">
        <f t="shared" ca="1" si="89"/>
        <v>0</v>
      </c>
      <c r="AG184">
        <f t="shared" ca="1" si="89"/>
        <v>0</v>
      </c>
      <c r="AH184">
        <f t="shared" ca="1" si="89"/>
        <v>0</v>
      </c>
      <c r="AI184">
        <f t="shared" ca="1" si="89"/>
        <v>0</v>
      </c>
      <c r="AJ184">
        <f t="shared" ca="1" si="89"/>
        <v>0</v>
      </c>
      <c r="AK184">
        <f t="shared" ca="1" si="96"/>
        <v>0</v>
      </c>
      <c r="AL184">
        <f t="shared" ca="1" si="96"/>
        <v>0</v>
      </c>
      <c r="AM184">
        <f t="shared" ca="1" si="96"/>
        <v>0</v>
      </c>
      <c r="AN184">
        <f t="shared" ca="1" si="96"/>
        <v>0</v>
      </c>
      <c r="AO184">
        <f t="shared" ca="1" si="96"/>
        <v>0</v>
      </c>
      <c r="AP184">
        <f t="shared" ca="1" si="97"/>
        <v>0</v>
      </c>
      <c r="AQ184">
        <f t="shared" ca="1" si="97"/>
        <v>0</v>
      </c>
      <c r="AR184" s="59">
        <f t="shared" ca="1" si="68"/>
        <v>0</v>
      </c>
      <c r="AS184" s="17"/>
      <c r="AT184" s="11" t="s">
        <v>37</v>
      </c>
      <c r="AU184">
        <f t="shared" ca="1" si="90"/>
        <v>0</v>
      </c>
      <c r="AV184">
        <f t="shared" ca="1" si="90"/>
        <v>0</v>
      </c>
      <c r="AW184">
        <f t="shared" ca="1" si="90"/>
        <v>0</v>
      </c>
      <c r="AX184">
        <f t="shared" ca="1" si="90"/>
        <v>0</v>
      </c>
      <c r="AY184">
        <f t="shared" ca="1" si="90"/>
        <v>0</v>
      </c>
      <c r="AZ184">
        <f t="shared" ca="1" si="98"/>
        <v>0</v>
      </c>
      <c r="BA184">
        <f t="shared" ca="1" si="98"/>
        <v>0</v>
      </c>
      <c r="BB184">
        <f t="shared" ca="1" si="98"/>
        <v>0</v>
      </c>
      <c r="BC184">
        <f t="shared" ca="1" si="98"/>
        <v>0</v>
      </c>
      <c r="BD184">
        <f t="shared" ca="1" si="98"/>
        <v>0</v>
      </c>
      <c r="BE184">
        <f t="shared" ca="1" si="99"/>
        <v>0</v>
      </c>
      <c r="BF184" t="e">
        <f t="shared" ca="1" si="99"/>
        <v>#VALUE!</v>
      </c>
      <c r="BG184" s="59" t="e">
        <f t="shared" ca="1" si="69"/>
        <v>#VALUE!</v>
      </c>
      <c r="BH184" s="17"/>
      <c r="BI184" s="11" t="s">
        <v>37</v>
      </c>
      <c r="BJ184">
        <f t="shared" ca="1" si="91"/>
        <v>0</v>
      </c>
      <c r="BK184">
        <f t="shared" ca="1" si="91"/>
        <v>0</v>
      </c>
      <c r="BL184">
        <f t="shared" ca="1" si="91"/>
        <v>0</v>
      </c>
      <c r="BM184">
        <f t="shared" ca="1" si="91"/>
        <v>0</v>
      </c>
      <c r="BN184">
        <f t="shared" ca="1" si="91"/>
        <v>0</v>
      </c>
      <c r="BO184">
        <f t="shared" ca="1" si="100"/>
        <v>0</v>
      </c>
      <c r="BP184">
        <f t="shared" ca="1" si="100"/>
        <v>0</v>
      </c>
      <c r="BQ184">
        <f t="shared" ca="1" si="100"/>
        <v>0</v>
      </c>
      <c r="BR184">
        <f t="shared" ca="1" si="100"/>
        <v>0</v>
      </c>
      <c r="BS184">
        <f t="shared" ca="1" si="100"/>
        <v>0</v>
      </c>
      <c r="BT184">
        <f t="shared" ca="1" si="101"/>
        <v>0</v>
      </c>
      <c r="BU184">
        <f t="shared" ca="1" si="101"/>
        <v>0</v>
      </c>
      <c r="BV184" s="59">
        <f t="shared" ca="1" si="70"/>
        <v>0</v>
      </c>
      <c r="BW184" s="17"/>
    </row>
    <row r="185" spans="1:75" x14ac:dyDescent="0.25">
      <c r="A185" s="12" t="s">
        <v>38</v>
      </c>
      <c r="B185">
        <f t="shared" ca="1" si="87"/>
        <v>0</v>
      </c>
      <c r="C185">
        <f t="shared" ca="1" si="87"/>
        <v>0</v>
      </c>
      <c r="D185">
        <f t="shared" ca="1" si="87"/>
        <v>0</v>
      </c>
      <c r="E185">
        <f t="shared" ca="1" si="87"/>
        <v>0</v>
      </c>
      <c r="F185">
        <f t="shared" ca="1" si="87"/>
        <v>0</v>
      </c>
      <c r="G185">
        <f t="shared" ca="1" si="92"/>
        <v>0</v>
      </c>
      <c r="H185">
        <f t="shared" ca="1" si="92"/>
        <v>0</v>
      </c>
      <c r="I185">
        <f t="shared" ca="1" si="92"/>
        <v>0</v>
      </c>
      <c r="J185">
        <f t="shared" ca="1" si="92"/>
        <v>0</v>
      </c>
      <c r="K185">
        <f t="shared" ca="1" si="92"/>
        <v>0</v>
      </c>
      <c r="L185">
        <f t="shared" ca="1" si="93"/>
        <v>0</v>
      </c>
      <c r="M185">
        <f t="shared" ca="1" si="93"/>
        <v>0</v>
      </c>
      <c r="N185" s="59">
        <f t="shared" ca="1" si="65"/>
        <v>0</v>
      </c>
      <c r="O185" s="17"/>
      <c r="P185" s="12" t="s">
        <v>38</v>
      </c>
      <c r="Q185">
        <f t="shared" ca="1" si="88"/>
        <v>0</v>
      </c>
      <c r="R185">
        <f t="shared" ca="1" si="88"/>
        <v>0</v>
      </c>
      <c r="S185">
        <f t="shared" ca="1" si="88"/>
        <v>0</v>
      </c>
      <c r="T185">
        <f t="shared" ca="1" si="88"/>
        <v>0</v>
      </c>
      <c r="U185">
        <f t="shared" ca="1" si="88"/>
        <v>0</v>
      </c>
      <c r="V185">
        <f t="shared" ca="1" si="94"/>
        <v>0</v>
      </c>
      <c r="W185">
        <f t="shared" ca="1" si="94"/>
        <v>0</v>
      </c>
      <c r="X185">
        <f t="shared" ca="1" si="94"/>
        <v>0</v>
      </c>
      <c r="Y185">
        <f t="shared" ca="1" si="94"/>
        <v>0</v>
      </c>
      <c r="Z185">
        <f t="shared" ca="1" si="94"/>
        <v>0</v>
      </c>
      <c r="AA185">
        <f t="shared" ca="1" si="95"/>
        <v>0</v>
      </c>
      <c r="AB185">
        <f t="shared" ca="1" si="95"/>
        <v>0</v>
      </c>
      <c r="AC185" s="59">
        <f t="shared" ca="1" si="67"/>
        <v>0</v>
      </c>
      <c r="AD185" s="17"/>
      <c r="AE185" s="12" t="s">
        <v>38</v>
      </c>
      <c r="AF185">
        <f t="shared" ca="1" si="89"/>
        <v>0</v>
      </c>
      <c r="AG185">
        <f t="shared" ca="1" si="89"/>
        <v>0</v>
      </c>
      <c r="AH185">
        <f t="shared" ca="1" si="89"/>
        <v>0</v>
      </c>
      <c r="AI185">
        <f t="shared" ca="1" si="89"/>
        <v>0</v>
      </c>
      <c r="AJ185">
        <f t="shared" ca="1" si="89"/>
        <v>0</v>
      </c>
      <c r="AK185">
        <f t="shared" ca="1" si="96"/>
        <v>0</v>
      </c>
      <c r="AL185">
        <f t="shared" ca="1" si="96"/>
        <v>0</v>
      </c>
      <c r="AM185">
        <f t="shared" ca="1" si="96"/>
        <v>0</v>
      </c>
      <c r="AN185">
        <f t="shared" ca="1" si="96"/>
        <v>0</v>
      </c>
      <c r="AO185">
        <f t="shared" ca="1" si="96"/>
        <v>0</v>
      </c>
      <c r="AP185">
        <f t="shared" ca="1" si="97"/>
        <v>0</v>
      </c>
      <c r="AQ185">
        <f t="shared" ca="1" si="97"/>
        <v>0</v>
      </c>
      <c r="AR185" s="59">
        <f t="shared" ca="1" si="68"/>
        <v>0</v>
      </c>
      <c r="AS185" s="17"/>
      <c r="AT185" s="12" t="s">
        <v>38</v>
      </c>
      <c r="AU185">
        <f t="shared" ca="1" si="90"/>
        <v>0</v>
      </c>
      <c r="AV185">
        <f t="shared" ca="1" si="90"/>
        <v>0</v>
      </c>
      <c r="AW185">
        <f t="shared" ca="1" si="90"/>
        <v>0</v>
      </c>
      <c r="AX185">
        <f t="shared" ca="1" si="90"/>
        <v>0</v>
      </c>
      <c r="AY185">
        <f t="shared" ca="1" si="90"/>
        <v>0</v>
      </c>
      <c r="AZ185">
        <f t="shared" ca="1" si="98"/>
        <v>0</v>
      </c>
      <c r="BA185">
        <f t="shared" ca="1" si="98"/>
        <v>0</v>
      </c>
      <c r="BB185">
        <f t="shared" ca="1" si="98"/>
        <v>0</v>
      </c>
      <c r="BC185">
        <f t="shared" ca="1" si="98"/>
        <v>0</v>
      </c>
      <c r="BD185">
        <f t="shared" ca="1" si="98"/>
        <v>0</v>
      </c>
      <c r="BE185">
        <f t="shared" ca="1" si="99"/>
        <v>0</v>
      </c>
      <c r="BF185" t="e">
        <f t="shared" ca="1" si="99"/>
        <v>#VALUE!</v>
      </c>
      <c r="BG185" s="59" t="e">
        <f t="shared" ca="1" si="69"/>
        <v>#VALUE!</v>
      </c>
      <c r="BH185" s="17"/>
      <c r="BI185" s="12" t="s">
        <v>38</v>
      </c>
      <c r="BJ185">
        <f t="shared" ca="1" si="91"/>
        <v>0</v>
      </c>
      <c r="BK185">
        <f t="shared" ca="1" si="91"/>
        <v>0</v>
      </c>
      <c r="BL185">
        <f t="shared" ca="1" si="91"/>
        <v>0</v>
      </c>
      <c r="BM185">
        <f t="shared" ca="1" si="91"/>
        <v>0</v>
      </c>
      <c r="BN185">
        <f t="shared" ca="1" si="91"/>
        <v>0</v>
      </c>
      <c r="BO185">
        <f t="shared" ca="1" si="100"/>
        <v>0</v>
      </c>
      <c r="BP185">
        <f t="shared" ca="1" si="100"/>
        <v>0</v>
      </c>
      <c r="BQ185">
        <f t="shared" ca="1" si="100"/>
        <v>0</v>
      </c>
      <c r="BR185">
        <f t="shared" ca="1" si="100"/>
        <v>0</v>
      </c>
      <c r="BS185">
        <f t="shared" ca="1" si="100"/>
        <v>0</v>
      </c>
      <c r="BT185">
        <f t="shared" ca="1" si="101"/>
        <v>0</v>
      </c>
      <c r="BU185">
        <f t="shared" ca="1" si="101"/>
        <v>0</v>
      </c>
      <c r="BV185" s="59">
        <f t="shared" ca="1" si="70"/>
        <v>0</v>
      </c>
      <c r="BW185" s="17"/>
    </row>
    <row r="186" spans="1:75" x14ac:dyDescent="0.25">
      <c r="A186" s="12" t="s">
        <v>40</v>
      </c>
      <c r="B186">
        <f t="shared" ca="1" si="87"/>
        <v>0</v>
      </c>
      <c r="C186">
        <f t="shared" ca="1" si="87"/>
        <v>0</v>
      </c>
      <c r="D186">
        <f t="shared" ca="1" si="87"/>
        <v>0</v>
      </c>
      <c r="E186">
        <f t="shared" ca="1" si="87"/>
        <v>0</v>
      </c>
      <c r="F186">
        <f t="shared" ca="1" si="87"/>
        <v>0</v>
      </c>
      <c r="G186">
        <f t="shared" ca="1" si="92"/>
        <v>0</v>
      </c>
      <c r="H186">
        <f t="shared" ca="1" si="92"/>
        <v>0</v>
      </c>
      <c r="I186">
        <f t="shared" ca="1" si="92"/>
        <v>0</v>
      </c>
      <c r="J186">
        <f t="shared" ca="1" si="92"/>
        <v>0</v>
      </c>
      <c r="K186">
        <f t="shared" ca="1" si="92"/>
        <v>0</v>
      </c>
      <c r="L186">
        <f t="shared" ca="1" si="93"/>
        <v>0</v>
      </c>
      <c r="M186">
        <f t="shared" ca="1" si="93"/>
        <v>0</v>
      </c>
      <c r="N186" s="59">
        <f t="shared" ca="1" si="65"/>
        <v>0</v>
      </c>
      <c r="O186" s="17"/>
      <c r="P186" s="12" t="s">
        <v>40</v>
      </c>
      <c r="Q186">
        <f t="shared" ca="1" si="88"/>
        <v>0</v>
      </c>
      <c r="R186">
        <f t="shared" ca="1" si="88"/>
        <v>0</v>
      </c>
      <c r="S186">
        <f t="shared" ca="1" si="88"/>
        <v>0</v>
      </c>
      <c r="T186">
        <f t="shared" ca="1" si="88"/>
        <v>0</v>
      </c>
      <c r="U186">
        <f t="shared" ca="1" si="88"/>
        <v>0</v>
      </c>
      <c r="V186">
        <f t="shared" ca="1" si="94"/>
        <v>0</v>
      </c>
      <c r="W186">
        <f t="shared" ca="1" si="94"/>
        <v>0</v>
      </c>
      <c r="X186">
        <f t="shared" ca="1" si="94"/>
        <v>0</v>
      </c>
      <c r="Y186">
        <f t="shared" ca="1" si="94"/>
        <v>0</v>
      </c>
      <c r="Z186">
        <f t="shared" ca="1" si="94"/>
        <v>0</v>
      </c>
      <c r="AA186">
        <f t="shared" ca="1" si="95"/>
        <v>0</v>
      </c>
      <c r="AB186">
        <f t="shared" ca="1" si="95"/>
        <v>0</v>
      </c>
      <c r="AC186" s="59">
        <f t="shared" ca="1" si="67"/>
        <v>0</v>
      </c>
      <c r="AD186" s="17"/>
      <c r="AE186" s="12" t="s">
        <v>40</v>
      </c>
      <c r="AF186">
        <f t="shared" ca="1" si="89"/>
        <v>0</v>
      </c>
      <c r="AG186">
        <f t="shared" ca="1" si="89"/>
        <v>0</v>
      </c>
      <c r="AH186">
        <f t="shared" ca="1" si="89"/>
        <v>0</v>
      </c>
      <c r="AI186">
        <f t="shared" ca="1" si="89"/>
        <v>0</v>
      </c>
      <c r="AJ186">
        <f t="shared" ca="1" si="89"/>
        <v>0</v>
      </c>
      <c r="AK186">
        <f t="shared" ca="1" si="96"/>
        <v>0</v>
      </c>
      <c r="AL186">
        <f t="shared" ca="1" si="96"/>
        <v>0</v>
      </c>
      <c r="AM186">
        <f t="shared" ca="1" si="96"/>
        <v>0</v>
      </c>
      <c r="AN186">
        <f t="shared" ca="1" si="96"/>
        <v>0</v>
      </c>
      <c r="AO186">
        <f t="shared" ca="1" si="96"/>
        <v>0</v>
      </c>
      <c r="AP186">
        <f t="shared" ca="1" si="97"/>
        <v>0</v>
      </c>
      <c r="AQ186">
        <f t="shared" ca="1" si="97"/>
        <v>0</v>
      </c>
      <c r="AR186" s="59">
        <f t="shared" ca="1" si="68"/>
        <v>0</v>
      </c>
      <c r="AS186" s="17"/>
      <c r="AT186" s="12" t="s">
        <v>40</v>
      </c>
      <c r="AU186">
        <f t="shared" ca="1" si="90"/>
        <v>0</v>
      </c>
      <c r="AV186">
        <f t="shared" ca="1" si="90"/>
        <v>0</v>
      </c>
      <c r="AW186">
        <f t="shared" ca="1" si="90"/>
        <v>0</v>
      </c>
      <c r="AX186">
        <f t="shared" ca="1" si="90"/>
        <v>0</v>
      </c>
      <c r="AY186">
        <f t="shared" ca="1" si="90"/>
        <v>0</v>
      </c>
      <c r="AZ186">
        <f t="shared" ca="1" si="98"/>
        <v>0</v>
      </c>
      <c r="BA186">
        <f t="shared" ca="1" si="98"/>
        <v>0</v>
      </c>
      <c r="BB186">
        <f t="shared" ca="1" si="98"/>
        <v>0</v>
      </c>
      <c r="BC186">
        <f t="shared" ca="1" si="98"/>
        <v>0</v>
      </c>
      <c r="BD186">
        <f t="shared" ca="1" si="98"/>
        <v>0</v>
      </c>
      <c r="BE186">
        <f t="shared" ca="1" si="99"/>
        <v>0</v>
      </c>
      <c r="BF186" t="e">
        <f t="shared" ca="1" si="99"/>
        <v>#VALUE!</v>
      </c>
      <c r="BG186" s="59" t="e">
        <f t="shared" ca="1" si="69"/>
        <v>#VALUE!</v>
      </c>
      <c r="BH186" s="17"/>
      <c r="BI186" s="12" t="s">
        <v>40</v>
      </c>
      <c r="BJ186">
        <f t="shared" ca="1" si="91"/>
        <v>0</v>
      </c>
      <c r="BK186">
        <f t="shared" ca="1" si="91"/>
        <v>0</v>
      </c>
      <c r="BL186">
        <f t="shared" ca="1" si="91"/>
        <v>0</v>
      </c>
      <c r="BM186">
        <f t="shared" ca="1" si="91"/>
        <v>0</v>
      </c>
      <c r="BN186">
        <f t="shared" ca="1" si="91"/>
        <v>0</v>
      </c>
      <c r="BO186">
        <f t="shared" ca="1" si="100"/>
        <v>0</v>
      </c>
      <c r="BP186">
        <f t="shared" ca="1" si="100"/>
        <v>0</v>
      </c>
      <c r="BQ186">
        <f t="shared" ca="1" si="100"/>
        <v>0</v>
      </c>
      <c r="BR186">
        <f t="shared" ca="1" si="100"/>
        <v>0</v>
      </c>
      <c r="BS186">
        <f t="shared" ca="1" si="100"/>
        <v>0</v>
      </c>
      <c r="BT186">
        <f t="shared" ca="1" si="101"/>
        <v>0</v>
      </c>
      <c r="BU186">
        <f t="shared" ca="1" si="101"/>
        <v>0</v>
      </c>
      <c r="BV186" s="59">
        <f t="shared" ca="1" si="70"/>
        <v>0</v>
      </c>
      <c r="BW186" s="17"/>
    </row>
    <row r="187" spans="1:75" x14ac:dyDescent="0.25">
      <c r="A187" s="11" t="s">
        <v>41</v>
      </c>
      <c r="B187">
        <f t="shared" ca="1" si="87"/>
        <v>0</v>
      </c>
      <c r="C187">
        <f t="shared" ca="1" si="87"/>
        <v>0</v>
      </c>
      <c r="D187">
        <f t="shared" ca="1" si="87"/>
        <v>0</v>
      </c>
      <c r="E187">
        <f t="shared" ca="1" si="87"/>
        <v>0</v>
      </c>
      <c r="F187">
        <f t="shared" ca="1" si="87"/>
        <v>0</v>
      </c>
      <c r="G187">
        <f t="shared" ca="1" si="92"/>
        <v>0</v>
      </c>
      <c r="H187">
        <f t="shared" ca="1" si="92"/>
        <v>0</v>
      </c>
      <c r="I187">
        <f t="shared" ca="1" si="92"/>
        <v>0</v>
      </c>
      <c r="J187">
        <f t="shared" ca="1" si="92"/>
        <v>0</v>
      </c>
      <c r="K187">
        <f t="shared" ca="1" si="92"/>
        <v>0</v>
      </c>
      <c r="L187">
        <f t="shared" ca="1" si="93"/>
        <v>0</v>
      </c>
      <c r="M187">
        <f t="shared" ca="1" si="93"/>
        <v>0</v>
      </c>
      <c r="N187" s="59">
        <f t="shared" ca="1" si="65"/>
        <v>0</v>
      </c>
      <c r="O187" s="17"/>
      <c r="P187" s="11" t="s">
        <v>41</v>
      </c>
      <c r="Q187">
        <f t="shared" ca="1" si="88"/>
        <v>0</v>
      </c>
      <c r="R187">
        <f t="shared" ca="1" si="88"/>
        <v>0</v>
      </c>
      <c r="S187">
        <f t="shared" ca="1" si="88"/>
        <v>0</v>
      </c>
      <c r="T187">
        <f t="shared" ca="1" si="88"/>
        <v>0</v>
      </c>
      <c r="U187">
        <f t="shared" ca="1" si="88"/>
        <v>0</v>
      </c>
      <c r="V187">
        <f t="shared" ca="1" si="94"/>
        <v>0</v>
      </c>
      <c r="W187">
        <f t="shared" ca="1" si="94"/>
        <v>0</v>
      </c>
      <c r="X187">
        <f t="shared" ca="1" si="94"/>
        <v>0</v>
      </c>
      <c r="Y187">
        <f t="shared" ca="1" si="94"/>
        <v>0</v>
      </c>
      <c r="Z187">
        <f t="shared" ca="1" si="94"/>
        <v>0</v>
      </c>
      <c r="AA187">
        <f t="shared" ca="1" si="95"/>
        <v>0</v>
      </c>
      <c r="AB187">
        <f t="shared" ca="1" si="95"/>
        <v>0</v>
      </c>
      <c r="AC187" s="59">
        <f t="shared" ca="1" si="67"/>
        <v>0</v>
      </c>
      <c r="AD187" s="17"/>
      <c r="AE187" s="11" t="s">
        <v>41</v>
      </c>
      <c r="AF187">
        <f t="shared" ca="1" si="89"/>
        <v>0</v>
      </c>
      <c r="AG187">
        <f t="shared" ca="1" si="89"/>
        <v>0</v>
      </c>
      <c r="AH187">
        <f t="shared" ca="1" si="89"/>
        <v>0</v>
      </c>
      <c r="AI187">
        <f t="shared" ca="1" si="89"/>
        <v>0</v>
      </c>
      <c r="AJ187">
        <f t="shared" ca="1" si="89"/>
        <v>0</v>
      </c>
      <c r="AK187">
        <f t="shared" ca="1" si="96"/>
        <v>0</v>
      </c>
      <c r="AL187">
        <f t="shared" ca="1" si="96"/>
        <v>0</v>
      </c>
      <c r="AM187">
        <f t="shared" ca="1" si="96"/>
        <v>0</v>
      </c>
      <c r="AN187">
        <f t="shared" ca="1" si="96"/>
        <v>0</v>
      </c>
      <c r="AO187">
        <f t="shared" ca="1" si="96"/>
        <v>0</v>
      </c>
      <c r="AP187">
        <f t="shared" ca="1" si="97"/>
        <v>0</v>
      </c>
      <c r="AQ187">
        <f t="shared" ca="1" si="97"/>
        <v>0</v>
      </c>
      <c r="AR187" s="59">
        <f t="shared" ca="1" si="68"/>
        <v>0</v>
      </c>
      <c r="AS187" s="17"/>
      <c r="AT187" s="11" t="s">
        <v>41</v>
      </c>
      <c r="AU187">
        <f t="shared" ca="1" si="90"/>
        <v>0</v>
      </c>
      <c r="AV187">
        <f t="shared" ca="1" si="90"/>
        <v>0</v>
      </c>
      <c r="AW187">
        <f t="shared" ca="1" si="90"/>
        <v>0</v>
      </c>
      <c r="AX187">
        <f t="shared" ca="1" si="90"/>
        <v>0</v>
      </c>
      <c r="AY187">
        <f t="shared" ca="1" si="90"/>
        <v>0</v>
      </c>
      <c r="AZ187">
        <f t="shared" ca="1" si="98"/>
        <v>0</v>
      </c>
      <c r="BA187">
        <f t="shared" ca="1" si="98"/>
        <v>0</v>
      </c>
      <c r="BB187">
        <f t="shared" ca="1" si="98"/>
        <v>0</v>
      </c>
      <c r="BC187">
        <f t="shared" ca="1" si="98"/>
        <v>0</v>
      </c>
      <c r="BD187">
        <f t="shared" ca="1" si="98"/>
        <v>0</v>
      </c>
      <c r="BE187">
        <f t="shared" ca="1" si="99"/>
        <v>0</v>
      </c>
      <c r="BF187" t="e">
        <f t="shared" ca="1" si="99"/>
        <v>#VALUE!</v>
      </c>
      <c r="BG187" s="59" t="e">
        <f t="shared" ca="1" si="69"/>
        <v>#VALUE!</v>
      </c>
      <c r="BH187" s="17"/>
      <c r="BI187" s="11" t="s">
        <v>41</v>
      </c>
      <c r="BJ187">
        <f t="shared" ca="1" si="91"/>
        <v>0</v>
      </c>
      <c r="BK187">
        <f t="shared" ca="1" si="91"/>
        <v>0</v>
      </c>
      <c r="BL187">
        <f t="shared" ca="1" si="91"/>
        <v>0</v>
      </c>
      <c r="BM187">
        <f t="shared" ca="1" si="91"/>
        <v>0</v>
      </c>
      <c r="BN187">
        <f t="shared" ca="1" si="91"/>
        <v>0</v>
      </c>
      <c r="BO187">
        <f t="shared" ca="1" si="100"/>
        <v>0</v>
      </c>
      <c r="BP187">
        <f t="shared" ca="1" si="100"/>
        <v>0</v>
      </c>
      <c r="BQ187">
        <f t="shared" ca="1" si="100"/>
        <v>0</v>
      </c>
      <c r="BR187">
        <f t="shared" ca="1" si="100"/>
        <v>0</v>
      </c>
      <c r="BS187">
        <f t="shared" ca="1" si="100"/>
        <v>0</v>
      </c>
      <c r="BT187">
        <f t="shared" ca="1" si="101"/>
        <v>0</v>
      </c>
      <c r="BU187">
        <f t="shared" ca="1" si="101"/>
        <v>0</v>
      </c>
      <c r="BV187" s="59">
        <f t="shared" ca="1" si="70"/>
        <v>0</v>
      </c>
      <c r="BW187" s="17"/>
    </row>
    <row r="188" spans="1:75" x14ac:dyDescent="0.25">
      <c r="A188" s="12" t="s">
        <v>42</v>
      </c>
      <c r="B188">
        <f t="shared" ca="1" si="87"/>
        <v>0</v>
      </c>
      <c r="C188">
        <f t="shared" ca="1" si="87"/>
        <v>0</v>
      </c>
      <c r="D188">
        <f t="shared" ca="1" si="87"/>
        <v>0</v>
      </c>
      <c r="E188">
        <f t="shared" ca="1" si="87"/>
        <v>0</v>
      </c>
      <c r="F188">
        <f t="shared" ca="1" si="87"/>
        <v>0</v>
      </c>
      <c r="G188">
        <f t="shared" ca="1" si="92"/>
        <v>0</v>
      </c>
      <c r="H188">
        <f t="shared" ca="1" si="92"/>
        <v>0</v>
      </c>
      <c r="I188">
        <f t="shared" ca="1" si="92"/>
        <v>0</v>
      </c>
      <c r="J188">
        <f t="shared" ca="1" si="92"/>
        <v>0</v>
      </c>
      <c r="K188">
        <f t="shared" ca="1" si="92"/>
        <v>0</v>
      </c>
      <c r="L188">
        <f t="shared" ca="1" si="93"/>
        <v>0</v>
      </c>
      <c r="M188">
        <f t="shared" ca="1" si="93"/>
        <v>0</v>
      </c>
      <c r="N188" s="59">
        <f t="shared" ca="1" si="65"/>
        <v>0</v>
      </c>
      <c r="O188" s="17"/>
      <c r="P188" s="12" t="s">
        <v>42</v>
      </c>
      <c r="Q188">
        <f t="shared" ca="1" si="88"/>
        <v>0</v>
      </c>
      <c r="R188">
        <f t="shared" ca="1" si="88"/>
        <v>0</v>
      </c>
      <c r="S188">
        <f t="shared" ca="1" si="88"/>
        <v>0</v>
      </c>
      <c r="T188">
        <f t="shared" ca="1" si="88"/>
        <v>0</v>
      </c>
      <c r="U188">
        <f t="shared" ca="1" si="88"/>
        <v>0</v>
      </c>
      <c r="V188">
        <f t="shared" ca="1" si="94"/>
        <v>0</v>
      </c>
      <c r="W188">
        <f t="shared" ca="1" si="94"/>
        <v>0</v>
      </c>
      <c r="X188">
        <f t="shared" ca="1" si="94"/>
        <v>0</v>
      </c>
      <c r="Y188">
        <f t="shared" ca="1" si="94"/>
        <v>0</v>
      </c>
      <c r="Z188">
        <f t="shared" ca="1" si="94"/>
        <v>0</v>
      </c>
      <c r="AA188">
        <f t="shared" ca="1" si="95"/>
        <v>0</v>
      </c>
      <c r="AB188">
        <f t="shared" ca="1" si="95"/>
        <v>0</v>
      </c>
      <c r="AC188" s="59">
        <f t="shared" ca="1" si="67"/>
        <v>0</v>
      </c>
      <c r="AD188" s="17"/>
      <c r="AE188" s="12" t="s">
        <v>42</v>
      </c>
      <c r="AF188">
        <f t="shared" ca="1" si="89"/>
        <v>0</v>
      </c>
      <c r="AG188">
        <f t="shared" ca="1" si="89"/>
        <v>0</v>
      </c>
      <c r="AH188">
        <f t="shared" ca="1" si="89"/>
        <v>0</v>
      </c>
      <c r="AI188">
        <f t="shared" ca="1" si="89"/>
        <v>0</v>
      </c>
      <c r="AJ188">
        <f t="shared" ca="1" si="89"/>
        <v>0</v>
      </c>
      <c r="AK188">
        <f t="shared" ca="1" si="96"/>
        <v>0</v>
      </c>
      <c r="AL188">
        <f t="shared" ca="1" si="96"/>
        <v>0</v>
      </c>
      <c r="AM188">
        <f t="shared" ca="1" si="96"/>
        <v>0</v>
      </c>
      <c r="AN188">
        <f t="shared" ca="1" si="96"/>
        <v>0</v>
      </c>
      <c r="AO188">
        <f t="shared" ca="1" si="96"/>
        <v>0</v>
      </c>
      <c r="AP188">
        <f t="shared" ca="1" si="97"/>
        <v>0</v>
      </c>
      <c r="AQ188">
        <f t="shared" ca="1" si="97"/>
        <v>0</v>
      </c>
      <c r="AR188" s="59">
        <f t="shared" ca="1" si="68"/>
        <v>0</v>
      </c>
      <c r="AS188" s="17"/>
      <c r="AT188" s="12" t="s">
        <v>42</v>
      </c>
      <c r="AU188">
        <f t="shared" ca="1" si="90"/>
        <v>0</v>
      </c>
      <c r="AV188">
        <f t="shared" ca="1" si="90"/>
        <v>0</v>
      </c>
      <c r="AW188">
        <f t="shared" ca="1" si="90"/>
        <v>0</v>
      </c>
      <c r="AX188">
        <f t="shared" ca="1" si="90"/>
        <v>0</v>
      </c>
      <c r="AY188">
        <f t="shared" ca="1" si="90"/>
        <v>0</v>
      </c>
      <c r="AZ188">
        <f t="shared" ca="1" si="98"/>
        <v>0</v>
      </c>
      <c r="BA188">
        <f t="shared" ca="1" si="98"/>
        <v>0</v>
      </c>
      <c r="BB188">
        <f t="shared" ca="1" si="98"/>
        <v>0</v>
      </c>
      <c r="BC188">
        <f t="shared" ca="1" si="98"/>
        <v>0</v>
      </c>
      <c r="BD188">
        <f t="shared" ca="1" si="98"/>
        <v>0</v>
      </c>
      <c r="BE188">
        <f t="shared" ca="1" si="99"/>
        <v>0</v>
      </c>
      <c r="BF188" t="e">
        <f t="shared" ca="1" si="99"/>
        <v>#VALUE!</v>
      </c>
      <c r="BG188" s="59" t="e">
        <f t="shared" ca="1" si="69"/>
        <v>#VALUE!</v>
      </c>
      <c r="BH188" s="17"/>
      <c r="BI188" s="12" t="s">
        <v>42</v>
      </c>
      <c r="BJ188">
        <f t="shared" ca="1" si="91"/>
        <v>0</v>
      </c>
      <c r="BK188">
        <f t="shared" ca="1" si="91"/>
        <v>0</v>
      </c>
      <c r="BL188">
        <f t="shared" ca="1" si="91"/>
        <v>0</v>
      </c>
      <c r="BM188">
        <f t="shared" ca="1" si="91"/>
        <v>0</v>
      </c>
      <c r="BN188">
        <f t="shared" ca="1" si="91"/>
        <v>0</v>
      </c>
      <c r="BO188">
        <f t="shared" ca="1" si="100"/>
        <v>0</v>
      </c>
      <c r="BP188">
        <f t="shared" ca="1" si="100"/>
        <v>0</v>
      </c>
      <c r="BQ188">
        <f t="shared" ca="1" si="100"/>
        <v>0</v>
      </c>
      <c r="BR188">
        <f t="shared" ca="1" si="100"/>
        <v>0</v>
      </c>
      <c r="BS188">
        <f t="shared" ca="1" si="100"/>
        <v>0</v>
      </c>
      <c r="BT188">
        <f t="shared" ca="1" si="101"/>
        <v>0</v>
      </c>
      <c r="BU188">
        <f t="shared" ca="1" si="101"/>
        <v>0</v>
      </c>
      <c r="BV188" s="59">
        <f t="shared" ca="1" si="70"/>
        <v>0</v>
      </c>
      <c r="BW188" s="17"/>
    </row>
    <row r="189" spans="1:75" x14ac:dyDescent="0.25">
      <c r="A189" s="11" t="s">
        <v>43</v>
      </c>
      <c r="B189">
        <f t="shared" ca="1" si="87"/>
        <v>0</v>
      </c>
      <c r="C189">
        <f t="shared" ca="1" si="87"/>
        <v>0</v>
      </c>
      <c r="D189">
        <f t="shared" ca="1" si="87"/>
        <v>0</v>
      </c>
      <c r="E189">
        <f t="shared" ca="1" si="87"/>
        <v>0</v>
      </c>
      <c r="F189">
        <f t="shared" ca="1" si="87"/>
        <v>0</v>
      </c>
      <c r="G189">
        <f t="shared" ca="1" si="92"/>
        <v>0</v>
      </c>
      <c r="H189">
        <f t="shared" ca="1" si="92"/>
        <v>0</v>
      </c>
      <c r="I189">
        <f t="shared" ca="1" si="92"/>
        <v>0</v>
      </c>
      <c r="J189">
        <f t="shared" ca="1" si="92"/>
        <v>0</v>
      </c>
      <c r="K189">
        <f t="shared" ca="1" si="92"/>
        <v>0</v>
      </c>
      <c r="L189">
        <f t="shared" ca="1" si="93"/>
        <v>0</v>
      </c>
      <c r="M189">
        <f t="shared" ca="1" si="93"/>
        <v>0</v>
      </c>
      <c r="N189" s="59">
        <f t="shared" ca="1" si="65"/>
        <v>0</v>
      </c>
      <c r="O189" s="17"/>
      <c r="P189" s="11" t="s">
        <v>43</v>
      </c>
      <c r="Q189">
        <f t="shared" ca="1" si="88"/>
        <v>0</v>
      </c>
      <c r="R189">
        <f t="shared" ca="1" si="88"/>
        <v>0</v>
      </c>
      <c r="S189">
        <f t="shared" ca="1" si="88"/>
        <v>0</v>
      </c>
      <c r="T189">
        <f t="shared" ca="1" si="88"/>
        <v>0</v>
      </c>
      <c r="U189">
        <f t="shared" ca="1" si="88"/>
        <v>0</v>
      </c>
      <c r="V189">
        <f t="shared" ca="1" si="94"/>
        <v>0</v>
      </c>
      <c r="W189">
        <f t="shared" ca="1" si="94"/>
        <v>0</v>
      </c>
      <c r="X189">
        <f t="shared" ca="1" si="94"/>
        <v>0</v>
      </c>
      <c r="Y189">
        <f t="shared" ca="1" si="94"/>
        <v>0</v>
      </c>
      <c r="Z189">
        <f t="shared" ca="1" si="94"/>
        <v>0</v>
      </c>
      <c r="AA189">
        <f t="shared" ca="1" si="95"/>
        <v>0</v>
      </c>
      <c r="AB189">
        <f t="shared" ca="1" si="95"/>
        <v>0</v>
      </c>
      <c r="AC189" s="59">
        <f t="shared" ca="1" si="67"/>
        <v>0</v>
      </c>
      <c r="AD189" s="17"/>
      <c r="AE189" s="11" t="s">
        <v>43</v>
      </c>
      <c r="AF189">
        <f t="shared" ca="1" si="89"/>
        <v>0</v>
      </c>
      <c r="AG189">
        <f t="shared" ca="1" si="89"/>
        <v>0</v>
      </c>
      <c r="AH189">
        <f t="shared" ca="1" si="89"/>
        <v>0</v>
      </c>
      <c r="AI189">
        <f t="shared" ca="1" si="89"/>
        <v>0</v>
      </c>
      <c r="AJ189">
        <f t="shared" ca="1" si="89"/>
        <v>0</v>
      </c>
      <c r="AK189">
        <f t="shared" ca="1" si="96"/>
        <v>0</v>
      </c>
      <c r="AL189">
        <f t="shared" ca="1" si="96"/>
        <v>0</v>
      </c>
      <c r="AM189">
        <f t="shared" ca="1" si="96"/>
        <v>0</v>
      </c>
      <c r="AN189">
        <f t="shared" ca="1" si="96"/>
        <v>0</v>
      </c>
      <c r="AO189">
        <f t="shared" ca="1" si="96"/>
        <v>0</v>
      </c>
      <c r="AP189">
        <f t="shared" ca="1" si="97"/>
        <v>0</v>
      </c>
      <c r="AQ189">
        <f t="shared" ca="1" si="97"/>
        <v>0</v>
      </c>
      <c r="AR189" s="59">
        <f t="shared" ca="1" si="68"/>
        <v>0</v>
      </c>
      <c r="AS189" s="17"/>
      <c r="AT189" s="11" t="s">
        <v>43</v>
      </c>
      <c r="AU189">
        <f t="shared" ca="1" si="90"/>
        <v>0</v>
      </c>
      <c r="AV189">
        <f t="shared" ca="1" si="90"/>
        <v>0</v>
      </c>
      <c r="AW189">
        <f t="shared" ca="1" si="90"/>
        <v>0</v>
      </c>
      <c r="AX189">
        <f t="shared" ca="1" si="90"/>
        <v>0</v>
      </c>
      <c r="AY189">
        <f t="shared" ca="1" si="90"/>
        <v>0</v>
      </c>
      <c r="AZ189">
        <f t="shared" ca="1" si="98"/>
        <v>0</v>
      </c>
      <c r="BA189">
        <f t="shared" ca="1" si="98"/>
        <v>0</v>
      </c>
      <c r="BB189">
        <f t="shared" ca="1" si="98"/>
        <v>0</v>
      </c>
      <c r="BC189">
        <f t="shared" ca="1" si="98"/>
        <v>0</v>
      </c>
      <c r="BD189">
        <f t="shared" ca="1" si="98"/>
        <v>0</v>
      </c>
      <c r="BE189">
        <f t="shared" ca="1" si="99"/>
        <v>0</v>
      </c>
      <c r="BF189" t="e">
        <f t="shared" ca="1" si="99"/>
        <v>#VALUE!</v>
      </c>
      <c r="BG189" s="59" t="e">
        <f t="shared" ca="1" si="69"/>
        <v>#VALUE!</v>
      </c>
      <c r="BH189" s="17"/>
      <c r="BI189" s="11" t="s">
        <v>43</v>
      </c>
      <c r="BJ189">
        <f t="shared" ca="1" si="91"/>
        <v>0</v>
      </c>
      <c r="BK189">
        <f t="shared" ca="1" si="91"/>
        <v>0</v>
      </c>
      <c r="BL189">
        <f t="shared" ca="1" si="91"/>
        <v>0</v>
      </c>
      <c r="BM189">
        <f t="shared" ca="1" si="91"/>
        <v>0</v>
      </c>
      <c r="BN189">
        <f t="shared" ca="1" si="91"/>
        <v>0</v>
      </c>
      <c r="BO189">
        <f t="shared" ca="1" si="100"/>
        <v>0</v>
      </c>
      <c r="BP189">
        <f t="shared" ca="1" si="100"/>
        <v>0</v>
      </c>
      <c r="BQ189">
        <f t="shared" ca="1" si="100"/>
        <v>0</v>
      </c>
      <c r="BR189">
        <f t="shared" ca="1" si="100"/>
        <v>0</v>
      </c>
      <c r="BS189">
        <f t="shared" ca="1" si="100"/>
        <v>0</v>
      </c>
      <c r="BT189">
        <f t="shared" ca="1" si="101"/>
        <v>0</v>
      </c>
      <c r="BU189">
        <f t="shared" ca="1" si="101"/>
        <v>0</v>
      </c>
      <c r="BV189" s="59">
        <f t="shared" ca="1" si="70"/>
        <v>0</v>
      </c>
      <c r="BW189" s="17"/>
    </row>
    <row r="190" spans="1:75" x14ac:dyDescent="0.25">
      <c r="A190" s="11" t="s">
        <v>45</v>
      </c>
      <c r="B190">
        <f t="shared" ca="1" si="87"/>
        <v>0</v>
      </c>
      <c r="C190">
        <f t="shared" ca="1" si="87"/>
        <v>0</v>
      </c>
      <c r="D190">
        <f t="shared" ca="1" si="87"/>
        <v>0</v>
      </c>
      <c r="E190">
        <f t="shared" ca="1" si="87"/>
        <v>0</v>
      </c>
      <c r="F190">
        <f t="shared" ca="1" si="87"/>
        <v>0</v>
      </c>
      <c r="G190">
        <f t="shared" ca="1" si="92"/>
        <v>0</v>
      </c>
      <c r="H190">
        <f t="shared" ca="1" si="92"/>
        <v>0</v>
      </c>
      <c r="I190">
        <f t="shared" ca="1" si="92"/>
        <v>0</v>
      </c>
      <c r="J190">
        <f t="shared" ca="1" si="92"/>
        <v>0</v>
      </c>
      <c r="K190">
        <f t="shared" ca="1" si="92"/>
        <v>0</v>
      </c>
      <c r="L190">
        <f t="shared" ca="1" si="93"/>
        <v>0</v>
      </c>
      <c r="M190">
        <f t="shared" ca="1" si="93"/>
        <v>0</v>
      </c>
      <c r="N190" s="59">
        <f t="shared" ca="1" si="65"/>
        <v>0</v>
      </c>
      <c r="O190" s="17"/>
      <c r="P190" s="11" t="s">
        <v>45</v>
      </c>
      <c r="Q190">
        <f t="shared" ca="1" si="88"/>
        <v>0</v>
      </c>
      <c r="R190">
        <f t="shared" ca="1" si="88"/>
        <v>0</v>
      </c>
      <c r="S190">
        <f t="shared" ca="1" si="88"/>
        <v>0</v>
      </c>
      <c r="T190">
        <f t="shared" ca="1" si="88"/>
        <v>0</v>
      </c>
      <c r="U190">
        <f t="shared" ca="1" si="88"/>
        <v>0</v>
      </c>
      <c r="V190">
        <f t="shared" ca="1" si="94"/>
        <v>0</v>
      </c>
      <c r="W190">
        <f t="shared" ca="1" si="94"/>
        <v>0</v>
      </c>
      <c r="X190">
        <f t="shared" ca="1" si="94"/>
        <v>0</v>
      </c>
      <c r="Y190">
        <f t="shared" ca="1" si="94"/>
        <v>0</v>
      </c>
      <c r="Z190">
        <f t="shared" ca="1" si="94"/>
        <v>0</v>
      </c>
      <c r="AA190">
        <f t="shared" ca="1" si="95"/>
        <v>0</v>
      </c>
      <c r="AB190">
        <f t="shared" ca="1" si="95"/>
        <v>0</v>
      </c>
      <c r="AC190" s="59">
        <f t="shared" ca="1" si="67"/>
        <v>0</v>
      </c>
      <c r="AD190" s="17"/>
      <c r="AE190" s="11" t="s">
        <v>45</v>
      </c>
      <c r="AF190">
        <f t="shared" ca="1" si="89"/>
        <v>0</v>
      </c>
      <c r="AG190">
        <f t="shared" ca="1" si="89"/>
        <v>0</v>
      </c>
      <c r="AH190">
        <f t="shared" ca="1" si="89"/>
        <v>0</v>
      </c>
      <c r="AI190">
        <f t="shared" ca="1" si="89"/>
        <v>0</v>
      </c>
      <c r="AJ190">
        <f t="shared" ca="1" si="89"/>
        <v>0</v>
      </c>
      <c r="AK190">
        <f t="shared" ca="1" si="96"/>
        <v>0</v>
      </c>
      <c r="AL190">
        <f t="shared" ca="1" si="96"/>
        <v>0</v>
      </c>
      <c r="AM190">
        <f t="shared" ca="1" si="96"/>
        <v>0</v>
      </c>
      <c r="AN190">
        <f t="shared" ca="1" si="96"/>
        <v>0</v>
      </c>
      <c r="AO190">
        <f t="shared" ca="1" si="96"/>
        <v>0</v>
      </c>
      <c r="AP190">
        <f t="shared" ca="1" si="97"/>
        <v>0</v>
      </c>
      <c r="AQ190">
        <f t="shared" ca="1" si="97"/>
        <v>0</v>
      </c>
      <c r="AR190" s="59">
        <f t="shared" ca="1" si="68"/>
        <v>0</v>
      </c>
      <c r="AS190" s="17"/>
      <c r="AT190" s="11" t="s">
        <v>45</v>
      </c>
      <c r="AU190">
        <f t="shared" ca="1" si="90"/>
        <v>0</v>
      </c>
      <c r="AV190">
        <f t="shared" ca="1" si="90"/>
        <v>0</v>
      </c>
      <c r="AW190">
        <f t="shared" ca="1" si="90"/>
        <v>0</v>
      </c>
      <c r="AX190">
        <f t="shared" ca="1" si="90"/>
        <v>0</v>
      </c>
      <c r="AY190">
        <f t="shared" ca="1" si="90"/>
        <v>0</v>
      </c>
      <c r="AZ190">
        <f t="shared" ca="1" si="98"/>
        <v>0</v>
      </c>
      <c r="BA190">
        <f t="shared" ca="1" si="98"/>
        <v>0</v>
      </c>
      <c r="BB190">
        <f t="shared" ca="1" si="98"/>
        <v>0</v>
      </c>
      <c r="BC190">
        <f t="shared" ca="1" si="98"/>
        <v>0</v>
      </c>
      <c r="BD190">
        <f t="shared" ca="1" si="98"/>
        <v>0</v>
      </c>
      <c r="BE190">
        <f t="shared" ca="1" si="99"/>
        <v>0</v>
      </c>
      <c r="BF190" t="e">
        <f t="shared" ca="1" si="99"/>
        <v>#VALUE!</v>
      </c>
      <c r="BG190" s="59" t="e">
        <f t="shared" ca="1" si="69"/>
        <v>#VALUE!</v>
      </c>
      <c r="BH190" s="17"/>
      <c r="BI190" s="11" t="s">
        <v>45</v>
      </c>
      <c r="BJ190">
        <f t="shared" ca="1" si="91"/>
        <v>0</v>
      </c>
      <c r="BK190">
        <f t="shared" ca="1" si="91"/>
        <v>0</v>
      </c>
      <c r="BL190">
        <f t="shared" ca="1" si="91"/>
        <v>0</v>
      </c>
      <c r="BM190">
        <f t="shared" ca="1" si="91"/>
        <v>0</v>
      </c>
      <c r="BN190">
        <f t="shared" ca="1" si="91"/>
        <v>0</v>
      </c>
      <c r="BO190">
        <f t="shared" ca="1" si="100"/>
        <v>0</v>
      </c>
      <c r="BP190">
        <f t="shared" ca="1" si="100"/>
        <v>0</v>
      </c>
      <c r="BQ190">
        <f t="shared" ca="1" si="100"/>
        <v>0</v>
      </c>
      <c r="BR190">
        <f t="shared" ca="1" si="100"/>
        <v>0</v>
      </c>
      <c r="BS190">
        <f t="shared" ca="1" si="100"/>
        <v>0</v>
      </c>
      <c r="BT190">
        <f t="shared" ca="1" si="101"/>
        <v>0</v>
      </c>
      <c r="BU190">
        <f t="shared" ca="1" si="101"/>
        <v>0</v>
      </c>
      <c r="BV190" s="59">
        <f t="shared" ca="1" si="70"/>
        <v>0</v>
      </c>
      <c r="BW190" s="17"/>
    </row>
    <row r="191" spans="1:75" x14ac:dyDescent="0.25">
      <c r="A191" s="12" t="s">
        <v>46</v>
      </c>
      <c r="B191">
        <f t="shared" ca="1" si="87"/>
        <v>0</v>
      </c>
      <c r="C191">
        <f t="shared" ca="1" si="87"/>
        <v>0</v>
      </c>
      <c r="D191">
        <f t="shared" ca="1" si="87"/>
        <v>0</v>
      </c>
      <c r="E191">
        <f t="shared" ca="1" si="87"/>
        <v>0</v>
      </c>
      <c r="F191">
        <f t="shared" ca="1" si="87"/>
        <v>0</v>
      </c>
      <c r="G191">
        <f t="shared" ca="1" si="92"/>
        <v>0</v>
      </c>
      <c r="H191">
        <f t="shared" ca="1" si="92"/>
        <v>0</v>
      </c>
      <c r="I191">
        <f t="shared" ca="1" si="92"/>
        <v>0</v>
      </c>
      <c r="J191">
        <f t="shared" ca="1" si="92"/>
        <v>0</v>
      </c>
      <c r="K191">
        <f t="shared" ca="1" si="92"/>
        <v>0</v>
      </c>
      <c r="L191">
        <f t="shared" ca="1" si="93"/>
        <v>0</v>
      </c>
      <c r="M191">
        <f t="shared" ca="1" si="93"/>
        <v>0</v>
      </c>
      <c r="N191" s="59">
        <f t="shared" ca="1" si="65"/>
        <v>0</v>
      </c>
      <c r="O191" s="17"/>
      <c r="P191" s="12" t="s">
        <v>46</v>
      </c>
      <c r="Q191">
        <f t="shared" ca="1" si="88"/>
        <v>0</v>
      </c>
      <c r="R191">
        <f t="shared" ca="1" si="88"/>
        <v>0</v>
      </c>
      <c r="S191">
        <f t="shared" ca="1" si="88"/>
        <v>0</v>
      </c>
      <c r="T191">
        <f t="shared" ca="1" si="88"/>
        <v>0</v>
      </c>
      <c r="U191">
        <f t="shared" ca="1" si="88"/>
        <v>0</v>
      </c>
      <c r="V191">
        <f t="shared" ca="1" si="94"/>
        <v>0</v>
      </c>
      <c r="W191">
        <f t="shared" ca="1" si="94"/>
        <v>0</v>
      </c>
      <c r="X191">
        <f t="shared" ca="1" si="94"/>
        <v>0</v>
      </c>
      <c r="Y191">
        <f t="shared" ca="1" si="94"/>
        <v>0</v>
      </c>
      <c r="Z191">
        <f t="shared" ca="1" si="94"/>
        <v>0</v>
      </c>
      <c r="AA191">
        <f t="shared" ca="1" si="95"/>
        <v>0</v>
      </c>
      <c r="AB191">
        <f t="shared" ca="1" si="95"/>
        <v>0</v>
      </c>
      <c r="AC191" s="59">
        <f t="shared" ca="1" si="67"/>
        <v>0</v>
      </c>
      <c r="AD191" s="17"/>
      <c r="AE191" s="12" t="s">
        <v>46</v>
      </c>
      <c r="AF191">
        <f t="shared" ca="1" si="89"/>
        <v>0</v>
      </c>
      <c r="AG191">
        <f t="shared" ca="1" si="89"/>
        <v>0</v>
      </c>
      <c r="AH191">
        <f t="shared" ca="1" si="89"/>
        <v>0</v>
      </c>
      <c r="AI191">
        <f t="shared" ca="1" si="89"/>
        <v>0</v>
      </c>
      <c r="AJ191">
        <f t="shared" ca="1" si="89"/>
        <v>0</v>
      </c>
      <c r="AK191">
        <f t="shared" ca="1" si="96"/>
        <v>0</v>
      </c>
      <c r="AL191">
        <f t="shared" ca="1" si="96"/>
        <v>0</v>
      </c>
      <c r="AM191">
        <f t="shared" ca="1" si="96"/>
        <v>0</v>
      </c>
      <c r="AN191">
        <f t="shared" ca="1" si="96"/>
        <v>0</v>
      </c>
      <c r="AO191">
        <f t="shared" ca="1" si="96"/>
        <v>0</v>
      </c>
      <c r="AP191">
        <f t="shared" ca="1" si="97"/>
        <v>0</v>
      </c>
      <c r="AQ191">
        <f t="shared" ca="1" si="97"/>
        <v>0</v>
      </c>
      <c r="AR191" s="59">
        <f t="shared" ca="1" si="68"/>
        <v>0</v>
      </c>
      <c r="AS191" s="17"/>
      <c r="AT191" s="12" t="s">
        <v>46</v>
      </c>
      <c r="AU191">
        <f t="shared" ca="1" si="90"/>
        <v>0</v>
      </c>
      <c r="AV191">
        <f t="shared" ca="1" si="90"/>
        <v>0</v>
      </c>
      <c r="AW191">
        <f t="shared" ca="1" si="90"/>
        <v>0</v>
      </c>
      <c r="AX191">
        <f t="shared" ca="1" si="90"/>
        <v>0</v>
      </c>
      <c r="AY191">
        <f t="shared" ca="1" si="90"/>
        <v>0</v>
      </c>
      <c r="AZ191">
        <f t="shared" ca="1" si="98"/>
        <v>0</v>
      </c>
      <c r="BA191">
        <f t="shared" ca="1" si="98"/>
        <v>0</v>
      </c>
      <c r="BB191">
        <f t="shared" ca="1" si="98"/>
        <v>0</v>
      </c>
      <c r="BC191">
        <f t="shared" ca="1" si="98"/>
        <v>0</v>
      </c>
      <c r="BD191">
        <f t="shared" ca="1" si="98"/>
        <v>0</v>
      </c>
      <c r="BE191">
        <f t="shared" ca="1" si="99"/>
        <v>0</v>
      </c>
      <c r="BF191" t="e">
        <f t="shared" ca="1" si="99"/>
        <v>#VALUE!</v>
      </c>
      <c r="BG191" s="59" t="e">
        <f t="shared" ca="1" si="69"/>
        <v>#VALUE!</v>
      </c>
      <c r="BH191" s="17"/>
      <c r="BI191" s="12" t="s">
        <v>46</v>
      </c>
      <c r="BJ191">
        <f t="shared" ca="1" si="91"/>
        <v>0</v>
      </c>
      <c r="BK191">
        <f t="shared" ca="1" si="91"/>
        <v>0</v>
      </c>
      <c r="BL191">
        <f t="shared" ca="1" si="91"/>
        <v>0</v>
      </c>
      <c r="BM191">
        <f t="shared" ca="1" si="91"/>
        <v>0</v>
      </c>
      <c r="BN191">
        <f t="shared" ca="1" si="91"/>
        <v>0</v>
      </c>
      <c r="BO191">
        <f t="shared" ca="1" si="100"/>
        <v>0</v>
      </c>
      <c r="BP191">
        <f t="shared" ca="1" si="100"/>
        <v>0</v>
      </c>
      <c r="BQ191">
        <f t="shared" ca="1" si="100"/>
        <v>0</v>
      </c>
      <c r="BR191">
        <f t="shared" ca="1" si="100"/>
        <v>0</v>
      </c>
      <c r="BS191">
        <f t="shared" ca="1" si="100"/>
        <v>0</v>
      </c>
      <c r="BT191">
        <f t="shared" ca="1" si="101"/>
        <v>0</v>
      </c>
      <c r="BU191">
        <f t="shared" ca="1" si="101"/>
        <v>0</v>
      </c>
      <c r="BV191" s="59">
        <f t="shared" ca="1" si="70"/>
        <v>0</v>
      </c>
      <c r="BW191" s="17"/>
    </row>
    <row r="192" spans="1:75" x14ac:dyDescent="0.25">
      <c r="A192" s="11" t="s">
        <v>47</v>
      </c>
      <c r="B192">
        <f t="shared" ca="1" si="87"/>
        <v>0</v>
      </c>
      <c r="C192">
        <f t="shared" ca="1" si="87"/>
        <v>0</v>
      </c>
      <c r="D192">
        <f t="shared" ca="1" si="87"/>
        <v>0</v>
      </c>
      <c r="E192">
        <f t="shared" ca="1" si="87"/>
        <v>0</v>
      </c>
      <c r="F192">
        <f t="shared" ca="1" si="87"/>
        <v>0</v>
      </c>
      <c r="G192">
        <f t="shared" ca="1" si="92"/>
        <v>0</v>
      </c>
      <c r="H192">
        <f t="shared" ca="1" si="92"/>
        <v>0</v>
      </c>
      <c r="I192">
        <f t="shared" ca="1" si="92"/>
        <v>0</v>
      </c>
      <c r="J192">
        <f t="shared" ca="1" si="92"/>
        <v>0</v>
      </c>
      <c r="K192">
        <f t="shared" ca="1" si="92"/>
        <v>0</v>
      </c>
      <c r="L192">
        <f t="shared" ca="1" si="93"/>
        <v>0</v>
      </c>
      <c r="M192">
        <f t="shared" ca="1" si="93"/>
        <v>0</v>
      </c>
      <c r="N192" s="59">
        <f t="shared" ca="1" si="65"/>
        <v>0</v>
      </c>
      <c r="O192" s="17"/>
      <c r="P192" s="11" t="s">
        <v>47</v>
      </c>
      <c r="Q192">
        <f t="shared" ca="1" si="88"/>
        <v>0</v>
      </c>
      <c r="R192">
        <f t="shared" ca="1" si="88"/>
        <v>0</v>
      </c>
      <c r="S192">
        <f t="shared" ca="1" si="88"/>
        <v>0</v>
      </c>
      <c r="T192">
        <f t="shared" ca="1" si="88"/>
        <v>0</v>
      </c>
      <c r="U192">
        <f t="shared" ca="1" si="88"/>
        <v>0</v>
      </c>
      <c r="V192">
        <f t="shared" ca="1" si="94"/>
        <v>0</v>
      </c>
      <c r="W192">
        <f t="shared" ca="1" si="94"/>
        <v>0</v>
      </c>
      <c r="X192">
        <f t="shared" ca="1" si="94"/>
        <v>0</v>
      </c>
      <c r="Y192">
        <f t="shared" ca="1" si="94"/>
        <v>0</v>
      </c>
      <c r="Z192">
        <f t="shared" ca="1" si="94"/>
        <v>0</v>
      </c>
      <c r="AA192">
        <f t="shared" ca="1" si="95"/>
        <v>0</v>
      </c>
      <c r="AB192">
        <f t="shared" ca="1" si="95"/>
        <v>0</v>
      </c>
      <c r="AC192" s="59">
        <f t="shared" ca="1" si="67"/>
        <v>0</v>
      </c>
      <c r="AD192" s="17"/>
      <c r="AE192" s="11" t="s">
        <v>47</v>
      </c>
      <c r="AF192">
        <f t="shared" ca="1" si="89"/>
        <v>0</v>
      </c>
      <c r="AG192">
        <f t="shared" ca="1" si="89"/>
        <v>0</v>
      </c>
      <c r="AH192">
        <f t="shared" ca="1" si="89"/>
        <v>0</v>
      </c>
      <c r="AI192">
        <f t="shared" ca="1" si="89"/>
        <v>0</v>
      </c>
      <c r="AJ192">
        <f t="shared" ca="1" si="89"/>
        <v>0</v>
      </c>
      <c r="AK192">
        <f t="shared" ca="1" si="96"/>
        <v>0</v>
      </c>
      <c r="AL192">
        <f t="shared" ca="1" si="96"/>
        <v>0</v>
      </c>
      <c r="AM192">
        <f t="shared" ca="1" si="96"/>
        <v>0</v>
      </c>
      <c r="AN192">
        <f t="shared" ca="1" si="96"/>
        <v>0</v>
      </c>
      <c r="AO192">
        <f t="shared" ca="1" si="96"/>
        <v>0</v>
      </c>
      <c r="AP192">
        <f t="shared" ca="1" si="97"/>
        <v>0</v>
      </c>
      <c r="AQ192">
        <f t="shared" ca="1" si="97"/>
        <v>0</v>
      </c>
      <c r="AR192" s="59">
        <f t="shared" ca="1" si="68"/>
        <v>0</v>
      </c>
      <c r="AS192" s="17"/>
      <c r="AT192" s="11" t="s">
        <v>47</v>
      </c>
      <c r="AU192">
        <f t="shared" ca="1" si="90"/>
        <v>0</v>
      </c>
      <c r="AV192">
        <f t="shared" ca="1" si="90"/>
        <v>0</v>
      </c>
      <c r="AW192">
        <f t="shared" ca="1" si="90"/>
        <v>0</v>
      </c>
      <c r="AX192">
        <f t="shared" ca="1" si="90"/>
        <v>0</v>
      </c>
      <c r="AY192">
        <f t="shared" ca="1" si="90"/>
        <v>0</v>
      </c>
      <c r="AZ192">
        <f t="shared" ca="1" si="98"/>
        <v>0</v>
      </c>
      <c r="BA192">
        <f t="shared" ca="1" si="98"/>
        <v>0</v>
      </c>
      <c r="BB192">
        <f t="shared" ca="1" si="98"/>
        <v>0</v>
      </c>
      <c r="BC192">
        <f t="shared" ca="1" si="98"/>
        <v>0</v>
      </c>
      <c r="BD192">
        <f t="shared" ca="1" si="98"/>
        <v>0</v>
      </c>
      <c r="BE192">
        <f t="shared" ca="1" si="99"/>
        <v>0</v>
      </c>
      <c r="BF192" t="e">
        <f t="shared" ca="1" si="99"/>
        <v>#VALUE!</v>
      </c>
      <c r="BG192" s="59" t="e">
        <f t="shared" ca="1" si="69"/>
        <v>#VALUE!</v>
      </c>
      <c r="BH192" s="17"/>
      <c r="BI192" s="11" t="s">
        <v>47</v>
      </c>
      <c r="BJ192">
        <f t="shared" ca="1" si="91"/>
        <v>0</v>
      </c>
      <c r="BK192">
        <f t="shared" ca="1" si="91"/>
        <v>0</v>
      </c>
      <c r="BL192">
        <f t="shared" ca="1" si="91"/>
        <v>0</v>
      </c>
      <c r="BM192">
        <f t="shared" ca="1" si="91"/>
        <v>0</v>
      </c>
      <c r="BN192">
        <f t="shared" ca="1" si="91"/>
        <v>0</v>
      </c>
      <c r="BO192">
        <f t="shared" ca="1" si="100"/>
        <v>0</v>
      </c>
      <c r="BP192">
        <f t="shared" ca="1" si="100"/>
        <v>0</v>
      </c>
      <c r="BQ192">
        <f t="shared" ca="1" si="100"/>
        <v>0</v>
      </c>
      <c r="BR192">
        <f t="shared" ca="1" si="100"/>
        <v>0</v>
      </c>
      <c r="BS192">
        <f t="shared" ca="1" si="100"/>
        <v>0</v>
      </c>
      <c r="BT192">
        <f t="shared" ca="1" si="101"/>
        <v>0</v>
      </c>
      <c r="BU192">
        <f t="shared" ca="1" si="101"/>
        <v>0</v>
      </c>
      <c r="BV192" s="59">
        <f t="shared" ca="1" si="70"/>
        <v>0</v>
      </c>
      <c r="BW192" s="17"/>
    </row>
    <row r="193" spans="1:75" x14ac:dyDescent="0.25">
      <c r="A193" s="12" t="s">
        <v>48</v>
      </c>
      <c r="B193">
        <f t="shared" ca="1" si="87"/>
        <v>0</v>
      </c>
      <c r="C193">
        <f t="shared" ca="1" si="87"/>
        <v>0</v>
      </c>
      <c r="D193">
        <f t="shared" ca="1" si="87"/>
        <v>0</v>
      </c>
      <c r="E193">
        <f t="shared" ca="1" si="87"/>
        <v>0</v>
      </c>
      <c r="F193">
        <f t="shared" ca="1" si="87"/>
        <v>0</v>
      </c>
      <c r="G193">
        <f t="shared" ca="1" si="92"/>
        <v>0</v>
      </c>
      <c r="H193">
        <f t="shared" ca="1" si="92"/>
        <v>0</v>
      </c>
      <c r="I193">
        <f t="shared" ca="1" si="92"/>
        <v>0</v>
      </c>
      <c r="J193">
        <f t="shared" ca="1" si="92"/>
        <v>0</v>
      </c>
      <c r="K193">
        <f t="shared" ca="1" si="92"/>
        <v>0</v>
      </c>
      <c r="L193">
        <f t="shared" ca="1" si="93"/>
        <v>0</v>
      </c>
      <c r="M193">
        <f t="shared" ca="1" si="93"/>
        <v>0</v>
      </c>
      <c r="N193" s="59">
        <f t="shared" ca="1" si="65"/>
        <v>0</v>
      </c>
      <c r="O193" s="17"/>
      <c r="P193" s="12" t="s">
        <v>48</v>
      </c>
      <c r="Q193">
        <f t="shared" ca="1" si="88"/>
        <v>0</v>
      </c>
      <c r="R193">
        <f t="shared" ca="1" si="88"/>
        <v>0</v>
      </c>
      <c r="S193">
        <f t="shared" ca="1" si="88"/>
        <v>0</v>
      </c>
      <c r="T193">
        <f t="shared" ca="1" si="88"/>
        <v>0</v>
      </c>
      <c r="U193">
        <f t="shared" ca="1" si="88"/>
        <v>0</v>
      </c>
      <c r="V193">
        <f t="shared" ca="1" si="94"/>
        <v>0</v>
      </c>
      <c r="W193">
        <f t="shared" ca="1" si="94"/>
        <v>0</v>
      </c>
      <c r="X193">
        <f t="shared" ca="1" si="94"/>
        <v>0</v>
      </c>
      <c r="Y193">
        <f t="shared" ca="1" si="94"/>
        <v>0</v>
      </c>
      <c r="Z193">
        <f t="shared" ca="1" si="94"/>
        <v>0</v>
      </c>
      <c r="AA193">
        <f t="shared" ca="1" si="95"/>
        <v>0</v>
      </c>
      <c r="AB193">
        <f t="shared" ca="1" si="95"/>
        <v>0</v>
      </c>
      <c r="AC193" s="59">
        <f t="shared" ca="1" si="67"/>
        <v>0</v>
      </c>
      <c r="AD193" s="17"/>
      <c r="AE193" s="12" t="s">
        <v>48</v>
      </c>
      <c r="AF193">
        <f t="shared" ca="1" si="89"/>
        <v>0</v>
      </c>
      <c r="AG193">
        <f t="shared" ca="1" si="89"/>
        <v>0</v>
      </c>
      <c r="AH193">
        <f t="shared" ca="1" si="89"/>
        <v>0</v>
      </c>
      <c r="AI193">
        <f t="shared" ca="1" si="89"/>
        <v>0</v>
      </c>
      <c r="AJ193">
        <f t="shared" ca="1" si="89"/>
        <v>0</v>
      </c>
      <c r="AK193">
        <f t="shared" ca="1" si="96"/>
        <v>0</v>
      </c>
      <c r="AL193">
        <f t="shared" ca="1" si="96"/>
        <v>0</v>
      </c>
      <c r="AM193">
        <f t="shared" ca="1" si="96"/>
        <v>0</v>
      </c>
      <c r="AN193">
        <f t="shared" ca="1" si="96"/>
        <v>0</v>
      </c>
      <c r="AO193">
        <f t="shared" ca="1" si="96"/>
        <v>0</v>
      </c>
      <c r="AP193">
        <f t="shared" ca="1" si="97"/>
        <v>0</v>
      </c>
      <c r="AQ193">
        <f t="shared" ca="1" si="97"/>
        <v>0</v>
      </c>
      <c r="AR193" s="59">
        <f t="shared" ca="1" si="68"/>
        <v>0</v>
      </c>
      <c r="AS193" s="17"/>
      <c r="AT193" s="12" t="s">
        <v>48</v>
      </c>
      <c r="AU193">
        <f t="shared" ca="1" si="90"/>
        <v>0</v>
      </c>
      <c r="AV193">
        <f t="shared" ca="1" si="90"/>
        <v>0</v>
      </c>
      <c r="AW193">
        <f t="shared" ca="1" si="90"/>
        <v>0</v>
      </c>
      <c r="AX193">
        <f t="shared" ca="1" si="90"/>
        <v>0</v>
      </c>
      <c r="AY193">
        <f t="shared" ca="1" si="90"/>
        <v>0</v>
      </c>
      <c r="AZ193">
        <f t="shared" ca="1" si="98"/>
        <v>0</v>
      </c>
      <c r="BA193">
        <f t="shared" ca="1" si="98"/>
        <v>0</v>
      </c>
      <c r="BB193">
        <f t="shared" ca="1" si="98"/>
        <v>0</v>
      </c>
      <c r="BC193">
        <f t="shared" ca="1" si="98"/>
        <v>0</v>
      </c>
      <c r="BD193">
        <f t="shared" ca="1" si="98"/>
        <v>0</v>
      </c>
      <c r="BE193">
        <f t="shared" ca="1" si="99"/>
        <v>0</v>
      </c>
      <c r="BF193" t="e">
        <f t="shared" ca="1" si="99"/>
        <v>#VALUE!</v>
      </c>
      <c r="BG193" s="59" t="e">
        <f t="shared" ca="1" si="69"/>
        <v>#VALUE!</v>
      </c>
      <c r="BH193" s="17"/>
      <c r="BI193" s="12" t="s">
        <v>48</v>
      </c>
      <c r="BJ193">
        <f t="shared" ca="1" si="91"/>
        <v>0</v>
      </c>
      <c r="BK193">
        <f t="shared" ca="1" si="91"/>
        <v>0</v>
      </c>
      <c r="BL193">
        <f t="shared" ca="1" si="91"/>
        <v>0</v>
      </c>
      <c r="BM193">
        <f t="shared" ca="1" si="91"/>
        <v>0</v>
      </c>
      <c r="BN193">
        <f t="shared" ca="1" si="91"/>
        <v>0</v>
      </c>
      <c r="BO193">
        <f t="shared" ca="1" si="100"/>
        <v>0</v>
      </c>
      <c r="BP193">
        <f t="shared" ca="1" si="100"/>
        <v>0</v>
      </c>
      <c r="BQ193">
        <f t="shared" ca="1" si="100"/>
        <v>0</v>
      </c>
      <c r="BR193">
        <f t="shared" ca="1" si="100"/>
        <v>0</v>
      </c>
      <c r="BS193">
        <f t="shared" ca="1" si="100"/>
        <v>0</v>
      </c>
      <c r="BT193">
        <f t="shared" ca="1" si="101"/>
        <v>0</v>
      </c>
      <c r="BU193">
        <f t="shared" ca="1" si="101"/>
        <v>0</v>
      </c>
      <c r="BV193" s="59">
        <f t="shared" ca="1" si="70"/>
        <v>0</v>
      </c>
      <c r="BW193" s="17"/>
    </row>
    <row r="194" spans="1:75" x14ac:dyDescent="0.25">
      <c r="A194" s="11" t="s">
        <v>49</v>
      </c>
      <c r="B194">
        <f t="shared" ca="1" si="87"/>
        <v>0</v>
      </c>
      <c r="C194">
        <f t="shared" ca="1" si="87"/>
        <v>0</v>
      </c>
      <c r="D194">
        <f t="shared" ca="1" si="87"/>
        <v>0</v>
      </c>
      <c r="E194">
        <f t="shared" ca="1" si="87"/>
        <v>0</v>
      </c>
      <c r="F194">
        <f t="shared" ca="1" si="87"/>
        <v>0</v>
      </c>
      <c r="G194">
        <f t="shared" ca="1" si="92"/>
        <v>0</v>
      </c>
      <c r="H194">
        <f t="shared" ca="1" si="92"/>
        <v>0</v>
      </c>
      <c r="I194">
        <f t="shared" ca="1" si="92"/>
        <v>0</v>
      </c>
      <c r="J194">
        <f t="shared" ca="1" si="92"/>
        <v>0</v>
      </c>
      <c r="K194">
        <f t="shared" ca="1" si="92"/>
        <v>0</v>
      </c>
      <c r="L194">
        <f t="shared" ca="1" si="93"/>
        <v>0</v>
      </c>
      <c r="M194">
        <f t="shared" ca="1" si="93"/>
        <v>0</v>
      </c>
      <c r="N194" s="59">
        <f t="shared" ca="1" si="65"/>
        <v>0</v>
      </c>
      <c r="O194" s="17"/>
      <c r="P194" s="11" t="s">
        <v>49</v>
      </c>
      <c r="Q194">
        <f t="shared" ca="1" si="88"/>
        <v>0</v>
      </c>
      <c r="R194">
        <f t="shared" ca="1" si="88"/>
        <v>0</v>
      </c>
      <c r="S194">
        <f t="shared" ca="1" si="88"/>
        <v>0</v>
      </c>
      <c r="T194">
        <f t="shared" ca="1" si="88"/>
        <v>0</v>
      </c>
      <c r="U194">
        <f t="shared" ca="1" si="88"/>
        <v>0</v>
      </c>
      <c r="V194">
        <f t="shared" ca="1" si="94"/>
        <v>0</v>
      </c>
      <c r="W194">
        <f t="shared" ca="1" si="94"/>
        <v>0</v>
      </c>
      <c r="X194">
        <f t="shared" ca="1" si="94"/>
        <v>0</v>
      </c>
      <c r="Y194">
        <f t="shared" ca="1" si="94"/>
        <v>0</v>
      </c>
      <c r="Z194">
        <f t="shared" ca="1" si="94"/>
        <v>0</v>
      </c>
      <c r="AA194">
        <f t="shared" ca="1" si="95"/>
        <v>0</v>
      </c>
      <c r="AB194">
        <f t="shared" ca="1" si="95"/>
        <v>0</v>
      </c>
      <c r="AC194" s="59">
        <f t="shared" ca="1" si="67"/>
        <v>0</v>
      </c>
      <c r="AD194" s="17"/>
      <c r="AE194" s="11" t="s">
        <v>49</v>
      </c>
      <c r="AF194">
        <f t="shared" ca="1" si="89"/>
        <v>0</v>
      </c>
      <c r="AG194">
        <f t="shared" ca="1" si="89"/>
        <v>0</v>
      </c>
      <c r="AH194">
        <f t="shared" ca="1" si="89"/>
        <v>0</v>
      </c>
      <c r="AI194">
        <f t="shared" ca="1" si="89"/>
        <v>0</v>
      </c>
      <c r="AJ194">
        <f t="shared" ca="1" si="89"/>
        <v>0</v>
      </c>
      <c r="AK194">
        <f t="shared" ca="1" si="96"/>
        <v>0</v>
      </c>
      <c r="AL194">
        <f t="shared" ca="1" si="96"/>
        <v>0</v>
      </c>
      <c r="AM194">
        <f t="shared" ca="1" si="96"/>
        <v>0</v>
      </c>
      <c r="AN194">
        <f t="shared" ca="1" si="96"/>
        <v>0</v>
      </c>
      <c r="AO194">
        <f t="shared" ca="1" si="96"/>
        <v>0</v>
      </c>
      <c r="AP194">
        <f t="shared" ca="1" si="97"/>
        <v>0</v>
      </c>
      <c r="AQ194">
        <f t="shared" ca="1" si="97"/>
        <v>0</v>
      </c>
      <c r="AR194" s="59">
        <f t="shared" ca="1" si="68"/>
        <v>0</v>
      </c>
      <c r="AS194" s="17"/>
      <c r="AT194" s="11" t="s">
        <v>49</v>
      </c>
      <c r="AU194">
        <f t="shared" ca="1" si="90"/>
        <v>0</v>
      </c>
      <c r="AV194">
        <f t="shared" ca="1" si="90"/>
        <v>0</v>
      </c>
      <c r="AW194">
        <f t="shared" ca="1" si="90"/>
        <v>0</v>
      </c>
      <c r="AX194">
        <f t="shared" ca="1" si="90"/>
        <v>0</v>
      </c>
      <c r="AY194">
        <f t="shared" ca="1" si="90"/>
        <v>0</v>
      </c>
      <c r="AZ194">
        <f t="shared" ca="1" si="98"/>
        <v>0</v>
      </c>
      <c r="BA194">
        <f t="shared" ca="1" si="98"/>
        <v>0</v>
      </c>
      <c r="BB194">
        <f t="shared" ca="1" si="98"/>
        <v>0</v>
      </c>
      <c r="BC194">
        <f t="shared" ca="1" si="98"/>
        <v>0</v>
      </c>
      <c r="BD194">
        <f t="shared" ca="1" si="98"/>
        <v>0</v>
      </c>
      <c r="BE194">
        <f t="shared" ca="1" si="99"/>
        <v>0</v>
      </c>
      <c r="BF194" t="e">
        <f t="shared" ca="1" si="99"/>
        <v>#VALUE!</v>
      </c>
      <c r="BG194" s="59" t="e">
        <f t="shared" ca="1" si="69"/>
        <v>#VALUE!</v>
      </c>
      <c r="BH194" s="17"/>
      <c r="BI194" s="11" t="s">
        <v>49</v>
      </c>
      <c r="BJ194">
        <f t="shared" ca="1" si="91"/>
        <v>0</v>
      </c>
      <c r="BK194">
        <f t="shared" ca="1" si="91"/>
        <v>0</v>
      </c>
      <c r="BL194">
        <f t="shared" ca="1" si="91"/>
        <v>0</v>
      </c>
      <c r="BM194">
        <f t="shared" ca="1" si="91"/>
        <v>0</v>
      </c>
      <c r="BN194">
        <f t="shared" ca="1" si="91"/>
        <v>0</v>
      </c>
      <c r="BO194">
        <f t="shared" ca="1" si="100"/>
        <v>0</v>
      </c>
      <c r="BP194">
        <f t="shared" ca="1" si="100"/>
        <v>0</v>
      </c>
      <c r="BQ194">
        <f t="shared" ca="1" si="100"/>
        <v>0</v>
      </c>
      <c r="BR194">
        <f t="shared" ca="1" si="100"/>
        <v>0</v>
      </c>
      <c r="BS194">
        <f t="shared" ca="1" si="100"/>
        <v>0</v>
      </c>
      <c r="BT194">
        <f t="shared" ca="1" si="101"/>
        <v>0</v>
      </c>
      <c r="BU194">
        <f t="shared" ca="1" si="101"/>
        <v>0</v>
      </c>
      <c r="BV194" s="59">
        <f t="shared" ca="1" si="70"/>
        <v>0</v>
      </c>
      <c r="BW194" s="17"/>
    </row>
    <row r="195" spans="1:75" x14ac:dyDescent="0.25">
      <c r="A195" s="12" t="s">
        <v>50</v>
      </c>
      <c r="B195">
        <f t="shared" ca="1" si="87"/>
        <v>0</v>
      </c>
      <c r="C195">
        <f t="shared" ca="1" si="87"/>
        <v>0</v>
      </c>
      <c r="D195">
        <f t="shared" ca="1" si="87"/>
        <v>0</v>
      </c>
      <c r="E195">
        <f t="shared" ca="1" si="87"/>
        <v>0</v>
      </c>
      <c r="F195">
        <f t="shared" ca="1" si="87"/>
        <v>0</v>
      </c>
      <c r="G195">
        <f t="shared" ca="1" si="92"/>
        <v>0</v>
      </c>
      <c r="H195">
        <f t="shared" ca="1" si="92"/>
        <v>0</v>
      </c>
      <c r="I195">
        <f t="shared" ca="1" si="92"/>
        <v>0</v>
      </c>
      <c r="J195">
        <f t="shared" ca="1" si="92"/>
        <v>0</v>
      </c>
      <c r="K195">
        <f t="shared" ca="1" si="92"/>
        <v>0</v>
      </c>
      <c r="L195">
        <f t="shared" ca="1" si="93"/>
        <v>0</v>
      </c>
      <c r="M195">
        <f t="shared" ca="1" si="93"/>
        <v>0</v>
      </c>
      <c r="N195" s="59">
        <f t="shared" ref="N195:N258" ca="1" si="102">SUM($B195:$M195)</f>
        <v>0</v>
      </c>
      <c r="O195" s="17"/>
      <c r="P195" s="12" t="s">
        <v>50</v>
      </c>
      <c r="Q195">
        <f t="shared" ca="1" si="88"/>
        <v>0</v>
      </c>
      <c r="R195">
        <f t="shared" ca="1" si="88"/>
        <v>0</v>
      </c>
      <c r="S195">
        <f t="shared" ca="1" si="88"/>
        <v>0</v>
      </c>
      <c r="T195">
        <f t="shared" ca="1" si="88"/>
        <v>0</v>
      </c>
      <c r="U195">
        <f t="shared" ca="1" si="88"/>
        <v>0</v>
      </c>
      <c r="V195">
        <f t="shared" ca="1" si="94"/>
        <v>0</v>
      </c>
      <c r="W195">
        <f t="shared" ca="1" si="94"/>
        <v>0</v>
      </c>
      <c r="X195">
        <f t="shared" ca="1" si="94"/>
        <v>0</v>
      </c>
      <c r="Y195">
        <f t="shared" ca="1" si="94"/>
        <v>0</v>
      </c>
      <c r="Z195">
        <f t="shared" ca="1" si="94"/>
        <v>0</v>
      </c>
      <c r="AA195">
        <f t="shared" ca="1" si="95"/>
        <v>0</v>
      </c>
      <c r="AB195">
        <f t="shared" ca="1" si="95"/>
        <v>0</v>
      </c>
      <c r="AC195" s="59">
        <f t="shared" ref="AC195:AC258" ca="1" si="103">SUM($Q195:$AB195)</f>
        <v>0</v>
      </c>
      <c r="AD195" s="17"/>
      <c r="AE195" s="12" t="s">
        <v>50</v>
      </c>
      <c r="AF195">
        <f t="shared" ca="1" si="89"/>
        <v>0</v>
      </c>
      <c r="AG195">
        <f t="shared" ca="1" si="89"/>
        <v>0</v>
      </c>
      <c r="AH195">
        <f t="shared" ca="1" si="89"/>
        <v>0</v>
      </c>
      <c r="AI195">
        <f t="shared" ca="1" si="89"/>
        <v>0</v>
      </c>
      <c r="AJ195">
        <f t="shared" ca="1" si="89"/>
        <v>0</v>
      </c>
      <c r="AK195">
        <f t="shared" ca="1" si="96"/>
        <v>0</v>
      </c>
      <c r="AL195">
        <f t="shared" ca="1" si="96"/>
        <v>0</v>
      </c>
      <c r="AM195">
        <f t="shared" ca="1" si="96"/>
        <v>0</v>
      </c>
      <c r="AN195">
        <f t="shared" ca="1" si="96"/>
        <v>0</v>
      </c>
      <c r="AO195">
        <f t="shared" ca="1" si="96"/>
        <v>0</v>
      </c>
      <c r="AP195">
        <f t="shared" ca="1" si="97"/>
        <v>0</v>
      </c>
      <c r="AQ195">
        <f t="shared" ca="1" si="97"/>
        <v>0</v>
      </c>
      <c r="AR195" s="59">
        <f t="shared" ref="AR195:AR258" ca="1" si="104">SUM($AF195:$AQ195)</f>
        <v>0</v>
      </c>
      <c r="AS195" s="17"/>
      <c r="AT195" s="12" t="s">
        <v>50</v>
      </c>
      <c r="AU195">
        <f t="shared" ca="1" si="90"/>
        <v>0</v>
      </c>
      <c r="AV195">
        <f t="shared" ca="1" si="90"/>
        <v>0</v>
      </c>
      <c r="AW195">
        <f t="shared" ca="1" si="90"/>
        <v>0</v>
      </c>
      <c r="AX195">
        <f t="shared" ca="1" si="90"/>
        <v>0</v>
      </c>
      <c r="AY195">
        <f t="shared" ca="1" si="90"/>
        <v>0</v>
      </c>
      <c r="AZ195">
        <f t="shared" ca="1" si="98"/>
        <v>0</v>
      </c>
      <c r="BA195">
        <f t="shared" ca="1" si="98"/>
        <v>0</v>
      </c>
      <c r="BB195">
        <f t="shared" ca="1" si="98"/>
        <v>0</v>
      </c>
      <c r="BC195">
        <f t="shared" ca="1" si="98"/>
        <v>0</v>
      </c>
      <c r="BD195">
        <f t="shared" ca="1" si="98"/>
        <v>0</v>
      </c>
      <c r="BE195">
        <f t="shared" ca="1" si="99"/>
        <v>0</v>
      </c>
      <c r="BF195" t="e">
        <f t="shared" ca="1" si="99"/>
        <v>#VALUE!</v>
      </c>
      <c r="BG195" s="59" t="e">
        <f t="shared" ref="BG195:BG220" ca="1" si="105">SUM($AU195:$BF195)</f>
        <v>#VALUE!</v>
      </c>
      <c r="BH195" s="17"/>
      <c r="BI195" s="12" t="s">
        <v>50</v>
      </c>
      <c r="BJ195">
        <f t="shared" ca="1" si="91"/>
        <v>0</v>
      </c>
      <c r="BK195">
        <f t="shared" ca="1" si="91"/>
        <v>0</v>
      </c>
      <c r="BL195">
        <f t="shared" ca="1" si="91"/>
        <v>0</v>
      </c>
      <c r="BM195">
        <f t="shared" ca="1" si="91"/>
        <v>0</v>
      </c>
      <c r="BN195">
        <f t="shared" ca="1" si="91"/>
        <v>0</v>
      </c>
      <c r="BO195">
        <f t="shared" ca="1" si="100"/>
        <v>0</v>
      </c>
      <c r="BP195">
        <f t="shared" ca="1" si="100"/>
        <v>0</v>
      </c>
      <c r="BQ195">
        <f t="shared" ca="1" si="100"/>
        <v>0</v>
      </c>
      <c r="BR195">
        <f t="shared" ca="1" si="100"/>
        <v>0</v>
      </c>
      <c r="BS195">
        <f t="shared" ca="1" si="100"/>
        <v>0</v>
      </c>
      <c r="BT195">
        <f t="shared" ca="1" si="101"/>
        <v>0</v>
      </c>
      <c r="BU195">
        <f t="shared" ca="1" si="101"/>
        <v>0</v>
      </c>
      <c r="BV195" s="59">
        <f t="shared" ref="BV195:BV220" ca="1" si="106">SUM($BJ195:$BU195)</f>
        <v>0</v>
      </c>
      <c r="BW195" s="17"/>
    </row>
    <row r="196" spans="1:75" x14ac:dyDescent="0.25">
      <c r="A196" s="11" t="s">
        <v>51</v>
      </c>
      <c r="B196">
        <f t="shared" ca="1" si="87"/>
        <v>0</v>
      </c>
      <c r="C196">
        <f t="shared" ca="1" si="87"/>
        <v>0</v>
      </c>
      <c r="D196">
        <f t="shared" ca="1" si="87"/>
        <v>0</v>
      </c>
      <c r="E196">
        <f t="shared" ca="1" si="87"/>
        <v>0</v>
      </c>
      <c r="F196">
        <f t="shared" ca="1" si="87"/>
        <v>0</v>
      </c>
      <c r="G196">
        <f t="shared" ca="1" si="92"/>
        <v>0</v>
      </c>
      <c r="H196">
        <f t="shared" ca="1" si="92"/>
        <v>0</v>
      </c>
      <c r="I196">
        <f t="shared" ca="1" si="92"/>
        <v>0</v>
      </c>
      <c r="J196">
        <f t="shared" ca="1" si="92"/>
        <v>0</v>
      </c>
      <c r="K196">
        <f t="shared" ca="1" si="92"/>
        <v>0</v>
      </c>
      <c r="L196">
        <f t="shared" ca="1" si="93"/>
        <v>0</v>
      </c>
      <c r="M196">
        <f t="shared" ca="1" si="93"/>
        <v>0</v>
      </c>
      <c r="N196" s="59">
        <f t="shared" ca="1" si="102"/>
        <v>0</v>
      </c>
      <c r="O196" s="17"/>
      <c r="P196" s="11" t="s">
        <v>51</v>
      </c>
      <c r="Q196">
        <f t="shared" ca="1" si="88"/>
        <v>0</v>
      </c>
      <c r="R196">
        <f t="shared" ca="1" si="88"/>
        <v>0</v>
      </c>
      <c r="S196">
        <f t="shared" ca="1" si="88"/>
        <v>0</v>
      </c>
      <c r="T196">
        <f t="shared" ca="1" si="88"/>
        <v>0</v>
      </c>
      <c r="U196">
        <f t="shared" ca="1" si="88"/>
        <v>0</v>
      </c>
      <c r="V196">
        <f t="shared" ca="1" si="94"/>
        <v>0</v>
      </c>
      <c r="W196">
        <f t="shared" ca="1" si="94"/>
        <v>0</v>
      </c>
      <c r="X196">
        <f t="shared" ca="1" si="94"/>
        <v>0</v>
      </c>
      <c r="Y196">
        <f t="shared" ca="1" si="94"/>
        <v>0</v>
      </c>
      <c r="Z196">
        <f t="shared" ca="1" si="94"/>
        <v>0</v>
      </c>
      <c r="AA196">
        <f t="shared" ca="1" si="95"/>
        <v>0</v>
      </c>
      <c r="AB196">
        <f t="shared" ca="1" si="95"/>
        <v>0</v>
      </c>
      <c r="AC196" s="59">
        <f t="shared" ca="1" si="103"/>
        <v>0</v>
      </c>
      <c r="AD196" s="17"/>
      <c r="AE196" s="11" t="s">
        <v>51</v>
      </c>
      <c r="AF196">
        <f t="shared" ca="1" si="89"/>
        <v>0</v>
      </c>
      <c r="AG196">
        <f t="shared" ca="1" si="89"/>
        <v>0</v>
      </c>
      <c r="AH196">
        <f t="shared" ca="1" si="89"/>
        <v>0</v>
      </c>
      <c r="AI196">
        <f t="shared" ca="1" si="89"/>
        <v>0</v>
      </c>
      <c r="AJ196">
        <f t="shared" ca="1" si="89"/>
        <v>0</v>
      </c>
      <c r="AK196">
        <f t="shared" ca="1" si="96"/>
        <v>0</v>
      </c>
      <c r="AL196">
        <f t="shared" ca="1" si="96"/>
        <v>0</v>
      </c>
      <c r="AM196">
        <f t="shared" ca="1" si="96"/>
        <v>0</v>
      </c>
      <c r="AN196">
        <f t="shared" ca="1" si="96"/>
        <v>0</v>
      </c>
      <c r="AO196">
        <f t="shared" ca="1" si="96"/>
        <v>0</v>
      </c>
      <c r="AP196">
        <f t="shared" ca="1" si="97"/>
        <v>0</v>
      </c>
      <c r="AQ196">
        <f t="shared" ca="1" si="97"/>
        <v>0</v>
      </c>
      <c r="AR196" s="59">
        <f t="shared" ca="1" si="104"/>
        <v>0</v>
      </c>
      <c r="AS196" s="17"/>
      <c r="AT196" s="11" t="s">
        <v>51</v>
      </c>
      <c r="AU196">
        <f t="shared" ca="1" si="90"/>
        <v>0</v>
      </c>
      <c r="AV196">
        <f t="shared" ca="1" si="90"/>
        <v>0</v>
      </c>
      <c r="AW196">
        <f t="shared" ca="1" si="90"/>
        <v>0</v>
      </c>
      <c r="AX196">
        <f t="shared" ca="1" si="90"/>
        <v>0</v>
      </c>
      <c r="AY196">
        <f t="shared" ca="1" si="90"/>
        <v>0</v>
      </c>
      <c r="AZ196">
        <f t="shared" ca="1" si="98"/>
        <v>0</v>
      </c>
      <c r="BA196">
        <f t="shared" ca="1" si="98"/>
        <v>0</v>
      </c>
      <c r="BB196">
        <f t="shared" ca="1" si="98"/>
        <v>0</v>
      </c>
      <c r="BC196">
        <f t="shared" ca="1" si="98"/>
        <v>0</v>
      </c>
      <c r="BD196">
        <f t="shared" ca="1" si="98"/>
        <v>0</v>
      </c>
      <c r="BE196">
        <f t="shared" ca="1" si="99"/>
        <v>0</v>
      </c>
      <c r="BF196" t="e">
        <f t="shared" ca="1" si="99"/>
        <v>#VALUE!</v>
      </c>
      <c r="BG196" s="59" t="e">
        <f t="shared" ca="1" si="105"/>
        <v>#VALUE!</v>
      </c>
      <c r="BH196" s="17"/>
      <c r="BI196" s="11" t="s">
        <v>51</v>
      </c>
      <c r="BJ196">
        <f t="shared" ca="1" si="91"/>
        <v>0</v>
      </c>
      <c r="BK196">
        <f t="shared" ca="1" si="91"/>
        <v>0</v>
      </c>
      <c r="BL196">
        <f t="shared" ca="1" si="91"/>
        <v>0</v>
      </c>
      <c r="BM196">
        <f t="shared" ca="1" si="91"/>
        <v>0</v>
      </c>
      <c r="BN196">
        <f t="shared" ca="1" si="91"/>
        <v>0</v>
      </c>
      <c r="BO196">
        <f t="shared" ca="1" si="100"/>
        <v>0</v>
      </c>
      <c r="BP196">
        <f t="shared" ca="1" si="100"/>
        <v>0</v>
      </c>
      <c r="BQ196">
        <f t="shared" ca="1" si="100"/>
        <v>0</v>
      </c>
      <c r="BR196">
        <f t="shared" ca="1" si="100"/>
        <v>0</v>
      </c>
      <c r="BS196">
        <f t="shared" ca="1" si="100"/>
        <v>0</v>
      </c>
      <c r="BT196">
        <f t="shared" ca="1" si="101"/>
        <v>0</v>
      </c>
      <c r="BU196">
        <f t="shared" ca="1" si="101"/>
        <v>0</v>
      </c>
      <c r="BV196" s="59">
        <f t="shared" ca="1" si="106"/>
        <v>0</v>
      </c>
      <c r="BW196" s="17"/>
    </row>
    <row r="197" spans="1:75" x14ac:dyDescent="0.25">
      <c r="A197" s="12" t="s">
        <v>52</v>
      </c>
      <c r="B197">
        <f t="shared" ca="1" si="87"/>
        <v>0</v>
      </c>
      <c r="C197">
        <f t="shared" ca="1" si="87"/>
        <v>0</v>
      </c>
      <c r="D197">
        <f t="shared" ca="1" si="87"/>
        <v>0</v>
      </c>
      <c r="E197">
        <f t="shared" ca="1" si="87"/>
        <v>0</v>
      </c>
      <c r="F197">
        <f t="shared" ca="1" si="87"/>
        <v>0</v>
      </c>
      <c r="G197">
        <f t="shared" ca="1" si="92"/>
        <v>0</v>
      </c>
      <c r="H197">
        <f t="shared" ca="1" si="92"/>
        <v>0</v>
      </c>
      <c r="I197">
        <f t="shared" ca="1" si="92"/>
        <v>0</v>
      </c>
      <c r="J197">
        <f t="shared" ca="1" si="92"/>
        <v>0</v>
      </c>
      <c r="K197">
        <f t="shared" ca="1" si="92"/>
        <v>0</v>
      </c>
      <c r="L197">
        <f t="shared" ca="1" si="93"/>
        <v>0</v>
      </c>
      <c r="M197">
        <f t="shared" ca="1" si="93"/>
        <v>0</v>
      </c>
      <c r="N197" s="59">
        <f t="shared" ca="1" si="102"/>
        <v>0</v>
      </c>
      <c r="O197" s="17"/>
      <c r="P197" s="12" t="s">
        <v>52</v>
      </c>
      <c r="Q197">
        <f t="shared" ca="1" si="88"/>
        <v>0</v>
      </c>
      <c r="R197">
        <f t="shared" ca="1" si="88"/>
        <v>0</v>
      </c>
      <c r="S197">
        <f t="shared" ca="1" si="88"/>
        <v>0</v>
      </c>
      <c r="T197">
        <f t="shared" ca="1" si="88"/>
        <v>0</v>
      </c>
      <c r="U197">
        <f t="shared" ca="1" si="88"/>
        <v>0</v>
      </c>
      <c r="V197">
        <f t="shared" ca="1" si="94"/>
        <v>0</v>
      </c>
      <c r="W197">
        <f t="shared" ca="1" si="94"/>
        <v>0</v>
      </c>
      <c r="X197">
        <f t="shared" ca="1" si="94"/>
        <v>0</v>
      </c>
      <c r="Y197">
        <f t="shared" ca="1" si="94"/>
        <v>0</v>
      </c>
      <c r="Z197">
        <f t="shared" ca="1" si="94"/>
        <v>0</v>
      </c>
      <c r="AA197">
        <f t="shared" ca="1" si="95"/>
        <v>0</v>
      </c>
      <c r="AB197">
        <f t="shared" ca="1" si="95"/>
        <v>0</v>
      </c>
      <c r="AC197" s="59">
        <f t="shared" ca="1" si="103"/>
        <v>0</v>
      </c>
      <c r="AD197" s="17"/>
      <c r="AE197" s="12" t="s">
        <v>52</v>
      </c>
      <c r="AF197">
        <f t="shared" ca="1" si="89"/>
        <v>0</v>
      </c>
      <c r="AG197">
        <f t="shared" ca="1" si="89"/>
        <v>0</v>
      </c>
      <c r="AH197">
        <f t="shared" ca="1" si="89"/>
        <v>0</v>
      </c>
      <c r="AI197">
        <f t="shared" ca="1" si="89"/>
        <v>0</v>
      </c>
      <c r="AJ197">
        <f t="shared" ca="1" si="89"/>
        <v>0</v>
      </c>
      <c r="AK197">
        <f t="shared" ca="1" si="96"/>
        <v>0</v>
      </c>
      <c r="AL197">
        <f t="shared" ca="1" si="96"/>
        <v>0</v>
      </c>
      <c r="AM197">
        <f t="shared" ca="1" si="96"/>
        <v>0</v>
      </c>
      <c r="AN197">
        <f t="shared" ca="1" si="96"/>
        <v>0</v>
      </c>
      <c r="AO197">
        <f t="shared" ca="1" si="96"/>
        <v>0</v>
      </c>
      <c r="AP197">
        <f t="shared" ca="1" si="97"/>
        <v>0</v>
      </c>
      <c r="AQ197">
        <f t="shared" ca="1" si="97"/>
        <v>0</v>
      </c>
      <c r="AR197" s="59">
        <f t="shared" ca="1" si="104"/>
        <v>0</v>
      </c>
      <c r="AS197" s="17"/>
      <c r="AT197" s="12" t="s">
        <v>52</v>
      </c>
      <c r="AU197">
        <f t="shared" ca="1" si="90"/>
        <v>0</v>
      </c>
      <c r="AV197">
        <f t="shared" ca="1" si="90"/>
        <v>0</v>
      </c>
      <c r="AW197">
        <f t="shared" ca="1" si="90"/>
        <v>0</v>
      </c>
      <c r="AX197">
        <f t="shared" ca="1" si="90"/>
        <v>0</v>
      </c>
      <c r="AY197">
        <f t="shared" ca="1" si="90"/>
        <v>0</v>
      </c>
      <c r="AZ197">
        <f t="shared" ca="1" si="98"/>
        <v>0</v>
      </c>
      <c r="BA197">
        <f t="shared" ca="1" si="98"/>
        <v>0</v>
      </c>
      <c r="BB197">
        <f t="shared" ca="1" si="98"/>
        <v>0</v>
      </c>
      <c r="BC197">
        <f t="shared" ca="1" si="98"/>
        <v>0</v>
      </c>
      <c r="BD197">
        <f t="shared" ca="1" si="98"/>
        <v>0</v>
      </c>
      <c r="BE197">
        <f t="shared" ca="1" si="99"/>
        <v>0</v>
      </c>
      <c r="BF197" t="e">
        <f t="shared" ca="1" si="99"/>
        <v>#VALUE!</v>
      </c>
      <c r="BG197" s="59" t="e">
        <f t="shared" ca="1" si="105"/>
        <v>#VALUE!</v>
      </c>
      <c r="BH197" s="17"/>
      <c r="BI197" s="12" t="s">
        <v>52</v>
      </c>
      <c r="BJ197">
        <f t="shared" ca="1" si="91"/>
        <v>0</v>
      </c>
      <c r="BK197">
        <f t="shared" ca="1" si="91"/>
        <v>0</v>
      </c>
      <c r="BL197">
        <f t="shared" ca="1" si="91"/>
        <v>0</v>
      </c>
      <c r="BM197">
        <f t="shared" ca="1" si="91"/>
        <v>0</v>
      </c>
      <c r="BN197">
        <f t="shared" ca="1" si="91"/>
        <v>0</v>
      </c>
      <c r="BO197">
        <f t="shared" ca="1" si="100"/>
        <v>0</v>
      </c>
      <c r="BP197">
        <f t="shared" ca="1" si="100"/>
        <v>0</v>
      </c>
      <c r="BQ197">
        <f t="shared" ca="1" si="100"/>
        <v>0</v>
      </c>
      <c r="BR197">
        <f t="shared" ca="1" si="100"/>
        <v>0</v>
      </c>
      <c r="BS197">
        <f t="shared" ca="1" si="100"/>
        <v>0</v>
      </c>
      <c r="BT197">
        <f t="shared" ca="1" si="101"/>
        <v>0</v>
      </c>
      <c r="BU197">
        <f t="shared" ca="1" si="101"/>
        <v>0</v>
      </c>
      <c r="BV197" s="59">
        <f t="shared" ca="1" si="106"/>
        <v>0</v>
      </c>
      <c r="BW197" s="17"/>
    </row>
    <row r="198" spans="1:75" x14ac:dyDescent="0.25">
      <c r="A198" s="11" t="s">
        <v>53</v>
      </c>
      <c r="B198">
        <f t="shared" ca="1" si="87"/>
        <v>0</v>
      </c>
      <c r="C198">
        <f t="shared" ca="1" si="87"/>
        <v>0</v>
      </c>
      <c r="D198">
        <f t="shared" ca="1" si="87"/>
        <v>0</v>
      </c>
      <c r="E198">
        <f t="shared" ca="1" si="87"/>
        <v>0</v>
      </c>
      <c r="F198">
        <f t="shared" ca="1" si="87"/>
        <v>0</v>
      </c>
      <c r="G198">
        <f t="shared" ca="1" si="92"/>
        <v>0</v>
      </c>
      <c r="H198">
        <f t="shared" ca="1" si="92"/>
        <v>0</v>
      </c>
      <c r="I198">
        <f t="shared" ca="1" si="92"/>
        <v>0</v>
      </c>
      <c r="J198">
        <f t="shared" ca="1" si="92"/>
        <v>0</v>
      </c>
      <c r="K198">
        <f t="shared" ca="1" si="92"/>
        <v>0</v>
      </c>
      <c r="L198">
        <f t="shared" ca="1" si="93"/>
        <v>0</v>
      </c>
      <c r="M198">
        <f t="shared" ca="1" si="93"/>
        <v>0</v>
      </c>
      <c r="N198" s="59">
        <f t="shared" ca="1" si="102"/>
        <v>0</v>
      </c>
      <c r="O198" s="17"/>
      <c r="P198" s="11" t="s">
        <v>53</v>
      </c>
      <c r="Q198">
        <f t="shared" ca="1" si="88"/>
        <v>0</v>
      </c>
      <c r="R198">
        <f t="shared" ca="1" si="88"/>
        <v>0</v>
      </c>
      <c r="S198">
        <f t="shared" ca="1" si="88"/>
        <v>0</v>
      </c>
      <c r="T198">
        <f t="shared" ca="1" si="88"/>
        <v>0</v>
      </c>
      <c r="U198">
        <f t="shared" ca="1" si="88"/>
        <v>0</v>
      </c>
      <c r="V198">
        <f t="shared" ca="1" si="94"/>
        <v>0</v>
      </c>
      <c r="W198">
        <f t="shared" ca="1" si="94"/>
        <v>0</v>
      </c>
      <c r="X198">
        <f t="shared" ca="1" si="94"/>
        <v>0</v>
      </c>
      <c r="Y198">
        <f t="shared" ca="1" si="94"/>
        <v>0</v>
      </c>
      <c r="Z198">
        <f t="shared" ca="1" si="94"/>
        <v>0</v>
      </c>
      <c r="AA198">
        <f t="shared" ca="1" si="95"/>
        <v>0</v>
      </c>
      <c r="AB198">
        <f t="shared" ca="1" si="95"/>
        <v>0</v>
      </c>
      <c r="AC198" s="59">
        <f t="shared" ca="1" si="103"/>
        <v>0</v>
      </c>
      <c r="AD198" s="17"/>
      <c r="AE198" s="11" t="s">
        <v>53</v>
      </c>
      <c r="AF198">
        <f t="shared" ca="1" si="89"/>
        <v>0</v>
      </c>
      <c r="AG198">
        <f t="shared" ca="1" si="89"/>
        <v>0</v>
      </c>
      <c r="AH198">
        <f t="shared" ca="1" si="89"/>
        <v>0</v>
      </c>
      <c r="AI198">
        <f t="shared" ca="1" si="89"/>
        <v>0</v>
      </c>
      <c r="AJ198">
        <f t="shared" ca="1" si="89"/>
        <v>0</v>
      </c>
      <c r="AK198">
        <f t="shared" ca="1" si="96"/>
        <v>0</v>
      </c>
      <c r="AL198">
        <f t="shared" ca="1" si="96"/>
        <v>0</v>
      </c>
      <c r="AM198">
        <f t="shared" ca="1" si="96"/>
        <v>0</v>
      </c>
      <c r="AN198">
        <f t="shared" ca="1" si="96"/>
        <v>0</v>
      </c>
      <c r="AO198">
        <f t="shared" ca="1" si="96"/>
        <v>0</v>
      </c>
      <c r="AP198">
        <f t="shared" ca="1" si="97"/>
        <v>0</v>
      </c>
      <c r="AQ198">
        <f t="shared" ca="1" si="97"/>
        <v>0</v>
      </c>
      <c r="AR198" s="59">
        <f t="shared" ca="1" si="104"/>
        <v>0</v>
      </c>
      <c r="AS198" s="17"/>
      <c r="AT198" s="11" t="s">
        <v>53</v>
      </c>
      <c r="AU198">
        <f t="shared" ca="1" si="90"/>
        <v>0</v>
      </c>
      <c r="AV198">
        <f t="shared" ca="1" si="90"/>
        <v>0</v>
      </c>
      <c r="AW198">
        <f t="shared" ca="1" si="90"/>
        <v>0</v>
      </c>
      <c r="AX198">
        <f t="shared" ca="1" si="90"/>
        <v>0</v>
      </c>
      <c r="AY198">
        <f t="shared" ca="1" si="90"/>
        <v>0</v>
      </c>
      <c r="AZ198">
        <f t="shared" ca="1" si="98"/>
        <v>0</v>
      </c>
      <c r="BA198">
        <f t="shared" ca="1" si="98"/>
        <v>0</v>
      </c>
      <c r="BB198">
        <f t="shared" ca="1" si="98"/>
        <v>0</v>
      </c>
      <c r="BC198">
        <f t="shared" ca="1" si="98"/>
        <v>0</v>
      </c>
      <c r="BD198">
        <f t="shared" ca="1" si="98"/>
        <v>0</v>
      </c>
      <c r="BE198">
        <f t="shared" ca="1" si="99"/>
        <v>0</v>
      </c>
      <c r="BF198" t="e">
        <f t="shared" ca="1" si="99"/>
        <v>#VALUE!</v>
      </c>
      <c r="BG198" s="59" t="e">
        <f t="shared" ca="1" si="105"/>
        <v>#VALUE!</v>
      </c>
      <c r="BH198" s="17"/>
      <c r="BI198" s="11" t="s">
        <v>53</v>
      </c>
      <c r="BJ198">
        <f t="shared" ca="1" si="91"/>
        <v>0</v>
      </c>
      <c r="BK198">
        <f t="shared" ca="1" si="91"/>
        <v>0</v>
      </c>
      <c r="BL198">
        <f t="shared" ca="1" si="91"/>
        <v>0</v>
      </c>
      <c r="BM198">
        <f t="shared" ca="1" si="91"/>
        <v>0</v>
      </c>
      <c r="BN198">
        <f t="shared" ca="1" si="91"/>
        <v>0</v>
      </c>
      <c r="BO198">
        <f t="shared" ca="1" si="100"/>
        <v>0</v>
      </c>
      <c r="BP198">
        <f t="shared" ca="1" si="100"/>
        <v>0</v>
      </c>
      <c r="BQ198">
        <f t="shared" ca="1" si="100"/>
        <v>0</v>
      </c>
      <c r="BR198">
        <f t="shared" ca="1" si="100"/>
        <v>0</v>
      </c>
      <c r="BS198">
        <f t="shared" ca="1" si="100"/>
        <v>0</v>
      </c>
      <c r="BT198">
        <f t="shared" ca="1" si="101"/>
        <v>0</v>
      </c>
      <c r="BU198">
        <f t="shared" ca="1" si="101"/>
        <v>0</v>
      </c>
      <c r="BV198" s="59">
        <f t="shared" ca="1" si="106"/>
        <v>0</v>
      </c>
      <c r="BW198" s="17"/>
    </row>
    <row r="199" spans="1:75" x14ac:dyDescent="0.25">
      <c r="A199" s="12" t="s">
        <v>54</v>
      </c>
      <c r="B199">
        <f t="shared" ca="1" si="87"/>
        <v>0</v>
      </c>
      <c r="C199">
        <f t="shared" ca="1" si="87"/>
        <v>0</v>
      </c>
      <c r="D199">
        <f t="shared" ca="1" si="87"/>
        <v>0</v>
      </c>
      <c r="E199">
        <f t="shared" ca="1" si="87"/>
        <v>0</v>
      </c>
      <c r="F199">
        <f t="shared" ca="1" si="87"/>
        <v>0</v>
      </c>
      <c r="G199">
        <f t="shared" ca="1" si="92"/>
        <v>0</v>
      </c>
      <c r="H199">
        <f t="shared" ca="1" si="92"/>
        <v>0</v>
      </c>
      <c r="I199">
        <f t="shared" ca="1" si="92"/>
        <v>0</v>
      </c>
      <c r="J199">
        <f t="shared" ca="1" si="92"/>
        <v>0</v>
      </c>
      <c r="K199">
        <f t="shared" ca="1" si="92"/>
        <v>0</v>
      </c>
      <c r="L199">
        <f t="shared" ca="1" si="93"/>
        <v>0</v>
      </c>
      <c r="M199">
        <f t="shared" ca="1" si="93"/>
        <v>0</v>
      </c>
      <c r="N199" s="59">
        <f t="shared" ca="1" si="102"/>
        <v>0</v>
      </c>
      <c r="O199" s="17"/>
      <c r="P199" s="12" t="s">
        <v>54</v>
      </c>
      <c r="Q199">
        <f t="shared" ca="1" si="88"/>
        <v>0</v>
      </c>
      <c r="R199">
        <f t="shared" ca="1" si="88"/>
        <v>0</v>
      </c>
      <c r="S199">
        <f t="shared" ca="1" si="88"/>
        <v>0</v>
      </c>
      <c r="T199">
        <f t="shared" ca="1" si="88"/>
        <v>0</v>
      </c>
      <c r="U199">
        <f t="shared" ca="1" si="88"/>
        <v>0</v>
      </c>
      <c r="V199">
        <f t="shared" ca="1" si="94"/>
        <v>0</v>
      </c>
      <c r="W199">
        <f t="shared" ca="1" si="94"/>
        <v>0</v>
      </c>
      <c r="X199">
        <f t="shared" ca="1" si="94"/>
        <v>0</v>
      </c>
      <c r="Y199">
        <f t="shared" ca="1" si="94"/>
        <v>0</v>
      </c>
      <c r="Z199">
        <f t="shared" ca="1" si="94"/>
        <v>0</v>
      </c>
      <c r="AA199">
        <f t="shared" ca="1" si="95"/>
        <v>0</v>
      </c>
      <c r="AB199">
        <f t="shared" ca="1" si="95"/>
        <v>0</v>
      </c>
      <c r="AC199" s="59">
        <f t="shared" ca="1" si="103"/>
        <v>0</v>
      </c>
      <c r="AD199" s="17"/>
      <c r="AE199" s="12" t="s">
        <v>54</v>
      </c>
      <c r="AF199">
        <f t="shared" ca="1" si="89"/>
        <v>0</v>
      </c>
      <c r="AG199">
        <f t="shared" ca="1" si="89"/>
        <v>0</v>
      </c>
      <c r="AH199">
        <f t="shared" ca="1" si="89"/>
        <v>0</v>
      </c>
      <c r="AI199">
        <f t="shared" ca="1" si="89"/>
        <v>0</v>
      </c>
      <c r="AJ199">
        <f t="shared" ca="1" si="89"/>
        <v>0</v>
      </c>
      <c r="AK199">
        <f t="shared" ca="1" si="96"/>
        <v>0</v>
      </c>
      <c r="AL199">
        <f t="shared" ca="1" si="96"/>
        <v>0</v>
      </c>
      <c r="AM199">
        <f t="shared" ca="1" si="96"/>
        <v>0</v>
      </c>
      <c r="AN199">
        <f t="shared" ca="1" si="96"/>
        <v>0</v>
      </c>
      <c r="AO199">
        <f t="shared" ca="1" si="96"/>
        <v>0</v>
      </c>
      <c r="AP199">
        <f t="shared" ca="1" si="97"/>
        <v>0</v>
      </c>
      <c r="AQ199">
        <f t="shared" ca="1" si="97"/>
        <v>0</v>
      </c>
      <c r="AR199" s="59">
        <f t="shared" ca="1" si="104"/>
        <v>0</v>
      </c>
      <c r="AS199" s="17"/>
      <c r="AT199" s="12" t="s">
        <v>54</v>
      </c>
      <c r="AU199">
        <f t="shared" ca="1" si="90"/>
        <v>0</v>
      </c>
      <c r="AV199">
        <f t="shared" ca="1" si="90"/>
        <v>0</v>
      </c>
      <c r="AW199">
        <f t="shared" ca="1" si="90"/>
        <v>0</v>
      </c>
      <c r="AX199">
        <f t="shared" ca="1" si="90"/>
        <v>0</v>
      </c>
      <c r="AY199">
        <f t="shared" ca="1" si="90"/>
        <v>0</v>
      </c>
      <c r="AZ199">
        <f t="shared" ca="1" si="98"/>
        <v>0</v>
      </c>
      <c r="BA199">
        <f t="shared" ca="1" si="98"/>
        <v>0</v>
      </c>
      <c r="BB199">
        <f t="shared" ca="1" si="98"/>
        <v>0</v>
      </c>
      <c r="BC199">
        <f t="shared" ca="1" si="98"/>
        <v>0</v>
      </c>
      <c r="BD199">
        <f t="shared" ca="1" si="98"/>
        <v>0</v>
      </c>
      <c r="BE199">
        <f t="shared" ca="1" si="99"/>
        <v>0</v>
      </c>
      <c r="BF199" t="e">
        <f t="shared" ca="1" si="99"/>
        <v>#VALUE!</v>
      </c>
      <c r="BG199" s="59" t="e">
        <f t="shared" ca="1" si="105"/>
        <v>#VALUE!</v>
      </c>
      <c r="BH199" s="17"/>
      <c r="BI199" s="12" t="s">
        <v>54</v>
      </c>
      <c r="BJ199">
        <f t="shared" ca="1" si="91"/>
        <v>0</v>
      </c>
      <c r="BK199">
        <f t="shared" ca="1" si="91"/>
        <v>0</v>
      </c>
      <c r="BL199">
        <f t="shared" ca="1" si="91"/>
        <v>0</v>
      </c>
      <c r="BM199">
        <f t="shared" ca="1" si="91"/>
        <v>0</v>
      </c>
      <c r="BN199">
        <f t="shared" ca="1" si="91"/>
        <v>0</v>
      </c>
      <c r="BO199">
        <f t="shared" ca="1" si="100"/>
        <v>0</v>
      </c>
      <c r="BP199">
        <f t="shared" ca="1" si="100"/>
        <v>0</v>
      </c>
      <c r="BQ199">
        <f t="shared" ca="1" si="100"/>
        <v>0</v>
      </c>
      <c r="BR199">
        <f t="shared" ca="1" si="100"/>
        <v>0</v>
      </c>
      <c r="BS199">
        <f t="shared" ca="1" si="100"/>
        <v>0</v>
      </c>
      <c r="BT199">
        <f t="shared" ca="1" si="101"/>
        <v>0</v>
      </c>
      <c r="BU199">
        <f t="shared" ca="1" si="101"/>
        <v>0</v>
      </c>
      <c r="BV199" s="59">
        <f t="shared" ca="1" si="106"/>
        <v>0</v>
      </c>
      <c r="BW199" s="17"/>
    </row>
    <row r="200" spans="1:75" x14ac:dyDescent="0.25">
      <c r="A200" s="12" t="s">
        <v>56</v>
      </c>
      <c r="B200">
        <f t="shared" ca="1" si="87"/>
        <v>0</v>
      </c>
      <c r="C200">
        <f t="shared" ca="1" si="87"/>
        <v>0</v>
      </c>
      <c r="D200">
        <f t="shared" ca="1" si="87"/>
        <v>0</v>
      </c>
      <c r="E200">
        <f t="shared" ca="1" si="87"/>
        <v>0</v>
      </c>
      <c r="F200">
        <f t="shared" ca="1" si="87"/>
        <v>0</v>
      </c>
      <c r="G200">
        <f t="shared" ca="1" si="92"/>
        <v>0</v>
      </c>
      <c r="H200">
        <f t="shared" ca="1" si="92"/>
        <v>0</v>
      </c>
      <c r="I200">
        <f t="shared" ca="1" si="92"/>
        <v>0</v>
      </c>
      <c r="J200">
        <f t="shared" ca="1" si="92"/>
        <v>0</v>
      </c>
      <c r="K200">
        <f t="shared" ca="1" si="92"/>
        <v>0</v>
      </c>
      <c r="L200">
        <f t="shared" ca="1" si="93"/>
        <v>0</v>
      </c>
      <c r="M200">
        <f t="shared" ca="1" si="93"/>
        <v>0</v>
      </c>
      <c r="N200" s="59">
        <f t="shared" ca="1" si="102"/>
        <v>0</v>
      </c>
      <c r="O200" s="17"/>
      <c r="P200" s="12" t="s">
        <v>56</v>
      </c>
      <c r="Q200">
        <f t="shared" ca="1" si="88"/>
        <v>0</v>
      </c>
      <c r="R200">
        <f t="shared" ca="1" si="88"/>
        <v>0</v>
      </c>
      <c r="S200">
        <f t="shared" ca="1" si="88"/>
        <v>0</v>
      </c>
      <c r="T200">
        <f t="shared" ca="1" si="88"/>
        <v>0</v>
      </c>
      <c r="U200">
        <f t="shared" ca="1" si="88"/>
        <v>0</v>
      </c>
      <c r="V200">
        <f t="shared" ca="1" si="94"/>
        <v>0</v>
      </c>
      <c r="W200">
        <f t="shared" ca="1" si="94"/>
        <v>0</v>
      </c>
      <c r="X200">
        <f t="shared" ca="1" si="94"/>
        <v>0</v>
      </c>
      <c r="Y200">
        <f t="shared" ca="1" si="94"/>
        <v>0</v>
      </c>
      <c r="Z200">
        <f t="shared" ca="1" si="94"/>
        <v>0</v>
      </c>
      <c r="AA200">
        <f t="shared" ca="1" si="95"/>
        <v>0</v>
      </c>
      <c r="AB200">
        <f t="shared" ca="1" si="95"/>
        <v>0</v>
      </c>
      <c r="AC200" s="59">
        <f t="shared" ca="1" si="103"/>
        <v>0</v>
      </c>
      <c r="AD200" s="17"/>
      <c r="AE200" s="12" t="s">
        <v>56</v>
      </c>
      <c r="AF200">
        <f t="shared" ca="1" si="89"/>
        <v>0</v>
      </c>
      <c r="AG200">
        <f t="shared" ca="1" si="89"/>
        <v>0</v>
      </c>
      <c r="AH200">
        <f t="shared" ca="1" si="89"/>
        <v>0</v>
      </c>
      <c r="AI200">
        <f t="shared" ca="1" si="89"/>
        <v>0</v>
      </c>
      <c r="AJ200">
        <f t="shared" ca="1" si="89"/>
        <v>0</v>
      </c>
      <c r="AK200">
        <f t="shared" ca="1" si="96"/>
        <v>0</v>
      </c>
      <c r="AL200">
        <f t="shared" ca="1" si="96"/>
        <v>0</v>
      </c>
      <c r="AM200">
        <f t="shared" ca="1" si="96"/>
        <v>0</v>
      </c>
      <c r="AN200">
        <f t="shared" ca="1" si="96"/>
        <v>0</v>
      </c>
      <c r="AO200">
        <f t="shared" ca="1" si="96"/>
        <v>0</v>
      </c>
      <c r="AP200">
        <f t="shared" ca="1" si="97"/>
        <v>0</v>
      </c>
      <c r="AQ200">
        <f t="shared" ca="1" si="97"/>
        <v>0</v>
      </c>
      <c r="AR200" s="59">
        <f t="shared" ca="1" si="104"/>
        <v>0</v>
      </c>
      <c r="AS200" s="17"/>
      <c r="AT200" s="12" t="s">
        <v>56</v>
      </c>
      <c r="AU200">
        <f t="shared" ca="1" si="90"/>
        <v>0</v>
      </c>
      <c r="AV200">
        <f t="shared" ca="1" si="90"/>
        <v>0</v>
      </c>
      <c r="AW200">
        <f t="shared" ca="1" si="90"/>
        <v>0</v>
      </c>
      <c r="AX200">
        <f t="shared" ca="1" si="90"/>
        <v>0</v>
      </c>
      <c r="AY200">
        <f t="shared" ca="1" si="90"/>
        <v>0</v>
      </c>
      <c r="AZ200">
        <f t="shared" ca="1" si="98"/>
        <v>0</v>
      </c>
      <c r="BA200">
        <f t="shared" ca="1" si="98"/>
        <v>0</v>
      </c>
      <c r="BB200">
        <f t="shared" ca="1" si="98"/>
        <v>0</v>
      </c>
      <c r="BC200">
        <f t="shared" ca="1" si="98"/>
        <v>0</v>
      </c>
      <c r="BD200">
        <f t="shared" ca="1" si="98"/>
        <v>0</v>
      </c>
      <c r="BE200">
        <f t="shared" ca="1" si="99"/>
        <v>0</v>
      </c>
      <c r="BF200" t="e">
        <f t="shared" ca="1" si="99"/>
        <v>#VALUE!</v>
      </c>
      <c r="BG200" s="59" t="e">
        <f t="shared" ca="1" si="105"/>
        <v>#VALUE!</v>
      </c>
      <c r="BH200" s="17"/>
      <c r="BI200" s="12" t="s">
        <v>56</v>
      </c>
      <c r="BJ200">
        <f t="shared" ca="1" si="91"/>
        <v>0</v>
      </c>
      <c r="BK200">
        <f t="shared" ca="1" si="91"/>
        <v>0</v>
      </c>
      <c r="BL200">
        <f t="shared" ca="1" si="91"/>
        <v>0</v>
      </c>
      <c r="BM200">
        <f t="shared" ca="1" si="91"/>
        <v>0</v>
      </c>
      <c r="BN200">
        <f t="shared" ca="1" si="91"/>
        <v>0</v>
      </c>
      <c r="BO200">
        <f t="shared" ca="1" si="100"/>
        <v>0</v>
      </c>
      <c r="BP200">
        <f t="shared" ca="1" si="100"/>
        <v>0</v>
      </c>
      <c r="BQ200">
        <f t="shared" ca="1" si="100"/>
        <v>0</v>
      </c>
      <c r="BR200">
        <f t="shared" ca="1" si="100"/>
        <v>0</v>
      </c>
      <c r="BS200">
        <f t="shared" ca="1" si="100"/>
        <v>0</v>
      </c>
      <c r="BT200">
        <f t="shared" ca="1" si="101"/>
        <v>0</v>
      </c>
      <c r="BU200">
        <f t="shared" ca="1" si="101"/>
        <v>0</v>
      </c>
      <c r="BV200" s="59">
        <f t="shared" ca="1" si="106"/>
        <v>0</v>
      </c>
      <c r="BW200" s="17"/>
    </row>
    <row r="201" spans="1:75" x14ac:dyDescent="0.25">
      <c r="A201" s="11" t="s">
        <v>57</v>
      </c>
      <c r="B201">
        <f t="shared" ca="1" si="87"/>
        <v>0</v>
      </c>
      <c r="C201">
        <f t="shared" ca="1" si="87"/>
        <v>0</v>
      </c>
      <c r="D201">
        <f t="shared" ca="1" si="87"/>
        <v>0</v>
      </c>
      <c r="E201">
        <f t="shared" ca="1" si="87"/>
        <v>0</v>
      </c>
      <c r="F201">
        <f t="shared" ca="1" si="87"/>
        <v>0</v>
      </c>
      <c r="G201">
        <f t="shared" ca="1" si="92"/>
        <v>0</v>
      </c>
      <c r="H201">
        <f t="shared" ca="1" si="92"/>
        <v>0</v>
      </c>
      <c r="I201">
        <f t="shared" ca="1" si="92"/>
        <v>0</v>
      </c>
      <c r="J201">
        <f t="shared" ca="1" si="92"/>
        <v>0</v>
      </c>
      <c r="K201">
        <f t="shared" ref="K201:K220" ca="1" si="107">SUMPRODUCT((INDIRECT(K$149&amp;"!$B$3:$B$250")=$A201)*(INDIRECT(K$149&amp;"!L3C"&amp;MATCH($A$149,INDIRECT(K$149&amp;"!$A$2:$S$2"),0)&amp;":L250C"&amp;MATCH($A$149,INDIRECT(K$149&amp;"!$A$2:$S$2"),0),FALSE)))</f>
        <v>0</v>
      </c>
      <c r="L201">
        <f t="shared" ca="1" si="93"/>
        <v>0</v>
      </c>
      <c r="M201">
        <f t="shared" ca="1" si="93"/>
        <v>0</v>
      </c>
      <c r="N201" s="59">
        <f t="shared" ca="1" si="102"/>
        <v>0</v>
      </c>
      <c r="O201" s="17"/>
      <c r="P201" s="11" t="s">
        <v>57</v>
      </c>
      <c r="Q201">
        <f t="shared" ca="1" si="88"/>
        <v>0</v>
      </c>
      <c r="R201">
        <f t="shared" ca="1" si="88"/>
        <v>0</v>
      </c>
      <c r="S201">
        <f t="shared" ca="1" si="88"/>
        <v>0</v>
      </c>
      <c r="T201">
        <f t="shared" ca="1" si="88"/>
        <v>0</v>
      </c>
      <c r="U201">
        <f t="shared" ca="1" si="88"/>
        <v>0</v>
      </c>
      <c r="V201">
        <f t="shared" ca="1" si="94"/>
        <v>0</v>
      </c>
      <c r="W201">
        <f t="shared" ca="1" si="94"/>
        <v>0</v>
      </c>
      <c r="X201">
        <f t="shared" ca="1" si="94"/>
        <v>0</v>
      </c>
      <c r="Y201">
        <f t="shared" ca="1" si="94"/>
        <v>0</v>
      </c>
      <c r="Z201">
        <f t="shared" ref="Z201:Z220" ca="1" si="108">SUMPRODUCT((INDIRECT(Z$149&amp;"!$B$3:$B$250")=$P201)*(INDIRECT(Z$149&amp;"!L3C"&amp;MATCH($P$149,INDIRECT(Z$149&amp;"!$A$2:$S$2"),0)&amp;":L250C"&amp;MATCH($P$149,INDIRECT(Z$149&amp;"!$A$2:$S$2"),0),FALSE)))</f>
        <v>0</v>
      </c>
      <c r="AA201">
        <f t="shared" ca="1" si="95"/>
        <v>0</v>
      </c>
      <c r="AB201">
        <f t="shared" ca="1" si="95"/>
        <v>0</v>
      </c>
      <c r="AC201" s="59">
        <f t="shared" ca="1" si="103"/>
        <v>0</v>
      </c>
      <c r="AD201" s="17"/>
      <c r="AE201" s="11" t="s">
        <v>57</v>
      </c>
      <c r="AF201">
        <f t="shared" ca="1" si="89"/>
        <v>0</v>
      </c>
      <c r="AG201">
        <f t="shared" ca="1" si="89"/>
        <v>0</v>
      </c>
      <c r="AH201">
        <f t="shared" ca="1" si="89"/>
        <v>0</v>
      </c>
      <c r="AI201">
        <f t="shared" ca="1" si="89"/>
        <v>0</v>
      </c>
      <c r="AJ201">
        <f t="shared" ca="1" si="89"/>
        <v>0</v>
      </c>
      <c r="AK201">
        <f t="shared" ca="1" si="96"/>
        <v>0</v>
      </c>
      <c r="AL201">
        <f t="shared" ca="1" si="96"/>
        <v>0</v>
      </c>
      <c r="AM201">
        <f t="shared" ca="1" si="96"/>
        <v>0</v>
      </c>
      <c r="AN201">
        <f t="shared" ca="1" si="96"/>
        <v>0</v>
      </c>
      <c r="AO201">
        <f t="shared" ref="AO201:AO220" ca="1" si="109">SUMPRODUCT((INDIRECT(AO$149&amp;"!$B$3:$B$250")=$AE201)*(INDIRECT(AO$149&amp;"!L3C"&amp;MATCH($AE$149,INDIRECT(AO$149&amp;"!$A$2:$S$2"),0)&amp;":L250C"&amp;MATCH($AE$149,INDIRECT(AO$149&amp;"!$A$2:$S$2"),0),FALSE)))</f>
        <v>0</v>
      </c>
      <c r="AP201">
        <f t="shared" ca="1" si="97"/>
        <v>0</v>
      </c>
      <c r="AQ201">
        <f t="shared" ca="1" si="97"/>
        <v>0</v>
      </c>
      <c r="AR201" s="59">
        <f t="shared" ca="1" si="104"/>
        <v>0</v>
      </c>
      <c r="AS201" s="17"/>
      <c r="AT201" s="11" t="s">
        <v>57</v>
      </c>
      <c r="AU201">
        <f t="shared" ca="1" si="90"/>
        <v>0</v>
      </c>
      <c r="AV201">
        <f t="shared" ca="1" si="90"/>
        <v>0</v>
      </c>
      <c r="AW201">
        <f t="shared" ca="1" si="90"/>
        <v>0</v>
      </c>
      <c r="AX201">
        <f t="shared" ca="1" si="90"/>
        <v>0</v>
      </c>
      <c r="AY201">
        <f t="shared" ca="1" si="90"/>
        <v>0</v>
      </c>
      <c r="AZ201">
        <f t="shared" ca="1" si="98"/>
        <v>0</v>
      </c>
      <c r="BA201">
        <f t="shared" ca="1" si="98"/>
        <v>0</v>
      </c>
      <c r="BB201">
        <f t="shared" ca="1" si="98"/>
        <v>0</v>
      </c>
      <c r="BC201">
        <f t="shared" ca="1" si="98"/>
        <v>0</v>
      </c>
      <c r="BD201">
        <f t="shared" ref="BD201:BD220" ca="1" si="110">SUMPRODUCT((INDIRECT(BD$149&amp;"!$B$3:$B$250")=$AT201)*(INDIRECT(BD$149&amp;"!L3C"&amp;MATCH($AT$149,INDIRECT(BD$149&amp;"!$A$2:$S$2"),0)&amp;":L250C"&amp;MATCH($AT$149,INDIRECT(BD$149&amp;"!$A$2:$S$2"),0),FALSE)))</f>
        <v>0</v>
      </c>
      <c r="BE201">
        <f t="shared" ca="1" si="99"/>
        <v>0</v>
      </c>
      <c r="BF201" t="e">
        <f t="shared" ca="1" si="99"/>
        <v>#VALUE!</v>
      </c>
      <c r="BG201" s="59" t="e">
        <f t="shared" ca="1" si="105"/>
        <v>#VALUE!</v>
      </c>
      <c r="BH201" s="17"/>
      <c r="BI201" s="11" t="s">
        <v>57</v>
      </c>
      <c r="BJ201">
        <f t="shared" ca="1" si="91"/>
        <v>0</v>
      </c>
      <c r="BK201">
        <f t="shared" ca="1" si="91"/>
        <v>0</v>
      </c>
      <c r="BL201">
        <f t="shared" ca="1" si="91"/>
        <v>0</v>
      </c>
      <c r="BM201">
        <f t="shared" ca="1" si="91"/>
        <v>0</v>
      </c>
      <c r="BN201">
        <f t="shared" ca="1" si="91"/>
        <v>0</v>
      </c>
      <c r="BO201">
        <f t="shared" ca="1" si="100"/>
        <v>0</v>
      </c>
      <c r="BP201">
        <f t="shared" ca="1" si="100"/>
        <v>0</v>
      </c>
      <c r="BQ201">
        <f t="shared" ca="1" si="100"/>
        <v>0</v>
      </c>
      <c r="BR201">
        <f t="shared" ca="1" si="100"/>
        <v>0</v>
      </c>
      <c r="BS201">
        <f t="shared" ref="BS201:BS220" ca="1" si="111">SUMPRODUCT((INDIRECT(BS$149&amp;"!$B$3:$B$250")=$BI201)*(INDIRECT(BS$149&amp;"!L3C"&amp;MATCH($BI$149,INDIRECT(BS$149&amp;"!$A$2:$S$2"),0)&amp;":L250C"&amp;MATCH($BI$149,INDIRECT(BS$149&amp;"!$A$2:$S$2"),0),FALSE)))</f>
        <v>0</v>
      </c>
      <c r="BT201">
        <f t="shared" ca="1" si="101"/>
        <v>0</v>
      </c>
      <c r="BU201">
        <f t="shared" ca="1" si="101"/>
        <v>0</v>
      </c>
      <c r="BV201" s="59">
        <f t="shared" ca="1" si="106"/>
        <v>0</v>
      </c>
      <c r="BW201" s="17"/>
    </row>
    <row r="202" spans="1:75" x14ac:dyDescent="0.25">
      <c r="A202" s="12" t="s">
        <v>58</v>
      </c>
      <c r="B202">
        <f t="shared" ca="1" si="87"/>
        <v>0</v>
      </c>
      <c r="C202">
        <f t="shared" ca="1" si="87"/>
        <v>0</v>
      </c>
      <c r="D202">
        <f t="shared" ca="1" si="87"/>
        <v>0</v>
      </c>
      <c r="E202">
        <f t="shared" ca="1" si="87"/>
        <v>0</v>
      </c>
      <c r="F202">
        <f t="shared" ca="1" si="87"/>
        <v>0</v>
      </c>
      <c r="G202">
        <f t="shared" ca="1" si="92"/>
        <v>0</v>
      </c>
      <c r="H202">
        <f t="shared" ca="1" si="92"/>
        <v>0</v>
      </c>
      <c r="I202">
        <f t="shared" ca="1" si="92"/>
        <v>0</v>
      </c>
      <c r="J202">
        <f t="shared" ca="1" si="92"/>
        <v>0</v>
      </c>
      <c r="K202">
        <f t="shared" ca="1" si="107"/>
        <v>0</v>
      </c>
      <c r="L202">
        <f t="shared" ca="1" si="93"/>
        <v>0</v>
      </c>
      <c r="M202">
        <f t="shared" ca="1" si="93"/>
        <v>0</v>
      </c>
      <c r="N202" s="59">
        <f t="shared" ca="1" si="102"/>
        <v>0</v>
      </c>
      <c r="O202" s="17"/>
      <c r="P202" s="12" t="s">
        <v>58</v>
      </c>
      <c r="Q202">
        <f t="shared" ca="1" si="88"/>
        <v>0</v>
      </c>
      <c r="R202">
        <f t="shared" ca="1" si="88"/>
        <v>0</v>
      </c>
      <c r="S202">
        <f t="shared" ca="1" si="88"/>
        <v>0</v>
      </c>
      <c r="T202">
        <f t="shared" ca="1" si="88"/>
        <v>0</v>
      </c>
      <c r="U202">
        <f t="shared" ca="1" si="88"/>
        <v>0</v>
      </c>
      <c r="V202">
        <f t="shared" ca="1" si="94"/>
        <v>0</v>
      </c>
      <c r="W202">
        <f t="shared" ca="1" si="94"/>
        <v>0</v>
      </c>
      <c r="X202">
        <f t="shared" ca="1" si="94"/>
        <v>0</v>
      </c>
      <c r="Y202">
        <f t="shared" ca="1" si="94"/>
        <v>0</v>
      </c>
      <c r="Z202">
        <f t="shared" ca="1" si="108"/>
        <v>0</v>
      </c>
      <c r="AA202">
        <f t="shared" ca="1" si="95"/>
        <v>0</v>
      </c>
      <c r="AB202">
        <f t="shared" ca="1" si="95"/>
        <v>0</v>
      </c>
      <c r="AC202" s="59">
        <f t="shared" ca="1" si="103"/>
        <v>0</v>
      </c>
      <c r="AD202" s="17"/>
      <c r="AE202" s="12" t="s">
        <v>58</v>
      </c>
      <c r="AF202">
        <f t="shared" ca="1" si="89"/>
        <v>0</v>
      </c>
      <c r="AG202">
        <f t="shared" ca="1" si="89"/>
        <v>0</v>
      </c>
      <c r="AH202">
        <f t="shared" ca="1" si="89"/>
        <v>0</v>
      </c>
      <c r="AI202">
        <f t="shared" ca="1" si="89"/>
        <v>0</v>
      </c>
      <c r="AJ202">
        <f t="shared" ca="1" si="89"/>
        <v>0</v>
      </c>
      <c r="AK202">
        <f t="shared" ca="1" si="96"/>
        <v>0</v>
      </c>
      <c r="AL202">
        <f t="shared" ca="1" si="96"/>
        <v>0</v>
      </c>
      <c r="AM202">
        <f t="shared" ca="1" si="96"/>
        <v>0</v>
      </c>
      <c r="AN202">
        <f t="shared" ca="1" si="96"/>
        <v>0</v>
      </c>
      <c r="AO202">
        <f t="shared" ca="1" si="109"/>
        <v>0</v>
      </c>
      <c r="AP202">
        <f t="shared" ca="1" si="97"/>
        <v>0</v>
      </c>
      <c r="AQ202">
        <f t="shared" ca="1" si="97"/>
        <v>0</v>
      </c>
      <c r="AR202" s="59">
        <f t="shared" ca="1" si="104"/>
        <v>0</v>
      </c>
      <c r="AS202" s="17"/>
      <c r="AT202" s="12" t="s">
        <v>58</v>
      </c>
      <c r="AU202">
        <f t="shared" ca="1" si="90"/>
        <v>0</v>
      </c>
      <c r="AV202">
        <f t="shared" ca="1" si="90"/>
        <v>0</v>
      </c>
      <c r="AW202">
        <f t="shared" ca="1" si="90"/>
        <v>0</v>
      </c>
      <c r="AX202">
        <f t="shared" ca="1" si="90"/>
        <v>0</v>
      </c>
      <c r="AY202">
        <f t="shared" ca="1" si="90"/>
        <v>0</v>
      </c>
      <c r="AZ202">
        <f t="shared" ca="1" si="98"/>
        <v>0</v>
      </c>
      <c r="BA202">
        <f t="shared" ca="1" si="98"/>
        <v>0</v>
      </c>
      <c r="BB202">
        <f t="shared" ca="1" si="98"/>
        <v>0</v>
      </c>
      <c r="BC202">
        <f t="shared" ca="1" si="98"/>
        <v>0</v>
      </c>
      <c r="BD202">
        <f t="shared" ca="1" si="110"/>
        <v>0</v>
      </c>
      <c r="BE202">
        <f t="shared" ca="1" si="99"/>
        <v>0</v>
      </c>
      <c r="BF202" t="e">
        <f t="shared" ca="1" si="99"/>
        <v>#VALUE!</v>
      </c>
      <c r="BG202" s="59" t="e">
        <f t="shared" ca="1" si="105"/>
        <v>#VALUE!</v>
      </c>
      <c r="BH202" s="17"/>
      <c r="BI202" s="12" t="s">
        <v>58</v>
      </c>
      <c r="BJ202">
        <f t="shared" ca="1" si="91"/>
        <v>0</v>
      </c>
      <c r="BK202">
        <f t="shared" ca="1" si="91"/>
        <v>0</v>
      </c>
      <c r="BL202">
        <f t="shared" ca="1" si="91"/>
        <v>0</v>
      </c>
      <c r="BM202">
        <f t="shared" ca="1" si="91"/>
        <v>0</v>
      </c>
      <c r="BN202">
        <f t="shared" ca="1" si="91"/>
        <v>0</v>
      </c>
      <c r="BO202">
        <f t="shared" ca="1" si="100"/>
        <v>0</v>
      </c>
      <c r="BP202">
        <f t="shared" ca="1" si="100"/>
        <v>0</v>
      </c>
      <c r="BQ202">
        <f t="shared" ca="1" si="100"/>
        <v>0</v>
      </c>
      <c r="BR202">
        <f t="shared" ca="1" si="100"/>
        <v>0</v>
      </c>
      <c r="BS202">
        <f t="shared" ca="1" si="111"/>
        <v>0</v>
      </c>
      <c r="BT202">
        <f t="shared" ca="1" si="101"/>
        <v>0</v>
      </c>
      <c r="BU202">
        <f t="shared" ca="1" si="101"/>
        <v>0</v>
      </c>
      <c r="BV202" s="59">
        <f t="shared" ca="1" si="106"/>
        <v>0</v>
      </c>
      <c r="BW202" s="17"/>
    </row>
    <row r="203" spans="1:75" x14ac:dyDescent="0.25">
      <c r="A203" s="11" t="s">
        <v>59</v>
      </c>
      <c r="B203">
        <f t="shared" ca="1" si="87"/>
        <v>0</v>
      </c>
      <c r="C203">
        <f t="shared" ca="1" si="87"/>
        <v>0</v>
      </c>
      <c r="D203">
        <f t="shared" ca="1" si="87"/>
        <v>0</v>
      </c>
      <c r="E203">
        <f t="shared" ca="1" si="87"/>
        <v>0</v>
      </c>
      <c r="F203">
        <f t="shared" ca="1" si="87"/>
        <v>0</v>
      </c>
      <c r="G203">
        <f t="shared" ca="1" si="92"/>
        <v>0</v>
      </c>
      <c r="H203">
        <f t="shared" ca="1" si="92"/>
        <v>0</v>
      </c>
      <c r="I203">
        <f t="shared" ca="1" si="92"/>
        <v>0</v>
      </c>
      <c r="J203">
        <f t="shared" ca="1" si="92"/>
        <v>0</v>
      </c>
      <c r="K203">
        <f t="shared" ca="1" si="107"/>
        <v>0</v>
      </c>
      <c r="L203">
        <f t="shared" ca="1" si="93"/>
        <v>0</v>
      </c>
      <c r="M203">
        <f t="shared" ca="1" si="93"/>
        <v>0</v>
      </c>
      <c r="N203" s="59">
        <f t="shared" ca="1" si="102"/>
        <v>0</v>
      </c>
      <c r="O203" s="17"/>
      <c r="P203" s="11" t="s">
        <v>59</v>
      </c>
      <c r="Q203">
        <f t="shared" ca="1" si="88"/>
        <v>0</v>
      </c>
      <c r="R203">
        <f t="shared" ca="1" si="88"/>
        <v>0</v>
      </c>
      <c r="S203">
        <f t="shared" ca="1" si="88"/>
        <v>0</v>
      </c>
      <c r="T203">
        <f t="shared" ca="1" si="88"/>
        <v>0</v>
      </c>
      <c r="U203">
        <f t="shared" ca="1" si="88"/>
        <v>0</v>
      </c>
      <c r="V203">
        <f t="shared" ca="1" si="94"/>
        <v>0</v>
      </c>
      <c r="W203">
        <f t="shared" ca="1" si="94"/>
        <v>0</v>
      </c>
      <c r="X203">
        <f t="shared" ca="1" si="94"/>
        <v>0</v>
      </c>
      <c r="Y203">
        <f t="shared" ca="1" si="94"/>
        <v>0</v>
      </c>
      <c r="Z203">
        <f t="shared" ca="1" si="108"/>
        <v>0</v>
      </c>
      <c r="AA203">
        <f t="shared" ca="1" si="95"/>
        <v>0</v>
      </c>
      <c r="AB203">
        <f t="shared" ca="1" si="95"/>
        <v>0</v>
      </c>
      <c r="AC203" s="59">
        <f t="shared" ca="1" si="103"/>
        <v>0</v>
      </c>
      <c r="AD203" s="17"/>
      <c r="AE203" s="11" t="s">
        <v>59</v>
      </c>
      <c r="AF203">
        <f t="shared" ca="1" si="89"/>
        <v>0</v>
      </c>
      <c r="AG203">
        <f t="shared" ca="1" si="89"/>
        <v>0</v>
      </c>
      <c r="AH203">
        <f t="shared" ca="1" si="89"/>
        <v>0</v>
      </c>
      <c r="AI203">
        <f t="shared" ca="1" si="89"/>
        <v>0</v>
      </c>
      <c r="AJ203">
        <f t="shared" ca="1" si="89"/>
        <v>0</v>
      </c>
      <c r="AK203">
        <f t="shared" ca="1" si="96"/>
        <v>0</v>
      </c>
      <c r="AL203">
        <f t="shared" ca="1" si="96"/>
        <v>0</v>
      </c>
      <c r="AM203">
        <f t="shared" ca="1" si="96"/>
        <v>0</v>
      </c>
      <c r="AN203">
        <f t="shared" ca="1" si="96"/>
        <v>0</v>
      </c>
      <c r="AO203">
        <f t="shared" ca="1" si="109"/>
        <v>0</v>
      </c>
      <c r="AP203">
        <f t="shared" ca="1" si="97"/>
        <v>0</v>
      </c>
      <c r="AQ203">
        <f t="shared" ca="1" si="97"/>
        <v>0</v>
      </c>
      <c r="AR203" s="59">
        <f t="shared" ca="1" si="104"/>
        <v>0</v>
      </c>
      <c r="AS203" s="17"/>
      <c r="AT203" s="11" t="s">
        <v>59</v>
      </c>
      <c r="AU203">
        <f t="shared" ca="1" si="90"/>
        <v>0</v>
      </c>
      <c r="AV203">
        <f t="shared" ca="1" si="90"/>
        <v>0</v>
      </c>
      <c r="AW203">
        <f t="shared" ca="1" si="90"/>
        <v>0</v>
      </c>
      <c r="AX203">
        <f t="shared" ca="1" si="90"/>
        <v>0</v>
      </c>
      <c r="AY203">
        <f t="shared" ca="1" si="90"/>
        <v>0</v>
      </c>
      <c r="AZ203">
        <f t="shared" ca="1" si="98"/>
        <v>0</v>
      </c>
      <c r="BA203">
        <f t="shared" ca="1" si="98"/>
        <v>0</v>
      </c>
      <c r="BB203">
        <f t="shared" ca="1" si="98"/>
        <v>0</v>
      </c>
      <c r="BC203">
        <f t="shared" ca="1" si="98"/>
        <v>0</v>
      </c>
      <c r="BD203">
        <f t="shared" ca="1" si="110"/>
        <v>0</v>
      </c>
      <c r="BE203">
        <f t="shared" ca="1" si="99"/>
        <v>0</v>
      </c>
      <c r="BF203" t="e">
        <f t="shared" ca="1" si="99"/>
        <v>#VALUE!</v>
      </c>
      <c r="BG203" s="59" t="e">
        <f t="shared" ca="1" si="105"/>
        <v>#VALUE!</v>
      </c>
      <c r="BH203" s="17"/>
      <c r="BI203" s="11" t="s">
        <v>59</v>
      </c>
      <c r="BJ203">
        <f t="shared" ca="1" si="91"/>
        <v>0</v>
      </c>
      <c r="BK203">
        <f t="shared" ca="1" si="91"/>
        <v>0</v>
      </c>
      <c r="BL203">
        <f t="shared" ca="1" si="91"/>
        <v>0</v>
      </c>
      <c r="BM203">
        <f t="shared" ca="1" si="91"/>
        <v>0</v>
      </c>
      <c r="BN203">
        <f t="shared" ca="1" si="91"/>
        <v>0</v>
      </c>
      <c r="BO203">
        <f t="shared" ca="1" si="100"/>
        <v>0</v>
      </c>
      <c r="BP203">
        <f t="shared" ca="1" si="100"/>
        <v>0</v>
      </c>
      <c r="BQ203">
        <f t="shared" ca="1" si="100"/>
        <v>0</v>
      </c>
      <c r="BR203">
        <f t="shared" ca="1" si="100"/>
        <v>0</v>
      </c>
      <c r="BS203">
        <f t="shared" ca="1" si="111"/>
        <v>0</v>
      </c>
      <c r="BT203">
        <f t="shared" ca="1" si="101"/>
        <v>0</v>
      </c>
      <c r="BU203">
        <f t="shared" ca="1" si="101"/>
        <v>0</v>
      </c>
      <c r="BV203" s="59">
        <f t="shared" ca="1" si="106"/>
        <v>0</v>
      </c>
      <c r="BW203" s="17"/>
    </row>
    <row r="204" spans="1:75" x14ac:dyDescent="0.25">
      <c r="A204" s="12" t="s">
        <v>60</v>
      </c>
      <c r="B204">
        <f t="shared" ca="1" si="87"/>
        <v>0</v>
      </c>
      <c r="C204">
        <f t="shared" ca="1" si="87"/>
        <v>0</v>
      </c>
      <c r="D204">
        <f t="shared" ca="1" si="87"/>
        <v>0</v>
      </c>
      <c r="E204">
        <f t="shared" ca="1" si="87"/>
        <v>0</v>
      </c>
      <c r="F204">
        <f t="shared" ca="1" si="87"/>
        <v>0</v>
      </c>
      <c r="G204">
        <f t="shared" ca="1" si="92"/>
        <v>0</v>
      </c>
      <c r="H204">
        <f t="shared" ca="1" si="92"/>
        <v>0</v>
      </c>
      <c r="I204">
        <f t="shared" ca="1" si="92"/>
        <v>0</v>
      </c>
      <c r="J204">
        <f t="shared" ca="1" si="92"/>
        <v>0</v>
      </c>
      <c r="K204">
        <f t="shared" ca="1" si="107"/>
        <v>0</v>
      </c>
      <c r="L204">
        <f t="shared" ca="1" si="93"/>
        <v>0</v>
      </c>
      <c r="M204">
        <f t="shared" ca="1" si="93"/>
        <v>0</v>
      </c>
      <c r="N204" s="59">
        <f t="shared" ca="1" si="102"/>
        <v>0</v>
      </c>
      <c r="O204" s="17"/>
      <c r="P204" s="12" t="s">
        <v>60</v>
      </c>
      <c r="Q204">
        <f t="shared" ca="1" si="88"/>
        <v>0</v>
      </c>
      <c r="R204">
        <f t="shared" ca="1" si="88"/>
        <v>0</v>
      </c>
      <c r="S204">
        <f t="shared" ca="1" si="88"/>
        <v>0</v>
      </c>
      <c r="T204">
        <f t="shared" ca="1" si="88"/>
        <v>0</v>
      </c>
      <c r="U204">
        <f t="shared" ca="1" si="88"/>
        <v>0</v>
      </c>
      <c r="V204">
        <f t="shared" ca="1" si="94"/>
        <v>0</v>
      </c>
      <c r="W204">
        <f t="shared" ca="1" si="94"/>
        <v>0</v>
      </c>
      <c r="X204">
        <f t="shared" ca="1" si="94"/>
        <v>0</v>
      </c>
      <c r="Y204">
        <f t="shared" ca="1" si="94"/>
        <v>0</v>
      </c>
      <c r="Z204">
        <f t="shared" ca="1" si="108"/>
        <v>0</v>
      </c>
      <c r="AA204">
        <f t="shared" ca="1" si="95"/>
        <v>0</v>
      </c>
      <c r="AB204">
        <f t="shared" ca="1" si="95"/>
        <v>0</v>
      </c>
      <c r="AC204" s="59">
        <f t="shared" ca="1" si="103"/>
        <v>0</v>
      </c>
      <c r="AD204" s="17"/>
      <c r="AE204" s="12" t="s">
        <v>60</v>
      </c>
      <c r="AF204">
        <f t="shared" ca="1" si="89"/>
        <v>0</v>
      </c>
      <c r="AG204">
        <f t="shared" ca="1" si="89"/>
        <v>0</v>
      </c>
      <c r="AH204">
        <f t="shared" ca="1" si="89"/>
        <v>0</v>
      </c>
      <c r="AI204">
        <f t="shared" ca="1" si="89"/>
        <v>0</v>
      </c>
      <c r="AJ204">
        <f t="shared" ca="1" si="89"/>
        <v>0</v>
      </c>
      <c r="AK204">
        <f t="shared" ca="1" si="96"/>
        <v>0</v>
      </c>
      <c r="AL204">
        <f t="shared" ca="1" si="96"/>
        <v>0</v>
      </c>
      <c r="AM204">
        <f t="shared" ca="1" si="96"/>
        <v>0</v>
      </c>
      <c r="AN204">
        <f t="shared" ca="1" si="96"/>
        <v>0</v>
      </c>
      <c r="AO204">
        <f t="shared" ca="1" si="109"/>
        <v>0</v>
      </c>
      <c r="AP204">
        <f t="shared" ca="1" si="97"/>
        <v>0</v>
      </c>
      <c r="AQ204">
        <f t="shared" ca="1" si="97"/>
        <v>0</v>
      </c>
      <c r="AR204" s="59">
        <f t="shared" ca="1" si="104"/>
        <v>0</v>
      </c>
      <c r="AS204" s="17"/>
      <c r="AT204" s="12" t="s">
        <v>60</v>
      </c>
      <c r="AU204">
        <f t="shared" ca="1" si="90"/>
        <v>0</v>
      </c>
      <c r="AV204">
        <f t="shared" ca="1" si="90"/>
        <v>0</v>
      </c>
      <c r="AW204">
        <f t="shared" ca="1" si="90"/>
        <v>0</v>
      </c>
      <c r="AX204">
        <f t="shared" ca="1" si="90"/>
        <v>0</v>
      </c>
      <c r="AY204">
        <f t="shared" ca="1" si="90"/>
        <v>0</v>
      </c>
      <c r="AZ204">
        <f t="shared" ca="1" si="98"/>
        <v>0</v>
      </c>
      <c r="BA204">
        <f t="shared" ca="1" si="98"/>
        <v>0</v>
      </c>
      <c r="BB204">
        <f t="shared" ca="1" si="98"/>
        <v>0</v>
      </c>
      <c r="BC204">
        <f t="shared" ca="1" si="98"/>
        <v>0</v>
      </c>
      <c r="BD204">
        <f t="shared" ca="1" si="110"/>
        <v>0</v>
      </c>
      <c r="BE204">
        <f t="shared" ca="1" si="99"/>
        <v>0</v>
      </c>
      <c r="BF204" t="e">
        <f t="shared" ca="1" si="99"/>
        <v>#VALUE!</v>
      </c>
      <c r="BG204" s="59" t="e">
        <f t="shared" ca="1" si="105"/>
        <v>#VALUE!</v>
      </c>
      <c r="BH204" s="17"/>
      <c r="BI204" s="12" t="s">
        <v>60</v>
      </c>
      <c r="BJ204">
        <f t="shared" ca="1" si="91"/>
        <v>0</v>
      </c>
      <c r="BK204">
        <f t="shared" ca="1" si="91"/>
        <v>0</v>
      </c>
      <c r="BL204">
        <f t="shared" ca="1" si="91"/>
        <v>0</v>
      </c>
      <c r="BM204">
        <f t="shared" ca="1" si="91"/>
        <v>0</v>
      </c>
      <c r="BN204">
        <f t="shared" ca="1" si="91"/>
        <v>0</v>
      </c>
      <c r="BO204">
        <f t="shared" ca="1" si="100"/>
        <v>0</v>
      </c>
      <c r="BP204">
        <f t="shared" ca="1" si="100"/>
        <v>0</v>
      </c>
      <c r="BQ204">
        <f t="shared" ca="1" si="100"/>
        <v>0</v>
      </c>
      <c r="BR204">
        <f t="shared" ca="1" si="100"/>
        <v>0</v>
      </c>
      <c r="BS204">
        <f t="shared" ca="1" si="111"/>
        <v>0</v>
      </c>
      <c r="BT204">
        <f t="shared" ca="1" si="101"/>
        <v>0</v>
      </c>
      <c r="BU204">
        <f t="shared" ca="1" si="101"/>
        <v>0</v>
      </c>
      <c r="BV204" s="59">
        <f t="shared" ca="1" si="106"/>
        <v>0</v>
      </c>
      <c r="BW204" s="17"/>
    </row>
    <row r="205" spans="1:75" x14ac:dyDescent="0.25">
      <c r="A205" s="11" t="s">
        <v>61</v>
      </c>
      <c r="B205">
        <f t="shared" ca="1" si="87"/>
        <v>0</v>
      </c>
      <c r="C205">
        <f t="shared" ca="1" si="87"/>
        <v>0</v>
      </c>
      <c r="D205">
        <f t="shared" ca="1" si="87"/>
        <v>0</v>
      </c>
      <c r="E205">
        <f t="shared" ca="1" si="87"/>
        <v>0</v>
      </c>
      <c r="F205">
        <f t="shared" ca="1" si="87"/>
        <v>0</v>
      </c>
      <c r="G205">
        <f t="shared" ca="1" si="92"/>
        <v>0</v>
      </c>
      <c r="H205">
        <f t="shared" ca="1" si="92"/>
        <v>0</v>
      </c>
      <c r="I205">
        <f t="shared" ca="1" si="92"/>
        <v>0</v>
      </c>
      <c r="J205">
        <f t="shared" ca="1" si="92"/>
        <v>0</v>
      </c>
      <c r="K205">
        <f t="shared" ca="1" si="107"/>
        <v>0</v>
      </c>
      <c r="L205">
        <f t="shared" ca="1" si="93"/>
        <v>0</v>
      </c>
      <c r="M205">
        <f t="shared" ca="1" si="93"/>
        <v>0</v>
      </c>
      <c r="N205" s="59">
        <f t="shared" ca="1" si="102"/>
        <v>0</v>
      </c>
      <c r="O205" s="17"/>
      <c r="P205" s="11" t="s">
        <v>61</v>
      </c>
      <c r="Q205">
        <f t="shared" ca="1" si="88"/>
        <v>0</v>
      </c>
      <c r="R205">
        <f t="shared" ca="1" si="88"/>
        <v>0</v>
      </c>
      <c r="S205">
        <f t="shared" ca="1" si="88"/>
        <v>0</v>
      </c>
      <c r="T205">
        <f t="shared" ca="1" si="88"/>
        <v>0</v>
      </c>
      <c r="U205">
        <f t="shared" ca="1" si="88"/>
        <v>0</v>
      </c>
      <c r="V205">
        <f t="shared" ca="1" si="94"/>
        <v>0</v>
      </c>
      <c r="W205">
        <f t="shared" ca="1" si="94"/>
        <v>0</v>
      </c>
      <c r="X205">
        <f t="shared" ca="1" si="94"/>
        <v>0</v>
      </c>
      <c r="Y205">
        <f t="shared" ca="1" si="94"/>
        <v>0</v>
      </c>
      <c r="Z205">
        <f t="shared" ca="1" si="108"/>
        <v>0</v>
      </c>
      <c r="AA205">
        <f t="shared" ca="1" si="95"/>
        <v>0</v>
      </c>
      <c r="AB205">
        <f t="shared" ca="1" si="95"/>
        <v>0</v>
      </c>
      <c r="AC205" s="59">
        <f t="shared" ca="1" si="103"/>
        <v>0</v>
      </c>
      <c r="AD205" s="17"/>
      <c r="AE205" s="11" t="s">
        <v>61</v>
      </c>
      <c r="AF205">
        <f t="shared" ca="1" si="89"/>
        <v>0</v>
      </c>
      <c r="AG205">
        <f t="shared" ca="1" si="89"/>
        <v>0</v>
      </c>
      <c r="AH205">
        <f t="shared" ca="1" si="89"/>
        <v>0</v>
      </c>
      <c r="AI205">
        <f t="shared" ca="1" si="89"/>
        <v>0</v>
      </c>
      <c r="AJ205">
        <f t="shared" ca="1" si="89"/>
        <v>0</v>
      </c>
      <c r="AK205">
        <f t="shared" ca="1" si="96"/>
        <v>0</v>
      </c>
      <c r="AL205">
        <f t="shared" ca="1" si="96"/>
        <v>0</v>
      </c>
      <c r="AM205">
        <f t="shared" ca="1" si="96"/>
        <v>0</v>
      </c>
      <c r="AN205">
        <f t="shared" ca="1" si="96"/>
        <v>0</v>
      </c>
      <c r="AO205">
        <f t="shared" ca="1" si="109"/>
        <v>0</v>
      </c>
      <c r="AP205">
        <f t="shared" ca="1" si="97"/>
        <v>0</v>
      </c>
      <c r="AQ205">
        <f t="shared" ca="1" si="97"/>
        <v>0</v>
      </c>
      <c r="AR205" s="59">
        <f t="shared" ca="1" si="104"/>
        <v>0</v>
      </c>
      <c r="AS205" s="17"/>
      <c r="AT205" s="11" t="s">
        <v>61</v>
      </c>
      <c r="AU205">
        <f t="shared" ca="1" si="90"/>
        <v>0</v>
      </c>
      <c r="AV205">
        <f t="shared" ca="1" si="90"/>
        <v>0</v>
      </c>
      <c r="AW205">
        <f t="shared" ca="1" si="90"/>
        <v>0</v>
      </c>
      <c r="AX205">
        <f t="shared" ca="1" si="90"/>
        <v>0</v>
      </c>
      <c r="AY205">
        <f t="shared" ca="1" si="90"/>
        <v>0</v>
      </c>
      <c r="AZ205">
        <f t="shared" ca="1" si="98"/>
        <v>0</v>
      </c>
      <c r="BA205">
        <f t="shared" ca="1" si="98"/>
        <v>0</v>
      </c>
      <c r="BB205">
        <f t="shared" ca="1" si="98"/>
        <v>0</v>
      </c>
      <c r="BC205">
        <f t="shared" ca="1" si="98"/>
        <v>0</v>
      </c>
      <c r="BD205">
        <f t="shared" ca="1" si="110"/>
        <v>0</v>
      </c>
      <c r="BE205">
        <f t="shared" ca="1" si="99"/>
        <v>0</v>
      </c>
      <c r="BF205" t="e">
        <f t="shared" ca="1" si="99"/>
        <v>#VALUE!</v>
      </c>
      <c r="BG205" s="59" t="e">
        <f t="shared" ca="1" si="105"/>
        <v>#VALUE!</v>
      </c>
      <c r="BH205" s="17"/>
      <c r="BI205" s="11" t="s">
        <v>61</v>
      </c>
      <c r="BJ205">
        <f t="shared" ca="1" si="91"/>
        <v>0</v>
      </c>
      <c r="BK205">
        <f t="shared" ca="1" si="91"/>
        <v>0</v>
      </c>
      <c r="BL205">
        <f t="shared" ca="1" si="91"/>
        <v>0</v>
      </c>
      <c r="BM205">
        <f t="shared" ca="1" si="91"/>
        <v>0</v>
      </c>
      <c r="BN205">
        <f t="shared" ca="1" si="91"/>
        <v>0</v>
      </c>
      <c r="BO205">
        <f t="shared" ca="1" si="100"/>
        <v>0</v>
      </c>
      <c r="BP205">
        <f t="shared" ca="1" si="100"/>
        <v>0</v>
      </c>
      <c r="BQ205">
        <f t="shared" ca="1" si="100"/>
        <v>0</v>
      </c>
      <c r="BR205">
        <f t="shared" ca="1" si="100"/>
        <v>0</v>
      </c>
      <c r="BS205">
        <f t="shared" ca="1" si="111"/>
        <v>0</v>
      </c>
      <c r="BT205">
        <f t="shared" ca="1" si="101"/>
        <v>0</v>
      </c>
      <c r="BU205">
        <f t="shared" ca="1" si="101"/>
        <v>0</v>
      </c>
      <c r="BV205" s="59">
        <f t="shared" ca="1" si="106"/>
        <v>0</v>
      </c>
      <c r="BW205" s="17"/>
    </row>
    <row r="206" spans="1:75" x14ac:dyDescent="0.25">
      <c r="A206" s="12" t="s">
        <v>62</v>
      </c>
      <c r="B206">
        <f t="shared" ca="1" si="87"/>
        <v>0</v>
      </c>
      <c r="C206">
        <f t="shared" ca="1" si="87"/>
        <v>0</v>
      </c>
      <c r="D206">
        <f t="shared" ca="1" si="87"/>
        <v>0</v>
      </c>
      <c r="E206">
        <f t="shared" ca="1" si="87"/>
        <v>0</v>
      </c>
      <c r="F206">
        <f t="shared" ca="1" si="87"/>
        <v>0</v>
      </c>
      <c r="G206">
        <f t="shared" ca="1" si="92"/>
        <v>0</v>
      </c>
      <c r="H206">
        <f t="shared" ca="1" si="92"/>
        <v>0</v>
      </c>
      <c r="I206">
        <f t="shared" ca="1" si="92"/>
        <v>0</v>
      </c>
      <c r="J206">
        <f t="shared" ca="1" si="92"/>
        <v>0</v>
      </c>
      <c r="K206">
        <f t="shared" ca="1" si="107"/>
        <v>0</v>
      </c>
      <c r="L206">
        <f t="shared" ca="1" si="93"/>
        <v>0</v>
      </c>
      <c r="M206">
        <f t="shared" ca="1" si="93"/>
        <v>0</v>
      </c>
      <c r="N206" s="59">
        <f t="shared" ca="1" si="102"/>
        <v>0</v>
      </c>
      <c r="O206" s="17"/>
      <c r="P206" s="12" t="s">
        <v>62</v>
      </c>
      <c r="Q206">
        <f t="shared" ca="1" si="88"/>
        <v>0</v>
      </c>
      <c r="R206">
        <f t="shared" ca="1" si="88"/>
        <v>0</v>
      </c>
      <c r="S206">
        <f t="shared" ca="1" si="88"/>
        <v>0</v>
      </c>
      <c r="T206">
        <f t="shared" ca="1" si="88"/>
        <v>0</v>
      </c>
      <c r="U206">
        <f t="shared" ca="1" si="88"/>
        <v>0</v>
      </c>
      <c r="V206">
        <f t="shared" ca="1" si="94"/>
        <v>0</v>
      </c>
      <c r="W206">
        <f t="shared" ca="1" si="94"/>
        <v>0</v>
      </c>
      <c r="X206">
        <f t="shared" ca="1" si="94"/>
        <v>0</v>
      </c>
      <c r="Y206">
        <f t="shared" ca="1" si="94"/>
        <v>0</v>
      </c>
      <c r="Z206">
        <f t="shared" ca="1" si="108"/>
        <v>0</v>
      </c>
      <c r="AA206">
        <f t="shared" ca="1" si="95"/>
        <v>0</v>
      </c>
      <c r="AB206">
        <f t="shared" ca="1" si="95"/>
        <v>0</v>
      </c>
      <c r="AC206" s="59">
        <f t="shared" ca="1" si="103"/>
        <v>0</v>
      </c>
      <c r="AD206" s="17"/>
      <c r="AE206" s="12" t="s">
        <v>62</v>
      </c>
      <c r="AF206">
        <f t="shared" ca="1" si="89"/>
        <v>0</v>
      </c>
      <c r="AG206">
        <f t="shared" ca="1" si="89"/>
        <v>0</v>
      </c>
      <c r="AH206">
        <f t="shared" ca="1" si="89"/>
        <v>0</v>
      </c>
      <c r="AI206">
        <f t="shared" ca="1" si="89"/>
        <v>0</v>
      </c>
      <c r="AJ206">
        <f t="shared" ca="1" si="89"/>
        <v>0</v>
      </c>
      <c r="AK206">
        <f t="shared" ca="1" si="96"/>
        <v>0</v>
      </c>
      <c r="AL206">
        <f t="shared" ca="1" si="96"/>
        <v>0</v>
      </c>
      <c r="AM206">
        <f t="shared" ca="1" si="96"/>
        <v>0</v>
      </c>
      <c r="AN206">
        <f t="shared" ca="1" si="96"/>
        <v>0</v>
      </c>
      <c r="AO206">
        <f t="shared" ca="1" si="109"/>
        <v>0</v>
      </c>
      <c r="AP206">
        <f t="shared" ca="1" si="97"/>
        <v>0</v>
      </c>
      <c r="AQ206">
        <f t="shared" ca="1" si="97"/>
        <v>0</v>
      </c>
      <c r="AR206" s="59">
        <f t="shared" ca="1" si="104"/>
        <v>0</v>
      </c>
      <c r="AS206" s="17"/>
      <c r="AT206" s="12" t="s">
        <v>62</v>
      </c>
      <c r="AU206">
        <f t="shared" ca="1" si="90"/>
        <v>0</v>
      </c>
      <c r="AV206">
        <f t="shared" ca="1" si="90"/>
        <v>0</v>
      </c>
      <c r="AW206">
        <f t="shared" ca="1" si="90"/>
        <v>0</v>
      </c>
      <c r="AX206">
        <f t="shared" ca="1" si="90"/>
        <v>0</v>
      </c>
      <c r="AY206">
        <f t="shared" ca="1" si="90"/>
        <v>0</v>
      </c>
      <c r="AZ206">
        <f t="shared" ca="1" si="98"/>
        <v>0</v>
      </c>
      <c r="BA206">
        <f t="shared" ca="1" si="98"/>
        <v>0</v>
      </c>
      <c r="BB206">
        <f t="shared" ca="1" si="98"/>
        <v>0</v>
      </c>
      <c r="BC206">
        <f t="shared" ca="1" si="98"/>
        <v>0</v>
      </c>
      <c r="BD206">
        <f t="shared" ca="1" si="110"/>
        <v>0</v>
      </c>
      <c r="BE206">
        <f t="shared" ca="1" si="99"/>
        <v>0</v>
      </c>
      <c r="BF206" t="e">
        <f t="shared" ca="1" si="99"/>
        <v>#VALUE!</v>
      </c>
      <c r="BG206" s="59" t="e">
        <f t="shared" ca="1" si="105"/>
        <v>#VALUE!</v>
      </c>
      <c r="BH206" s="17"/>
      <c r="BI206" s="12" t="s">
        <v>62</v>
      </c>
      <c r="BJ206">
        <f t="shared" ca="1" si="91"/>
        <v>0</v>
      </c>
      <c r="BK206">
        <f t="shared" ca="1" si="91"/>
        <v>0</v>
      </c>
      <c r="BL206">
        <f t="shared" ca="1" si="91"/>
        <v>0</v>
      </c>
      <c r="BM206">
        <f t="shared" ca="1" si="91"/>
        <v>0</v>
      </c>
      <c r="BN206">
        <f t="shared" ca="1" si="91"/>
        <v>0</v>
      </c>
      <c r="BO206">
        <f t="shared" ca="1" si="100"/>
        <v>0</v>
      </c>
      <c r="BP206">
        <f t="shared" ca="1" si="100"/>
        <v>0</v>
      </c>
      <c r="BQ206">
        <f t="shared" ca="1" si="100"/>
        <v>0</v>
      </c>
      <c r="BR206">
        <f t="shared" ca="1" si="100"/>
        <v>0</v>
      </c>
      <c r="BS206">
        <f t="shared" ca="1" si="111"/>
        <v>0</v>
      </c>
      <c r="BT206">
        <f t="shared" ca="1" si="101"/>
        <v>0</v>
      </c>
      <c r="BU206">
        <f t="shared" ca="1" si="101"/>
        <v>0</v>
      </c>
      <c r="BV206" s="59">
        <f t="shared" ca="1" si="106"/>
        <v>0</v>
      </c>
      <c r="BW206" s="17"/>
    </row>
    <row r="207" spans="1:75" x14ac:dyDescent="0.25">
      <c r="A207" s="11" t="s">
        <v>63</v>
      </c>
      <c r="B207">
        <f t="shared" ca="1" si="87"/>
        <v>0</v>
      </c>
      <c r="C207">
        <f t="shared" ca="1" si="87"/>
        <v>0</v>
      </c>
      <c r="D207">
        <f t="shared" ca="1" si="87"/>
        <v>0</v>
      </c>
      <c r="E207">
        <f t="shared" ca="1" si="87"/>
        <v>0</v>
      </c>
      <c r="F207">
        <f t="shared" ca="1" si="87"/>
        <v>0</v>
      </c>
      <c r="G207">
        <f t="shared" ca="1" si="92"/>
        <v>0</v>
      </c>
      <c r="H207">
        <f t="shared" ca="1" si="92"/>
        <v>0</v>
      </c>
      <c r="I207">
        <f t="shared" ca="1" si="92"/>
        <v>0</v>
      </c>
      <c r="J207">
        <f t="shared" ca="1" si="92"/>
        <v>0</v>
      </c>
      <c r="K207">
        <f t="shared" ca="1" si="107"/>
        <v>0</v>
      </c>
      <c r="L207">
        <f t="shared" ca="1" si="93"/>
        <v>0</v>
      </c>
      <c r="M207">
        <f t="shared" ca="1" si="93"/>
        <v>0</v>
      </c>
      <c r="N207" s="59">
        <f t="shared" ca="1" si="102"/>
        <v>0</v>
      </c>
      <c r="O207" s="17"/>
      <c r="P207" s="11" t="s">
        <v>63</v>
      </c>
      <c r="Q207">
        <f t="shared" ca="1" si="88"/>
        <v>0</v>
      </c>
      <c r="R207">
        <f t="shared" ca="1" si="88"/>
        <v>0</v>
      </c>
      <c r="S207">
        <f t="shared" ca="1" si="88"/>
        <v>0</v>
      </c>
      <c r="T207">
        <f t="shared" ca="1" si="88"/>
        <v>0</v>
      </c>
      <c r="U207">
        <f t="shared" ca="1" si="88"/>
        <v>0</v>
      </c>
      <c r="V207">
        <f t="shared" ca="1" si="94"/>
        <v>0</v>
      </c>
      <c r="W207">
        <f t="shared" ca="1" si="94"/>
        <v>0</v>
      </c>
      <c r="X207">
        <f t="shared" ca="1" si="94"/>
        <v>0</v>
      </c>
      <c r="Y207">
        <f t="shared" ca="1" si="94"/>
        <v>0</v>
      </c>
      <c r="Z207">
        <f t="shared" ca="1" si="108"/>
        <v>0</v>
      </c>
      <c r="AA207">
        <f t="shared" ca="1" si="95"/>
        <v>0</v>
      </c>
      <c r="AB207">
        <f t="shared" ca="1" si="95"/>
        <v>0</v>
      </c>
      <c r="AC207" s="59">
        <f t="shared" ca="1" si="103"/>
        <v>0</v>
      </c>
      <c r="AD207" s="17"/>
      <c r="AE207" s="11" t="s">
        <v>63</v>
      </c>
      <c r="AF207">
        <f t="shared" ca="1" si="89"/>
        <v>0</v>
      </c>
      <c r="AG207">
        <f t="shared" ca="1" si="89"/>
        <v>0</v>
      </c>
      <c r="AH207">
        <f t="shared" ca="1" si="89"/>
        <v>0</v>
      </c>
      <c r="AI207">
        <f t="shared" ca="1" si="89"/>
        <v>0</v>
      </c>
      <c r="AJ207">
        <f t="shared" ca="1" si="89"/>
        <v>0</v>
      </c>
      <c r="AK207">
        <f t="shared" ca="1" si="96"/>
        <v>0</v>
      </c>
      <c r="AL207">
        <f t="shared" ca="1" si="96"/>
        <v>0</v>
      </c>
      <c r="AM207">
        <f t="shared" ca="1" si="96"/>
        <v>0</v>
      </c>
      <c r="AN207">
        <f t="shared" ca="1" si="96"/>
        <v>0</v>
      </c>
      <c r="AO207">
        <f t="shared" ca="1" si="109"/>
        <v>0</v>
      </c>
      <c r="AP207">
        <f t="shared" ca="1" si="97"/>
        <v>0</v>
      </c>
      <c r="AQ207">
        <f t="shared" ca="1" si="97"/>
        <v>0</v>
      </c>
      <c r="AR207" s="59">
        <f t="shared" ca="1" si="104"/>
        <v>0</v>
      </c>
      <c r="AS207" s="17"/>
      <c r="AT207" s="11" t="s">
        <v>63</v>
      </c>
      <c r="AU207">
        <f t="shared" ca="1" si="90"/>
        <v>0</v>
      </c>
      <c r="AV207">
        <f t="shared" ca="1" si="90"/>
        <v>0</v>
      </c>
      <c r="AW207">
        <f t="shared" ca="1" si="90"/>
        <v>0</v>
      </c>
      <c r="AX207">
        <f t="shared" ca="1" si="90"/>
        <v>0</v>
      </c>
      <c r="AY207">
        <f t="shared" ca="1" si="90"/>
        <v>0</v>
      </c>
      <c r="AZ207">
        <f t="shared" ca="1" si="98"/>
        <v>0</v>
      </c>
      <c r="BA207">
        <f t="shared" ca="1" si="98"/>
        <v>0</v>
      </c>
      <c r="BB207">
        <f t="shared" ca="1" si="98"/>
        <v>0</v>
      </c>
      <c r="BC207">
        <f t="shared" ca="1" si="98"/>
        <v>0</v>
      </c>
      <c r="BD207">
        <f t="shared" ca="1" si="110"/>
        <v>0</v>
      </c>
      <c r="BE207">
        <f t="shared" ca="1" si="99"/>
        <v>0</v>
      </c>
      <c r="BF207" t="e">
        <f t="shared" ca="1" si="99"/>
        <v>#VALUE!</v>
      </c>
      <c r="BG207" s="59" t="e">
        <f t="shared" ca="1" si="105"/>
        <v>#VALUE!</v>
      </c>
      <c r="BH207" s="17"/>
      <c r="BI207" s="11" t="s">
        <v>63</v>
      </c>
      <c r="BJ207">
        <f t="shared" ca="1" si="91"/>
        <v>0</v>
      </c>
      <c r="BK207">
        <f t="shared" ca="1" si="91"/>
        <v>0</v>
      </c>
      <c r="BL207">
        <f t="shared" ca="1" si="91"/>
        <v>0</v>
      </c>
      <c r="BM207">
        <f t="shared" ca="1" si="91"/>
        <v>0</v>
      </c>
      <c r="BN207">
        <f t="shared" ca="1" si="91"/>
        <v>0</v>
      </c>
      <c r="BO207">
        <f t="shared" ca="1" si="100"/>
        <v>0</v>
      </c>
      <c r="BP207">
        <f t="shared" ca="1" si="100"/>
        <v>0</v>
      </c>
      <c r="BQ207">
        <f t="shared" ca="1" si="100"/>
        <v>0</v>
      </c>
      <c r="BR207">
        <f t="shared" ca="1" si="100"/>
        <v>0</v>
      </c>
      <c r="BS207">
        <f t="shared" ca="1" si="111"/>
        <v>0</v>
      </c>
      <c r="BT207">
        <f t="shared" ca="1" si="101"/>
        <v>0</v>
      </c>
      <c r="BU207">
        <f t="shared" ca="1" si="101"/>
        <v>0</v>
      </c>
      <c r="BV207" s="59">
        <f t="shared" ca="1" si="106"/>
        <v>0</v>
      </c>
      <c r="BW207" s="17"/>
    </row>
    <row r="208" spans="1:75" x14ac:dyDescent="0.25">
      <c r="A208" s="12" t="s">
        <v>64</v>
      </c>
      <c r="B208">
        <f t="shared" ca="1" si="87"/>
        <v>0</v>
      </c>
      <c r="C208">
        <f t="shared" ca="1" si="87"/>
        <v>0</v>
      </c>
      <c r="D208">
        <f t="shared" ca="1" si="87"/>
        <v>0</v>
      </c>
      <c r="E208">
        <f t="shared" ca="1" si="87"/>
        <v>0</v>
      </c>
      <c r="F208">
        <f t="shared" ca="1" si="87"/>
        <v>0</v>
      </c>
      <c r="G208">
        <f t="shared" ca="1" si="92"/>
        <v>0</v>
      </c>
      <c r="H208">
        <f t="shared" ca="1" si="92"/>
        <v>0</v>
      </c>
      <c r="I208">
        <f t="shared" ca="1" si="92"/>
        <v>0</v>
      </c>
      <c r="J208">
        <f t="shared" ca="1" si="92"/>
        <v>0</v>
      </c>
      <c r="K208">
        <f t="shared" ca="1" si="107"/>
        <v>0</v>
      </c>
      <c r="L208">
        <f t="shared" ca="1" si="93"/>
        <v>0</v>
      </c>
      <c r="M208">
        <f t="shared" ca="1" si="93"/>
        <v>0</v>
      </c>
      <c r="N208" s="59">
        <f t="shared" ca="1" si="102"/>
        <v>0</v>
      </c>
      <c r="O208" s="17"/>
      <c r="P208" s="12" t="s">
        <v>64</v>
      </c>
      <c r="Q208">
        <f t="shared" ca="1" si="88"/>
        <v>0</v>
      </c>
      <c r="R208">
        <f t="shared" ca="1" si="88"/>
        <v>0</v>
      </c>
      <c r="S208">
        <f t="shared" ca="1" si="88"/>
        <v>0</v>
      </c>
      <c r="T208">
        <f t="shared" ca="1" si="88"/>
        <v>0</v>
      </c>
      <c r="U208">
        <f t="shared" ca="1" si="88"/>
        <v>0</v>
      </c>
      <c r="V208">
        <f t="shared" ca="1" si="94"/>
        <v>0</v>
      </c>
      <c r="W208">
        <f t="shared" ca="1" si="94"/>
        <v>0</v>
      </c>
      <c r="X208">
        <f t="shared" ca="1" si="94"/>
        <v>0</v>
      </c>
      <c r="Y208">
        <f t="shared" ca="1" si="94"/>
        <v>0</v>
      </c>
      <c r="Z208">
        <f t="shared" ca="1" si="108"/>
        <v>0</v>
      </c>
      <c r="AA208">
        <f t="shared" ca="1" si="95"/>
        <v>0</v>
      </c>
      <c r="AB208">
        <f t="shared" ca="1" si="95"/>
        <v>0</v>
      </c>
      <c r="AC208" s="59">
        <f t="shared" ca="1" si="103"/>
        <v>0</v>
      </c>
      <c r="AD208" s="17"/>
      <c r="AE208" s="12" t="s">
        <v>64</v>
      </c>
      <c r="AF208">
        <f t="shared" ca="1" si="89"/>
        <v>0</v>
      </c>
      <c r="AG208">
        <f t="shared" ca="1" si="89"/>
        <v>0</v>
      </c>
      <c r="AH208">
        <f t="shared" ca="1" si="89"/>
        <v>0</v>
      </c>
      <c r="AI208">
        <f t="shared" ca="1" si="89"/>
        <v>0</v>
      </c>
      <c r="AJ208">
        <f t="shared" ca="1" si="89"/>
        <v>0</v>
      </c>
      <c r="AK208">
        <f t="shared" ca="1" si="96"/>
        <v>0</v>
      </c>
      <c r="AL208">
        <f t="shared" ca="1" si="96"/>
        <v>0</v>
      </c>
      <c r="AM208">
        <f t="shared" ca="1" si="96"/>
        <v>0</v>
      </c>
      <c r="AN208">
        <f t="shared" ca="1" si="96"/>
        <v>0</v>
      </c>
      <c r="AO208">
        <f t="shared" ca="1" si="109"/>
        <v>0</v>
      </c>
      <c r="AP208">
        <f t="shared" ca="1" si="97"/>
        <v>0</v>
      </c>
      <c r="AQ208">
        <f t="shared" ca="1" si="97"/>
        <v>0</v>
      </c>
      <c r="AR208" s="59">
        <f t="shared" ca="1" si="104"/>
        <v>0</v>
      </c>
      <c r="AS208" s="17"/>
      <c r="AT208" s="12" t="s">
        <v>64</v>
      </c>
      <c r="AU208">
        <f t="shared" ca="1" si="90"/>
        <v>0</v>
      </c>
      <c r="AV208">
        <f t="shared" ca="1" si="90"/>
        <v>0</v>
      </c>
      <c r="AW208">
        <f t="shared" ca="1" si="90"/>
        <v>0</v>
      </c>
      <c r="AX208">
        <f t="shared" ca="1" si="90"/>
        <v>0</v>
      </c>
      <c r="AY208">
        <f t="shared" ca="1" si="90"/>
        <v>0</v>
      </c>
      <c r="AZ208">
        <f t="shared" ca="1" si="98"/>
        <v>0</v>
      </c>
      <c r="BA208">
        <f t="shared" ca="1" si="98"/>
        <v>0</v>
      </c>
      <c r="BB208">
        <f t="shared" ca="1" si="98"/>
        <v>0</v>
      </c>
      <c r="BC208">
        <f t="shared" ca="1" si="98"/>
        <v>0</v>
      </c>
      <c r="BD208">
        <f t="shared" ca="1" si="110"/>
        <v>0</v>
      </c>
      <c r="BE208">
        <f t="shared" ca="1" si="99"/>
        <v>0</v>
      </c>
      <c r="BF208" t="e">
        <f t="shared" ca="1" si="99"/>
        <v>#VALUE!</v>
      </c>
      <c r="BG208" s="59" t="e">
        <f t="shared" ca="1" si="105"/>
        <v>#VALUE!</v>
      </c>
      <c r="BH208" s="17"/>
      <c r="BI208" s="12" t="s">
        <v>64</v>
      </c>
      <c r="BJ208">
        <f t="shared" ca="1" si="91"/>
        <v>0</v>
      </c>
      <c r="BK208">
        <f t="shared" ca="1" si="91"/>
        <v>0</v>
      </c>
      <c r="BL208">
        <f t="shared" ca="1" si="91"/>
        <v>0</v>
      </c>
      <c r="BM208">
        <f t="shared" ca="1" si="91"/>
        <v>0</v>
      </c>
      <c r="BN208">
        <f t="shared" ca="1" si="91"/>
        <v>0</v>
      </c>
      <c r="BO208">
        <f t="shared" ca="1" si="100"/>
        <v>0</v>
      </c>
      <c r="BP208">
        <f t="shared" ca="1" si="100"/>
        <v>0</v>
      </c>
      <c r="BQ208">
        <f t="shared" ca="1" si="100"/>
        <v>0</v>
      </c>
      <c r="BR208">
        <f t="shared" ca="1" si="100"/>
        <v>0</v>
      </c>
      <c r="BS208">
        <f t="shared" ca="1" si="111"/>
        <v>0</v>
      </c>
      <c r="BT208">
        <f t="shared" ca="1" si="101"/>
        <v>0</v>
      </c>
      <c r="BU208">
        <f t="shared" ca="1" si="101"/>
        <v>0</v>
      </c>
      <c r="BV208" s="59">
        <f t="shared" ca="1" si="106"/>
        <v>0</v>
      </c>
      <c r="BW208" s="17"/>
    </row>
    <row r="209" spans="1:75" x14ac:dyDescent="0.25">
      <c r="A209" s="11" t="s">
        <v>65</v>
      </c>
      <c r="B209">
        <f t="shared" ca="1" si="87"/>
        <v>0</v>
      </c>
      <c r="C209">
        <f t="shared" ca="1" si="87"/>
        <v>0</v>
      </c>
      <c r="D209">
        <f t="shared" ca="1" si="87"/>
        <v>0</v>
      </c>
      <c r="E209">
        <f t="shared" ca="1" si="87"/>
        <v>0</v>
      </c>
      <c r="F209">
        <f t="shared" ca="1" si="87"/>
        <v>0</v>
      </c>
      <c r="G209">
        <f t="shared" ca="1" si="92"/>
        <v>0</v>
      </c>
      <c r="H209">
        <f t="shared" ca="1" si="92"/>
        <v>0</v>
      </c>
      <c r="I209">
        <f t="shared" ca="1" si="92"/>
        <v>0</v>
      </c>
      <c r="J209">
        <f t="shared" ca="1" si="92"/>
        <v>0</v>
      </c>
      <c r="K209">
        <f t="shared" ca="1" si="107"/>
        <v>0</v>
      </c>
      <c r="L209">
        <f t="shared" ca="1" si="93"/>
        <v>0</v>
      </c>
      <c r="M209">
        <f t="shared" ca="1" si="93"/>
        <v>0</v>
      </c>
      <c r="N209" s="59">
        <f t="shared" ca="1" si="102"/>
        <v>0</v>
      </c>
      <c r="O209" s="17"/>
      <c r="P209" s="11" t="s">
        <v>65</v>
      </c>
      <c r="Q209">
        <f t="shared" ca="1" si="88"/>
        <v>0</v>
      </c>
      <c r="R209">
        <f t="shared" ca="1" si="88"/>
        <v>0</v>
      </c>
      <c r="S209">
        <f t="shared" ca="1" si="88"/>
        <v>0</v>
      </c>
      <c r="T209">
        <f t="shared" ca="1" si="88"/>
        <v>0</v>
      </c>
      <c r="U209">
        <f t="shared" ca="1" si="88"/>
        <v>0</v>
      </c>
      <c r="V209">
        <f t="shared" ca="1" si="94"/>
        <v>0</v>
      </c>
      <c r="W209">
        <f t="shared" ca="1" si="94"/>
        <v>0</v>
      </c>
      <c r="X209">
        <f t="shared" ca="1" si="94"/>
        <v>0</v>
      </c>
      <c r="Y209">
        <f t="shared" ca="1" si="94"/>
        <v>0</v>
      </c>
      <c r="Z209">
        <f t="shared" ca="1" si="108"/>
        <v>0</v>
      </c>
      <c r="AA209">
        <f t="shared" ca="1" si="95"/>
        <v>0</v>
      </c>
      <c r="AB209">
        <f t="shared" ca="1" si="95"/>
        <v>0</v>
      </c>
      <c r="AC209" s="59">
        <f t="shared" ca="1" si="103"/>
        <v>0</v>
      </c>
      <c r="AD209" s="17"/>
      <c r="AE209" s="11" t="s">
        <v>65</v>
      </c>
      <c r="AF209">
        <f t="shared" ca="1" si="89"/>
        <v>0</v>
      </c>
      <c r="AG209">
        <f t="shared" ca="1" si="89"/>
        <v>0</v>
      </c>
      <c r="AH209">
        <f t="shared" ca="1" si="89"/>
        <v>0</v>
      </c>
      <c r="AI209">
        <f t="shared" ca="1" si="89"/>
        <v>0</v>
      </c>
      <c r="AJ209">
        <f t="shared" ca="1" si="89"/>
        <v>0</v>
      </c>
      <c r="AK209">
        <f t="shared" ca="1" si="96"/>
        <v>0</v>
      </c>
      <c r="AL209">
        <f t="shared" ca="1" si="96"/>
        <v>0</v>
      </c>
      <c r="AM209">
        <f t="shared" ca="1" si="96"/>
        <v>0</v>
      </c>
      <c r="AN209">
        <f t="shared" ca="1" si="96"/>
        <v>0</v>
      </c>
      <c r="AO209">
        <f t="shared" ca="1" si="109"/>
        <v>0</v>
      </c>
      <c r="AP209">
        <f t="shared" ca="1" si="97"/>
        <v>0</v>
      </c>
      <c r="AQ209">
        <f t="shared" ca="1" si="97"/>
        <v>0</v>
      </c>
      <c r="AR209" s="59">
        <f t="shared" ca="1" si="104"/>
        <v>0</v>
      </c>
      <c r="AS209" s="17"/>
      <c r="AT209" s="11" t="s">
        <v>65</v>
      </c>
      <c r="AU209">
        <f t="shared" ca="1" si="90"/>
        <v>0</v>
      </c>
      <c r="AV209">
        <f t="shared" ca="1" si="90"/>
        <v>0</v>
      </c>
      <c r="AW209">
        <f t="shared" ca="1" si="90"/>
        <v>0</v>
      </c>
      <c r="AX209">
        <f t="shared" ca="1" si="90"/>
        <v>0</v>
      </c>
      <c r="AY209">
        <f t="shared" ca="1" si="90"/>
        <v>0</v>
      </c>
      <c r="AZ209">
        <f t="shared" ca="1" si="98"/>
        <v>0</v>
      </c>
      <c r="BA209">
        <f t="shared" ca="1" si="98"/>
        <v>0</v>
      </c>
      <c r="BB209">
        <f t="shared" ca="1" si="98"/>
        <v>0</v>
      </c>
      <c r="BC209">
        <f t="shared" ca="1" si="98"/>
        <v>0</v>
      </c>
      <c r="BD209">
        <f t="shared" ca="1" si="110"/>
        <v>0</v>
      </c>
      <c r="BE209">
        <f t="shared" ca="1" si="99"/>
        <v>0</v>
      </c>
      <c r="BF209" t="e">
        <f t="shared" ca="1" si="99"/>
        <v>#VALUE!</v>
      </c>
      <c r="BG209" s="59" t="e">
        <f t="shared" ca="1" si="105"/>
        <v>#VALUE!</v>
      </c>
      <c r="BH209" s="17"/>
      <c r="BI209" s="11" t="s">
        <v>65</v>
      </c>
      <c r="BJ209">
        <f t="shared" ca="1" si="91"/>
        <v>0</v>
      </c>
      <c r="BK209">
        <f t="shared" ca="1" si="91"/>
        <v>0</v>
      </c>
      <c r="BL209">
        <f t="shared" ca="1" si="91"/>
        <v>0</v>
      </c>
      <c r="BM209">
        <f t="shared" ca="1" si="91"/>
        <v>0</v>
      </c>
      <c r="BN209">
        <f t="shared" ca="1" si="91"/>
        <v>0</v>
      </c>
      <c r="BO209">
        <f t="shared" ca="1" si="100"/>
        <v>0</v>
      </c>
      <c r="BP209">
        <f t="shared" ca="1" si="100"/>
        <v>0</v>
      </c>
      <c r="BQ209">
        <f t="shared" ca="1" si="100"/>
        <v>0</v>
      </c>
      <c r="BR209">
        <f t="shared" ca="1" si="100"/>
        <v>0</v>
      </c>
      <c r="BS209">
        <f t="shared" ca="1" si="111"/>
        <v>0</v>
      </c>
      <c r="BT209">
        <f t="shared" ca="1" si="101"/>
        <v>0</v>
      </c>
      <c r="BU209">
        <f t="shared" ca="1" si="101"/>
        <v>0</v>
      </c>
      <c r="BV209" s="59">
        <f t="shared" ca="1" si="106"/>
        <v>0</v>
      </c>
      <c r="BW209" s="17"/>
    </row>
    <row r="210" spans="1:75" x14ac:dyDescent="0.25">
      <c r="A210" s="12" t="s">
        <v>66</v>
      </c>
      <c r="B210">
        <f t="shared" ca="1" si="87"/>
        <v>0</v>
      </c>
      <c r="C210">
        <f t="shared" ca="1" si="87"/>
        <v>0</v>
      </c>
      <c r="D210">
        <f t="shared" ca="1" si="87"/>
        <v>0</v>
      </c>
      <c r="E210">
        <f t="shared" ca="1" si="87"/>
        <v>0</v>
      </c>
      <c r="F210">
        <f t="shared" ref="F210:F220" ca="1" si="112">SUMPRODUCT((INDIRECT(F$149&amp;"!$B$3:$B$250")=$A210)*(INDIRECT(F$149&amp;"!L3C"&amp;MATCH($A$149,INDIRECT(F$149&amp;"!$A$2:$S$2"),0)&amp;":L250C"&amp;MATCH($A$149,INDIRECT(F$149&amp;"!$A$2:$S$2"),0),FALSE)))</f>
        <v>0</v>
      </c>
      <c r="G210">
        <f t="shared" ca="1" si="92"/>
        <v>0</v>
      </c>
      <c r="H210">
        <f t="shared" ca="1" si="92"/>
        <v>0</v>
      </c>
      <c r="I210">
        <f t="shared" ca="1" si="92"/>
        <v>0</v>
      </c>
      <c r="J210">
        <f t="shared" ca="1" si="92"/>
        <v>0</v>
      </c>
      <c r="K210">
        <f t="shared" ca="1" si="107"/>
        <v>0</v>
      </c>
      <c r="L210">
        <f t="shared" ca="1" si="93"/>
        <v>0</v>
      </c>
      <c r="M210">
        <f t="shared" ca="1" si="93"/>
        <v>0</v>
      </c>
      <c r="N210" s="59">
        <f t="shared" ca="1" si="102"/>
        <v>0</v>
      </c>
      <c r="O210" s="17"/>
      <c r="P210" s="12" t="s">
        <v>66</v>
      </c>
      <c r="Q210">
        <f t="shared" ca="1" si="88"/>
        <v>0</v>
      </c>
      <c r="R210">
        <f t="shared" ca="1" si="88"/>
        <v>0</v>
      </c>
      <c r="S210">
        <f t="shared" ca="1" si="88"/>
        <v>0</v>
      </c>
      <c r="T210">
        <f t="shared" ca="1" si="88"/>
        <v>0</v>
      </c>
      <c r="U210">
        <f t="shared" ref="U210:U220" ca="1" si="113">SUMPRODUCT((INDIRECT(U$149&amp;"!$B$3:$B$250")=$P210)*(INDIRECT(U$149&amp;"!L3C"&amp;MATCH($P$149,INDIRECT(U$149&amp;"!$A$2:$S$2"),0)&amp;":L250C"&amp;MATCH($P$149,INDIRECT(U$149&amp;"!$A$2:$S$2"),0),FALSE)))</f>
        <v>0</v>
      </c>
      <c r="V210">
        <f t="shared" ca="1" si="94"/>
        <v>0</v>
      </c>
      <c r="W210">
        <f t="shared" ca="1" si="94"/>
        <v>0</v>
      </c>
      <c r="X210">
        <f t="shared" ca="1" si="94"/>
        <v>0</v>
      </c>
      <c r="Y210">
        <f t="shared" ca="1" si="94"/>
        <v>0</v>
      </c>
      <c r="Z210">
        <f t="shared" ca="1" si="108"/>
        <v>0</v>
      </c>
      <c r="AA210">
        <f t="shared" ca="1" si="95"/>
        <v>0</v>
      </c>
      <c r="AB210">
        <f t="shared" ca="1" si="95"/>
        <v>0</v>
      </c>
      <c r="AC210" s="59">
        <f t="shared" ca="1" si="103"/>
        <v>0</v>
      </c>
      <c r="AD210" s="17"/>
      <c r="AE210" s="12" t="s">
        <v>66</v>
      </c>
      <c r="AF210">
        <f t="shared" ca="1" si="89"/>
        <v>0</v>
      </c>
      <c r="AG210">
        <f t="shared" ca="1" si="89"/>
        <v>0</v>
      </c>
      <c r="AH210">
        <f t="shared" ca="1" si="89"/>
        <v>0</v>
      </c>
      <c r="AI210">
        <f t="shared" ca="1" si="89"/>
        <v>0</v>
      </c>
      <c r="AJ210">
        <f t="shared" ref="AJ210:AJ220" ca="1" si="114">SUMPRODUCT((INDIRECT(AJ$149&amp;"!$B$3:$B$250")=$AE210)*(INDIRECT(AJ$149&amp;"!L3C"&amp;MATCH($AE$149,INDIRECT(AJ$149&amp;"!$A$2:$S$2"),0)&amp;":L250C"&amp;MATCH($AE$149,INDIRECT(AJ$149&amp;"!$A$2:$S$2"),0),FALSE)))</f>
        <v>0</v>
      </c>
      <c r="AK210">
        <f t="shared" ca="1" si="96"/>
        <v>0</v>
      </c>
      <c r="AL210">
        <f t="shared" ca="1" si="96"/>
        <v>0</v>
      </c>
      <c r="AM210">
        <f t="shared" ca="1" si="96"/>
        <v>0</v>
      </c>
      <c r="AN210">
        <f t="shared" ca="1" si="96"/>
        <v>0</v>
      </c>
      <c r="AO210">
        <f t="shared" ca="1" si="109"/>
        <v>0</v>
      </c>
      <c r="AP210">
        <f t="shared" ca="1" si="97"/>
        <v>0</v>
      </c>
      <c r="AQ210">
        <f t="shared" ca="1" si="97"/>
        <v>0</v>
      </c>
      <c r="AR210" s="59">
        <f t="shared" ca="1" si="104"/>
        <v>0</v>
      </c>
      <c r="AS210" s="17"/>
      <c r="AT210" s="12" t="s">
        <v>66</v>
      </c>
      <c r="AU210">
        <f t="shared" ca="1" si="90"/>
        <v>0</v>
      </c>
      <c r="AV210">
        <f t="shared" ca="1" si="90"/>
        <v>0</v>
      </c>
      <c r="AW210">
        <f t="shared" ca="1" si="90"/>
        <v>0</v>
      </c>
      <c r="AX210">
        <f t="shared" ca="1" si="90"/>
        <v>0</v>
      </c>
      <c r="AY210">
        <f t="shared" ref="AY210:AY220" ca="1" si="115">SUMPRODUCT((INDIRECT(AY$149&amp;"!$B$3:$B$250")=$AT210)*(INDIRECT(AY$149&amp;"!L3C"&amp;MATCH($AT$149,INDIRECT(AY$149&amp;"!$A$2:$S$2"),0)&amp;":L250C"&amp;MATCH($AT$149,INDIRECT(AY$149&amp;"!$A$2:$S$2"),0),FALSE)))</f>
        <v>0</v>
      </c>
      <c r="AZ210">
        <f t="shared" ca="1" si="98"/>
        <v>0</v>
      </c>
      <c r="BA210">
        <f t="shared" ca="1" si="98"/>
        <v>0</v>
      </c>
      <c r="BB210">
        <f t="shared" ca="1" si="98"/>
        <v>0</v>
      </c>
      <c r="BC210">
        <f t="shared" ca="1" si="98"/>
        <v>0</v>
      </c>
      <c r="BD210">
        <f t="shared" ca="1" si="110"/>
        <v>0</v>
      </c>
      <c r="BE210">
        <f t="shared" ca="1" si="99"/>
        <v>0</v>
      </c>
      <c r="BF210" t="e">
        <f t="shared" ca="1" si="99"/>
        <v>#VALUE!</v>
      </c>
      <c r="BG210" s="59" t="e">
        <f t="shared" ca="1" si="105"/>
        <v>#VALUE!</v>
      </c>
      <c r="BH210" s="17"/>
      <c r="BI210" s="12" t="s">
        <v>66</v>
      </c>
      <c r="BJ210">
        <f t="shared" ca="1" si="91"/>
        <v>0</v>
      </c>
      <c r="BK210">
        <f t="shared" ca="1" si="91"/>
        <v>0</v>
      </c>
      <c r="BL210">
        <f t="shared" ca="1" si="91"/>
        <v>0</v>
      </c>
      <c r="BM210">
        <f t="shared" ca="1" si="91"/>
        <v>0</v>
      </c>
      <c r="BN210">
        <f t="shared" ref="BN210:BN220" ca="1" si="116">SUMPRODUCT((INDIRECT(BN$149&amp;"!$B$3:$B$250")=$BI210)*(INDIRECT(BN$149&amp;"!L3C"&amp;MATCH($BI$149,INDIRECT(BN$149&amp;"!$A$2:$S$2"),0)&amp;":L250C"&amp;MATCH($BI$149,INDIRECT(BN$149&amp;"!$A$2:$S$2"),0),FALSE)))</f>
        <v>0</v>
      </c>
      <c r="BO210">
        <f t="shared" ca="1" si="100"/>
        <v>0</v>
      </c>
      <c r="BP210">
        <f t="shared" ca="1" si="100"/>
        <v>0</v>
      </c>
      <c r="BQ210">
        <f t="shared" ca="1" si="100"/>
        <v>0</v>
      </c>
      <c r="BR210">
        <f t="shared" ca="1" si="100"/>
        <v>0</v>
      </c>
      <c r="BS210">
        <f t="shared" ca="1" si="111"/>
        <v>0</v>
      </c>
      <c r="BT210">
        <f t="shared" ca="1" si="101"/>
        <v>0</v>
      </c>
      <c r="BU210">
        <f t="shared" ca="1" si="101"/>
        <v>0</v>
      </c>
      <c r="BV210" s="59">
        <f t="shared" ca="1" si="106"/>
        <v>0</v>
      </c>
      <c r="BW210" s="17"/>
    </row>
    <row r="211" spans="1:75" x14ac:dyDescent="0.25">
      <c r="A211" s="11" t="s">
        <v>67</v>
      </c>
      <c r="B211">
        <f t="shared" ca="1" si="87"/>
        <v>0</v>
      </c>
      <c r="C211">
        <f t="shared" ca="1" si="87"/>
        <v>0</v>
      </c>
      <c r="D211">
        <f t="shared" ca="1" si="87"/>
        <v>0</v>
      </c>
      <c r="E211">
        <f t="shared" ca="1" si="87"/>
        <v>0</v>
      </c>
      <c r="F211">
        <f t="shared" ca="1" si="112"/>
        <v>0</v>
      </c>
      <c r="G211">
        <f t="shared" ca="1" si="92"/>
        <v>0</v>
      </c>
      <c r="H211">
        <f t="shared" ca="1" si="92"/>
        <v>0</v>
      </c>
      <c r="I211">
        <f t="shared" ca="1" si="92"/>
        <v>0</v>
      </c>
      <c r="J211">
        <f t="shared" ca="1" si="92"/>
        <v>0</v>
      </c>
      <c r="K211">
        <f t="shared" ca="1" si="107"/>
        <v>0</v>
      </c>
      <c r="L211">
        <f t="shared" ca="1" si="93"/>
        <v>0</v>
      </c>
      <c r="M211">
        <f t="shared" ca="1" si="93"/>
        <v>0</v>
      </c>
      <c r="N211" s="59">
        <f t="shared" ca="1" si="102"/>
        <v>0</v>
      </c>
      <c r="O211" s="17"/>
      <c r="P211" s="11" t="s">
        <v>67</v>
      </c>
      <c r="Q211">
        <f t="shared" ca="1" si="88"/>
        <v>0</v>
      </c>
      <c r="R211">
        <f t="shared" ca="1" si="88"/>
        <v>0</v>
      </c>
      <c r="S211">
        <f t="shared" ca="1" si="88"/>
        <v>0</v>
      </c>
      <c r="T211">
        <f t="shared" ca="1" si="88"/>
        <v>0</v>
      </c>
      <c r="U211">
        <f t="shared" ca="1" si="113"/>
        <v>0</v>
      </c>
      <c r="V211">
        <f t="shared" ca="1" si="94"/>
        <v>0</v>
      </c>
      <c r="W211">
        <f t="shared" ca="1" si="94"/>
        <v>0</v>
      </c>
      <c r="X211">
        <f t="shared" ca="1" si="94"/>
        <v>0</v>
      </c>
      <c r="Y211">
        <f t="shared" ca="1" si="94"/>
        <v>0</v>
      </c>
      <c r="Z211">
        <f t="shared" ca="1" si="108"/>
        <v>0</v>
      </c>
      <c r="AA211">
        <f t="shared" ca="1" si="95"/>
        <v>0</v>
      </c>
      <c r="AB211">
        <f t="shared" ca="1" si="95"/>
        <v>0</v>
      </c>
      <c r="AC211" s="59">
        <f t="shared" ca="1" si="103"/>
        <v>0</v>
      </c>
      <c r="AD211" s="17"/>
      <c r="AE211" s="11" t="s">
        <v>67</v>
      </c>
      <c r="AF211">
        <f t="shared" ca="1" si="89"/>
        <v>0</v>
      </c>
      <c r="AG211">
        <f t="shared" ca="1" si="89"/>
        <v>0</v>
      </c>
      <c r="AH211">
        <f t="shared" ca="1" si="89"/>
        <v>0</v>
      </c>
      <c r="AI211">
        <f t="shared" ca="1" si="89"/>
        <v>0</v>
      </c>
      <c r="AJ211">
        <f t="shared" ca="1" si="114"/>
        <v>0</v>
      </c>
      <c r="AK211">
        <f t="shared" ca="1" si="96"/>
        <v>0</v>
      </c>
      <c r="AL211">
        <f t="shared" ca="1" si="96"/>
        <v>0</v>
      </c>
      <c r="AM211">
        <f t="shared" ca="1" si="96"/>
        <v>0</v>
      </c>
      <c r="AN211">
        <f t="shared" ca="1" si="96"/>
        <v>0</v>
      </c>
      <c r="AO211">
        <f t="shared" ca="1" si="109"/>
        <v>0</v>
      </c>
      <c r="AP211">
        <f t="shared" ca="1" si="97"/>
        <v>0</v>
      </c>
      <c r="AQ211">
        <f t="shared" ca="1" si="97"/>
        <v>0</v>
      </c>
      <c r="AR211" s="59">
        <f t="shared" ca="1" si="104"/>
        <v>0</v>
      </c>
      <c r="AS211" s="17"/>
      <c r="AT211" s="11" t="s">
        <v>67</v>
      </c>
      <c r="AU211">
        <f t="shared" ca="1" si="90"/>
        <v>0</v>
      </c>
      <c r="AV211">
        <f t="shared" ca="1" si="90"/>
        <v>0</v>
      </c>
      <c r="AW211">
        <f t="shared" ca="1" si="90"/>
        <v>0</v>
      </c>
      <c r="AX211">
        <f t="shared" ca="1" si="90"/>
        <v>0</v>
      </c>
      <c r="AY211">
        <f t="shared" ca="1" si="115"/>
        <v>0</v>
      </c>
      <c r="AZ211">
        <f t="shared" ca="1" si="98"/>
        <v>0</v>
      </c>
      <c r="BA211">
        <f t="shared" ca="1" si="98"/>
        <v>0</v>
      </c>
      <c r="BB211">
        <f t="shared" ca="1" si="98"/>
        <v>0</v>
      </c>
      <c r="BC211">
        <f t="shared" ca="1" si="98"/>
        <v>0</v>
      </c>
      <c r="BD211">
        <f t="shared" ca="1" si="110"/>
        <v>0</v>
      </c>
      <c r="BE211">
        <f t="shared" ca="1" si="99"/>
        <v>0</v>
      </c>
      <c r="BF211" t="e">
        <f t="shared" ca="1" si="99"/>
        <v>#VALUE!</v>
      </c>
      <c r="BG211" s="59" t="e">
        <f t="shared" ca="1" si="105"/>
        <v>#VALUE!</v>
      </c>
      <c r="BH211" s="17"/>
      <c r="BI211" s="11" t="s">
        <v>67</v>
      </c>
      <c r="BJ211">
        <f t="shared" ca="1" si="91"/>
        <v>0</v>
      </c>
      <c r="BK211">
        <f t="shared" ca="1" si="91"/>
        <v>0</v>
      </c>
      <c r="BL211">
        <f t="shared" ca="1" si="91"/>
        <v>0</v>
      </c>
      <c r="BM211">
        <f t="shared" ca="1" si="91"/>
        <v>0</v>
      </c>
      <c r="BN211">
        <f t="shared" ca="1" si="116"/>
        <v>0</v>
      </c>
      <c r="BO211">
        <f t="shared" ca="1" si="100"/>
        <v>0</v>
      </c>
      <c r="BP211">
        <f t="shared" ca="1" si="100"/>
        <v>0</v>
      </c>
      <c r="BQ211">
        <f t="shared" ca="1" si="100"/>
        <v>0</v>
      </c>
      <c r="BR211">
        <f t="shared" ca="1" si="100"/>
        <v>0</v>
      </c>
      <c r="BS211">
        <f t="shared" ca="1" si="111"/>
        <v>0</v>
      </c>
      <c r="BT211">
        <f t="shared" ca="1" si="101"/>
        <v>0</v>
      </c>
      <c r="BU211">
        <f t="shared" ca="1" si="101"/>
        <v>0</v>
      </c>
      <c r="BV211" s="59">
        <f t="shared" ca="1" si="106"/>
        <v>0</v>
      </c>
      <c r="BW211" s="17"/>
    </row>
    <row r="212" spans="1:75" x14ac:dyDescent="0.25">
      <c r="A212" s="12" t="s">
        <v>68</v>
      </c>
      <c r="B212">
        <f t="shared" ca="1" si="87"/>
        <v>0</v>
      </c>
      <c r="C212">
        <f t="shared" ca="1" si="87"/>
        <v>0</v>
      </c>
      <c r="D212">
        <f t="shared" ca="1" si="87"/>
        <v>0</v>
      </c>
      <c r="E212">
        <f t="shared" ca="1" si="87"/>
        <v>0</v>
      </c>
      <c r="F212">
        <f t="shared" ca="1" si="112"/>
        <v>0</v>
      </c>
      <c r="G212">
        <f t="shared" ca="1" si="92"/>
        <v>0</v>
      </c>
      <c r="H212">
        <f t="shared" ca="1" si="92"/>
        <v>0</v>
      </c>
      <c r="I212">
        <f t="shared" ca="1" si="92"/>
        <v>0</v>
      </c>
      <c r="J212">
        <f t="shared" ca="1" si="92"/>
        <v>0</v>
      </c>
      <c r="K212">
        <f t="shared" ca="1" si="107"/>
        <v>0</v>
      </c>
      <c r="L212">
        <f t="shared" ca="1" si="93"/>
        <v>0</v>
      </c>
      <c r="M212">
        <f t="shared" ca="1" si="93"/>
        <v>0</v>
      </c>
      <c r="N212" s="59">
        <f t="shared" ca="1" si="102"/>
        <v>0</v>
      </c>
      <c r="O212" s="17"/>
      <c r="P212" s="12" t="s">
        <v>68</v>
      </c>
      <c r="Q212">
        <f t="shared" ca="1" si="88"/>
        <v>0</v>
      </c>
      <c r="R212">
        <f t="shared" ca="1" si="88"/>
        <v>0</v>
      </c>
      <c r="S212">
        <f t="shared" ca="1" si="88"/>
        <v>0</v>
      </c>
      <c r="T212">
        <f t="shared" ca="1" si="88"/>
        <v>0</v>
      </c>
      <c r="U212">
        <f t="shared" ca="1" si="113"/>
        <v>0</v>
      </c>
      <c r="V212">
        <f t="shared" ca="1" si="94"/>
        <v>0</v>
      </c>
      <c r="W212">
        <f t="shared" ca="1" si="94"/>
        <v>0</v>
      </c>
      <c r="X212">
        <f t="shared" ca="1" si="94"/>
        <v>0</v>
      </c>
      <c r="Y212">
        <f t="shared" ca="1" si="94"/>
        <v>0</v>
      </c>
      <c r="Z212">
        <f t="shared" ca="1" si="108"/>
        <v>0</v>
      </c>
      <c r="AA212">
        <f t="shared" ca="1" si="95"/>
        <v>0</v>
      </c>
      <c r="AB212">
        <f t="shared" ca="1" si="95"/>
        <v>0</v>
      </c>
      <c r="AC212" s="59">
        <f t="shared" ca="1" si="103"/>
        <v>0</v>
      </c>
      <c r="AD212" s="17"/>
      <c r="AE212" s="12" t="s">
        <v>68</v>
      </c>
      <c r="AF212">
        <f t="shared" ca="1" si="89"/>
        <v>0</v>
      </c>
      <c r="AG212">
        <f t="shared" ca="1" si="89"/>
        <v>0</v>
      </c>
      <c r="AH212">
        <f t="shared" ca="1" si="89"/>
        <v>0</v>
      </c>
      <c r="AI212">
        <f t="shared" ca="1" si="89"/>
        <v>0</v>
      </c>
      <c r="AJ212">
        <f t="shared" ca="1" si="114"/>
        <v>0</v>
      </c>
      <c r="AK212">
        <f t="shared" ca="1" si="96"/>
        <v>0</v>
      </c>
      <c r="AL212">
        <f t="shared" ca="1" si="96"/>
        <v>0</v>
      </c>
      <c r="AM212">
        <f t="shared" ca="1" si="96"/>
        <v>0</v>
      </c>
      <c r="AN212">
        <f t="shared" ca="1" si="96"/>
        <v>0</v>
      </c>
      <c r="AO212">
        <f t="shared" ca="1" si="109"/>
        <v>0</v>
      </c>
      <c r="AP212">
        <f t="shared" ca="1" si="97"/>
        <v>0</v>
      </c>
      <c r="AQ212">
        <f t="shared" ca="1" si="97"/>
        <v>0</v>
      </c>
      <c r="AR212" s="59">
        <f t="shared" ca="1" si="104"/>
        <v>0</v>
      </c>
      <c r="AS212" s="17"/>
      <c r="AT212" s="12" t="s">
        <v>68</v>
      </c>
      <c r="AU212">
        <f t="shared" ca="1" si="90"/>
        <v>0</v>
      </c>
      <c r="AV212">
        <f t="shared" ca="1" si="90"/>
        <v>0</v>
      </c>
      <c r="AW212">
        <f t="shared" ca="1" si="90"/>
        <v>0</v>
      </c>
      <c r="AX212">
        <f t="shared" ca="1" si="90"/>
        <v>0</v>
      </c>
      <c r="AY212">
        <f t="shared" ca="1" si="115"/>
        <v>0</v>
      </c>
      <c r="AZ212">
        <f t="shared" ca="1" si="98"/>
        <v>0</v>
      </c>
      <c r="BA212">
        <f t="shared" ca="1" si="98"/>
        <v>0</v>
      </c>
      <c r="BB212">
        <f t="shared" ca="1" si="98"/>
        <v>0</v>
      </c>
      <c r="BC212">
        <f t="shared" ca="1" si="98"/>
        <v>0</v>
      </c>
      <c r="BD212">
        <f t="shared" ca="1" si="110"/>
        <v>0</v>
      </c>
      <c r="BE212">
        <f t="shared" ca="1" si="99"/>
        <v>0</v>
      </c>
      <c r="BF212" t="e">
        <f t="shared" ca="1" si="99"/>
        <v>#VALUE!</v>
      </c>
      <c r="BG212" s="59" t="e">
        <f t="shared" ca="1" si="105"/>
        <v>#VALUE!</v>
      </c>
      <c r="BH212" s="17"/>
      <c r="BI212" s="12" t="s">
        <v>68</v>
      </c>
      <c r="BJ212">
        <f t="shared" ca="1" si="91"/>
        <v>0</v>
      </c>
      <c r="BK212">
        <f t="shared" ca="1" si="91"/>
        <v>0</v>
      </c>
      <c r="BL212">
        <f t="shared" ca="1" si="91"/>
        <v>0</v>
      </c>
      <c r="BM212">
        <f t="shared" ca="1" si="91"/>
        <v>0</v>
      </c>
      <c r="BN212">
        <f t="shared" ca="1" si="116"/>
        <v>0</v>
      </c>
      <c r="BO212">
        <f t="shared" ca="1" si="100"/>
        <v>0</v>
      </c>
      <c r="BP212">
        <f t="shared" ca="1" si="100"/>
        <v>0</v>
      </c>
      <c r="BQ212">
        <f t="shared" ca="1" si="100"/>
        <v>0</v>
      </c>
      <c r="BR212">
        <f t="shared" ca="1" si="100"/>
        <v>0</v>
      </c>
      <c r="BS212">
        <f t="shared" ca="1" si="111"/>
        <v>0</v>
      </c>
      <c r="BT212">
        <f t="shared" ca="1" si="101"/>
        <v>0</v>
      </c>
      <c r="BU212">
        <f t="shared" ca="1" si="101"/>
        <v>0</v>
      </c>
      <c r="BV212" s="59">
        <f t="shared" ca="1" si="106"/>
        <v>0</v>
      </c>
      <c r="BW212" s="17"/>
    </row>
    <row r="213" spans="1:75" x14ac:dyDescent="0.25">
      <c r="A213" s="11" t="s">
        <v>69</v>
      </c>
      <c r="B213">
        <f t="shared" ca="1" si="87"/>
        <v>0</v>
      </c>
      <c r="C213">
        <f t="shared" ca="1" si="87"/>
        <v>0</v>
      </c>
      <c r="D213">
        <f t="shared" ca="1" si="87"/>
        <v>0</v>
      </c>
      <c r="E213">
        <f t="shared" ca="1" si="87"/>
        <v>0</v>
      </c>
      <c r="F213">
        <f t="shared" ca="1" si="112"/>
        <v>0</v>
      </c>
      <c r="G213">
        <f t="shared" ca="1" si="92"/>
        <v>0</v>
      </c>
      <c r="H213">
        <f t="shared" ca="1" si="92"/>
        <v>0</v>
      </c>
      <c r="I213">
        <f t="shared" ca="1" si="92"/>
        <v>0</v>
      </c>
      <c r="J213">
        <f t="shared" ca="1" si="92"/>
        <v>0</v>
      </c>
      <c r="K213">
        <f t="shared" ca="1" si="107"/>
        <v>0</v>
      </c>
      <c r="L213">
        <f t="shared" ca="1" si="93"/>
        <v>0</v>
      </c>
      <c r="M213">
        <f t="shared" ca="1" si="93"/>
        <v>0</v>
      </c>
      <c r="N213" s="59">
        <f t="shared" ca="1" si="102"/>
        <v>0</v>
      </c>
      <c r="O213" s="17"/>
      <c r="P213" s="11" t="s">
        <v>69</v>
      </c>
      <c r="Q213">
        <f t="shared" ca="1" si="88"/>
        <v>0</v>
      </c>
      <c r="R213">
        <f t="shared" ca="1" si="88"/>
        <v>0</v>
      </c>
      <c r="S213">
        <f t="shared" ca="1" si="88"/>
        <v>0</v>
      </c>
      <c r="T213">
        <f t="shared" ca="1" si="88"/>
        <v>0</v>
      </c>
      <c r="U213">
        <f t="shared" ca="1" si="113"/>
        <v>0</v>
      </c>
      <c r="V213">
        <f t="shared" ca="1" si="94"/>
        <v>0</v>
      </c>
      <c r="W213">
        <f t="shared" ca="1" si="94"/>
        <v>0</v>
      </c>
      <c r="X213">
        <f t="shared" ca="1" si="94"/>
        <v>0</v>
      </c>
      <c r="Y213">
        <f t="shared" ca="1" si="94"/>
        <v>0</v>
      </c>
      <c r="Z213">
        <f t="shared" ca="1" si="108"/>
        <v>0</v>
      </c>
      <c r="AA213">
        <f t="shared" ca="1" si="95"/>
        <v>0</v>
      </c>
      <c r="AB213">
        <f t="shared" ca="1" si="95"/>
        <v>0</v>
      </c>
      <c r="AC213" s="59">
        <f t="shared" ca="1" si="103"/>
        <v>0</v>
      </c>
      <c r="AD213" s="17"/>
      <c r="AE213" s="11" t="s">
        <v>69</v>
      </c>
      <c r="AF213">
        <f t="shared" ca="1" si="89"/>
        <v>0</v>
      </c>
      <c r="AG213">
        <f t="shared" ca="1" si="89"/>
        <v>0</v>
      </c>
      <c r="AH213">
        <f t="shared" ca="1" si="89"/>
        <v>0</v>
      </c>
      <c r="AI213">
        <f t="shared" ca="1" si="89"/>
        <v>0</v>
      </c>
      <c r="AJ213">
        <f t="shared" ca="1" si="114"/>
        <v>0</v>
      </c>
      <c r="AK213">
        <f t="shared" ca="1" si="96"/>
        <v>0</v>
      </c>
      <c r="AL213">
        <f t="shared" ca="1" si="96"/>
        <v>0</v>
      </c>
      <c r="AM213">
        <f t="shared" ca="1" si="96"/>
        <v>0</v>
      </c>
      <c r="AN213">
        <f t="shared" ca="1" si="96"/>
        <v>0</v>
      </c>
      <c r="AO213">
        <f t="shared" ca="1" si="109"/>
        <v>0</v>
      </c>
      <c r="AP213">
        <f t="shared" ca="1" si="97"/>
        <v>0</v>
      </c>
      <c r="AQ213">
        <f t="shared" ca="1" si="97"/>
        <v>0</v>
      </c>
      <c r="AR213" s="59">
        <f t="shared" ca="1" si="104"/>
        <v>0</v>
      </c>
      <c r="AS213" s="17"/>
      <c r="AT213" s="11" t="s">
        <v>69</v>
      </c>
      <c r="AU213">
        <f t="shared" ca="1" si="90"/>
        <v>0</v>
      </c>
      <c r="AV213">
        <f t="shared" ca="1" si="90"/>
        <v>0</v>
      </c>
      <c r="AW213">
        <f t="shared" ca="1" si="90"/>
        <v>0</v>
      </c>
      <c r="AX213">
        <f t="shared" ca="1" si="90"/>
        <v>0</v>
      </c>
      <c r="AY213">
        <f t="shared" ca="1" si="115"/>
        <v>0</v>
      </c>
      <c r="AZ213">
        <f t="shared" ca="1" si="98"/>
        <v>0</v>
      </c>
      <c r="BA213">
        <f t="shared" ca="1" si="98"/>
        <v>0</v>
      </c>
      <c r="BB213">
        <f t="shared" ca="1" si="98"/>
        <v>0</v>
      </c>
      <c r="BC213">
        <f t="shared" ca="1" si="98"/>
        <v>0</v>
      </c>
      <c r="BD213">
        <f t="shared" ca="1" si="110"/>
        <v>0</v>
      </c>
      <c r="BE213">
        <f t="shared" ca="1" si="99"/>
        <v>0</v>
      </c>
      <c r="BF213" t="e">
        <f t="shared" ca="1" si="99"/>
        <v>#VALUE!</v>
      </c>
      <c r="BG213" s="59" t="e">
        <f t="shared" ca="1" si="105"/>
        <v>#VALUE!</v>
      </c>
      <c r="BH213" s="17"/>
      <c r="BI213" s="11" t="s">
        <v>69</v>
      </c>
      <c r="BJ213">
        <f t="shared" ca="1" si="91"/>
        <v>0</v>
      </c>
      <c r="BK213">
        <f t="shared" ca="1" si="91"/>
        <v>0</v>
      </c>
      <c r="BL213">
        <f t="shared" ca="1" si="91"/>
        <v>0</v>
      </c>
      <c r="BM213">
        <f t="shared" ca="1" si="91"/>
        <v>0</v>
      </c>
      <c r="BN213">
        <f t="shared" ca="1" si="116"/>
        <v>0</v>
      </c>
      <c r="BO213">
        <f t="shared" ca="1" si="100"/>
        <v>0</v>
      </c>
      <c r="BP213">
        <f t="shared" ca="1" si="100"/>
        <v>0</v>
      </c>
      <c r="BQ213">
        <f t="shared" ca="1" si="100"/>
        <v>0</v>
      </c>
      <c r="BR213">
        <f t="shared" ca="1" si="100"/>
        <v>0</v>
      </c>
      <c r="BS213">
        <f t="shared" ca="1" si="111"/>
        <v>0</v>
      </c>
      <c r="BT213">
        <f t="shared" ca="1" si="101"/>
        <v>0</v>
      </c>
      <c r="BU213">
        <f t="shared" ca="1" si="101"/>
        <v>0</v>
      </c>
      <c r="BV213" s="59">
        <f t="shared" ca="1" si="106"/>
        <v>0</v>
      </c>
      <c r="BW213" s="17"/>
    </row>
    <row r="214" spans="1:75" x14ac:dyDescent="0.25">
      <c r="A214" s="12" t="s">
        <v>70</v>
      </c>
      <c r="B214">
        <f t="shared" ca="1" si="87"/>
        <v>0</v>
      </c>
      <c r="C214">
        <f t="shared" ca="1" si="87"/>
        <v>0</v>
      </c>
      <c r="D214">
        <f t="shared" ca="1" si="87"/>
        <v>0</v>
      </c>
      <c r="E214">
        <f t="shared" ca="1" si="87"/>
        <v>0</v>
      </c>
      <c r="F214">
        <f t="shared" ca="1" si="112"/>
        <v>0</v>
      </c>
      <c r="G214">
        <f t="shared" ca="1" si="92"/>
        <v>0</v>
      </c>
      <c r="H214">
        <f t="shared" ca="1" si="92"/>
        <v>0</v>
      </c>
      <c r="I214">
        <f t="shared" ca="1" si="92"/>
        <v>0</v>
      </c>
      <c r="J214">
        <f t="shared" ca="1" si="92"/>
        <v>0</v>
      </c>
      <c r="K214">
        <f t="shared" ca="1" si="107"/>
        <v>0</v>
      </c>
      <c r="L214">
        <f t="shared" ca="1" si="93"/>
        <v>0</v>
      </c>
      <c r="M214">
        <f t="shared" ca="1" si="93"/>
        <v>0</v>
      </c>
      <c r="N214" s="59">
        <f t="shared" ca="1" si="102"/>
        <v>0</v>
      </c>
      <c r="O214" s="17"/>
      <c r="P214" s="12" t="s">
        <v>70</v>
      </c>
      <c r="Q214">
        <f t="shared" ca="1" si="88"/>
        <v>0</v>
      </c>
      <c r="R214">
        <f t="shared" ca="1" si="88"/>
        <v>0</v>
      </c>
      <c r="S214">
        <f t="shared" ca="1" si="88"/>
        <v>0</v>
      </c>
      <c r="T214">
        <f t="shared" ca="1" si="88"/>
        <v>0</v>
      </c>
      <c r="U214">
        <f t="shared" ca="1" si="113"/>
        <v>0</v>
      </c>
      <c r="V214">
        <f t="shared" ca="1" si="94"/>
        <v>0</v>
      </c>
      <c r="W214">
        <f t="shared" ca="1" si="94"/>
        <v>0</v>
      </c>
      <c r="X214">
        <f t="shared" ca="1" si="94"/>
        <v>0</v>
      </c>
      <c r="Y214">
        <f t="shared" ca="1" si="94"/>
        <v>0</v>
      </c>
      <c r="Z214">
        <f t="shared" ca="1" si="108"/>
        <v>0</v>
      </c>
      <c r="AA214">
        <f t="shared" ca="1" si="95"/>
        <v>0</v>
      </c>
      <c r="AB214">
        <f t="shared" ca="1" si="95"/>
        <v>0</v>
      </c>
      <c r="AC214" s="59">
        <f t="shared" ca="1" si="103"/>
        <v>0</v>
      </c>
      <c r="AD214" s="17"/>
      <c r="AE214" s="12" t="s">
        <v>70</v>
      </c>
      <c r="AF214">
        <f t="shared" ca="1" si="89"/>
        <v>0</v>
      </c>
      <c r="AG214">
        <f t="shared" ca="1" si="89"/>
        <v>0</v>
      </c>
      <c r="AH214">
        <f t="shared" ca="1" si="89"/>
        <v>0</v>
      </c>
      <c r="AI214">
        <f t="shared" ca="1" si="89"/>
        <v>0</v>
      </c>
      <c r="AJ214">
        <f t="shared" ca="1" si="114"/>
        <v>0</v>
      </c>
      <c r="AK214">
        <f t="shared" ca="1" si="96"/>
        <v>0</v>
      </c>
      <c r="AL214">
        <f t="shared" ca="1" si="96"/>
        <v>0</v>
      </c>
      <c r="AM214">
        <f t="shared" ca="1" si="96"/>
        <v>0</v>
      </c>
      <c r="AN214">
        <f t="shared" ca="1" si="96"/>
        <v>0</v>
      </c>
      <c r="AO214">
        <f t="shared" ca="1" si="109"/>
        <v>0</v>
      </c>
      <c r="AP214">
        <f t="shared" ca="1" si="97"/>
        <v>0</v>
      </c>
      <c r="AQ214">
        <f t="shared" ca="1" si="97"/>
        <v>0</v>
      </c>
      <c r="AR214" s="59">
        <f t="shared" ca="1" si="104"/>
        <v>0</v>
      </c>
      <c r="AS214" s="17"/>
      <c r="AT214" s="12" t="s">
        <v>70</v>
      </c>
      <c r="AU214">
        <f t="shared" ca="1" si="90"/>
        <v>0</v>
      </c>
      <c r="AV214">
        <f t="shared" ca="1" si="90"/>
        <v>0</v>
      </c>
      <c r="AW214">
        <f t="shared" ca="1" si="90"/>
        <v>0</v>
      </c>
      <c r="AX214">
        <f t="shared" ca="1" si="90"/>
        <v>0</v>
      </c>
      <c r="AY214">
        <f t="shared" ca="1" si="115"/>
        <v>0</v>
      </c>
      <c r="AZ214">
        <f t="shared" ca="1" si="98"/>
        <v>0</v>
      </c>
      <c r="BA214">
        <f t="shared" ca="1" si="98"/>
        <v>0</v>
      </c>
      <c r="BB214">
        <f t="shared" ca="1" si="98"/>
        <v>0</v>
      </c>
      <c r="BC214">
        <f t="shared" ca="1" si="98"/>
        <v>0</v>
      </c>
      <c r="BD214">
        <f t="shared" ca="1" si="110"/>
        <v>0</v>
      </c>
      <c r="BE214">
        <f t="shared" ca="1" si="99"/>
        <v>0</v>
      </c>
      <c r="BF214" t="e">
        <f t="shared" ca="1" si="99"/>
        <v>#VALUE!</v>
      </c>
      <c r="BG214" s="59" t="e">
        <f t="shared" ca="1" si="105"/>
        <v>#VALUE!</v>
      </c>
      <c r="BH214" s="17"/>
      <c r="BI214" s="12" t="s">
        <v>70</v>
      </c>
      <c r="BJ214">
        <f t="shared" ca="1" si="91"/>
        <v>0</v>
      </c>
      <c r="BK214">
        <f t="shared" ca="1" si="91"/>
        <v>0</v>
      </c>
      <c r="BL214">
        <f t="shared" ca="1" si="91"/>
        <v>0</v>
      </c>
      <c r="BM214">
        <f t="shared" ca="1" si="91"/>
        <v>0</v>
      </c>
      <c r="BN214">
        <f t="shared" ca="1" si="116"/>
        <v>0</v>
      </c>
      <c r="BO214">
        <f t="shared" ca="1" si="100"/>
        <v>0</v>
      </c>
      <c r="BP214">
        <f t="shared" ca="1" si="100"/>
        <v>0</v>
      </c>
      <c r="BQ214">
        <f t="shared" ca="1" si="100"/>
        <v>0</v>
      </c>
      <c r="BR214">
        <f t="shared" ca="1" si="100"/>
        <v>0</v>
      </c>
      <c r="BS214">
        <f t="shared" ca="1" si="111"/>
        <v>0</v>
      </c>
      <c r="BT214">
        <f t="shared" ca="1" si="101"/>
        <v>0</v>
      </c>
      <c r="BU214">
        <f t="shared" ca="1" si="101"/>
        <v>0</v>
      </c>
      <c r="BV214" s="59">
        <f t="shared" ca="1" si="106"/>
        <v>0</v>
      </c>
      <c r="BW214" s="17"/>
    </row>
    <row r="215" spans="1:75" x14ac:dyDescent="0.25">
      <c r="A215" s="11" t="s">
        <v>100</v>
      </c>
      <c r="B215">
        <f t="shared" ref="B215:E220" ca="1" si="117">SUMPRODUCT((INDIRECT(B$149&amp;"!$B$3:$B$250")=$A215)*(INDIRECT(B$149&amp;"!L3C"&amp;MATCH($A$149,INDIRECT(B$149&amp;"!$A$2:$S$2"),0)&amp;":L250C"&amp;MATCH($A$149,INDIRECT(B$149&amp;"!$A$2:$S$2"),0),FALSE)))</f>
        <v>0</v>
      </c>
      <c r="C215">
        <f t="shared" ca="1" si="117"/>
        <v>0</v>
      </c>
      <c r="D215">
        <f t="shared" ca="1" si="117"/>
        <v>0</v>
      </c>
      <c r="E215">
        <f t="shared" ca="1" si="117"/>
        <v>0</v>
      </c>
      <c r="F215">
        <f t="shared" ca="1" si="112"/>
        <v>0</v>
      </c>
      <c r="G215">
        <f t="shared" ca="1" si="92"/>
        <v>0</v>
      </c>
      <c r="H215">
        <f t="shared" ca="1" si="92"/>
        <v>0</v>
      </c>
      <c r="I215">
        <f t="shared" ca="1" si="92"/>
        <v>0</v>
      </c>
      <c r="J215">
        <f t="shared" ca="1" si="92"/>
        <v>0</v>
      </c>
      <c r="K215">
        <f t="shared" ca="1" si="107"/>
        <v>0</v>
      </c>
      <c r="L215">
        <f t="shared" ca="1" si="93"/>
        <v>0</v>
      </c>
      <c r="M215">
        <f t="shared" ca="1" si="93"/>
        <v>0</v>
      </c>
      <c r="N215" s="59">
        <f t="shared" ca="1" si="102"/>
        <v>0</v>
      </c>
      <c r="O215" s="17"/>
      <c r="P215" s="11" t="s">
        <v>100</v>
      </c>
      <c r="Q215">
        <f t="shared" ref="Q215:T220" ca="1" si="118">SUMPRODUCT((INDIRECT(Q$149&amp;"!$B$3:$B$250")=$P215)*(INDIRECT(Q$149&amp;"!L3C"&amp;MATCH($P$149,INDIRECT(Q$149&amp;"!$A$2:$S$2"),0)&amp;":L250C"&amp;MATCH($P$149,INDIRECT(Q$149&amp;"!$A$2:$S$2"),0),FALSE)))</f>
        <v>0</v>
      </c>
      <c r="R215">
        <f t="shared" ca="1" si="118"/>
        <v>0</v>
      </c>
      <c r="S215">
        <f t="shared" ca="1" si="118"/>
        <v>0</v>
      </c>
      <c r="T215">
        <f t="shared" ca="1" si="118"/>
        <v>0</v>
      </c>
      <c r="U215">
        <f t="shared" ca="1" si="113"/>
        <v>0</v>
      </c>
      <c r="V215">
        <f t="shared" ca="1" si="94"/>
        <v>0</v>
      </c>
      <c r="W215">
        <f t="shared" ca="1" si="94"/>
        <v>0</v>
      </c>
      <c r="X215">
        <f t="shared" ca="1" si="94"/>
        <v>0</v>
      </c>
      <c r="Y215">
        <f t="shared" ca="1" si="94"/>
        <v>0</v>
      </c>
      <c r="Z215">
        <f t="shared" ca="1" si="108"/>
        <v>0</v>
      </c>
      <c r="AA215">
        <f t="shared" ca="1" si="95"/>
        <v>0</v>
      </c>
      <c r="AB215">
        <f t="shared" ca="1" si="95"/>
        <v>0</v>
      </c>
      <c r="AC215" s="59">
        <f t="shared" ca="1" si="103"/>
        <v>0</v>
      </c>
      <c r="AD215" s="17"/>
      <c r="AE215" s="11" t="s">
        <v>100</v>
      </c>
      <c r="AF215">
        <f t="shared" ref="AF215:AI220" ca="1" si="119">SUMPRODUCT((INDIRECT(AF$149&amp;"!$B$3:$B$250")=$AE215)*(INDIRECT(AF$149&amp;"!L3C"&amp;MATCH($AE$149,INDIRECT(AF$149&amp;"!$A$2:$S$2"),0)&amp;":L250C"&amp;MATCH($AE$149,INDIRECT(AF$149&amp;"!$A$2:$S$2"),0),FALSE)))</f>
        <v>0</v>
      </c>
      <c r="AG215">
        <f t="shared" ca="1" si="119"/>
        <v>0</v>
      </c>
      <c r="AH215">
        <f t="shared" ca="1" si="119"/>
        <v>0</v>
      </c>
      <c r="AI215">
        <f t="shared" ca="1" si="119"/>
        <v>0</v>
      </c>
      <c r="AJ215">
        <f t="shared" ca="1" si="114"/>
        <v>0</v>
      </c>
      <c r="AK215">
        <f t="shared" ca="1" si="96"/>
        <v>0</v>
      </c>
      <c r="AL215">
        <f t="shared" ca="1" si="96"/>
        <v>0</v>
      </c>
      <c r="AM215">
        <f t="shared" ca="1" si="96"/>
        <v>0</v>
      </c>
      <c r="AN215">
        <f t="shared" ca="1" si="96"/>
        <v>0</v>
      </c>
      <c r="AO215">
        <f t="shared" ca="1" si="109"/>
        <v>0</v>
      </c>
      <c r="AP215">
        <f t="shared" ca="1" si="97"/>
        <v>0</v>
      </c>
      <c r="AQ215">
        <f t="shared" ca="1" si="97"/>
        <v>0</v>
      </c>
      <c r="AR215" s="59">
        <f t="shared" ca="1" si="104"/>
        <v>0</v>
      </c>
      <c r="AS215" s="17"/>
      <c r="AT215" s="11" t="s">
        <v>100</v>
      </c>
      <c r="AU215">
        <f t="shared" ref="AU215:AX220" ca="1" si="120">SUMPRODUCT((INDIRECT(AU$149&amp;"!$B$3:$B$250")=$AT215)*(INDIRECT(AU$149&amp;"!L3C"&amp;MATCH($AT$149,INDIRECT(AU$149&amp;"!$A$2:$S$2"),0)&amp;":L250C"&amp;MATCH($AT$149,INDIRECT(AU$149&amp;"!$A$2:$S$2"),0),FALSE)))</f>
        <v>0</v>
      </c>
      <c r="AV215">
        <f t="shared" ca="1" si="120"/>
        <v>0</v>
      </c>
      <c r="AW215">
        <f t="shared" ca="1" si="120"/>
        <v>0</v>
      </c>
      <c r="AX215">
        <f t="shared" ca="1" si="120"/>
        <v>0</v>
      </c>
      <c r="AY215">
        <f t="shared" ca="1" si="115"/>
        <v>0</v>
      </c>
      <c r="AZ215">
        <f t="shared" ca="1" si="98"/>
        <v>0</v>
      </c>
      <c r="BA215">
        <f t="shared" ca="1" si="98"/>
        <v>0</v>
      </c>
      <c r="BB215">
        <f t="shared" ca="1" si="98"/>
        <v>0</v>
      </c>
      <c r="BC215">
        <f t="shared" ca="1" si="98"/>
        <v>0</v>
      </c>
      <c r="BD215">
        <f t="shared" ca="1" si="110"/>
        <v>0</v>
      </c>
      <c r="BE215">
        <f t="shared" ca="1" si="99"/>
        <v>0</v>
      </c>
      <c r="BF215" t="e">
        <f t="shared" ca="1" si="99"/>
        <v>#VALUE!</v>
      </c>
      <c r="BG215" s="59" t="e">
        <f t="shared" ca="1" si="105"/>
        <v>#VALUE!</v>
      </c>
      <c r="BH215" s="17"/>
      <c r="BI215" s="11" t="s">
        <v>100</v>
      </c>
      <c r="BJ215">
        <f t="shared" ref="BJ215:BM220" ca="1" si="121">SUMPRODUCT((INDIRECT(BJ$149&amp;"!$B$3:$B$250")=$BI215)*(INDIRECT(BJ$149&amp;"!L3C"&amp;MATCH($BI$149,INDIRECT(BJ$149&amp;"!$A$2:$S$2"),0)&amp;":L250C"&amp;MATCH($BI$149,INDIRECT(BJ$149&amp;"!$A$2:$S$2"),0),FALSE)))</f>
        <v>0</v>
      </c>
      <c r="BK215">
        <f t="shared" ca="1" si="121"/>
        <v>0</v>
      </c>
      <c r="BL215">
        <f t="shared" ca="1" si="121"/>
        <v>0</v>
      </c>
      <c r="BM215">
        <f t="shared" ca="1" si="121"/>
        <v>0</v>
      </c>
      <c r="BN215">
        <f t="shared" ca="1" si="116"/>
        <v>0</v>
      </c>
      <c r="BO215">
        <f t="shared" ca="1" si="100"/>
        <v>0</v>
      </c>
      <c r="BP215">
        <f t="shared" ca="1" si="100"/>
        <v>0</v>
      </c>
      <c r="BQ215">
        <f t="shared" ca="1" si="100"/>
        <v>0</v>
      </c>
      <c r="BR215">
        <f t="shared" ca="1" si="100"/>
        <v>0</v>
      </c>
      <c r="BS215">
        <f t="shared" ca="1" si="111"/>
        <v>0</v>
      </c>
      <c r="BT215">
        <f t="shared" ca="1" si="101"/>
        <v>0</v>
      </c>
      <c r="BU215">
        <f t="shared" ca="1" si="101"/>
        <v>0</v>
      </c>
      <c r="BV215" s="59">
        <f t="shared" ca="1" si="106"/>
        <v>0</v>
      </c>
      <c r="BW215" s="17"/>
    </row>
    <row r="216" spans="1:75" x14ac:dyDescent="0.25">
      <c r="A216" s="12" t="s">
        <v>71</v>
      </c>
      <c r="B216">
        <f t="shared" ca="1" si="117"/>
        <v>0</v>
      </c>
      <c r="C216">
        <f t="shared" ca="1" si="117"/>
        <v>0</v>
      </c>
      <c r="D216">
        <f t="shared" ca="1" si="117"/>
        <v>0</v>
      </c>
      <c r="E216">
        <f t="shared" ca="1" si="117"/>
        <v>0</v>
      </c>
      <c r="F216">
        <f t="shared" ca="1" si="112"/>
        <v>0</v>
      </c>
      <c r="G216">
        <f t="shared" ca="1" si="92"/>
        <v>0</v>
      </c>
      <c r="H216">
        <f t="shared" ca="1" si="92"/>
        <v>0</v>
      </c>
      <c r="I216">
        <f t="shared" ca="1" si="92"/>
        <v>0</v>
      </c>
      <c r="J216">
        <f t="shared" ca="1" si="92"/>
        <v>0</v>
      </c>
      <c r="K216">
        <f t="shared" ca="1" si="107"/>
        <v>0</v>
      </c>
      <c r="L216">
        <f t="shared" ca="1" si="93"/>
        <v>0</v>
      </c>
      <c r="M216">
        <f t="shared" ca="1" si="93"/>
        <v>0</v>
      </c>
      <c r="N216" s="59">
        <f t="shared" ca="1" si="102"/>
        <v>0</v>
      </c>
      <c r="O216" s="17"/>
      <c r="P216" s="12" t="s">
        <v>71</v>
      </c>
      <c r="Q216">
        <f t="shared" ca="1" si="118"/>
        <v>0</v>
      </c>
      <c r="R216">
        <f t="shared" ca="1" si="118"/>
        <v>0</v>
      </c>
      <c r="S216">
        <f t="shared" ca="1" si="118"/>
        <v>0</v>
      </c>
      <c r="T216">
        <f t="shared" ca="1" si="118"/>
        <v>0</v>
      </c>
      <c r="U216">
        <f t="shared" ca="1" si="113"/>
        <v>0</v>
      </c>
      <c r="V216">
        <f t="shared" ca="1" si="94"/>
        <v>0</v>
      </c>
      <c r="W216">
        <f t="shared" ca="1" si="94"/>
        <v>0</v>
      </c>
      <c r="X216">
        <f t="shared" ca="1" si="94"/>
        <v>0</v>
      </c>
      <c r="Y216">
        <f t="shared" ca="1" si="94"/>
        <v>0</v>
      </c>
      <c r="Z216">
        <f t="shared" ca="1" si="108"/>
        <v>0</v>
      </c>
      <c r="AA216">
        <f t="shared" ca="1" si="95"/>
        <v>0</v>
      </c>
      <c r="AB216">
        <f t="shared" ca="1" si="95"/>
        <v>0</v>
      </c>
      <c r="AC216" s="59">
        <f t="shared" ca="1" si="103"/>
        <v>0</v>
      </c>
      <c r="AD216" s="17"/>
      <c r="AE216" s="12" t="s">
        <v>71</v>
      </c>
      <c r="AF216">
        <f t="shared" ca="1" si="119"/>
        <v>0</v>
      </c>
      <c r="AG216">
        <f t="shared" ca="1" si="119"/>
        <v>0</v>
      </c>
      <c r="AH216">
        <f t="shared" ca="1" si="119"/>
        <v>0</v>
      </c>
      <c r="AI216">
        <f t="shared" ca="1" si="119"/>
        <v>0</v>
      </c>
      <c r="AJ216">
        <f t="shared" ca="1" si="114"/>
        <v>0</v>
      </c>
      <c r="AK216">
        <f t="shared" ca="1" si="96"/>
        <v>0</v>
      </c>
      <c r="AL216">
        <f t="shared" ca="1" si="96"/>
        <v>0</v>
      </c>
      <c r="AM216">
        <f t="shared" ca="1" si="96"/>
        <v>0</v>
      </c>
      <c r="AN216">
        <f t="shared" ca="1" si="96"/>
        <v>0</v>
      </c>
      <c r="AO216">
        <f t="shared" ca="1" si="109"/>
        <v>0</v>
      </c>
      <c r="AP216">
        <f t="shared" ca="1" si="97"/>
        <v>0</v>
      </c>
      <c r="AQ216">
        <f t="shared" ca="1" si="97"/>
        <v>0</v>
      </c>
      <c r="AR216" s="59">
        <f t="shared" ca="1" si="104"/>
        <v>0</v>
      </c>
      <c r="AS216" s="17"/>
      <c r="AT216" s="12" t="s">
        <v>71</v>
      </c>
      <c r="AU216">
        <f t="shared" ca="1" si="120"/>
        <v>0</v>
      </c>
      <c r="AV216">
        <f t="shared" ca="1" si="120"/>
        <v>0</v>
      </c>
      <c r="AW216">
        <f t="shared" ca="1" si="120"/>
        <v>0</v>
      </c>
      <c r="AX216">
        <f t="shared" ca="1" si="120"/>
        <v>0</v>
      </c>
      <c r="AY216">
        <f t="shared" ca="1" si="115"/>
        <v>0</v>
      </c>
      <c r="AZ216">
        <f t="shared" ca="1" si="98"/>
        <v>0</v>
      </c>
      <c r="BA216">
        <f t="shared" ca="1" si="98"/>
        <v>0</v>
      </c>
      <c r="BB216">
        <f t="shared" ca="1" si="98"/>
        <v>0</v>
      </c>
      <c r="BC216">
        <f t="shared" ca="1" si="98"/>
        <v>0</v>
      </c>
      <c r="BD216">
        <f t="shared" ca="1" si="110"/>
        <v>0</v>
      </c>
      <c r="BE216">
        <f t="shared" ca="1" si="99"/>
        <v>0</v>
      </c>
      <c r="BF216" t="e">
        <f t="shared" ca="1" si="99"/>
        <v>#VALUE!</v>
      </c>
      <c r="BG216" s="59" t="e">
        <f t="shared" ca="1" si="105"/>
        <v>#VALUE!</v>
      </c>
      <c r="BH216" s="17"/>
      <c r="BI216" s="12" t="s">
        <v>71</v>
      </c>
      <c r="BJ216">
        <f t="shared" ca="1" si="121"/>
        <v>0</v>
      </c>
      <c r="BK216">
        <f t="shared" ca="1" si="121"/>
        <v>0</v>
      </c>
      <c r="BL216">
        <f t="shared" ca="1" si="121"/>
        <v>0</v>
      </c>
      <c r="BM216">
        <f t="shared" ca="1" si="121"/>
        <v>0</v>
      </c>
      <c r="BN216">
        <f t="shared" ca="1" si="116"/>
        <v>0</v>
      </c>
      <c r="BO216">
        <f t="shared" ca="1" si="100"/>
        <v>0</v>
      </c>
      <c r="BP216">
        <f t="shared" ca="1" si="100"/>
        <v>0</v>
      </c>
      <c r="BQ216">
        <f t="shared" ca="1" si="100"/>
        <v>0</v>
      </c>
      <c r="BR216">
        <f t="shared" ca="1" si="100"/>
        <v>0</v>
      </c>
      <c r="BS216">
        <f t="shared" ca="1" si="111"/>
        <v>0</v>
      </c>
      <c r="BT216">
        <f t="shared" ca="1" si="101"/>
        <v>0</v>
      </c>
      <c r="BU216">
        <f t="shared" ca="1" si="101"/>
        <v>0</v>
      </c>
      <c r="BV216" s="59">
        <f t="shared" ca="1" si="106"/>
        <v>0</v>
      </c>
      <c r="BW216" s="17"/>
    </row>
    <row r="217" spans="1:75" x14ac:dyDescent="0.25">
      <c r="A217" s="11" t="s">
        <v>72</v>
      </c>
      <c r="B217">
        <f t="shared" ca="1" si="117"/>
        <v>0</v>
      </c>
      <c r="C217">
        <f t="shared" ca="1" si="117"/>
        <v>0</v>
      </c>
      <c r="D217">
        <f t="shared" ca="1" si="117"/>
        <v>0</v>
      </c>
      <c r="E217">
        <f t="shared" ca="1" si="117"/>
        <v>0</v>
      </c>
      <c r="F217">
        <f t="shared" ca="1" si="112"/>
        <v>0</v>
      </c>
      <c r="G217">
        <f t="shared" ca="1" si="92"/>
        <v>0</v>
      </c>
      <c r="H217">
        <f t="shared" ca="1" si="92"/>
        <v>0</v>
      </c>
      <c r="I217">
        <f t="shared" ca="1" si="92"/>
        <v>0</v>
      </c>
      <c r="J217">
        <f t="shared" ca="1" si="92"/>
        <v>0</v>
      </c>
      <c r="K217">
        <f t="shared" ca="1" si="107"/>
        <v>0</v>
      </c>
      <c r="L217">
        <f t="shared" ca="1" si="93"/>
        <v>0</v>
      </c>
      <c r="M217">
        <f t="shared" ca="1" si="93"/>
        <v>0</v>
      </c>
      <c r="N217" s="59">
        <f t="shared" ca="1" si="102"/>
        <v>0</v>
      </c>
      <c r="O217" s="17"/>
      <c r="P217" s="11" t="s">
        <v>72</v>
      </c>
      <c r="Q217">
        <f t="shared" ca="1" si="118"/>
        <v>0</v>
      </c>
      <c r="R217">
        <f t="shared" ca="1" si="118"/>
        <v>0</v>
      </c>
      <c r="S217">
        <f t="shared" ca="1" si="118"/>
        <v>0</v>
      </c>
      <c r="T217">
        <f t="shared" ca="1" si="118"/>
        <v>0</v>
      </c>
      <c r="U217">
        <f t="shared" ca="1" si="113"/>
        <v>0</v>
      </c>
      <c r="V217">
        <f t="shared" ca="1" si="94"/>
        <v>0</v>
      </c>
      <c r="W217">
        <f t="shared" ca="1" si="94"/>
        <v>0</v>
      </c>
      <c r="X217">
        <f t="shared" ca="1" si="94"/>
        <v>0</v>
      </c>
      <c r="Y217">
        <f t="shared" ca="1" si="94"/>
        <v>0</v>
      </c>
      <c r="Z217">
        <f t="shared" ca="1" si="108"/>
        <v>0</v>
      </c>
      <c r="AA217">
        <f t="shared" ca="1" si="95"/>
        <v>0</v>
      </c>
      <c r="AB217">
        <f t="shared" ca="1" si="95"/>
        <v>0</v>
      </c>
      <c r="AC217" s="59">
        <f t="shared" ca="1" si="103"/>
        <v>0</v>
      </c>
      <c r="AD217" s="17"/>
      <c r="AE217" s="11" t="s">
        <v>72</v>
      </c>
      <c r="AF217">
        <f t="shared" ca="1" si="119"/>
        <v>0</v>
      </c>
      <c r="AG217">
        <f t="shared" ca="1" si="119"/>
        <v>0</v>
      </c>
      <c r="AH217">
        <f t="shared" ca="1" si="119"/>
        <v>0</v>
      </c>
      <c r="AI217">
        <f t="shared" ca="1" si="119"/>
        <v>0</v>
      </c>
      <c r="AJ217">
        <f t="shared" ca="1" si="114"/>
        <v>0</v>
      </c>
      <c r="AK217">
        <f t="shared" ca="1" si="96"/>
        <v>0</v>
      </c>
      <c r="AL217">
        <f t="shared" ca="1" si="96"/>
        <v>0</v>
      </c>
      <c r="AM217">
        <f t="shared" ca="1" si="96"/>
        <v>0</v>
      </c>
      <c r="AN217">
        <f t="shared" ca="1" si="96"/>
        <v>0</v>
      </c>
      <c r="AO217">
        <f t="shared" ca="1" si="109"/>
        <v>0</v>
      </c>
      <c r="AP217">
        <f t="shared" ca="1" si="97"/>
        <v>0</v>
      </c>
      <c r="AQ217">
        <f t="shared" ca="1" si="97"/>
        <v>0</v>
      </c>
      <c r="AR217" s="59">
        <f t="shared" ca="1" si="104"/>
        <v>0</v>
      </c>
      <c r="AS217" s="17"/>
      <c r="AT217" s="11" t="s">
        <v>72</v>
      </c>
      <c r="AU217">
        <f t="shared" ca="1" si="120"/>
        <v>0</v>
      </c>
      <c r="AV217">
        <f t="shared" ca="1" si="120"/>
        <v>0</v>
      </c>
      <c r="AW217">
        <f t="shared" ca="1" si="120"/>
        <v>0</v>
      </c>
      <c r="AX217">
        <f t="shared" ca="1" si="120"/>
        <v>0</v>
      </c>
      <c r="AY217">
        <f t="shared" ca="1" si="115"/>
        <v>0</v>
      </c>
      <c r="AZ217">
        <f t="shared" ca="1" si="98"/>
        <v>0</v>
      </c>
      <c r="BA217">
        <f t="shared" ca="1" si="98"/>
        <v>0</v>
      </c>
      <c r="BB217">
        <f t="shared" ca="1" si="98"/>
        <v>0</v>
      </c>
      <c r="BC217">
        <f t="shared" ca="1" si="98"/>
        <v>0</v>
      </c>
      <c r="BD217">
        <f t="shared" ca="1" si="110"/>
        <v>0</v>
      </c>
      <c r="BE217">
        <f t="shared" ca="1" si="99"/>
        <v>0</v>
      </c>
      <c r="BF217" t="e">
        <f t="shared" ca="1" si="99"/>
        <v>#VALUE!</v>
      </c>
      <c r="BG217" s="59" t="e">
        <f t="shared" ca="1" si="105"/>
        <v>#VALUE!</v>
      </c>
      <c r="BH217" s="17"/>
      <c r="BI217" s="11" t="s">
        <v>72</v>
      </c>
      <c r="BJ217">
        <f t="shared" ca="1" si="121"/>
        <v>0</v>
      </c>
      <c r="BK217">
        <f t="shared" ca="1" si="121"/>
        <v>0</v>
      </c>
      <c r="BL217">
        <f t="shared" ca="1" si="121"/>
        <v>0</v>
      </c>
      <c r="BM217">
        <f t="shared" ca="1" si="121"/>
        <v>0</v>
      </c>
      <c r="BN217">
        <f t="shared" ca="1" si="116"/>
        <v>0</v>
      </c>
      <c r="BO217">
        <f t="shared" ca="1" si="100"/>
        <v>0</v>
      </c>
      <c r="BP217">
        <f t="shared" ca="1" si="100"/>
        <v>0</v>
      </c>
      <c r="BQ217">
        <f t="shared" ca="1" si="100"/>
        <v>0</v>
      </c>
      <c r="BR217">
        <f t="shared" ca="1" si="100"/>
        <v>0</v>
      </c>
      <c r="BS217">
        <f t="shared" ca="1" si="111"/>
        <v>0</v>
      </c>
      <c r="BT217">
        <f t="shared" ca="1" si="101"/>
        <v>0</v>
      </c>
      <c r="BU217">
        <f t="shared" ca="1" si="101"/>
        <v>0</v>
      </c>
      <c r="BV217" s="59">
        <f t="shared" ca="1" si="106"/>
        <v>0</v>
      </c>
      <c r="BW217" s="17"/>
    </row>
    <row r="218" spans="1:75" x14ac:dyDescent="0.25">
      <c r="A218" s="12" t="s">
        <v>73</v>
      </c>
      <c r="B218">
        <f t="shared" ca="1" si="117"/>
        <v>0</v>
      </c>
      <c r="C218">
        <f t="shared" ca="1" si="117"/>
        <v>0</v>
      </c>
      <c r="D218">
        <f t="shared" ca="1" si="117"/>
        <v>0</v>
      </c>
      <c r="E218">
        <f t="shared" ca="1" si="117"/>
        <v>0</v>
      </c>
      <c r="F218">
        <f t="shared" ca="1" si="112"/>
        <v>0</v>
      </c>
      <c r="G218">
        <f t="shared" ca="1" si="92"/>
        <v>0</v>
      </c>
      <c r="H218">
        <f t="shared" ca="1" si="92"/>
        <v>0</v>
      </c>
      <c r="I218">
        <f t="shared" ca="1" si="92"/>
        <v>0</v>
      </c>
      <c r="J218">
        <f t="shared" ca="1" si="92"/>
        <v>0</v>
      </c>
      <c r="K218">
        <f t="shared" ca="1" si="107"/>
        <v>0</v>
      </c>
      <c r="L218">
        <f t="shared" ca="1" si="93"/>
        <v>0</v>
      </c>
      <c r="M218">
        <f t="shared" ca="1" si="93"/>
        <v>0</v>
      </c>
      <c r="N218" s="59">
        <f t="shared" ca="1" si="102"/>
        <v>0</v>
      </c>
      <c r="O218" s="17"/>
      <c r="P218" s="12" t="s">
        <v>73</v>
      </c>
      <c r="Q218">
        <f t="shared" ca="1" si="118"/>
        <v>0</v>
      </c>
      <c r="R218">
        <f t="shared" ca="1" si="118"/>
        <v>0</v>
      </c>
      <c r="S218">
        <f t="shared" ca="1" si="118"/>
        <v>0</v>
      </c>
      <c r="T218">
        <f t="shared" ca="1" si="118"/>
        <v>0</v>
      </c>
      <c r="U218">
        <f t="shared" ca="1" si="113"/>
        <v>0</v>
      </c>
      <c r="V218">
        <f t="shared" ca="1" si="94"/>
        <v>0</v>
      </c>
      <c r="W218">
        <f t="shared" ca="1" si="94"/>
        <v>0</v>
      </c>
      <c r="X218">
        <f t="shared" ca="1" si="94"/>
        <v>0</v>
      </c>
      <c r="Y218">
        <f t="shared" ca="1" si="94"/>
        <v>0</v>
      </c>
      <c r="Z218">
        <f t="shared" ca="1" si="108"/>
        <v>0</v>
      </c>
      <c r="AA218">
        <f t="shared" ca="1" si="95"/>
        <v>0</v>
      </c>
      <c r="AB218">
        <f t="shared" ca="1" si="95"/>
        <v>0</v>
      </c>
      <c r="AC218" s="59">
        <f t="shared" ca="1" si="103"/>
        <v>0</v>
      </c>
      <c r="AD218" s="17"/>
      <c r="AE218" s="12" t="s">
        <v>73</v>
      </c>
      <c r="AF218">
        <f t="shared" ca="1" si="119"/>
        <v>0</v>
      </c>
      <c r="AG218">
        <f t="shared" ca="1" si="119"/>
        <v>0</v>
      </c>
      <c r="AH218">
        <f t="shared" ca="1" si="119"/>
        <v>0</v>
      </c>
      <c r="AI218">
        <f t="shared" ca="1" si="119"/>
        <v>0</v>
      </c>
      <c r="AJ218">
        <f t="shared" ca="1" si="114"/>
        <v>0</v>
      </c>
      <c r="AK218">
        <f t="shared" ca="1" si="96"/>
        <v>0</v>
      </c>
      <c r="AL218">
        <f t="shared" ca="1" si="96"/>
        <v>0</v>
      </c>
      <c r="AM218">
        <f t="shared" ca="1" si="96"/>
        <v>0</v>
      </c>
      <c r="AN218">
        <f t="shared" ca="1" si="96"/>
        <v>0</v>
      </c>
      <c r="AO218">
        <f t="shared" ca="1" si="109"/>
        <v>0</v>
      </c>
      <c r="AP218">
        <f t="shared" ca="1" si="97"/>
        <v>0</v>
      </c>
      <c r="AQ218">
        <f t="shared" ca="1" si="97"/>
        <v>0</v>
      </c>
      <c r="AR218" s="59">
        <f t="shared" ca="1" si="104"/>
        <v>0</v>
      </c>
      <c r="AS218" s="17"/>
      <c r="AT218" s="12" t="s">
        <v>73</v>
      </c>
      <c r="AU218">
        <f t="shared" ca="1" si="120"/>
        <v>0</v>
      </c>
      <c r="AV218">
        <f t="shared" ca="1" si="120"/>
        <v>0</v>
      </c>
      <c r="AW218">
        <f t="shared" ca="1" si="120"/>
        <v>0</v>
      </c>
      <c r="AX218">
        <f t="shared" ca="1" si="120"/>
        <v>0</v>
      </c>
      <c r="AY218">
        <f t="shared" ca="1" si="115"/>
        <v>0</v>
      </c>
      <c r="AZ218">
        <f t="shared" ca="1" si="98"/>
        <v>0</v>
      </c>
      <c r="BA218">
        <f t="shared" ca="1" si="98"/>
        <v>0</v>
      </c>
      <c r="BB218">
        <f t="shared" ca="1" si="98"/>
        <v>0</v>
      </c>
      <c r="BC218">
        <f t="shared" ca="1" si="98"/>
        <v>0</v>
      </c>
      <c r="BD218">
        <f t="shared" ca="1" si="110"/>
        <v>0</v>
      </c>
      <c r="BE218">
        <f t="shared" ca="1" si="99"/>
        <v>0</v>
      </c>
      <c r="BF218" t="e">
        <f t="shared" ca="1" si="99"/>
        <v>#VALUE!</v>
      </c>
      <c r="BG218" s="59" t="e">
        <f t="shared" ca="1" si="105"/>
        <v>#VALUE!</v>
      </c>
      <c r="BH218" s="17"/>
      <c r="BI218" s="12" t="s">
        <v>73</v>
      </c>
      <c r="BJ218">
        <f t="shared" ca="1" si="121"/>
        <v>0</v>
      </c>
      <c r="BK218">
        <f t="shared" ca="1" si="121"/>
        <v>0</v>
      </c>
      <c r="BL218">
        <f t="shared" ca="1" si="121"/>
        <v>0</v>
      </c>
      <c r="BM218">
        <f t="shared" ca="1" si="121"/>
        <v>0</v>
      </c>
      <c r="BN218">
        <f t="shared" ca="1" si="116"/>
        <v>0</v>
      </c>
      <c r="BO218">
        <f t="shared" ca="1" si="100"/>
        <v>0</v>
      </c>
      <c r="BP218">
        <f t="shared" ca="1" si="100"/>
        <v>0</v>
      </c>
      <c r="BQ218">
        <f t="shared" ca="1" si="100"/>
        <v>0</v>
      </c>
      <c r="BR218">
        <f t="shared" ca="1" si="100"/>
        <v>0</v>
      </c>
      <c r="BS218">
        <f t="shared" ca="1" si="111"/>
        <v>0</v>
      </c>
      <c r="BT218">
        <f t="shared" ca="1" si="101"/>
        <v>0</v>
      </c>
      <c r="BU218">
        <f t="shared" ca="1" si="101"/>
        <v>0</v>
      </c>
      <c r="BV218" s="59">
        <f t="shared" ca="1" si="106"/>
        <v>0</v>
      </c>
      <c r="BW218" s="17"/>
    </row>
    <row r="219" spans="1:75" x14ac:dyDescent="0.25">
      <c r="A219" s="11" t="s">
        <v>76</v>
      </c>
      <c r="B219">
        <f t="shared" ca="1" si="117"/>
        <v>0</v>
      </c>
      <c r="C219">
        <f t="shared" ca="1" si="117"/>
        <v>0</v>
      </c>
      <c r="D219">
        <f t="shared" ca="1" si="117"/>
        <v>0</v>
      </c>
      <c r="E219">
        <f t="shared" ca="1" si="117"/>
        <v>0</v>
      </c>
      <c r="F219">
        <f t="shared" ca="1" si="112"/>
        <v>0</v>
      </c>
      <c r="G219">
        <f t="shared" ca="1" si="92"/>
        <v>0</v>
      </c>
      <c r="H219">
        <f t="shared" ca="1" si="92"/>
        <v>0</v>
      </c>
      <c r="I219">
        <f t="shared" ca="1" si="92"/>
        <v>0</v>
      </c>
      <c r="J219">
        <f t="shared" ca="1" si="92"/>
        <v>0</v>
      </c>
      <c r="K219">
        <f t="shared" ca="1" si="107"/>
        <v>0</v>
      </c>
      <c r="L219">
        <f t="shared" ca="1" si="93"/>
        <v>0</v>
      </c>
      <c r="M219">
        <f t="shared" ca="1" si="93"/>
        <v>0</v>
      </c>
      <c r="N219" s="59">
        <f t="shared" ca="1" si="102"/>
        <v>0</v>
      </c>
      <c r="O219" s="17"/>
      <c r="P219" s="11" t="s">
        <v>76</v>
      </c>
      <c r="Q219">
        <f t="shared" ca="1" si="118"/>
        <v>0</v>
      </c>
      <c r="R219">
        <f t="shared" ca="1" si="118"/>
        <v>0</v>
      </c>
      <c r="S219">
        <f t="shared" ca="1" si="118"/>
        <v>0</v>
      </c>
      <c r="T219">
        <f t="shared" ca="1" si="118"/>
        <v>0</v>
      </c>
      <c r="U219">
        <f t="shared" ca="1" si="113"/>
        <v>0</v>
      </c>
      <c r="V219">
        <f t="shared" ca="1" si="94"/>
        <v>0</v>
      </c>
      <c r="W219">
        <f t="shared" ca="1" si="94"/>
        <v>0</v>
      </c>
      <c r="X219">
        <f t="shared" ca="1" si="94"/>
        <v>0</v>
      </c>
      <c r="Y219">
        <f t="shared" ca="1" si="94"/>
        <v>0</v>
      </c>
      <c r="Z219">
        <f t="shared" ca="1" si="108"/>
        <v>0</v>
      </c>
      <c r="AA219">
        <f t="shared" ca="1" si="95"/>
        <v>0</v>
      </c>
      <c r="AB219">
        <f t="shared" ca="1" si="95"/>
        <v>0</v>
      </c>
      <c r="AC219" s="59">
        <f t="shared" ca="1" si="103"/>
        <v>0</v>
      </c>
      <c r="AD219" s="17"/>
      <c r="AE219" s="11" t="s">
        <v>76</v>
      </c>
      <c r="AF219">
        <f t="shared" ca="1" si="119"/>
        <v>0</v>
      </c>
      <c r="AG219">
        <f t="shared" ca="1" si="119"/>
        <v>0</v>
      </c>
      <c r="AH219">
        <f t="shared" ca="1" si="119"/>
        <v>0</v>
      </c>
      <c r="AI219">
        <f t="shared" ca="1" si="119"/>
        <v>0</v>
      </c>
      <c r="AJ219">
        <f t="shared" ca="1" si="114"/>
        <v>0</v>
      </c>
      <c r="AK219">
        <f t="shared" ca="1" si="96"/>
        <v>0</v>
      </c>
      <c r="AL219">
        <f t="shared" ca="1" si="96"/>
        <v>0</v>
      </c>
      <c r="AM219">
        <f t="shared" ca="1" si="96"/>
        <v>0</v>
      </c>
      <c r="AN219">
        <f t="shared" ca="1" si="96"/>
        <v>0</v>
      </c>
      <c r="AO219">
        <f t="shared" ca="1" si="109"/>
        <v>0</v>
      </c>
      <c r="AP219">
        <f t="shared" ca="1" si="97"/>
        <v>0</v>
      </c>
      <c r="AQ219">
        <f t="shared" ca="1" si="97"/>
        <v>0</v>
      </c>
      <c r="AR219" s="59">
        <f t="shared" ca="1" si="104"/>
        <v>0</v>
      </c>
      <c r="AS219" s="17"/>
      <c r="AT219" s="11" t="s">
        <v>76</v>
      </c>
      <c r="AU219">
        <f t="shared" ca="1" si="120"/>
        <v>0</v>
      </c>
      <c r="AV219">
        <f t="shared" ca="1" si="120"/>
        <v>0</v>
      </c>
      <c r="AW219">
        <f t="shared" ca="1" si="120"/>
        <v>0</v>
      </c>
      <c r="AX219">
        <f t="shared" ca="1" si="120"/>
        <v>0</v>
      </c>
      <c r="AY219">
        <f t="shared" ca="1" si="115"/>
        <v>0</v>
      </c>
      <c r="AZ219">
        <f t="shared" ca="1" si="98"/>
        <v>0</v>
      </c>
      <c r="BA219">
        <f t="shared" ca="1" si="98"/>
        <v>0</v>
      </c>
      <c r="BB219">
        <f t="shared" ca="1" si="98"/>
        <v>0</v>
      </c>
      <c r="BC219">
        <f t="shared" ca="1" si="98"/>
        <v>0</v>
      </c>
      <c r="BD219">
        <f t="shared" ca="1" si="110"/>
        <v>0</v>
      </c>
      <c r="BE219">
        <f t="shared" ca="1" si="99"/>
        <v>0</v>
      </c>
      <c r="BF219" t="e">
        <f t="shared" ca="1" si="99"/>
        <v>#VALUE!</v>
      </c>
      <c r="BG219" s="59" t="e">
        <f t="shared" ca="1" si="105"/>
        <v>#VALUE!</v>
      </c>
      <c r="BH219" s="17"/>
      <c r="BI219" s="11" t="s">
        <v>76</v>
      </c>
      <c r="BJ219">
        <f t="shared" ca="1" si="121"/>
        <v>0</v>
      </c>
      <c r="BK219">
        <f t="shared" ca="1" si="121"/>
        <v>0</v>
      </c>
      <c r="BL219">
        <f t="shared" ca="1" si="121"/>
        <v>0</v>
      </c>
      <c r="BM219">
        <f t="shared" ca="1" si="121"/>
        <v>0</v>
      </c>
      <c r="BN219">
        <f t="shared" ca="1" si="116"/>
        <v>0</v>
      </c>
      <c r="BO219">
        <f t="shared" ca="1" si="100"/>
        <v>0</v>
      </c>
      <c r="BP219">
        <f t="shared" ca="1" si="100"/>
        <v>0</v>
      </c>
      <c r="BQ219">
        <f t="shared" ca="1" si="100"/>
        <v>0</v>
      </c>
      <c r="BR219">
        <f t="shared" ca="1" si="100"/>
        <v>0</v>
      </c>
      <c r="BS219">
        <f t="shared" ca="1" si="111"/>
        <v>0</v>
      </c>
      <c r="BT219">
        <f t="shared" ca="1" si="101"/>
        <v>0</v>
      </c>
      <c r="BU219">
        <f t="shared" ca="1" si="101"/>
        <v>0</v>
      </c>
      <c r="BV219" s="59">
        <f t="shared" ca="1" si="106"/>
        <v>0</v>
      </c>
      <c r="BW219" s="17"/>
    </row>
    <row r="220" spans="1:75" x14ac:dyDescent="0.25">
      <c r="A220" s="12" t="s">
        <v>74</v>
      </c>
      <c r="B220">
        <f t="shared" ca="1" si="117"/>
        <v>0</v>
      </c>
      <c r="C220">
        <f t="shared" ca="1" si="117"/>
        <v>0</v>
      </c>
      <c r="D220">
        <f t="shared" ca="1" si="117"/>
        <v>0</v>
      </c>
      <c r="E220">
        <f t="shared" ca="1" si="117"/>
        <v>0</v>
      </c>
      <c r="F220">
        <f t="shared" ca="1" si="112"/>
        <v>0</v>
      </c>
      <c r="G220">
        <f t="shared" ca="1" si="92"/>
        <v>0</v>
      </c>
      <c r="H220">
        <f t="shared" ca="1" si="92"/>
        <v>0</v>
      </c>
      <c r="I220">
        <f t="shared" ca="1" si="92"/>
        <v>0</v>
      </c>
      <c r="J220">
        <f t="shared" ca="1" si="92"/>
        <v>0</v>
      </c>
      <c r="K220">
        <f t="shared" ca="1" si="107"/>
        <v>0</v>
      </c>
      <c r="L220">
        <f t="shared" ca="1" si="93"/>
        <v>0</v>
      </c>
      <c r="M220">
        <f t="shared" ca="1" si="93"/>
        <v>0</v>
      </c>
      <c r="N220" s="59">
        <f t="shared" ca="1" si="102"/>
        <v>0</v>
      </c>
      <c r="O220" s="17"/>
      <c r="P220" s="12" t="s">
        <v>74</v>
      </c>
      <c r="Q220">
        <f t="shared" ca="1" si="118"/>
        <v>0</v>
      </c>
      <c r="R220">
        <f t="shared" ca="1" si="118"/>
        <v>0</v>
      </c>
      <c r="S220">
        <f t="shared" ca="1" si="118"/>
        <v>0</v>
      </c>
      <c r="T220">
        <f t="shared" ca="1" si="118"/>
        <v>0</v>
      </c>
      <c r="U220">
        <f t="shared" ca="1" si="113"/>
        <v>0</v>
      </c>
      <c r="V220">
        <f t="shared" ca="1" si="94"/>
        <v>0</v>
      </c>
      <c r="W220">
        <f t="shared" ca="1" si="94"/>
        <v>0</v>
      </c>
      <c r="X220">
        <f t="shared" ca="1" si="94"/>
        <v>0</v>
      </c>
      <c r="Y220">
        <f t="shared" ca="1" si="94"/>
        <v>0</v>
      </c>
      <c r="Z220">
        <f t="shared" ca="1" si="108"/>
        <v>0</v>
      </c>
      <c r="AA220">
        <f t="shared" ca="1" si="95"/>
        <v>0</v>
      </c>
      <c r="AB220">
        <f t="shared" ca="1" si="95"/>
        <v>0</v>
      </c>
      <c r="AC220" s="59">
        <f t="shared" ca="1" si="103"/>
        <v>0</v>
      </c>
      <c r="AD220" s="17"/>
      <c r="AE220" s="12" t="s">
        <v>74</v>
      </c>
      <c r="AF220">
        <f t="shared" ca="1" si="119"/>
        <v>0</v>
      </c>
      <c r="AG220">
        <f t="shared" ca="1" si="119"/>
        <v>0</v>
      </c>
      <c r="AH220">
        <f t="shared" ca="1" si="119"/>
        <v>0</v>
      </c>
      <c r="AI220">
        <f t="shared" ca="1" si="119"/>
        <v>0</v>
      </c>
      <c r="AJ220">
        <f t="shared" ca="1" si="114"/>
        <v>0</v>
      </c>
      <c r="AK220">
        <f t="shared" ca="1" si="96"/>
        <v>0</v>
      </c>
      <c r="AL220">
        <f t="shared" ca="1" si="96"/>
        <v>0</v>
      </c>
      <c r="AM220">
        <f t="shared" ca="1" si="96"/>
        <v>0</v>
      </c>
      <c r="AN220">
        <f t="shared" ca="1" si="96"/>
        <v>0</v>
      </c>
      <c r="AO220">
        <f t="shared" ca="1" si="109"/>
        <v>0</v>
      </c>
      <c r="AP220">
        <f t="shared" ca="1" si="97"/>
        <v>0</v>
      </c>
      <c r="AQ220">
        <f t="shared" ca="1" si="97"/>
        <v>0</v>
      </c>
      <c r="AR220" s="59">
        <f t="shared" ca="1" si="104"/>
        <v>0</v>
      </c>
      <c r="AS220" s="17"/>
      <c r="AT220" s="12" t="s">
        <v>74</v>
      </c>
      <c r="AU220">
        <f t="shared" ca="1" si="120"/>
        <v>0</v>
      </c>
      <c r="AV220">
        <f t="shared" ca="1" si="120"/>
        <v>0</v>
      </c>
      <c r="AW220">
        <f t="shared" ca="1" si="120"/>
        <v>0</v>
      </c>
      <c r="AX220">
        <f t="shared" ca="1" si="120"/>
        <v>0</v>
      </c>
      <c r="AY220">
        <f t="shared" ca="1" si="115"/>
        <v>0</v>
      </c>
      <c r="AZ220">
        <f t="shared" ca="1" si="98"/>
        <v>0</v>
      </c>
      <c r="BA220">
        <f t="shared" ca="1" si="98"/>
        <v>0</v>
      </c>
      <c r="BB220">
        <f t="shared" ca="1" si="98"/>
        <v>0</v>
      </c>
      <c r="BC220">
        <f t="shared" ca="1" si="98"/>
        <v>0</v>
      </c>
      <c r="BD220">
        <f t="shared" ca="1" si="110"/>
        <v>0</v>
      </c>
      <c r="BE220">
        <f t="shared" ca="1" si="99"/>
        <v>0</v>
      </c>
      <c r="BF220" t="e">
        <f t="shared" ca="1" si="99"/>
        <v>#VALUE!</v>
      </c>
      <c r="BG220" s="59" t="e">
        <f t="shared" ca="1" si="105"/>
        <v>#VALUE!</v>
      </c>
      <c r="BH220" s="17"/>
      <c r="BI220" s="12" t="s">
        <v>74</v>
      </c>
      <c r="BJ220">
        <f t="shared" ca="1" si="121"/>
        <v>0</v>
      </c>
      <c r="BK220">
        <f t="shared" ca="1" si="121"/>
        <v>0</v>
      </c>
      <c r="BL220">
        <f t="shared" ca="1" si="121"/>
        <v>0</v>
      </c>
      <c r="BM220">
        <f t="shared" ca="1" si="121"/>
        <v>0</v>
      </c>
      <c r="BN220">
        <f t="shared" ca="1" si="116"/>
        <v>0</v>
      </c>
      <c r="BO220">
        <f t="shared" ca="1" si="100"/>
        <v>0</v>
      </c>
      <c r="BP220">
        <f t="shared" ca="1" si="100"/>
        <v>0</v>
      </c>
      <c r="BQ220">
        <f t="shared" ca="1" si="100"/>
        <v>0</v>
      </c>
      <c r="BR220">
        <f t="shared" ca="1" si="100"/>
        <v>0</v>
      </c>
      <c r="BS220">
        <f t="shared" ca="1" si="111"/>
        <v>0</v>
      </c>
      <c r="BT220">
        <f t="shared" ca="1" si="101"/>
        <v>0</v>
      </c>
      <c r="BU220">
        <f t="shared" ca="1" si="101"/>
        <v>0</v>
      </c>
      <c r="BV220" s="59">
        <f t="shared" ca="1" si="106"/>
        <v>0</v>
      </c>
      <c r="BW220" s="17"/>
    </row>
    <row r="221" spans="1:75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59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59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59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39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</row>
    <row r="222" spans="1:75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59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59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59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39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</row>
    <row r="223" spans="1:75" ht="45" x14ac:dyDescent="0.25">
      <c r="A223" s="34" t="s">
        <v>117</v>
      </c>
      <c r="B223" s="19" t="s">
        <v>88</v>
      </c>
      <c r="C223" s="19" t="s">
        <v>89</v>
      </c>
      <c r="D223" s="19" t="s">
        <v>90</v>
      </c>
      <c r="E223" s="19" t="s">
        <v>91</v>
      </c>
      <c r="F223" s="19" t="s">
        <v>92</v>
      </c>
      <c r="G223" s="19" t="s">
        <v>93</v>
      </c>
      <c r="H223" s="19" t="s">
        <v>94</v>
      </c>
      <c r="I223" s="19" t="s">
        <v>95</v>
      </c>
      <c r="J223" s="19" t="s">
        <v>96</v>
      </c>
      <c r="K223" s="19" t="s">
        <v>97</v>
      </c>
      <c r="L223" s="19" t="s">
        <v>98</v>
      </c>
      <c r="M223" s="19" t="s">
        <v>99</v>
      </c>
      <c r="N223" s="59">
        <f t="shared" si="102"/>
        <v>0</v>
      </c>
      <c r="O223" s="17"/>
      <c r="P223" s="34" t="s">
        <v>122</v>
      </c>
      <c r="Q223" s="19" t="s">
        <v>88</v>
      </c>
      <c r="R223" s="19" t="s">
        <v>89</v>
      </c>
      <c r="S223" s="19" t="s">
        <v>90</v>
      </c>
      <c r="T223" s="19" t="s">
        <v>91</v>
      </c>
      <c r="U223" s="19" t="s">
        <v>92</v>
      </c>
      <c r="V223" s="19" t="s">
        <v>93</v>
      </c>
      <c r="W223" s="19" t="s">
        <v>94</v>
      </c>
      <c r="X223" s="19" t="s">
        <v>95</v>
      </c>
      <c r="Y223" s="19" t="s">
        <v>96</v>
      </c>
      <c r="Z223" s="19" t="s">
        <v>97</v>
      </c>
      <c r="AA223" s="19" t="s">
        <v>98</v>
      </c>
      <c r="AB223" s="19" t="s">
        <v>99</v>
      </c>
      <c r="AC223" s="59">
        <f t="shared" si="103"/>
        <v>0</v>
      </c>
      <c r="AD223" s="17"/>
      <c r="AE223" s="34" t="s">
        <v>114</v>
      </c>
      <c r="AF223" s="19" t="s">
        <v>88</v>
      </c>
      <c r="AG223" s="19" t="s">
        <v>89</v>
      </c>
      <c r="AH223" s="19" t="s">
        <v>90</v>
      </c>
      <c r="AI223" s="19" t="s">
        <v>91</v>
      </c>
      <c r="AJ223" s="19" t="s">
        <v>92</v>
      </c>
      <c r="AK223" s="19" t="s">
        <v>93</v>
      </c>
      <c r="AL223" s="19" t="s">
        <v>94</v>
      </c>
      <c r="AM223" s="19" t="s">
        <v>95</v>
      </c>
      <c r="AN223" s="19" t="s">
        <v>96</v>
      </c>
      <c r="AO223" s="19" t="s">
        <v>97</v>
      </c>
      <c r="AP223" s="19" t="s">
        <v>98</v>
      </c>
      <c r="AQ223" s="19" t="s">
        <v>99</v>
      </c>
      <c r="AR223" s="59">
        <f t="shared" si="104"/>
        <v>0</v>
      </c>
      <c r="AS223" s="17"/>
    </row>
    <row r="224" spans="1:75" x14ac:dyDescent="0.25">
      <c r="A224" s="12" t="s">
        <v>8</v>
      </c>
      <c r="B224">
        <f ca="1">SUMPRODUCT((INDIRECT(B$223&amp;"!$B$3:$B$250")=$A224)*(INDIRECT(B$223&amp;"!L3C"&amp;MATCH($A$223,INDIRECT(B$223&amp;"!$A$2:$S$2"),0)&amp;":L250C"&amp;MATCH($A$223,INDIRECT(B$223&amp;"!$A$2:$S$2"),0),FALSE)))</f>
        <v>0</v>
      </c>
      <c r="C224">
        <f t="shared" ref="C224:M239" ca="1" si="122">SUMPRODUCT((INDIRECT(C$223&amp;"!$B$3:$B$250")=$A224)*(INDIRECT(C$223&amp;"!L3C"&amp;MATCH($A$223,INDIRECT(C$223&amp;"!$A$2:$S$2"),0)&amp;":L250C"&amp;MATCH($A$223,INDIRECT(C$223&amp;"!$A$2:$S$2"),0),FALSE)))</f>
        <v>0</v>
      </c>
      <c r="D224">
        <f t="shared" ca="1" si="122"/>
        <v>0</v>
      </c>
      <c r="E224">
        <f t="shared" ca="1" si="122"/>
        <v>0</v>
      </c>
      <c r="F224">
        <f t="shared" ca="1" si="122"/>
        <v>0</v>
      </c>
      <c r="G224">
        <f t="shared" ca="1" si="122"/>
        <v>0</v>
      </c>
      <c r="H224">
        <f t="shared" ca="1" si="122"/>
        <v>0</v>
      </c>
      <c r="I224">
        <f t="shared" ca="1" si="122"/>
        <v>0</v>
      </c>
      <c r="J224">
        <f t="shared" ca="1" si="122"/>
        <v>0</v>
      </c>
      <c r="K224">
        <f t="shared" ca="1" si="122"/>
        <v>0</v>
      </c>
      <c r="L224">
        <f t="shared" ca="1" si="122"/>
        <v>0</v>
      </c>
      <c r="M224">
        <f t="shared" ca="1" si="122"/>
        <v>0</v>
      </c>
      <c r="N224" s="59">
        <f t="shared" ca="1" si="102"/>
        <v>0</v>
      </c>
      <c r="O224" s="17"/>
      <c r="P224" s="12" t="s">
        <v>8</v>
      </c>
      <c r="Q224">
        <f ca="1">SUMPRODUCT((INDIRECT(Q$223&amp;"!$B$3:$B$250")=$P224)*(INDIRECT(Q$223&amp;"!L3C"&amp;MATCH($P$223,INDIRECT(Q$223&amp;"!$A$2:$S$2"),0)&amp;":L250C"&amp;MATCH($P$223,INDIRECT(Q$223&amp;"!$A$2:$S$2"),0),FALSE)))</f>
        <v>0</v>
      </c>
      <c r="R224">
        <f t="shared" ref="R224:AB239" ca="1" si="123">SUMPRODUCT((INDIRECT(R$223&amp;"!$B$3:$B$250")=$P224)*(INDIRECT(R$223&amp;"!L3C"&amp;MATCH($P$223,INDIRECT(R$223&amp;"!$A$2:$S$2"),0)&amp;":L250C"&amp;MATCH($P$223,INDIRECT(R$223&amp;"!$A$2:$S$2"),0),FALSE)))</f>
        <v>0</v>
      </c>
      <c r="S224">
        <f t="shared" ca="1" si="123"/>
        <v>0</v>
      </c>
      <c r="T224">
        <f t="shared" ca="1" si="123"/>
        <v>0</v>
      </c>
      <c r="U224">
        <f t="shared" ca="1" si="123"/>
        <v>0</v>
      </c>
      <c r="V224">
        <f t="shared" ca="1" si="123"/>
        <v>0</v>
      </c>
      <c r="W224">
        <f t="shared" ca="1" si="123"/>
        <v>0</v>
      </c>
      <c r="X224">
        <f t="shared" ca="1" si="123"/>
        <v>0</v>
      </c>
      <c r="Y224">
        <f t="shared" ca="1" si="123"/>
        <v>0</v>
      </c>
      <c r="Z224">
        <f t="shared" ca="1" si="123"/>
        <v>0</v>
      </c>
      <c r="AA224">
        <f t="shared" ca="1" si="123"/>
        <v>0</v>
      </c>
      <c r="AB224">
        <f ca="1">SUMPRODUCT((INDIRECT(AB$223&amp;"!$B$3:$B$250")=$P224)*(INDIRECT(AB$223&amp;"!L3C"&amp;MATCH($P$223,INDIRECT(AB$223&amp;"!$A$2:$S$2"),0)&amp;":L250C"&amp;MATCH($P$223,INDIRECT(AB$223&amp;"!$A$2:$S$2"),0),FALSE)))</f>
        <v>5</v>
      </c>
      <c r="AC224" s="59">
        <f t="shared" ca="1" si="103"/>
        <v>5</v>
      </c>
      <c r="AD224" s="17"/>
      <c r="AE224" s="12" t="s">
        <v>8</v>
      </c>
      <c r="AF224">
        <f ca="1">SUMPRODUCT((INDIRECT(AF$223&amp;"!$B$3:$B$250")=$AE224)*(INDIRECT(AF$223&amp;"!L3C"&amp;MATCH($AE$223,INDIRECT(AF$223&amp;"!$A$2:$S$2"),0)&amp;":L250C"&amp;MATCH($AE$223,INDIRECT(AF$223&amp;"!$A$2:$S$2"),0),FALSE)))</f>
        <v>0</v>
      </c>
      <c r="AG224">
        <f t="shared" ref="AG224:AQ239" ca="1" si="124">SUMPRODUCT((INDIRECT(AG$223&amp;"!$B$3:$B$250")=$AE224)*(INDIRECT(AG$223&amp;"!L3C"&amp;MATCH($AE$223,INDIRECT(AG$223&amp;"!$A$2:$S$2"),0)&amp;":L250C"&amp;MATCH($AE$223,INDIRECT(AG$223&amp;"!$A$2:$S$2"),0),FALSE)))</f>
        <v>0</v>
      </c>
      <c r="AH224">
        <f t="shared" ca="1" si="124"/>
        <v>0</v>
      </c>
      <c r="AI224">
        <f t="shared" ca="1" si="124"/>
        <v>0</v>
      </c>
      <c r="AJ224">
        <f t="shared" ca="1" si="124"/>
        <v>0</v>
      </c>
      <c r="AK224">
        <f t="shared" ca="1" si="124"/>
        <v>0</v>
      </c>
      <c r="AL224">
        <f t="shared" ca="1" si="124"/>
        <v>0</v>
      </c>
      <c r="AM224">
        <f t="shared" ca="1" si="124"/>
        <v>0</v>
      </c>
      <c r="AN224">
        <f t="shared" ca="1" si="124"/>
        <v>0</v>
      </c>
      <c r="AO224">
        <f t="shared" ca="1" si="124"/>
        <v>0</v>
      </c>
      <c r="AP224">
        <f t="shared" ca="1" si="124"/>
        <v>0</v>
      </c>
      <c r="AQ224">
        <f t="shared" ca="1" si="124"/>
        <v>25</v>
      </c>
      <c r="AR224" s="59">
        <f t="shared" ca="1" si="104"/>
        <v>25</v>
      </c>
      <c r="AS224" s="17"/>
    </row>
    <row r="225" spans="1:45" x14ac:dyDescent="0.25">
      <c r="A225" s="11" t="s">
        <v>7</v>
      </c>
      <c r="B225">
        <f t="shared" ref="B225:F288" ca="1" si="125">SUMPRODUCT((INDIRECT(B$223&amp;"!$B$3:$B$250")=$A225)*(INDIRECT(B$223&amp;"!L3C"&amp;MATCH($A$223,INDIRECT(B$223&amp;"!$A$2:$S$2"),0)&amp;":L250C"&amp;MATCH($A$223,INDIRECT(B$223&amp;"!$A$2:$S$2"),0),FALSE)))</f>
        <v>0</v>
      </c>
      <c r="C225">
        <f t="shared" ca="1" si="122"/>
        <v>0</v>
      </c>
      <c r="D225">
        <f t="shared" ca="1" si="122"/>
        <v>0</v>
      </c>
      <c r="E225">
        <f t="shared" ca="1" si="122"/>
        <v>0</v>
      </c>
      <c r="F225">
        <f t="shared" ca="1" si="122"/>
        <v>0</v>
      </c>
      <c r="G225">
        <f t="shared" ca="1" si="122"/>
        <v>0</v>
      </c>
      <c r="H225">
        <f t="shared" ca="1" si="122"/>
        <v>0</v>
      </c>
      <c r="I225">
        <f t="shared" ca="1" si="122"/>
        <v>0</v>
      </c>
      <c r="J225">
        <f t="shared" ca="1" si="122"/>
        <v>0</v>
      </c>
      <c r="K225">
        <f t="shared" ca="1" si="122"/>
        <v>0</v>
      </c>
      <c r="L225">
        <f t="shared" ca="1" si="122"/>
        <v>0</v>
      </c>
      <c r="M225">
        <f t="shared" ca="1" si="122"/>
        <v>0</v>
      </c>
      <c r="N225" s="59">
        <f t="shared" ca="1" si="102"/>
        <v>0</v>
      </c>
      <c r="O225" s="17"/>
      <c r="P225" s="11" t="s">
        <v>7</v>
      </c>
      <c r="Q225">
        <f t="shared" ref="Q225:U288" ca="1" si="126">SUMPRODUCT((INDIRECT(Q$223&amp;"!$B$3:$B$250")=$P225)*(INDIRECT(Q$223&amp;"!L3C"&amp;MATCH($P$223,INDIRECT(Q$223&amp;"!$A$2:$S$2"),0)&amp;":L250C"&amp;MATCH($P$223,INDIRECT(Q$223&amp;"!$A$2:$S$2"),0),FALSE)))</f>
        <v>0</v>
      </c>
      <c r="R225">
        <f t="shared" ca="1" si="123"/>
        <v>0</v>
      </c>
      <c r="S225">
        <f t="shared" ca="1" si="123"/>
        <v>0</v>
      </c>
      <c r="T225">
        <f t="shared" ca="1" si="123"/>
        <v>0</v>
      </c>
      <c r="U225">
        <f t="shared" ca="1" si="123"/>
        <v>0</v>
      </c>
      <c r="V225">
        <f t="shared" ca="1" si="123"/>
        <v>0</v>
      </c>
      <c r="W225">
        <f t="shared" ca="1" si="123"/>
        <v>0</v>
      </c>
      <c r="X225">
        <f t="shared" ca="1" si="123"/>
        <v>0</v>
      </c>
      <c r="Y225">
        <f t="shared" ca="1" si="123"/>
        <v>0</v>
      </c>
      <c r="Z225">
        <f t="shared" ca="1" si="123"/>
        <v>0</v>
      </c>
      <c r="AA225">
        <f t="shared" ca="1" si="123"/>
        <v>0</v>
      </c>
      <c r="AB225">
        <f t="shared" ca="1" si="123"/>
        <v>0</v>
      </c>
      <c r="AC225" s="59">
        <f t="shared" ca="1" si="103"/>
        <v>0</v>
      </c>
      <c r="AD225" s="17"/>
      <c r="AE225" s="11" t="s">
        <v>7</v>
      </c>
      <c r="AF225">
        <f t="shared" ref="AF225:AJ288" ca="1" si="127">SUMPRODUCT((INDIRECT(AF$223&amp;"!$B$3:$B$250")=$AE225)*(INDIRECT(AF$223&amp;"!L3C"&amp;MATCH($AE$223,INDIRECT(AF$223&amp;"!$A$2:$S$2"),0)&amp;":L250C"&amp;MATCH($AE$223,INDIRECT(AF$223&amp;"!$A$2:$S$2"),0),FALSE)))</f>
        <v>0</v>
      </c>
      <c r="AG225">
        <f t="shared" ca="1" si="124"/>
        <v>0</v>
      </c>
      <c r="AH225">
        <f t="shared" ca="1" si="124"/>
        <v>0</v>
      </c>
      <c r="AI225">
        <f t="shared" ca="1" si="124"/>
        <v>0</v>
      </c>
      <c r="AJ225">
        <f t="shared" ca="1" si="124"/>
        <v>0</v>
      </c>
      <c r="AK225">
        <f t="shared" ca="1" si="124"/>
        <v>0</v>
      </c>
      <c r="AL225">
        <f t="shared" ca="1" si="124"/>
        <v>0</v>
      </c>
      <c r="AM225">
        <f t="shared" ca="1" si="124"/>
        <v>0</v>
      </c>
      <c r="AN225">
        <f t="shared" ca="1" si="124"/>
        <v>0</v>
      </c>
      <c r="AO225">
        <f t="shared" ca="1" si="124"/>
        <v>0</v>
      </c>
      <c r="AP225">
        <f t="shared" ca="1" si="124"/>
        <v>0</v>
      </c>
      <c r="AQ225">
        <f t="shared" ca="1" si="124"/>
        <v>0</v>
      </c>
      <c r="AR225" s="59">
        <f t="shared" ca="1" si="104"/>
        <v>0</v>
      </c>
      <c r="AS225" s="17"/>
    </row>
    <row r="226" spans="1:45" x14ac:dyDescent="0.25">
      <c r="A226" s="12" t="s">
        <v>11</v>
      </c>
      <c r="B226">
        <f t="shared" ca="1" si="125"/>
        <v>0</v>
      </c>
      <c r="C226">
        <f t="shared" ca="1" si="122"/>
        <v>0</v>
      </c>
      <c r="D226">
        <f t="shared" ca="1" si="122"/>
        <v>0</v>
      </c>
      <c r="E226">
        <f t="shared" ca="1" si="122"/>
        <v>0</v>
      </c>
      <c r="F226">
        <f t="shared" ca="1" si="122"/>
        <v>0</v>
      </c>
      <c r="G226">
        <f t="shared" ca="1" si="122"/>
        <v>0</v>
      </c>
      <c r="H226">
        <f t="shared" ca="1" si="122"/>
        <v>0</v>
      </c>
      <c r="I226">
        <f t="shared" ca="1" si="122"/>
        <v>0</v>
      </c>
      <c r="J226">
        <f t="shared" ca="1" si="122"/>
        <v>0</v>
      </c>
      <c r="K226">
        <f t="shared" ca="1" si="122"/>
        <v>0</v>
      </c>
      <c r="L226">
        <f t="shared" ca="1" si="122"/>
        <v>0</v>
      </c>
      <c r="M226">
        <f t="shared" ca="1" si="122"/>
        <v>0</v>
      </c>
      <c r="N226" s="59">
        <f t="shared" ca="1" si="102"/>
        <v>0</v>
      </c>
      <c r="O226" s="17"/>
      <c r="P226" s="12" t="s">
        <v>11</v>
      </c>
      <c r="Q226">
        <f t="shared" ca="1" si="126"/>
        <v>0</v>
      </c>
      <c r="R226">
        <f t="shared" ca="1" si="123"/>
        <v>0</v>
      </c>
      <c r="S226">
        <f t="shared" ca="1" si="123"/>
        <v>0</v>
      </c>
      <c r="T226">
        <f t="shared" ca="1" si="123"/>
        <v>0</v>
      </c>
      <c r="U226">
        <f t="shared" ca="1" si="123"/>
        <v>0</v>
      </c>
      <c r="V226">
        <f t="shared" ca="1" si="123"/>
        <v>0</v>
      </c>
      <c r="W226">
        <f t="shared" ca="1" si="123"/>
        <v>0</v>
      </c>
      <c r="X226">
        <f t="shared" ca="1" si="123"/>
        <v>0</v>
      </c>
      <c r="Y226">
        <f t="shared" ca="1" si="123"/>
        <v>0</v>
      </c>
      <c r="Z226">
        <f t="shared" ca="1" si="123"/>
        <v>0</v>
      </c>
      <c r="AA226">
        <f t="shared" ca="1" si="123"/>
        <v>0</v>
      </c>
      <c r="AB226">
        <f t="shared" ca="1" si="123"/>
        <v>0</v>
      </c>
      <c r="AC226" s="59">
        <f t="shared" ca="1" si="103"/>
        <v>0</v>
      </c>
      <c r="AD226" s="17"/>
      <c r="AE226" s="12" t="s">
        <v>11</v>
      </c>
      <c r="AF226">
        <f t="shared" ca="1" si="127"/>
        <v>0</v>
      </c>
      <c r="AG226">
        <f t="shared" ca="1" si="124"/>
        <v>0</v>
      </c>
      <c r="AH226">
        <f t="shared" ca="1" si="124"/>
        <v>0</v>
      </c>
      <c r="AI226">
        <f t="shared" ca="1" si="124"/>
        <v>0</v>
      </c>
      <c r="AJ226">
        <f t="shared" ca="1" si="124"/>
        <v>0</v>
      </c>
      <c r="AK226">
        <f t="shared" ca="1" si="124"/>
        <v>0</v>
      </c>
      <c r="AL226">
        <f t="shared" ca="1" si="124"/>
        <v>0</v>
      </c>
      <c r="AM226">
        <f t="shared" ca="1" si="124"/>
        <v>0</v>
      </c>
      <c r="AN226">
        <f t="shared" ca="1" si="124"/>
        <v>0</v>
      </c>
      <c r="AO226">
        <f t="shared" ca="1" si="124"/>
        <v>0</v>
      </c>
      <c r="AP226">
        <f t="shared" ca="1" si="124"/>
        <v>0</v>
      </c>
      <c r="AQ226">
        <f t="shared" ca="1" si="124"/>
        <v>0</v>
      </c>
      <c r="AR226" s="59">
        <f t="shared" ca="1" si="104"/>
        <v>0</v>
      </c>
      <c r="AS226" s="17"/>
    </row>
    <row r="227" spans="1:45" x14ac:dyDescent="0.25">
      <c r="A227" s="11" t="s">
        <v>12</v>
      </c>
      <c r="B227">
        <f t="shared" ca="1" si="125"/>
        <v>0</v>
      </c>
      <c r="C227">
        <f t="shared" ca="1" si="122"/>
        <v>0</v>
      </c>
      <c r="D227">
        <f t="shared" ca="1" si="122"/>
        <v>0</v>
      </c>
      <c r="E227">
        <f t="shared" ca="1" si="122"/>
        <v>0</v>
      </c>
      <c r="F227">
        <f t="shared" ca="1" si="122"/>
        <v>0</v>
      </c>
      <c r="G227">
        <f t="shared" ca="1" si="122"/>
        <v>0</v>
      </c>
      <c r="H227">
        <f t="shared" ca="1" si="122"/>
        <v>0</v>
      </c>
      <c r="I227">
        <f t="shared" ca="1" si="122"/>
        <v>0</v>
      </c>
      <c r="J227">
        <f t="shared" ca="1" si="122"/>
        <v>0</v>
      </c>
      <c r="K227">
        <f t="shared" ca="1" si="122"/>
        <v>0</v>
      </c>
      <c r="L227">
        <f t="shared" ca="1" si="122"/>
        <v>0</v>
      </c>
      <c r="M227">
        <f t="shared" ca="1" si="122"/>
        <v>0</v>
      </c>
      <c r="N227" s="59">
        <f t="shared" ca="1" si="102"/>
        <v>0</v>
      </c>
      <c r="O227" s="17"/>
      <c r="P227" s="11" t="s">
        <v>12</v>
      </c>
      <c r="Q227">
        <f t="shared" ca="1" si="126"/>
        <v>0</v>
      </c>
      <c r="R227">
        <f t="shared" ca="1" si="123"/>
        <v>0</v>
      </c>
      <c r="S227">
        <f t="shared" ca="1" si="123"/>
        <v>0</v>
      </c>
      <c r="T227">
        <f t="shared" ca="1" si="123"/>
        <v>0</v>
      </c>
      <c r="U227">
        <f t="shared" ca="1" si="123"/>
        <v>0</v>
      </c>
      <c r="V227">
        <f t="shared" ca="1" si="123"/>
        <v>0</v>
      </c>
      <c r="W227">
        <f t="shared" ca="1" si="123"/>
        <v>0</v>
      </c>
      <c r="X227">
        <f t="shared" ca="1" si="123"/>
        <v>0</v>
      </c>
      <c r="Y227">
        <f t="shared" ca="1" si="123"/>
        <v>0</v>
      </c>
      <c r="Z227">
        <f t="shared" ca="1" si="123"/>
        <v>0</v>
      </c>
      <c r="AA227">
        <f t="shared" ca="1" si="123"/>
        <v>0</v>
      </c>
      <c r="AB227">
        <f t="shared" ca="1" si="123"/>
        <v>0</v>
      </c>
      <c r="AC227" s="59">
        <f t="shared" ca="1" si="103"/>
        <v>0</v>
      </c>
      <c r="AD227" s="17"/>
      <c r="AE227" s="11" t="s">
        <v>12</v>
      </c>
      <c r="AF227">
        <f t="shared" ca="1" si="127"/>
        <v>0</v>
      </c>
      <c r="AG227">
        <f t="shared" ca="1" si="124"/>
        <v>0</v>
      </c>
      <c r="AH227">
        <f t="shared" ca="1" si="124"/>
        <v>0</v>
      </c>
      <c r="AI227">
        <f t="shared" ca="1" si="124"/>
        <v>0</v>
      </c>
      <c r="AJ227">
        <f t="shared" ca="1" si="124"/>
        <v>0</v>
      </c>
      <c r="AK227">
        <f t="shared" ca="1" si="124"/>
        <v>0</v>
      </c>
      <c r="AL227">
        <f t="shared" ca="1" si="124"/>
        <v>0</v>
      </c>
      <c r="AM227">
        <f t="shared" ca="1" si="124"/>
        <v>0</v>
      </c>
      <c r="AN227">
        <f t="shared" ca="1" si="124"/>
        <v>0</v>
      </c>
      <c r="AO227">
        <f t="shared" ca="1" si="124"/>
        <v>0</v>
      </c>
      <c r="AP227">
        <f t="shared" ca="1" si="124"/>
        <v>0</v>
      </c>
      <c r="AQ227">
        <f t="shared" ca="1" si="124"/>
        <v>0</v>
      </c>
      <c r="AR227" s="59">
        <f t="shared" ca="1" si="104"/>
        <v>0</v>
      </c>
      <c r="AS227" s="17"/>
    </row>
    <row r="228" spans="1:45" x14ac:dyDescent="0.25">
      <c r="A228" s="12" t="s">
        <v>13</v>
      </c>
      <c r="B228">
        <f t="shared" ca="1" si="125"/>
        <v>0</v>
      </c>
      <c r="C228">
        <f t="shared" ca="1" si="122"/>
        <v>0</v>
      </c>
      <c r="D228">
        <f t="shared" ca="1" si="122"/>
        <v>0</v>
      </c>
      <c r="E228">
        <f t="shared" ca="1" si="122"/>
        <v>0</v>
      </c>
      <c r="F228">
        <f t="shared" ca="1" si="122"/>
        <v>0</v>
      </c>
      <c r="G228">
        <f t="shared" ca="1" si="122"/>
        <v>0</v>
      </c>
      <c r="H228">
        <f t="shared" ca="1" si="122"/>
        <v>0</v>
      </c>
      <c r="I228">
        <f t="shared" ca="1" si="122"/>
        <v>0</v>
      </c>
      <c r="J228">
        <f t="shared" ca="1" si="122"/>
        <v>0</v>
      </c>
      <c r="K228">
        <f t="shared" ca="1" si="122"/>
        <v>0</v>
      </c>
      <c r="L228">
        <f t="shared" ca="1" si="122"/>
        <v>0</v>
      </c>
      <c r="M228">
        <f t="shared" ca="1" si="122"/>
        <v>0</v>
      </c>
      <c r="N228" s="59">
        <f t="shared" ca="1" si="102"/>
        <v>0</v>
      </c>
      <c r="O228" s="17"/>
      <c r="P228" s="12" t="s">
        <v>13</v>
      </c>
      <c r="Q228">
        <f t="shared" ca="1" si="126"/>
        <v>0</v>
      </c>
      <c r="R228">
        <f t="shared" ca="1" si="123"/>
        <v>0</v>
      </c>
      <c r="S228">
        <f t="shared" ca="1" si="123"/>
        <v>0</v>
      </c>
      <c r="T228">
        <f t="shared" ca="1" si="123"/>
        <v>0</v>
      </c>
      <c r="U228">
        <f t="shared" ca="1" si="123"/>
        <v>0</v>
      </c>
      <c r="V228">
        <f t="shared" ca="1" si="123"/>
        <v>0</v>
      </c>
      <c r="W228">
        <f t="shared" ca="1" si="123"/>
        <v>0</v>
      </c>
      <c r="X228">
        <f t="shared" ca="1" si="123"/>
        <v>0</v>
      </c>
      <c r="Y228">
        <f t="shared" ca="1" si="123"/>
        <v>0</v>
      </c>
      <c r="Z228">
        <f t="shared" ca="1" si="123"/>
        <v>0</v>
      </c>
      <c r="AA228">
        <f t="shared" ca="1" si="123"/>
        <v>0</v>
      </c>
      <c r="AB228">
        <f t="shared" ca="1" si="123"/>
        <v>0</v>
      </c>
      <c r="AC228" s="59">
        <f t="shared" ca="1" si="103"/>
        <v>0</v>
      </c>
      <c r="AD228" s="17"/>
      <c r="AE228" s="12" t="s">
        <v>13</v>
      </c>
      <c r="AF228">
        <f t="shared" ca="1" si="127"/>
        <v>0</v>
      </c>
      <c r="AG228">
        <f t="shared" ca="1" si="124"/>
        <v>0</v>
      </c>
      <c r="AH228">
        <f t="shared" ca="1" si="124"/>
        <v>0</v>
      </c>
      <c r="AI228">
        <f t="shared" ca="1" si="124"/>
        <v>0</v>
      </c>
      <c r="AJ228">
        <f t="shared" ca="1" si="124"/>
        <v>0</v>
      </c>
      <c r="AK228">
        <f t="shared" ca="1" si="124"/>
        <v>0</v>
      </c>
      <c r="AL228">
        <f t="shared" ca="1" si="124"/>
        <v>0</v>
      </c>
      <c r="AM228">
        <f t="shared" ca="1" si="124"/>
        <v>0</v>
      </c>
      <c r="AN228">
        <f t="shared" ca="1" si="124"/>
        <v>0</v>
      </c>
      <c r="AO228">
        <f t="shared" ca="1" si="124"/>
        <v>0</v>
      </c>
      <c r="AP228">
        <f t="shared" ca="1" si="124"/>
        <v>0</v>
      </c>
      <c r="AQ228">
        <f t="shared" ca="1" si="124"/>
        <v>0</v>
      </c>
      <c r="AR228" s="59">
        <f t="shared" ca="1" si="104"/>
        <v>0</v>
      </c>
      <c r="AS228" s="17"/>
    </row>
    <row r="229" spans="1:45" x14ac:dyDescent="0.25">
      <c r="A229" s="11" t="s">
        <v>14</v>
      </c>
      <c r="B229">
        <f t="shared" ca="1" si="125"/>
        <v>0</v>
      </c>
      <c r="C229">
        <f t="shared" ca="1" si="122"/>
        <v>0</v>
      </c>
      <c r="D229">
        <f t="shared" ca="1" si="122"/>
        <v>0</v>
      </c>
      <c r="E229">
        <f t="shared" ca="1" si="122"/>
        <v>0</v>
      </c>
      <c r="F229">
        <f t="shared" ca="1" si="122"/>
        <v>0</v>
      </c>
      <c r="G229">
        <f t="shared" ca="1" si="122"/>
        <v>0</v>
      </c>
      <c r="H229">
        <f t="shared" ca="1" si="122"/>
        <v>0</v>
      </c>
      <c r="I229">
        <f t="shared" ca="1" si="122"/>
        <v>0</v>
      </c>
      <c r="J229">
        <f t="shared" ca="1" si="122"/>
        <v>0</v>
      </c>
      <c r="K229">
        <f t="shared" ca="1" si="122"/>
        <v>0</v>
      </c>
      <c r="L229">
        <f t="shared" ca="1" si="122"/>
        <v>0</v>
      </c>
      <c r="M229">
        <f t="shared" ca="1" si="122"/>
        <v>0</v>
      </c>
      <c r="N229" s="59">
        <f t="shared" ca="1" si="102"/>
        <v>0</v>
      </c>
      <c r="O229" s="17"/>
      <c r="P229" s="11" t="s">
        <v>14</v>
      </c>
      <c r="Q229">
        <f t="shared" ca="1" si="126"/>
        <v>0</v>
      </c>
      <c r="R229">
        <f t="shared" ca="1" si="123"/>
        <v>0</v>
      </c>
      <c r="S229">
        <f t="shared" ca="1" si="123"/>
        <v>0</v>
      </c>
      <c r="T229">
        <f t="shared" ca="1" si="123"/>
        <v>0</v>
      </c>
      <c r="U229">
        <f t="shared" ca="1" si="123"/>
        <v>0</v>
      </c>
      <c r="V229">
        <f t="shared" ca="1" si="123"/>
        <v>0</v>
      </c>
      <c r="W229">
        <f t="shared" ca="1" si="123"/>
        <v>0</v>
      </c>
      <c r="X229">
        <f t="shared" ca="1" si="123"/>
        <v>0</v>
      </c>
      <c r="Y229">
        <f t="shared" ca="1" si="123"/>
        <v>0</v>
      </c>
      <c r="Z229">
        <f t="shared" ca="1" si="123"/>
        <v>0</v>
      </c>
      <c r="AA229">
        <f t="shared" ca="1" si="123"/>
        <v>0</v>
      </c>
      <c r="AB229">
        <f t="shared" ca="1" si="123"/>
        <v>0</v>
      </c>
      <c r="AC229" s="59">
        <f t="shared" ca="1" si="103"/>
        <v>0</v>
      </c>
      <c r="AD229" s="17"/>
      <c r="AE229" s="11" t="s">
        <v>14</v>
      </c>
      <c r="AF229">
        <f t="shared" ca="1" si="127"/>
        <v>0</v>
      </c>
      <c r="AG229">
        <f t="shared" ca="1" si="124"/>
        <v>0</v>
      </c>
      <c r="AH229">
        <f t="shared" ca="1" si="124"/>
        <v>0</v>
      </c>
      <c r="AI229">
        <f t="shared" ca="1" si="124"/>
        <v>0</v>
      </c>
      <c r="AJ229">
        <f t="shared" ca="1" si="124"/>
        <v>0</v>
      </c>
      <c r="AK229">
        <f t="shared" ca="1" si="124"/>
        <v>0</v>
      </c>
      <c r="AL229">
        <f t="shared" ca="1" si="124"/>
        <v>0</v>
      </c>
      <c r="AM229">
        <f t="shared" ca="1" si="124"/>
        <v>0</v>
      </c>
      <c r="AN229">
        <f t="shared" ca="1" si="124"/>
        <v>0</v>
      </c>
      <c r="AO229">
        <f t="shared" ca="1" si="124"/>
        <v>0</v>
      </c>
      <c r="AP229">
        <f t="shared" ca="1" si="124"/>
        <v>0</v>
      </c>
      <c r="AQ229">
        <f t="shared" ca="1" si="124"/>
        <v>0</v>
      </c>
      <c r="AR229" s="59">
        <f t="shared" ca="1" si="104"/>
        <v>0</v>
      </c>
      <c r="AS229" s="17"/>
    </row>
    <row r="230" spans="1:45" x14ac:dyDescent="0.25">
      <c r="A230" s="12" t="s">
        <v>15</v>
      </c>
      <c r="B230">
        <f t="shared" ca="1" si="125"/>
        <v>0</v>
      </c>
      <c r="C230">
        <f t="shared" ca="1" si="122"/>
        <v>0</v>
      </c>
      <c r="D230">
        <f t="shared" ca="1" si="122"/>
        <v>0</v>
      </c>
      <c r="E230">
        <f t="shared" ca="1" si="122"/>
        <v>0</v>
      </c>
      <c r="F230">
        <f t="shared" ca="1" si="122"/>
        <v>0</v>
      </c>
      <c r="G230">
        <f t="shared" ca="1" si="122"/>
        <v>0</v>
      </c>
      <c r="H230">
        <f t="shared" ca="1" si="122"/>
        <v>0</v>
      </c>
      <c r="I230">
        <f t="shared" ca="1" si="122"/>
        <v>0</v>
      </c>
      <c r="J230">
        <f t="shared" ca="1" si="122"/>
        <v>0</v>
      </c>
      <c r="K230">
        <f t="shared" ca="1" si="122"/>
        <v>0</v>
      </c>
      <c r="L230">
        <f t="shared" ca="1" si="122"/>
        <v>0</v>
      </c>
      <c r="M230">
        <f t="shared" ca="1" si="122"/>
        <v>0</v>
      </c>
      <c r="N230" s="59">
        <f t="shared" ca="1" si="102"/>
        <v>0</v>
      </c>
      <c r="O230" s="17"/>
      <c r="P230" s="12" t="s">
        <v>15</v>
      </c>
      <c r="Q230">
        <f t="shared" ca="1" si="126"/>
        <v>0</v>
      </c>
      <c r="R230">
        <f t="shared" ca="1" si="123"/>
        <v>0</v>
      </c>
      <c r="S230">
        <f t="shared" ca="1" si="123"/>
        <v>0</v>
      </c>
      <c r="T230">
        <f t="shared" ca="1" si="123"/>
        <v>0</v>
      </c>
      <c r="U230">
        <f t="shared" ca="1" si="123"/>
        <v>0</v>
      </c>
      <c r="V230">
        <f t="shared" ca="1" si="123"/>
        <v>0</v>
      </c>
      <c r="W230">
        <f t="shared" ca="1" si="123"/>
        <v>0</v>
      </c>
      <c r="X230">
        <f t="shared" ca="1" si="123"/>
        <v>0</v>
      </c>
      <c r="Y230">
        <f t="shared" ca="1" si="123"/>
        <v>0</v>
      </c>
      <c r="Z230">
        <f t="shared" ca="1" si="123"/>
        <v>0</v>
      </c>
      <c r="AA230">
        <f t="shared" ca="1" si="123"/>
        <v>0</v>
      </c>
      <c r="AB230">
        <f t="shared" ca="1" si="123"/>
        <v>0</v>
      </c>
      <c r="AC230" s="59">
        <f t="shared" ca="1" si="103"/>
        <v>0</v>
      </c>
      <c r="AD230" s="17"/>
      <c r="AE230" s="12" t="s">
        <v>15</v>
      </c>
      <c r="AF230">
        <f t="shared" ca="1" si="127"/>
        <v>0</v>
      </c>
      <c r="AG230">
        <f t="shared" ca="1" si="124"/>
        <v>0</v>
      </c>
      <c r="AH230">
        <f t="shared" ca="1" si="124"/>
        <v>0</v>
      </c>
      <c r="AI230">
        <f t="shared" ca="1" si="124"/>
        <v>0</v>
      </c>
      <c r="AJ230">
        <f t="shared" ca="1" si="124"/>
        <v>0</v>
      </c>
      <c r="AK230">
        <f t="shared" ca="1" si="124"/>
        <v>0</v>
      </c>
      <c r="AL230">
        <f t="shared" ca="1" si="124"/>
        <v>0</v>
      </c>
      <c r="AM230">
        <f t="shared" ca="1" si="124"/>
        <v>0</v>
      </c>
      <c r="AN230">
        <f t="shared" ca="1" si="124"/>
        <v>0</v>
      </c>
      <c r="AO230">
        <f t="shared" ca="1" si="124"/>
        <v>0</v>
      </c>
      <c r="AP230">
        <f t="shared" ca="1" si="124"/>
        <v>0</v>
      </c>
      <c r="AQ230">
        <f t="shared" ca="1" si="124"/>
        <v>0</v>
      </c>
      <c r="AR230" s="59">
        <f t="shared" ca="1" si="104"/>
        <v>0</v>
      </c>
      <c r="AS230" s="17"/>
    </row>
    <row r="231" spans="1:45" x14ac:dyDescent="0.25">
      <c r="A231" s="11" t="s">
        <v>16</v>
      </c>
      <c r="B231">
        <f t="shared" ca="1" si="125"/>
        <v>0</v>
      </c>
      <c r="C231">
        <f t="shared" ca="1" si="122"/>
        <v>0</v>
      </c>
      <c r="D231">
        <f t="shared" ca="1" si="122"/>
        <v>0</v>
      </c>
      <c r="E231">
        <f t="shared" ca="1" si="122"/>
        <v>0</v>
      </c>
      <c r="F231">
        <f t="shared" ca="1" si="122"/>
        <v>0</v>
      </c>
      <c r="G231">
        <f t="shared" ca="1" si="122"/>
        <v>0</v>
      </c>
      <c r="H231">
        <f t="shared" ca="1" si="122"/>
        <v>0</v>
      </c>
      <c r="I231">
        <f t="shared" ca="1" si="122"/>
        <v>0</v>
      </c>
      <c r="J231">
        <f t="shared" ca="1" si="122"/>
        <v>0</v>
      </c>
      <c r="K231">
        <f t="shared" ca="1" si="122"/>
        <v>0</v>
      </c>
      <c r="L231">
        <f t="shared" ca="1" si="122"/>
        <v>0</v>
      </c>
      <c r="M231">
        <f t="shared" ca="1" si="122"/>
        <v>0</v>
      </c>
      <c r="N231" s="59">
        <f t="shared" ca="1" si="102"/>
        <v>0</v>
      </c>
      <c r="O231" s="17"/>
      <c r="P231" s="11" t="s">
        <v>16</v>
      </c>
      <c r="Q231">
        <f t="shared" ca="1" si="126"/>
        <v>0</v>
      </c>
      <c r="R231">
        <f t="shared" ca="1" si="123"/>
        <v>0</v>
      </c>
      <c r="S231">
        <f t="shared" ca="1" si="123"/>
        <v>0</v>
      </c>
      <c r="T231">
        <f t="shared" ca="1" si="123"/>
        <v>0</v>
      </c>
      <c r="U231">
        <f t="shared" ca="1" si="123"/>
        <v>0</v>
      </c>
      <c r="V231">
        <f t="shared" ca="1" si="123"/>
        <v>0</v>
      </c>
      <c r="W231">
        <f t="shared" ca="1" si="123"/>
        <v>0</v>
      </c>
      <c r="X231">
        <f t="shared" ca="1" si="123"/>
        <v>0</v>
      </c>
      <c r="Y231">
        <f t="shared" ca="1" si="123"/>
        <v>0</v>
      </c>
      <c r="Z231">
        <f t="shared" ca="1" si="123"/>
        <v>0</v>
      </c>
      <c r="AA231">
        <f t="shared" ca="1" si="123"/>
        <v>0</v>
      </c>
      <c r="AB231">
        <f t="shared" ca="1" si="123"/>
        <v>0</v>
      </c>
      <c r="AC231" s="59">
        <f t="shared" ca="1" si="103"/>
        <v>0</v>
      </c>
      <c r="AD231" s="17"/>
      <c r="AE231" s="11" t="s">
        <v>16</v>
      </c>
      <c r="AF231">
        <f t="shared" ca="1" si="127"/>
        <v>0</v>
      </c>
      <c r="AG231">
        <f t="shared" ca="1" si="124"/>
        <v>0</v>
      </c>
      <c r="AH231">
        <f t="shared" ca="1" si="124"/>
        <v>0</v>
      </c>
      <c r="AI231">
        <f t="shared" ca="1" si="124"/>
        <v>0</v>
      </c>
      <c r="AJ231">
        <f t="shared" ca="1" si="124"/>
        <v>0</v>
      </c>
      <c r="AK231">
        <f t="shared" ca="1" si="124"/>
        <v>0</v>
      </c>
      <c r="AL231">
        <f t="shared" ca="1" si="124"/>
        <v>0</v>
      </c>
      <c r="AM231">
        <f t="shared" ca="1" si="124"/>
        <v>0</v>
      </c>
      <c r="AN231">
        <f t="shared" ca="1" si="124"/>
        <v>0</v>
      </c>
      <c r="AO231">
        <f t="shared" ca="1" si="124"/>
        <v>0</v>
      </c>
      <c r="AP231">
        <f t="shared" ca="1" si="124"/>
        <v>0</v>
      </c>
      <c r="AQ231">
        <f t="shared" ca="1" si="124"/>
        <v>0</v>
      </c>
      <c r="AR231" s="59">
        <f t="shared" ca="1" si="104"/>
        <v>0</v>
      </c>
      <c r="AS231" s="17"/>
    </row>
    <row r="232" spans="1:45" x14ac:dyDescent="0.25">
      <c r="A232" s="12" t="s">
        <v>17</v>
      </c>
      <c r="B232">
        <f t="shared" ca="1" si="125"/>
        <v>0</v>
      </c>
      <c r="C232">
        <f t="shared" ca="1" si="122"/>
        <v>0</v>
      </c>
      <c r="D232">
        <f t="shared" ca="1" si="122"/>
        <v>0</v>
      </c>
      <c r="E232">
        <f t="shared" ca="1" si="122"/>
        <v>0</v>
      </c>
      <c r="F232">
        <f t="shared" ca="1" si="122"/>
        <v>0</v>
      </c>
      <c r="G232">
        <f t="shared" ca="1" si="122"/>
        <v>0</v>
      </c>
      <c r="H232">
        <f t="shared" ca="1" si="122"/>
        <v>0</v>
      </c>
      <c r="I232">
        <f t="shared" ca="1" si="122"/>
        <v>0</v>
      </c>
      <c r="J232">
        <f t="shared" ca="1" si="122"/>
        <v>0</v>
      </c>
      <c r="K232">
        <f t="shared" ca="1" si="122"/>
        <v>0</v>
      </c>
      <c r="L232">
        <f t="shared" ca="1" si="122"/>
        <v>0</v>
      </c>
      <c r="M232">
        <f t="shared" ca="1" si="122"/>
        <v>0</v>
      </c>
      <c r="N232" s="59">
        <f t="shared" ca="1" si="102"/>
        <v>0</v>
      </c>
      <c r="O232" s="17"/>
      <c r="P232" s="12" t="s">
        <v>17</v>
      </c>
      <c r="Q232">
        <f t="shared" ca="1" si="126"/>
        <v>0</v>
      </c>
      <c r="R232">
        <f t="shared" ca="1" si="123"/>
        <v>0</v>
      </c>
      <c r="S232">
        <f t="shared" ca="1" si="123"/>
        <v>0</v>
      </c>
      <c r="T232">
        <f t="shared" ca="1" si="123"/>
        <v>0</v>
      </c>
      <c r="U232">
        <f t="shared" ca="1" si="123"/>
        <v>0</v>
      </c>
      <c r="V232">
        <f t="shared" ca="1" si="123"/>
        <v>0</v>
      </c>
      <c r="W232">
        <f t="shared" ca="1" si="123"/>
        <v>0</v>
      </c>
      <c r="X232">
        <f t="shared" ca="1" si="123"/>
        <v>0</v>
      </c>
      <c r="Y232">
        <f t="shared" ca="1" si="123"/>
        <v>0</v>
      </c>
      <c r="Z232">
        <f t="shared" ca="1" si="123"/>
        <v>0</v>
      </c>
      <c r="AA232">
        <f t="shared" ca="1" si="123"/>
        <v>0</v>
      </c>
      <c r="AB232">
        <f t="shared" ca="1" si="123"/>
        <v>0</v>
      </c>
      <c r="AC232" s="59">
        <f t="shared" ca="1" si="103"/>
        <v>0</v>
      </c>
      <c r="AD232" s="17"/>
      <c r="AE232" s="12" t="s">
        <v>17</v>
      </c>
      <c r="AF232">
        <f t="shared" ca="1" si="127"/>
        <v>0</v>
      </c>
      <c r="AG232">
        <f t="shared" ca="1" si="124"/>
        <v>0</v>
      </c>
      <c r="AH232">
        <f t="shared" ca="1" si="124"/>
        <v>0</v>
      </c>
      <c r="AI232">
        <f t="shared" ca="1" si="124"/>
        <v>0</v>
      </c>
      <c r="AJ232">
        <f t="shared" ca="1" si="124"/>
        <v>0</v>
      </c>
      <c r="AK232">
        <f t="shared" ca="1" si="124"/>
        <v>0</v>
      </c>
      <c r="AL232">
        <f t="shared" ca="1" si="124"/>
        <v>0</v>
      </c>
      <c r="AM232">
        <f t="shared" ca="1" si="124"/>
        <v>0</v>
      </c>
      <c r="AN232">
        <f t="shared" ca="1" si="124"/>
        <v>0</v>
      </c>
      <c r="AO232">
        <f t="shared" ca="1" si="124"/>
        <v>0</v>
      </c>
      <c r="AP232">
        <f t="shared" ca="1" si="124"/>
        <v>0</v>
      </c>
      <c r="AQ232">
        <f t="shared" ca="1" si="124"/>
        <v>0</v>
      </c>
      <c r="AR232" s="59">
        <f t="shared" ca="1" si="104"/>
        <v>0</v>
      </c>
      <c r="AS232" s="17"/>
    </row>
    <row r="233" spans="1:45" x14ac:dyDescent="0.25">
      <c r="A233" s="11" t="s">
        <v>10</v>
      </c>
      <c r="B233">
        <f t="shared" ca="1" si="125"/>
        <v>0</v>
      </c>
      <c r="C233">
        <f t="shared" ca="1" si="122"/>
        <v>0</v>
      </c>
      <c r="D233">
        <f t="shared" ca="1" si="122"/>
        <v>0</v>
      </c>
      <c r="E233">
        <f t="shared" ca="1" si="122"/>
        <v>0</v>
      </c>
      <c r="F233">
        <f t="shared" ca="1" si="122"/>
        <v>0</v>
      </c>
      <c r="G233">
        <f t="shared" ca="1" si="122"/>
        <v>0</v>
      </c>
      <c r="H233">
        <f t="shared" ca="1" si="122"/>
        <v>0</v>
      </c>
      <c r="I233">
        <f t="shared" ca="1" si="122"/>
        <v>0</v>
      </c>
      <c r="J233">
        <f t="shared" ca="1" si="122"/>
        <v>0</v>
      </c>
      <c r="K233">
        <f t="shared" ca="1" si="122"/>
        <v>0</v>
      </c>
      <c r="L233">
        <f t="shared" ca="1" si="122"/>
        <v>0</v>
      </c>
      <c r="M233">
        <f t="shared" ca="1" si="122"/>
        <v>0</v>
      </c>
      <c r="N233" s="59">
        <f t="shared" ca="1" si="102"/>
        <v>0</v>
      </c>
      <c r="O233" s="17"/>
      <c r="P233" s="11" t="s">
        <v>10</v>
      </c>
      <c r="Q233">
        <f t="shared" ca="1" si="126"/>
        <v>0</v>
      </c>
      <c r="R233">
        <f t="shared" ca="1" si="123"/>
        <v>0</v>
      </c>
      <c r="S233">
        <f t="shared" ca="1" si="123"/>
        <v>0</v>
      </c>
      <c r="T233">
        <f t="shared" ca="1" si="123"/>
        <v>0</v>
      </c>
      <c r="U233">
        <f t="shared" ca="1" si="123"/>
        <v>0</v>
      </c>
      <c r="V233">
        <f t="shared" ca="1" si="123"/>
        <v>0</v>
      </c>
      <c r="W233">
        <f t="shared" ca="1" si="123"/>
        <v>0</v>
      </c>
      <c r="X233">
        <f t="shared" ca="1" si="123"/>
        <v>0</v>
      </c>
      <c r="Y233">
        <f t="shared" ca="1" si="123"/>
        <v>0</v>
      </c>
      <c r="Z233">
        <f t="shared" ca="1" si="123"/>
        <v>0</v>
      </c>
      <c r="AA233">
        <f t="shared" ca="1" si="123"/>
        <v>0</v>
      </c>
      <c r="AB233">
        <f t="shared" ca="1" si="123"/>
        <v>0</v>
      </c>
      <c r="AC233" s="59">
        <f t="shared" ca="1" si="103"/>
        <v>0</v>
      </c>
      <c r="AD233" s="17"/>
      <c r="AE233" s="11" t="s">
        <v>10</v>
      </c>
      <c r="AF233">
        <f t="shared" ca="1" si="127"/>
        <v>0</v>
      </c>
      <c r="AG233">
        <f t="shared" ca="1" si="124"/>
        <v>0</v>
      </c>
      <c r="AH233">
        <f t="shared" ca="1" si="124"/>
        <v>0</v>
      </c>
      <c r="AI233">
        <f t="shared" ca="1" si="124"/>
        <v>0</v>
      </c>
      <c r="AJ233">
        <f t="shared" ca="1" si="124"/>
        <v>0</v>
      </c>
      <c r="AK233">
        <f t="shared" ca="1" si="124"/>
        <v>0</v>
      </c>
      <c r="AL233">
        <f t="shared" ca="1" si="124"/>
        <v>0</v>
      </c>
      <c r="AM233">
        <f t="shared" ca="1" si="124"/>
        <v>0</v>
      </c>
      <c r="AN233">
        <f t="shared" ca="1" si="124"/>
        <v>0</v>
      </c>
      <c r="AO233">
        <f t="shared" ca="1" si="124"/>
        <v>0</v>
      </c>
      <c r="AP233">
        <f t="shared" ca="1" si="124"/>
        <v>0</v>
      </c>
      <c r="AQ233">
        <f t="shared" ca="1" si="124"/>
        <v>0</v>
      </c>
      <c r="AR233" s="59">
        <f t="shared" ca="1" si="104"/>
        <v>0</v>
      </c>
      <c r="AS233" s="17"/>
    </row>
    <row r="234" spans="1:45" x14ac:dyDescent="0.25">
      <c r="A234" s="11" t="s">
        <v>9</v>
      </c>
      <c r="B234">
        <f t="shared" ca="1" si="125"/>
        <v>0</v>
      </c>
      <c r="C234">
        <f t="shared" ca="1" si="122"/>
        <v>0</v>
      </c>
      <c r="D234">
        <f t="shared" ca="1" si="122"/>
        <v>0</v>
      </c>
      <c r="E234">
        <f t="shared" ca="1" si="122"/>
        <v>0</v>
      </c>
      <c r="F234">
        <f t="shared" ca="1" si="122"/>
        <v>0</v>
      </c>
      <c r="G234">
        <f t="shared" ca="1" si="122"/>
        <v>0</v>
      </c>
      <c r="H234">
        <f t="shared" ca="1" si="122"/>
        <v>0</v>
      </c>
      <c r="I234">
        <f t="shared" ca="1" si="122"/>
        <v>0</v>
      </c>
      <c r="J234">
        <f t="shared" ca="1" si="122"/>
        <v>0</v>
      </c>
      <c r="K234">
        <f t="shared" ca="1" si="122"/>
        <v>0</v>
      </c>
      <c r="L234">
        <f t="shared" ca="1" si="122"/>
        <v>0</v>
      </c>
      <c r="M234">
        <f t="shared" ca="1" si="122"/>
        <v>0</v>
      </c>
      <c r="N234" s="59">
        <f t="shared" ca="1" si="102"/>
        <v>0</v>
      </c>
      <c r="O234" s="17"/>
      <c r="P234" s="11" t="s">
        <v>9</v>
      </c>
      <c r="Q234">
        <f t="shared" ca="1" si="126"/>
        <v>0</v>
      </c>
      <c r="R234">
        <f t="shared" ca="1" si="123"/>
        <v>0</v>
      </c>
      <c r="S234">
        <f t="shared" ca="1" si="123"/>
        <v>0</v>
      </c>
      <c r="T234">
        <f t="shared" ca="1" si="123"/>
        <v>0</v>
      </c>
      <c r="U234">
        <f t="shared" ca="1" si="123"/>
        <v>0</v>
      </c>
      <c r="V234">
        <f t="shared" ca="1" si="123"/>
        <v>0</v>
      </c>
      <c r="W234">
        <f t="shared" ca="1" si="123"/>
        <v>0</v>
      </c>
      <c r="X234">
        <f t="shared" ca="1" si="123"/>
        <v>0</v>
      </c>
      <c r="Y234">
        <f t="shared" ca="1" si="123"/>
        <v>0</v>
      </c>
      <c r="Z234">
        <f t="shared" ca="1" si="123"/>
        <v>0</v>
      </c>
      <c r="AA234">
        <f t="shared" ca="1" si="123"/>
        <v>0</v>
      </c>
      <c r="AB234">
        <f t="shared" ca="1" si="123"/>
        <v>0</v>
      </c>
      <c r="AC234" s="59">
        <f t="shared" ca="1" si="103"/>
        <v>0</v>
      </c>
      <c r="AD234" s="17"/>
      <c r="AE234" s="11" t="s">
        <v>9</v>
      </c>
      <c r="AF234">
        <f t="shared" ca="1" si="127"/>
        <v>0</v>
      </c>
      <c r="AG234">
        <f t="shared" ca="1" si="124"/>
        <v>0</v>
      </c>
      <c r="AH234">
        <f t="shared" ca="1" si="124"/>
        <v>0</v>
      </c>
      <c r="AI234">
        <f t="shared" ca="1" si="124"/>
        <v>0</v>
      </c>
      <c r="AJ234">
        <f t="shared" ca="1" si="124"/>
        <v>0</v>
      </c>
      <c r="AK234">
        <f t="shared" ca="1" si="124"/>
        <v>0</v>
      </c>
      <c r="AL234">
        <f t="shared" ca="1" si="124"/>
        <v>0</v>
      </c>
      <c r="AM234">
        <f t="shared" ca="1" si="124"/>
        <v>0</v>
      </c>
      <c r="AN234">
        <f t="shared" ca="1" si="124"/>
        <v>0</v>
      </c>
      <c r="AO234">
        <f t="shared" ca="1" si="124"/>
        <v>0</v>
      </c>
      <c r="AP234">
        <f t="shared" ca="1" si="124"/>
        <v>0</v>
      </c>
      <c r="AQ234">
        <f t="shared" ca="1" si="124"/>
        <v>0</v>
      </c>
      <c r="AR234" s="59">
        <f t="shared" ca="1" si="104"/>
        <v>0</v>
      </c>
      <c r="AS234" s="17"/>
    </row>
    <row r="235" spans="1:45" x14ac:dyDescent="0.25">
      <c r="A235" s="12" t="s">
        <v>75</v>
      </c>
      <c r="B235">
        <f t="shared" ca="1" si="125"/>
        <v>0</v>
      </c>
      <c r="C235">
        <f t="shared" ca="1" si="122"/>
        <v>0</v>
      </c>
      <c r="D235">
        <f t="shared" ca="1" si="122"/>
        <v>0</v>
      </c>
      <c r="E235">
        <f t="shared" ca="1" si="122"/>
        <v>0</v>
      </c>
      <c r="F235">
        <f t="shared" ca="1" si="122"/>
        <v>0</v>
      </c>
      <c r="G235">
        <f t="shared" ca="1" si="122"/>
        <v>0</v>
      </c>
      <c r="H235">
        <f t="shared" ca="1" si="122"/>
        <v>0</v>
      </c>
      <c r="I235">
        <f t="shared" ca="1" si="122"/>
        <v>0</v>
      </c>
      <c r="J235">
        <f t="shared" ca="1" si="122"/>
        <v>0</v>
      </c>
      <c r="K235">
        <f t="shared" ca="1" si="122"/>
        <v>0</v>
      </c>
      <c r="L235">
        <f t="shared" ca="1" si="122"/>
        <v>0</v>
      </c>
      <c r="M235">
        <f t="shared" ca="1" si="122"/>
        <v>0</v>
      </c>
      <c r="N235" s="59">
        <f t="shared" ca="1" si="102"/>
        <v>0</v>
      </c>
      <c r="O235" s="17"/>
      <c r="P235" s="12" t="s">
        <v>75</v>
      </c>
      <c r="Q235">
        <f t="shared" ca="1" si="126"/>
        <v>0</v>
      </c>
      <c r="R235">
        <f t="shared" ca="1" si="123"/>
        <v>0</v>
      </c>
      <c r="S235">
        <f t="shared" ca="1" si="123"/>
        <v>0</v>
      </c>
      <c r="T235">
        <f t="shared" ca="1" si="123"/>
        <v>0</v>
      </c>
      <c r="U235">
        <f t="shared" ca="1" si="123"/>
        <v>0</v>
      </c>
      <c r="V235">
        <f t="shared" ca="1" si="123"/>
        <v>0</v>
      </c>
      <c r="W235">
        <f t="shared" ca="1" si="123"/>
        <v>0</v>
      </c>
      <c r="X235">
        <f t="shared" ca="1" si="123"/>
        <v>0</v>
      </c>
      <c r="Y235">
        <f t="shared" ca="1" si="123"/>
        <v>0</v>
      </c>
      <c r="Z235">
        <f t="shared" ca="1" si="123"/>
        <v>0</v>
      </c>
      <c r="AA235">
        <f t="shared" ca="1" si="123"/>
        <v>0</v>
      </c>
      <c r="AB235">
        <f t="shared" ca="1" si="123"/>
        <v>0</v>
      </c>
      <c r="AC235" s="59">
        <f t="shared" ca="1" si="103"/>
        <v>0</v>
      </c>
      <c r="AD235" s="17"/>
      <c r="AE235" s="12" t="s">
        <v>75</v>
      </c>
      <c r="AF235">
        <f t="shared" ca="1" si="127"/>
        <v>0</v>
      </c>
      <c r="AG235">
        <f t="shared" ca="1" si="124"/>
        <v>0</v>
      </c>
      <c r="AH235">
        <f t="shared" ca="1" si="124"/>
        <v>0</v>
      </c>
      <c r="AI235">
        <f t="shared" ca="1" si="124"/>
        <v>0</v>
      </c>
      <c r="AJ235">
        <f t="shared" ca="1" si="124"/>
        <v>0</v>
      </c>
      <c r="AK235">
        <f t="shared" ca="1" si="124"/>
        <v>0</v>
      </c>
      <c r="AL235">
        <f t="shared" ca="1" si="124"/>
        <v>0</v>
      </c>
      <c r="AM235">
        <f t="shared" ca="1" si="124"/>
        <v>0</v>
      </c>
      <c r="AN235">
        <f t="shared" ca="1" si="124"/>
        <v>0</v>
      </c>
      <c r="AO235">
        <f t="shared" ca="1" si="124"/>
        <v>0</v>
      </c>
      <c r="AP235">
        <f t="shared" ca="1" si="124"/>
        <v>0</v>
      </c>
      <c r="AQ235">
        <f t="shared" ca="1" si="124"/>
        <v>0</v>
      </c>
      <c r="AR235" s="59">
        <f t="shared" ca="1" si="104"/>
        <v>0</v>
      </c>
      <c r="AS235" s="17"/>
    </row>
    <row r="236" spans="1:45" x14ac:dyDescent="0.25">
      <c r="A236" s="12" t="s">
        <v>18</v>
      </c>
      <c r="B236">
        <f t="shared" ca="1" si="125"/>
        <v>0</v>
      </c>
      <c r="C236">
        <f t="shared" ca="1" si="122"/>
        <v>0</v>
      </c>
      <c r="D236">
        <f t="shared" ca="1" si="122"/>
        <v>0</v>
      </c>
      <c r="E236">
        <f t="shared" ca="1" si="122"/>
        <v>0</v>
      </c>
      <c r="F236">
        <f t="shared" ca="1" si="122"/>
        <v>0</v>
      </c>
      <c r="G236">
        <f t="shared" ca="1" si="122"/>
        <v>0</v>
      </c>
      <c r="H236">
        <f t="shared" ca="1" si="122"/>
        <v>0</v>
      </c>
      <c r="I236">
        <f t="shared" ca="1" si="122"/>
        <v>0</v>
      </c>
      <c r="J236">
        <f t="shared" ca="1" si="122"/>
        <v>0</v>
      </c>
      <c r="K236">
        <f t="shared" ca="1" si="122"/>
        <v>0</v>
      </c>
      <c r="L236">
        <f t="shared" ca="1" si="122"/>
        <v>0</v>
      </c>
      <c r="M236">
        <f t="shared" ca="1" si="122"/>
        <v>0</v>
      </c>
      <c r="N236" s="59">
        <f t="shared" ca="1" si="102"/>
        <v>0</v>
      </c>
      <c r="O236" s="17"/>
      <c r="P236" s="12" t="s">
        <v>18</v>
      </c>
      <c r="Q236">
        <f t="shared" ca="1" si="126"/>
        <v>0</v>
      </c>
      <c r="R236">
        <f t="shared" ca="1" si="123"/>
        <v>0</v>
      </c>
      <c r="S236">
        <f t="shared" ca="1" si="123"/>
        <v>0</v>
      </c>
      <c r="T236">
        <f t="shared" ca="1" si="123"/>
        <v>0</v>
      </c>
      <c r="U236">
        <f t="shared" ca="1" si="123"/>
        <v>0</v>
      </c>
      <c r="V236">
        <f t="shared" ca="1" si="123"/>
        <v>0</v>
      </c>
      <c r="W236">
        <f t="shared" ca="1" si="123"/>
        <v>0</v>
      </c>
      <c r="X236">
        <f t="shared" ca="1" si="123"/>
        <v>0</v>
      </c>
      <c r="Y236">
        <f t="shared" ca="1" si="123"/>
        <v>0</v>
      </c>
      <c r="Z236">
        <f t="shared" ca="1" si="123"/>
        <v>0</v>
      </c>
      <c r="AA236">
        <f t="shared" ca="1" si="123"/>
        <v>0</v>
      </c>
      <c r="AB236">
        <f t="shared" ca="1" si="123"/>
        <v>0</v>
      </c>
      <c r="AC236" s="59">
        <f t="shared" ca="1" si="103"/>
        <v>0</v>
      </c>
      <c r="AD236" s="17"/>
      <c r="AE236" s="12" t="s">
        <v>18</v>
      </c>
      <c r="AF236">
        <f t="shared" ca="1" si="127"/>
        <v>0</v>
      </c>
      <c r="AG236">
        <f t="shared" ca="1" si="124"/>
        <v>0</v>
      </c>
      <c r="AH236">
        <f t="shared" ca="1" si="124"/>
        <v>0</v>
      </c>
      <c r="AI236">
        <f t="shared" ca="1" si="124"/>
        <v>0</v>
      </c>
      <c r="AJ236">
        <f t="shared" ca="1" si="124"/>
        <v>0</v>
      </c>
      <c r="AK236">
        <f t="shared" ca="1" si="124"/>
        <v>0</v>
      </c>
      <c r="AL236">
        <f t="shared" ca="1" si="124"/>
        <v>0</v>
      </c>
      <c r="AM236">
        <f t="shared" ca="1" si="124"/>
        <v>0</v>
      </c>
      <c r="AN236">
        <f t="shared" ca="1" si="124"/>
        <v>0</v>
      </c>
      <c r="AO236">
        <f t="shared" ca="1" si="124"/>
        <v>0</v>
      </c>
      <c r="AP236">
        <f t="shared" ca="1" si="124"/>
        <v>0</v>
      </c>
      <c r="AQ236">
        <f t="shared" ca="1" si="124"/>
        <v>0</v>
      </c>
      <c r="AR236" s="59">
        <f t="shared" ca="1" si="104"/>
        <v>0</v>
      </c>
      <c r="AS236" s="17"/>
    </row>
    <row r="237" spans="1:45" x14ac:dyDescent="0.25">
      <c r="A237" s="12" t="s">
        <v>28</v>
      </c>
      <c r="B237">
        <f t="shared" ca="1" si="125"/>
        <v>0</v>
      </c>
      <c r="C237">
        <f t="shared" ca="1" si="122"/>
        <v>0</v>
      </c>
      <c r="D237">
        <f t="shared" ca="1" si="122"/>
        <v>0</v>
      </c>
      <c r="E237">
        <f t="shared" ca="1" si="122"/>
        <v>0</v>
      </c>
      <c r="F237">
        <f t="shared" ca="1" si="122"/>
        <v>0</v>
      </c>
      <c r="G237">
        <f t="shared" ca="1" si="122"/>
        <v>0</v>
      </c>
      <c r="H237">
        <f t="shared" ca="1" si="122"/>
        <v>0</v>
      </c>
      <c r="I237">
        <f t="shared" ca="1" si="122"/>
        <v>0</v>
      </c>
      <c r="J237">
        <f t="shared" ca="1" si="122"/>
        <v>0</v>
      </c>
      <c r="K237">
        <f t="shared" ca="1" si="122"/>
        <v>0</v>
      </c>
      <c r="L237">
        <f t="shared" ca="1" si="122"/>
        <v>0</v>
      </c>
      <c r="M237">
        <f t="shared" ca="1" si="122"/>
        <v>0</v>
      </c>
      <c r="N237" s="59">
        <f t="shared" ca="1" si="102"/>
        <v>0</v>
      </c>
      <c r="O237" s="17"/>
      <c r="P237" s="12" t="s">
        <v>28</v>
      </c>
      <c r="Q237">
        <f t="shared" ca="1" si="126"/>
        <v>0</v>
      </c>
      <c r="R237">
        <f t="shared" ca="1" si="123"/>
        <v>0</v>
      </c>
      <c r="S237">
        <f t="shared" ca="1" si="123"/>
        <v>0</v>
      </c>
      <c r="T237">
        <f t="shared" ca="1" si="123"/>
        <v>0</v>
      </c>
      <c r="U237">
        <f t="shared" ca="1" si="123"/>
        <v>0</v>
      </c>
      <c r="V237">
        <f t="shared" ca="1" si="123"/>
        <v>0</v>
      </c>
      <c r="W237">
        <f t="shared" ca="1" si="123"/>
        <v>0</v>
      </c>
      <c r="X237">
        <f t="shared" ca="1" si="123"/>
        <v>0</v>
      </c>
      <c r="Y237">
        <f t="shared" ca="1" si="123"/>
        <v>0</v>
      </c>
      <c r="Z237">
        <f t="shared" ca="1" si="123"/>
        <v>0</v>
      </c>
      <c r="AA237">
        <f t="shared" ca="1" si="123"/>
        <v>0</v>
      </c>
      <c r="AB237">
        <f t="shared" ca="1" si="123"/>
        <v>0</v>
      </c>
      <c r="AC237" s="59">
        <f t="shared" ca="1" si="103"/>
        <v>0</v>
      </c>
      <c r="AD237" s="17"/>
      <c r="AE237" s="12" t="s">
        <v>28</v>
      </c>
      <c r="AF237">
        <f t="shared" ca="1" si="127"/>
        <v>0</v>
      </c>
      <c r="AG237">
        <f t="shared" ca="1" si="124"/>
        <v>0</v>
      </c>
      <c r="AH237">
        <f t="shared" ca="1" si="124"/>
        <v>0</v>
      </c>
      <c r="AI237">
        <f t="shared" ca="1" si="124"/>
        <v>0</v>
      </c>
      <c r="AJ237">
        <f t="shared" ca="1" si="124"/>
        <v>0</v>
      </c>
      <c r="AK237">
        <f t="shared" ca="1" si="124"/>
        <v>0</v>
      </c>
      <c r="AL237">
        <f t="shared" ca="1" si="124"/>
        <v>0</v>
      </c>
      <c r="AM237">
        <f t="shared" ca="1" si="124"/>
        <v>0</v>
      </c>
      <c r="AN237">
        <f t="shared" ca="1" si="124"/>
        <v>0</v>
      </c>
      <c r="AO237">
        <f t="shared" ca="1" si="124"/>
        <v>0</v>
      </c>
      <c r="AP237">
        <f t="shared" ca="1" si="124"/>
        <v>0</v>
      </c>
      <c r="AQ237">
        <f t="shared" ca="1" si="124"/>
        <v>0</v>
      </c>
      <c r="AR237" s="59">
        <f t="shared" ca="1" si="104"/>
        <v>0</v>
      </c>
      <c r="AS237" s="17"/>
    </row>
    <row r="238" spans="1:45" x14ac:dyDescent="0.25">
      <c r="A238" s="11" t="s">
        <v>39</v>
      </c>
      <c r="B238">
        <f t="shared" ca="1" si="125"/>
        <v>0</v>
      </c>
      <c r="C238">
        <f t="shared" ca="1" si="122"/>
        <v>0</v>
      </c>
      <c r="D238">
        <f t="shared" ca="1" si="122"/>
        <v>0</v>
      </c>
      <c r="E238">
        <f t="shared" ca="1" si="122"/>
        <v>0</v>
      </c>
      <c r="F238">
        <f t="shared" ca="1" si="122"/>
        <v>0</v>
      </c>
      <c r="G238">
        <f t="shared" ca="1" si="122"/>
        <v>0</v>
      </c>
      <c r="H238">
        <f t="shared" ca="1" si="122"/>
        <v>0</v>
      </c>
      <c r="I238">
        <f t="shared" ca="1" si="122"/>
        <v>0</v>
      </c>
      <c r="J238">
        <f t="shared" ca="1" si="122"/>
        <v>0</v>
      </c>
      <c r="K238">
        <f t="shared" ca="1" si="122"/>
        <v>0</v>
      </c>
      <c r="L238">
        <f t="shared" ca="1" si="122"/>
        <v>0</v>
      </c>
      <c r="M238">
        <f t="shared" ca="1" si="122"/>
        <v>0</v>
      </c>
      <c r="N238" s="59">
        <f t="shared" ca="1" si="102"/>
        <v>0</v>
      </c>
      <c r="O238" s="17"/>
      <c r="P238" s="11" t="s">
        <v>39</v>
      </c>
      <c r="Q238">
        <f t="shared" ca="1" si="126"/>
        <v>0</v>
      </c>
      <c r="R238">
        <f t="shared" ca="1" si="123"/>
        <v>0</v>
      </c>
      <c r="S238">
        <f t="shared" ca="1" si="123"/>
        <v>0</v>
      </c>
      <c r="T238">
        <f t="shared" ca="1" si="123"/>
        <v>0</v>
      </c>
      <c r="U238">
        <f t="shared" ca="1" si="123"/>
        <v>0</v>
      </c>
      <c r="V238">
        <f t="shared" ca="1" si="123"/>
        <v>0</v>
      </c>
      <c r="W238">
        <f t="shared" ca="1" si="123"/>
        <v>0</v>
      </c>
      <c r="X238">
        <f t="shared" ca="1" si="123"/>
        <v>0</v>
      </c>
      <c r="Y238">
        <f t="shared" ca="1" si="123"/>
        <v>0</v>
      </c>
      <c r="Z238">
        <f t="shared" ca="1" si="123"/>
        <v>0</v>
      </c>
      <c r="AA238">
        <f t="shared" ca="1" si="123"/>
        <v>0</v>
      </c>
      <c r="AB238">
        <f t="shared" ca="1" si="123"/>
        <v>0</v>
      </c>
      <c r="AC238" s="59">
        <f t="shared" ca="1" si="103"/>
        <v>0</v>
      </c>
      <c r="AD238" s="17"/>
      <c r="AE238" s="11" t="s">
        <v>39</v>
      </c>
      <c r="AF238">
        <f t="shared" ca="1" si="127"/>
        <v>0</v>
      </c>
      <c r="AG238">
        <f t="shared" ca="1" si="124"/>
        <v>0</v>
      </c>
      <c r="AH238">
        <f t="shared" ca="1" si="124"/>
        <v>0</v>
      </c>
      <c r="AI238">
        <f t="shared" ca="1" si="124"/>
        <v>0</v>
      </c>
      <c r="AJ238">
        <f t="shared" ca="1" si="124"/>
        <v>0</v>
      </c>
      <c r="AK238">
        <f t="shared" ca="1" si="124"/>
        <v>0</v>
      </c>
      <c r="AL238">
        <f t="shared" ca="1" si="124"/>
        <v>0</v>
      </c>
      <c r="AM238">
        <f t="shared" ca="1" si="124"/>
        <v>0</v>
      </c>
      <c r="AN238">
        <f t="shared" ca="1" si="124"/>
        <v>0</v>
      </c>
      <c r="AO238">
        <f t="shared" ca="1" si="124"/>
        <v>0</v>
      </c>
      <c r="AP238">
        <f t="shared" ca="1" si="124"/>
        <v>0</v>
      </c>
      <c r="AQ238">
        <f t="shared" ca="1" si="124"/>
        <v>0</v>
      </c>
      <c r="AR238" s="59">
        <f t="shared" ca="1" si="104"/>
        <v>0</v>
      </c>
      <c r="AS238" s="17"/>
    </row>
    <row r="239" spans="1:45" x14ac:dyDescent="0.25">
      <c r="A239" s="12" t="s">
        <v>36</v>
      </c>
      <c r="B239">
        <f t="shared" ca="1" si="125"/>
        <v>0</v>
      </c>
      <c r="C239">
        <f t="shared" ca="1" si="122"/>
        <v>0</v>
      </c>
      <c r="D239">
        <f t="shared" ca="1" si="122"/>
        <v>0</v>
      </c>
      <c r="E239">
        <f t="shared" ca="1" si="122"/>
        <v>0</v>
      </c>
      <c r="F239">
        <f t="shared" ca="1" si="122"/>
        <v>0</v>
      </c>
      <c r="G239">
        <f t="shared" ca="1" si="122"/>
        <v>0</v>
      </c>
      <c r="H239">
        <f t="shared" ca="1" si="122"/>
        <v>0</v>
      </c>
      <c r="I239">
        <f t="shared" ca="1" si="122"/>
        <v>0</v>
      </c>
      <c r="J239">
        <f t="shared" ca="1" si="122"/>
        <v>0</v>
      </c>
      <c r="K239">
        <f t="shared" ca="1" si="122"/>
        <v>0</v>
      </c>
      <c r="L239">
        <f t="shared" ca="1" si="122"/>
        <v>0</v>
      </c>
      <c r="M239">
        <f t="shared" ca="1" si="122"/>
        <v>0</v>
      </c>
      <c r="N239" s="59">
        <f t="shared" ca="1" si="102"/>
        <v>0</v>
      </c>
      <c r="O239" s="17"/>
      <c r="P239" s="12" t="s">
        <v>36</v>
      </c>
      <c r="Q239">
        <f t="shared" ca="1" si="126"/>
        <v>0</v>
      </c>
      <c r="R239">
        <f t="shared" ca="1" si="123"/>
        <v>0</v>
      </c>
      <c r="S239">
        <f t="shared" ca="1" si="123"/>
        <v>0</v>
      </c>
      <c r="T239">
        <f t="shared" ca="1" si="123"/>
        <v>0</v>
      </c>
      <c r="U239">
        <f t="shared" ca="1" si="123"/>
        <v>0</v>
      </c>
      <c r="V239">
        <f t="shared" ca="1" si="123"/>
        <v>0</v>
      </c>
      <c r="W239">
        <f t="shared" ca="1" si="123"/>
        <v>0</v>
      </c>
      <c r="X239">
        <f t="shared" ca="1" si="123"/>
        <v>0</v>
      </c>
      <c r="Y239">
        <f t="shared" ca="1" si="123"/>
        <v>0</v>
      </c>
      <c r="Z239">
        <f t="shared" ca="1" si="123"/>
        <v>0</v>
      </c>
      <c r="AA239">
        <f t="shared" ca="1" si="123"/>
        <v>0</v>
      </c>
      <c r="AB239">
        <f t="shared" ca="1" si="123"/>
        <v>0</v>
      </c>
      <c r="AC239" s="59">
        <f t="shared" ca="1" si="103"/>
        <v>0</v>
      </c>
      <c r="AD239" s="17"/>
      <c r="AE239" s="12" t="s">
        <v>36</v>
      </c>
      <c r="AF239">
        <f t="shared" ca="1" si="127"/>
        <v>0</v>
      </c>
      <c r="AG239">
        <f t="shared" ca="1" si="124"/>
        <v>0</v>
      </c>
      <c r="AH239">
        <f t="shared" ca="1" si="124"/>
        <v>0</v>
      </c>
      <c r="AI239">
        <f t="shared" ca="1" si="124"/>
        <v>0</v>
      </c>
      <c r="AJ239">
        <f t="shared" ca="1" si="124"/>
        <v>0</v>
      </c>
      <c r="AK239">
        <f t="shared" ca="1" si="124"/>
        <v>0</v>
      </c>
      <c r="AL239">
        <f t="shared" ca="1" si="124"/>
        <v>0</v>
      </c>
      <c r="AM239">
        <f t="shared" ca="1" si="124"/>
        <v>0</v>
      </c>
      <c r="AN239">
        <f t="shared" ca="1" si="124"/>
        <v>0</v>
      </c>
      <c r="AO239">
        <f t="shared" ca="1" si="124"/>
        <v>0</v>
      </c>
      <c r="AP239">
        <f t="shared" ca="1" si="124"/>
        <v>0</v>
      </c>
      <c r="AQ239">
        <f t="shared" ca="1" si="124"/>
        <v>0</v>
      </c>
      <c r="AR239" s="59">
        <f t="shared" ca="1" si="104"/>
        <v>0</v>
      </c>
      <c r="AS239" s="17"/>
    </row>
    <row r="240" spans="1:45" x14ac:dyDescent="0.25">
      <c r="A240" s="11" t="s">
        <v>55</v>
      </c>
      <c r="B240">
        <f t="shared" ca="1" si="125"/>
        <v>0</v>
      </c>
      <c r="C240">
        <f t="shared" ca="1" si="125"/>
        <v>0</v>
      </c>
      <c r="D240">
        <f t="shared" ca="1" si="125"/>
        <v>0</v>
      </c>
      <c r="E240">
        <f t="shared" ca="1" si="125"/>
        <v>0</v>
      </c>
      <c r="F240">
        <f t="shared" ca="1" si="125"/>
        <v>0</v>
      </c>
      <c r="G240">
        <f t="shared" ref="G240:K294" ca="1" si="128">SUMPRODUCT((INDIRECT(G$223&amp;"!$B$3:$B$250")=$A240)*(INDIRECT(G$223&amp;"!L3C"&amp;MATCH($A$223,INDIRECT(G$223&amp;"!$A$2:$S$2"),0)&amp;":L250C"&amp;MATCH($A$223,INDIRECT(G$223&amp;"!$A$2:$S$2"),0),FALSE)))</f>
        <v>0</v>
      </c>
      <c r="H240">
        <f t="shared" ca="1" si="128"/>
        <v>0</v>
      </c>
      <c r="I240">
        <f t="shared" ca="1" si="128"/>
        <v>0</v>
      </c>
      <c r="J240">
        <f t="shared" ca="1" si="128"/>
        <v>0</v>
      </c>
      <c r="K240">
        <f t="shared" ca="1" si="128"/>
        <v>0</v>
      </c>
      <c r="L240">
        <f t="shared" ref="L240:M294" ca="1" si="129">SUMPRODUCT((INDIRECT(L$223&amp;"!$B$3:$B$250")=$A240)*(INDIRECT(L$223&amp;"!L3C"&amp;MATCH($A$223,INDIRECT(L$223&amp;"!$A$2:$S$2"),0)&amp;":L250C"&amp;MATCH($A$223,INDIRECT(L$223&amp;"!$A$2:$S$2"),0),FALSE)))</f>
        <v>0</v>
      </c>
      <c r="M240">
        <f t="shared" ca="1" si="129"/>
        <v>0</v>
      </c>
      <c r="N240" s="59">
        <f t="shared" ca="1" si="102"/>
        <v>0</v>
      </c>
      <c r="O240" s="17"/>
      <c r="P240" s="11" t="s">
        <v>55</v>
      </c>
      <c r="Q240">
        <f t="shared" ca="1" si="126"/>
        <v>0</v>
      </c>
      <c r="R240">
        <f t="shared" ca="1" si="126"/>
        <v>0</v>
      </c>
      <c r="S240">
        <f t="shared" ca="1" si="126"/>
        <v>0</v>
      </c>
      <c r="T240">
        <f t="shared" ca="1" si="126"/>
        <v>0</v>
      </c>
      <c r="U240">
        <f t="shared" ca="1" si="126"/>
        <v>0</v>
      </c>
      <c r="V240">
        <f t="shared" ref="V240:Z294" ca="1" si="130">SUMPRODUCT((INDIRECT(V$223&amp;"!$B$3:$B$250")=$P240)*(INDIRECT(V$223&amp;"!L3C"&amp;MATCH($P$223,INDIRECT(V$223&amp;"!$A$2:$S$2"),0)&amp;":L250C"&amp;MATCH($P$223,INDIRECT(V$223&amp;"!$A$2:$S$2"),0),FALSE)))</f>
        <v>0</v>
      </c>
      <c r="W240">
        <f t="shared" ca="1" si="130"/>
        <v>0</v>
      </c>
      <c r="X240">
        <f t="shared" ca="1" si="130"/>
        <v>0</v>
      </c>
      <c r="Y240">
        <f t="shared" ca="1" si="130"/>
        <v>0</v>
      </c>
      <c r="Z240">
        <f t="shared" ca="1" si="130"/>
        <v>0</v>
      </c>
      <c r="AA240">
        <f t="shared" ref="AA240:AB294" ca="1" si="131">SUMPRODUCT((INDIRECT(AA$223&amp;"!$B$3:$B$250")=$P240)*(INDIRECT(AA$223&amp;"!L3C"&amp;MATCH($P$223,INDIRECT(AA$223&amp;"!$A$2:$S$2"),0)&amp;":L250C"&amp;MATCH($P$223,INDIRECT(AA$223&amp;"!$A$2:$S$2"),0),FALSE)))</f>
        <v>0</v>
      </c>
      <c r="AB240">
        <f t="shared" ca="1" si="131"/>
        <v>0</v>
      </c>
      <c r="AC240" s="59">
        <f t="shared" ca="1" si="103"/>
        <v>0</v>
      </c>
      <c r="AD240" s="17"/>
      <c r="AE240" s="11" t="s">
        <v>55</v>
      </c>
      <c r="AF240">
        <f t="shared" ca="1" si="127"/>
        <v>0</v>
      </c>
      <c r="AG240">
        <f t="shared" ca="1" si="127"/>
        <v>0</v>
      </c>
      <c r="AH240">
        <f t="shared" ca="1" si="127"/>
        <v>0</v>
      </c>
      <c r="AI240">
        <f t="shared" ca="1" si="127"/>
        <v>0</v>
      </c>
      <c r="AJ240">
        <f t="shared" ca="1" si="127"/>
        <v>0</v>
      </c>
      <c r="AK240">
        <f t="shared" ref="AK240:AO294" ca="1" si="132">SUMPRODUCT((INDIRECT(AK$223&amp;"!$B$3:$B$250")=$AE240)*(INDIRECT(AK$223&amp;"!L3C"&amp;MATCH($AE$223,INDIRECT(AK$223&amp;"!$A$2:$S$2"),0)&amp;":L250C"&amp;MATCH($AE$223,INDIRECT(AK$223&amp;"!$A$2:$S$2"),0),FALSE)))</f>
        <v>0</v>
      </c>
      <c r="AL240">
        <f t="shared" ca="1" si="132"/>
        <v>0</v>
      </c>
      <c r="AM240">
        <f t="shared" ca="1" si="132"/>
        <v>0</v>
      </c>
      <c r="AN240">
        <f t="shared" ca="1" si="132"/>
        <v>0</v>
      </c>
      <c r="AO240">
        <f t="shared" ca="1" si="132"/>
        <v>0</v>
      </c>
      <c r="AP240">
        <f t="shared" ref="AP240:AQ294" ca="1" si="133">SUMPRODUCT((INDIRECT(AP$223&amp;"!$B$3:$B$250")=$AE240)*(INDIRECT(AP$223&amp;"!L3C"&amp;MATCH($AE$223,INDIRECT(AP$223&amp;"!$A$2:$S$2"),0)&amp;":L250C"&amp;MATCH($AE$223,INDIRECT(AP$223&amp;"!$A$2:$S$2"),0),FALSE)))</f>
        <v>0</v>
      </c>
      <c r="AQ240">
        <f t="shared" ca="1" si="133"/>
        <v>0</v>
      </c>
      <c r="AR240" s="59">
        <f t="shared" ca="1" si="104"/>
        <v>0</v>
      </c>
      <c r="AS240" s="17"/>
    </row>
    <row r="241" spans="1:45" x14ac:dyDescent="0.25">
      <c r="A241" s="12" t="s">
        <v>44</v>
      </c>
      <c r="B241">
        <f t="shared" ca="1" si="125"/>
        <v>0</v>
      </c>
      <c r="C241">
        <f t="shared" ca="1" si="125"/>
        <v>0</v>
      </c>
      <c r="D241">
        <f t="shared" ca="1" si="125"/>
        <v>0</v>
      </c>
      <c r="E241">
        <f t="shared" ca="1" si="125"/>
        <v>0</v>
      </c>
      <c r="F241">
        <f t="shared" ca="1" si="125"/>
        <v>0</v>
      </c>
      <c r="G241">
        <f t="shared" ca="1" si="128"/>
        <v>0</v>
      </c>
      <c r="H241">
        <f t="shared" ca="1" si="128"/>
        <v>0</v>
      </c>
      <c r="I241">
        <f t="shared" ca="1" si="128"/>
        <v>0</v>
      </c>
      <c r="J241">
        <f t="shared" ca="1" si="128"/>
        <v>0</v>
      </c>
      <c r="K241">
        <f t="shared" ca="1" si="128"/>
        <v>0</v>
      </c>
      <c r="L241">
        <f t="shared" ca="1" si="129"/>
        <v>0</v>
      </c>
      <c r="M241">
        <f t="shared" ca="1" si="129"/>
        <v>0</v>
      </c>
      <c r="N241" s="59">
        <f t="shared" ca="1" si="102"/>
        <v>0</v>
      </c>
      <c r="O241" s="17"/>
      <c r="P241" s="12" t="s">
        <v>44</v>
      </c>
      <c r="Q241">
        <f t="shared" ca="1" si="126"/>
        <v>0</v>
      </c>
      <c r="R241">
        <f t="shared" ca="1" si="126"/>
        <v>0</v>
      </c>
      <c r="S241">
        <f t="shared" ca="1" si="126"/>
        <v>0</v>
      </c>
      <c r="T241">
        <f t="shared" ca="1" si="126"/>
        <v>0</v>
      </c>
      <c r="U241">
        <f t="shared" ca="1" si="126"/>
        <v>0</v>
      </c>
      <c r="V241">
        <f t="shared" ca="1" si="130"/>
        <v>0</v>
      </c>
      <c r="W241">
        <f t="shared" ca="1" si="130"/>
        <v>0</v>
      </c>
      <c r="X241">
        <f t="shared" ca="1" si="130"/>
        <v>0</v>
      </c>
      <c r="Y241">
        <f t="shared" ca="1" si="130"/>
        <v>0</v>
      </c>
      <c r="Z241">
        <f t="shared" ca="1" si="130"/>
        <v>0</v>
      </c>
      <c r="AA241">
        <f t="shared" ca="1" si="131"/>
        <v>0</v>
      </c>
      <c r="AB241">
        <f t="shared" ca="1" si="131"/>
        <v>0</v>
      </c>
      <c r="AC241" s="59">
        <f t="shared" ca="1" si="103"/>
        <v>0</v>
      </c>
      <c r="AD241" s="17"/>
      <c r="AE241" s="12" t="s">
        <v>44</v>
      </c>
      <c r="AF241">
        <f t="shared" ca="1" si="127"/>
        <v>0</v>
      </c>
      <c r="AG241">
        <f t="shared" ca="1" si="127"/>
        <v>0</v>
      </c>
      <c r="AH241">
        <f t="shared" ca="1" si="127"/>
        <v>0</v>
      </c>
      <c r="AI241">
        <f t="shared" ca="1" si="127"/>
        <v>0</v>
      </c>
      <c r="AJ241">
        <f t="shared" ca="1" si="127"/>
        <v>0</v>
      </c>
      <c r="AK241">
        <f t="shared" ca="1" si="132"/>
        <v>0</v>
      </c>
      <c r="AL241">
        <f t="shared" ca="1" si="132"/>
        <v>0</v>
      </c>
      <c r="AM241">
        <f t="shared" ca="1" si="132"/>
        <v>0</v>
      </c>
      <c r="AN241">
        <f t="shared" ca="1" si="132"/>
        <v>0</v>
      </c>
      <c r="AO241">
        <f t="shared" ca="1" si="132"/>
        <v>0</v>
      </c>
      <c r="AP241">
        <f t="shared" ca="1" si="133"/>
        <v>0</v>
      </c>
      <c r="AQ241">
        <f t="shared" ca="1" si="133"/>
        <v>0</v>
      </c>
      <c r="AR241" s="59">
        <f t="shared" ca="1" si="104"/>
        <v>0</v>
      </c>
      <c r="AS241" s="17"/>
    </row>
    <row r="242" spans="1:45" x14ac:dyDescent="0.25">
      <c r="A242" s="11" t="s">
        <v>19</v>
      </c>
      <c r="B242">
        <f t="shared" ca="1" si="125"/>
        <v>0</v>
      </c>
      <c r="C242">
        <f t="shared" ca="1" si="125"/>
        <v>0</v>
      </c>
      <c r="D242">
        <f t="shared" ca="1" si="125"/>
        <v>0</v>
      </c>
      <c r="E242">
        <f t="shared" ca="1" si="125"/>
        <v>0</v>
      </c>
      <c r="F242">
        <f t="shared" ca="1" si="125"/>
        <v>0</v>
      </c>
      <c r="G242">
        <f t="shared" ca="1" si="128"/>
        <v>0</v>
      </c>
      <c r="H242">
        <f t="shared" ca="1" si="128"/>
        <v>0</v>
      </c>
      <c r="I242">
        <f t="shared" ca="1" si="128"/>
        <v>0</v>
      </c>
      <c r="J242">
        <f t="shared" ca="1" si="128"/>
        <v>0</v>
      </c>
      <c r="K242">
        <f t="shared" ca="1" si="128"/>
        <v>0</v>
      </c>
      <c r="L242">
        <f t="shared" ca="1" si="129"/>
        <v>0</v>
      </c>
      <c r="M242">
        <f t="shared" ca="1" si="129"/>
        <v>0</v>
      </c>
      <c r="N242" s="59">
        <f t="shared" ca="1" si="102"/>
        <v>0</v>
      </c>
      <c r="O242" s="17"/>
      <c r="P242" s="11" t="s">
        <v>19</v>
      </c>
      <c r="Q242">
        <f t="shared" ca="1" si="126"/>
        <v>0</v>
      </c>
      <c r="R242">
        <f t="shared" ca="1" si="126"/>
        <v>0</v>
      </c>
      <c r="S242">
        <f t="shared" ca="1" si="126"/>
        <v>0</v>
      </c>
      <c r="T242">
        <f t="shared" ca="1" si="126"/>
        <v>0</v>
      </c>
      <c r="U242">
        <f t="shared" ca="1" si="126"/>
        <v>0</v>
      </c>
      <c r="V242">
        <f t="shared" ca="1" si="130"/>
        <v>0</v>
      </c>
      <c r="W242">
        <f t="shared" ca="1" si="130"/>
        <v>0</v>
      </c>
      <c r="X242">
        <f t="shared" ca="1" si="130"/>
        <v>0</v>
      </c>
      <c r="Y242">
        <f t="shared" ca="1" si="130"/>
        <v>0</v>
      </c>
      <c r="Z242">
        <f t="shared" ca="1" si="130"/>
        <v>0</v>
      </c>
      <c r="AA242">
        <f t="shared" ca="1" si="131"/>
        <v>0</v>
      </c>
      <c r="AB242">
        <f t="shared" ca="1" si="131"/>
        <v>0</v>
      </c>
      <c r="AC242" s="59">
        <f t="shared" ca="1" si="103"/>
        <v>0</v>
      </c>
      <c r="AD242" s="17"/>
      <c r="AE242" s="11" t="s">
        <v>19</v>
      </c>
      <c r="AF242">
        <f t="shared" ca="1" si="127"/>
        <v>0</v>
      </c>
      <c r="AG242">
        <f t="shared" ca="1" si="127"/>
        <v>0</v>
      </c>
      <c r="AH242">
        <f t="shared" ca="1" si="127"/>
        <v>0</v>
      </c>
      <c r="AI242">
        <f t="shared" ca="1" si="127"/>
        <v>0</v>
      </c>
      <c r="AJ242">
        <f t="shared" ca="1" si="127"/>
        <v>0</v>
      </c>
      <c r="AK242">
        <f t="shared" ca="1" si="132"/>
        <v>0</v>
      </c>
      <c r="AL242">
        <f t="shared" ca="1" si="132"/>
        <v>0</v>
      </c>
      <c r="AM242">
        <f t="shared" ca="1" si="132"/>
        <v>0</v>
      </c>
      <c r="AN242">
        <f t="shared" ca="1" si="132"/>
        <v>0</v>
      </c>
      <c r="AO242">
        <f t="shared" ca="1" si="132"/>
        <v>0</v>
      </c>
      <c r="AP242">
        <f t="shared" ca="1" si="133"/>
        <v>0</v>
      </c>
      <c r="AQ242">
        <f t="shared" ca="1" si="133"/>
        <v>0</v>
      </c>
      <c r="AR242" s="59">
        <f t="shared" ca="1" si="104"/>
        <v>0</v>
      </c>
      <c r="AS242" s="17"/>
    </row>
    <row r="243" spans="1:45" x14ac:dyDescent="0.25">
      <c r="A243" s="12" t="s">
        <v>20</v>
      </c>
      <c r="B243">
        <f t="shared" ca="1" si="125"/>
        <v>0</v>
      </c>
      <c r="C243">
        <f t="shared" ca="1" si="125"/>
        <v>0</v>
      </c>
      <c r="D243">
        <f t="shared" ca="1" si="125"/>
        <v>0</v>
      </c>
      <c r="E243">
        <f t="shared" ca="1" si="125"/>
        <v>0</v>
      </c>
      <c r="F243">
        <f t="shared" ca="1" si="125"/>
        <v>0</v>
      </c>
      <c r="G243">
        <f t="shared" ca="1" si="128"/>
        <v>0</v>
      </c>
      <c r="H243">
        <f t="shared" ca="1" si="128"/>
        <v>0</v>
      </c>
      <c r="I243">
        <f t="shared" ca="1" si="128"/>
        <v>0</v>
      </c>
      <c r="J243">
        <f t="shared" ca="1" si="128"/>
        <v>0</v>
      </c>
      <c r="K243">
        <f t="shared" ca="1" si="128"/>
        <v>0</v>
      </c>
      <c r="L243">
        <f t="shared" ca="1" si="129"/>
        <v>0</v>
      </c>
      <c r="M243">
        <f t="shared" ca="1" si="129"/>
        <v>0</v>
      </c>
      <c r="N243" s="59">
        <f t="shared" ca="1" si="102"/>
        <v>0</v>
      </c>
      <c r="O243" s="17"/>
      <c r="P243" s="12" t="s">
        <v>20</v>
      </c>
      <c r="Q243">
        <f t="shared" ca="1" si="126"/>
        <v>0</v>
      </c>
      <c r="R243">
        <f t="shared" ca="1" si="126"/>
        <v>0</v>
      </c>
      <c r="S243">
        <f t="shared" ca="1" si="126"/>
        <v>0</v>
      </c>
      <c r="T243">
        <f t="shared" ca="1" si="126"/>
        <v>0</v>
      </c>
      <c r="U243">
        <f t="shared" ca="1" si="126"/>
        <v>0</v>
      </c>
      <c r="V243">
        <f t="shared" ca="1" si="130"/>
        <v>0</v>
      </c>
      <c r="W243">
        <f t="shared" ca="1" si="130"/>
        <v>0</v>
      </c>
      <c r="X243">
        <f t="shared" ca="1" si="130"/>
        <v>0</v>
      </c>
      <c r="Y243">
        <f t="shared" ca="1" si="130"/>
        <v>0</v>
      </c>
      <c r="Z243">
        <f t="shared" ca="1" si="130"/>
        <v>0</v>
      </c>
      <c r="AA243">
        <f t="shared" ca="1" si="131"/>
        <v>0</v>
      </c>
      <c r="AB243">
        <f t="shared" ca="1" si="131"/>
        <v>0</v>
      </c>
      <c r="AC243" s="59">
        <f t="shared" ca="1" si="103"/>
        <v>0</v>
      </c>
      <c r="AD243" s="17"/>
      <c r="AE243" s="12" t="s">
        <v>20</v>
      </c>
      <c r="AF243">
        <f t="shared" ca="1" si="127"/>
        <v>0</v>
      </c>
      <c r="AG243">
        <f t="shared" ca="1" si="127"/>
        <v>0</v>
      </c>
      <c r="AH243">
        <f t="shared" ca="1" si="127"/>
        <v>0</v>
      </c>
      <c r="AI243">
        <f t="shared" ca="1" si="127"/>
        <v>0</v>
      </c>
      <c r="AJ243">
        <f t="shared" ca="1" si="127"/>
        <v>0</v>
      </c>
      <c r="AK243">
        <f t="shared" ca="1" si="132"/>
        <v>0</v>
      </c>
      <c r="AL243">
        <f t="shared" ca="1" si="132"/>
        <v>0</v>
      </c>
      <c r="AM243">
        <f t="shared" ca="1" si="132"/>
        <v>0</v>
      </c>
      <c r="AN243">
        <f t="shared" ca="1" si="132"/>
        <v>0</v>
      </c>
      <c r="AO243">
        <f t="shared" ca="1" si="132"/>
        <v>0</v>
      </c>
      <c r="AP243">
        <f t="shared" ca="1" si="133"/>
        <v>0</v>
      </c>
      <c r="AQ243">
        <f t="shared" ca="1" si="133"/>
        <v>0</v>
      </c>
      <c r="AR243" s="59">
        <f t="shared" ca="1" si="104"/>
        <v>0</v>
      </c>
      <c r="AS243" s="17"/>
    </row>
    <row r="244" spans="1:45" x14ac:dyDescent="0.25">
      <c r="A244" s="11" t="s">
        <v>21</v>
      </c>
      <c r="B244">
        <f t="shared" ca="1" si="125"/>
        <v>0</v>
      </c>
      <c r="C244">
        <f t="shared" ca="1" si="125"/>
        <v>0</v>
      </c>
      <c r="D244">
        <f t="shared" ca="1" si="125"/>
        <v>0</v>
      </c>
      <c r="E244">
        <f t="shared" ca="1" si="125"/>
        <v>0</v>
      </c>
      <c r="F244">
        <f t="shared" ca="1" si="125"/>
        <v>0</v>
      </c>
      <c r="G244">
        <f t="shared" ca="1" si="128"/>
        <v>0</v>
      </c>
      <c r="H244">
        <f t="shared" ca="1" si="128"/>
        <v>0</v>
      </c>
      <c r="I244">
        <f t="shared" ca="1" si="128"/>
        <v>0</v>
      </c>
      <c r="J244">
        <f t="shared" ca="1" si="128"/>
        <v>0</v>
      </c>
      <c r="K244">
        <f t="shared" ca="1" si="128"/>
        <v>0</v>
      </c>
      <c r="L244">
        <f t="shared" ca="1" si="129"/>
        <v>0</v>
      </c>
      <c r="M244">
        <f t="shared" ca="1" si="129"/>
        <v>0</v>
      </c>
      <c r="N244" s="59">
        <f t="shared" ca="1" si="102"/>
        <v>0</v>
      </c>
      <c r="O244" s="17"/>
      <c r="P244" s="11" t="s">
        <v>21</v>
      </c>
      <c r="Q244">
        <f t="shared" ca="1" si="126"/>
        <v>0</v>
      </c>
      <c r="R244">
        <f t="shared" ca="1" si="126"/>
        <v>0</v>
      </c>
      <c r="S244">
        <f t="shared" ca="1" si="126"/>
        <v>0</v>
      </c>
      <c r="T244">
        <f t="shared" ca="1" si="126"/>
        <v>0</v>
      </c>
      <c r="U244">
        <f t="shared" ca="1" si="126"/>
        <v>0</v>
      </c>
      <c r="V244">
        <f t="shared" ca="1" si="130"/>
        <v>0</v>
      </c>
      <c r="W244">
        <f t="shared" ca="1" si="130"/>
        <v>0</v>
      </c>
      <c r="X244">
        <f t="shared" ca="1" si="130"/>
        <v>0</v>
      </c>
      <c r="Y244">
        <f t="shared" ca="1" si="130"/>
        <v>0</v>
      </c>
      <c r="Z244">
        <f t="shared" ca="1" si="130"/>
        <v>0</v>
      </c>
      <c r="AA244">
        <f t="shared" ca="1" si="131"/>
        <v>0</v>
      </c>
      <c r="AB244">
        <f t="shared" ca="1" si="131"/>
        <v>0</v>
      </c>
      <c r="AC244" s="59">
        <f t="shared" ca="1" si="103"/>
        <v>0</v>
      </c>
      <c r="AD244" s="17"/>
      <c r="AE244" s="11" t="s">
        <v>21</v>
      </c>
      <c r="AF244">
        <f t="shared" ca="1" si="127"/>
        <v>0</v>
      </c>
      <c r="AG244">
        <f t="shared" ca="1" si="127"/>
        <v>0</v>
      </c>
      <c r="AH244">
        <f t="shared" ca="1" si="127"/>
        <v>0</v>
      </c>
      <c r="AI244">
        <f t="shared" ca="1" si="127"/>
        <v>0</v>
      </c>
      <c r="AJ244">
        <f t="shared" ca="1" si="127"/>
        <v>0</v>
      </c>
      <c r="AK244">
        <f t="shared" ca="1" si="132"/>
        <v>0</v>
      </c>
      <c r="AL244">
        <f t="shared" ca="1" si="132"/>
        <v>0</v>
      </c>
      <c r="AM244">
        <f t="shared" ca="1" si="132"/>
        <v>0</v>
      </c>
      <c r="AN244">
        <f t="shared" ca="1" si="132"/>
        <v>0</v>
      </c>
      <c r="AO244">
        <f t="shared" ca="1" si="132"/>
        <v>0</v>
      </c>
      <c r="AP244">
        <f t="shared" ca="1" si="133"/>
        <v>0</v>
      </c>
      <c r="AQ244">
        <f t="shared" ca="1" si="133"/>
        <v>0</v>
      </c>
      <c r="AR244" s="59">
        <f t="shared" ca="1" si="104"/>
        <v>0</v>
      </c>
      <c r="AS244" s="17"/>
    </row>
    <row r="245" spans="1:45" x14ac:dyDescent="0.25">
      <c r="A245" s="12" t="s">
        <v>22</v>
      </c>
      <c r="B245">
        <f t="shared" ca="1" si="125"/>
        <v>0</v>
      </c>
      <c r="C245">
        <f t="shared" ca="1" si="125"/>
        <v>0</v>
      </c>
      <c r="D245">
        <f t="shared" ca="1" si="125"/>
        <v>0</v>
      </c>
      <c r="E245">
        <f t="shared" ca="1" si="125"/>
        <v>0</v>
      </c>
      <c r="F245">
        <f t="shared" ca="1" si="125"/>
        <v>0</v>
      </c>
      <c r="G245">
        <f t="shared" ca="1" si="128"/>
        <v>0</v>
      </c>
      <c r="H245">
        <f t="shared" ca="1" si="128"/>
        <v>0</v>
      </c>
      <c r="I245">
        <f t="shared" ca="1" si="128"/>
        <v>0</v>
      </c>
      <c r="J245">
        <f t="shared" ca="1" si="128"/>
        <v>0</v>
      </c>
      <c r="K245">
        <f t="shared" ca="1" si="128"/>
        <v>0</v>
      </c>
      <c r="L245">
        <f t="shared" ca="1" si="129"/>
        <v>0</v>
      </c>
      <c r="M245">
        <f t="shared" ca="1" si="129"/>
        <v>0</v>
      </c>
      <c r="N245" s="59">
        <f t="shared" ca="1" si="102"/>
        <v>0</v>
      </c>
      <c r="O245" s="17"/>
      <c r="P245" s="12" t="s">
        <v>22</v>
      </c>
      <c r="Q245">
        <f t="shared" ca="1" si="126"/>
        <v>0</v>
      </c>
      <c r="R245">
        <f t="shared" ca="1" si="126"/>
        <v>0</v>
      </c>
      <c r="S245">
        <f t="shared" ca="1" si="126"/>
        <v>0</v>
      </c>
      <c r="T245">
        <f t="shared" ca="1" si="126"/>
        <v>0</v>
      </c>
      <c r="U245">
        <f t="shared" ca="1" si="126"/>
        <v>0</v>
      </c>
      <c r="V245">
        <f t="shared" ca="1" si="130"/>
        <v>0</v>
      </c>
      <c r="W245">
        <f t="shared" ca="1" si="130"/>
        <v>0</v>
      </c>
      <c r="X245">
        <f t="shared" ca="1" si="130"/>
        <v>0</v>
      </c>
      <c r="Y245">
        <f t="shared" ca="1" si="130"/>
        <v>0</v>
      </c>
      <c r="Z245">
        <f t="shared" ca="1" si="130"/>
        <v>0</v>
      </c>
      <c r="AA245">
        <f t="shared" ca="1" si="131"/>
        <v>0</v>
      </c>
      <c r="AB245">
        <f t="shared" ca="1" si="131"/>
        <v>0</v>
      </c>
      <c r="AC245" s="59">
        <f t="shared" ca="1" si="103"/>
        <v>0</v>
      </c>
      <c r="AD245" s="17"/>
      <c r="AE245" s="12" t="s">
        <v>22</v>
      </c>
      <c r="AF245">
        <f t="shared" ca="1" si="127"/>
        <v>0</v>
      </c>
      <c r="AG245">
        <f t="shared" ca="1" si="127"/>
        <v>0</v>
      </c>
      <c r="AH245">
        <f t="shared" ca="1" si="127"/>
        <v>0</v>
      </c>
      <c r="AI245">
        <f t="shared" ca="1" si="127"/>
        <v>0</v>
      </c>
      <c r="AJ245">
        <f t="shared" ca="1" si="127"/>
        <v>0</v>
      </c>
      <c r="AK245">
        <f t="shared" ca="1" si="132"/>
        <v>0</v>
      </c>
      <c r="AL245">
        <f t="shared" ca="1" si="132"/>
        <v>0</v>
      </c>
      <c r="AM245">
        <f t="shared" ca="1" si="132"/>
        <v>0</v>
      </c>
      <c r="AN245">
        <f t="shared" ca="1" si="132"/>
        <v>0</v>
      </c>
      <c r="AO245">
        <f t="shared" ca="1" si="132"/>
        <v>0</v>
      </c>
      <c r="AP245">
        <f t="shared" ca="1" si="133"/>
        <v>0</v>
      </c>
      <c r="AQ245">
        <f t="shared" ca="1" si="133"/>
        <v>0</v>
      </c>
      <c r="AR245" s="59">
        <f t="shared" ca="1" si="104"/>
        <v>0</v>
      </c>
      <c r="AS245" s="17"/>
    </row>
    <row r="246" spans="1:45" x14ac:dyDescent="0.25">
      <c r="A246" s="11" t="s">
        <v>23</v>
      </c>
      <c r="B246">
        <f t="shared" ca="1" si="125"/>
        <v>0</v>
      </c>
      <c r="C246">
        <f t="shared" ca="1" si="125"/>
        <v>0</v>
      </c>
      <c r="D246">
        <f t="shared" ca="1" si="125"/>
        <v>0</v>
      </c>
      <c r="E246">
        <f t="shared" ca="1" si="125"/>
        <v>0</v>
      </c>
      <c r="F246">
        <f t="shared" ca="1" si="125"/>
        <v>0</v>
      </c>
      <c r="G246">
        <f t="shared" ca="1" si="128"/>
        <v>0</v>
      </c>
      <c r="H246">
        <f t="shared" ca="1" si="128"/>
        <v>0</v>
      </c>
      <c r="I246">
        <f t="shared" ca="1" si="128"/>
        <v>0</v>
      </c>
      <c r="J246">
        <f t="shared" ca="1" si="128"/>
        <v>0</v>
      </c>
      <c r="K246">
        <f t="shared" ca="1" si="128"/>
        <v>0</v>
      </c>
      <c r="L246">
        <f t="shared" ca="1" si="129"/>
        <v>0</v>
      </c>
      <c r="M246">
        <f t="shared" ca="1" si="129"/>
        <v>0</v>
      </c>
      <c r="N246" s="59">
        <f t="shared" ca="1" si="102"/>
        <v>0</v>
      </c>
      <c r="O246" s="17"/>
      <c r="P246" s="11" t="s">
        <v>23</v>
      </c>
      <c r="Q246">
        <f t="shared" ca="1" si="126"/>
        <v>0</v>
      </c>
      <c r="R246">
        <f t="shared" ca="1" si="126"/>
        <v>0</v>
      </c>
      <c r="S246">
        <f t="shared" ca="1" si="126"/>
        <v>0</v>
      </c>
      <c r="T246">
        <f t="shared" ca="1" si="126"/>
        <v>0</v>
      </c>
      <c r="U246">
        <f t="shared" ca="1" si="126"/>
        <v>0</v>
      </c>
      <c r="V246">
        <f t="shared" ca="1" si="130"/>
        <v>0</v>
      </c>
      <c r="W246">
        <f t="shared" ca="1" si="130"/>
        <v>0</v>
      </c>
      <c r="X246">
        <f t="shared" ca="1" si="130"/>
        <v>0</v>
      </c>
      <c r="Y246">
        <f t="shared" ca="1" si="130"/>
        <v>0</v>
      </c>
      <c r="Z246">
        <f t="shared" ca="1" si="130"/>
        <v>0</v>
      </c>
      <c r="AA246">
        <f t="shared" ca="1" si="131"/>
        <v>0</v>
      </c>
      <c r="AB246">
        <f t="shared" ca="1" si="131"/>
        <v>0</v>
      </c>
      <c r="AC246" s="59">
        <f t="shared" ca="1" si="103"/>
        <v>0</v>
      </c>
      <c r="AD246" s="17"/>
      <c r="AE246" s="11" t="s">
        <v>23</v>
      </c>
      <c r="AF246">
        <f t="shared" ca="1" si="127"/>
        <v>0</v>
      </c>
      <c r="AG246">
        <f t="shared" ca="1" si="127"/>
        <v>0</v>
      </c>
      <c r="AH246">
        <f t="shared" ca="1" si="127"/>
        <v>0</v>
      </c>
      <c r="AI246">
        <f t="shared" ca="1" si="127"/>
        <v>0</v>
      </c>
      <c r="AJ246">
        <f t="shared" ca="1" si="127"/>
        <v>0</v>
      </c>
      <c r="AK246">
        <f t="shared" ca="1" si="132"/>
        <v>0</v>
      </c>
      <c r="AL246">
        <f t="shared" ca="1" si="132"/>
        <v>0</v>
      </c>
      <c r="AM246">
        <f t="shared" ca="1" si="132"/>
        <v>0</v>
      </c>
      <c r="AN246">
        <f t="shared" ca="1" si="132"/>
        <v>0</v>
      </c>
      <c r="AO246">
        <f t="shared" ca="1" si="132"/>
        <v>0</v>
      </c>
      <c r="AP246">
        <f t="shared" ca="1" si="133"/>
        <v>0</v>
      </c>
      <c r="AQ246">
        <f t="shared" ca="1" si="133"/>
        <v>0</v>
      </c>
      <c r="AR246" s="59">
        <f t="shared" ca="1" si="104"/>
        <v>0</v>
      </c>
      <c r="AS246" s="17"/>
    </row>
    <row r="247" spans="1:45" x14ac:dyDescent="0.25">
      <c r="A247" s="12" t="s">
        <v>24</v>
      </c>
      <c r="B247">
        <f t="shared" ca="1" si="125"/>
        <v>0</v>
      </c>
      <c r="C247">
        <f t="shared" ca="1" si="125"/>
        <v>0</v>
      </c>
      <c r="D247">
        <f t="shared" ca="1" si="125"/>
        <v>0</v>
      </c>
      <c r="E247">
        <f t="shared" ca="1" si="125"/>
        <v>0</v>
      </c>
      <c r="F247">
        <f t="shared" ca="1" si="125"/>
        <v>0</v>
      </c>
      <c r="G247">
        <f t="shared" ca="1" si="128"/>
        <v>0</v>
      </c>
      <c r="H247">
        <f t="shared" ca="1" si="128"/>
        <v>0</v>
      </c>
      <c r="I247">
        <f t="shared" ca="1" si="128"/>
        <v>0</v>
      </c>
      <c r="J247">
        <f t="shared" ca="1" si="128"/>
        <v>0</v>
      </c>
      <c r="K247">
        <f t="shared" ca="1" si="128"/>
        <v>0</v>
      </c>
      <c r="L247">
        <f t="shared" ca="1" si="129"/>
        <v>0</v>
      </c>
      <c r="M247">
        <f t="shared" ca="1" si="129"/>
        <v>0</v>
      </c>
      <c r="N247" s="59">
        <f t="shared" ca="1" si="102"/>
        <v>0</v>
      </c>
      <c r="O247" s="17"/>
      <c r="P247" s="12" t="s">
        <v>24</v>
      </c>
      <c r="Q247">
        <f t="shared" ca="1" si="126"/>
        <v>0</v>
      </c>
      <c r="R247">
        <f t="shared" ca="1" si="126"/>
        <v>0</v>
      </c>
      <c r="S247">
        <f t="shared" ca="1" si="126"/>
        <v>0</v>
      </c>
      <c r="T247">
        <f t="shared" ca="1" si="126"/>
        <v>0</v>
      </c>
      <c r="U247">
        <f t="shared" ca="1" si="126"/>
        <v>0</v>
      </c>
      <c r="V247">
        <f t="shared" ca="1" si="130"/>
        <v>0</v>
      </c>
      <c r="W247">
        <f t="shared" ca="1" si="130"/>
        <v>0</v>
      </c>
      <c r="X247">
        <f t="shared" ca="1" si="130"/>
        <v>0</v>
      </c>
      <c r="Y247">
        <f t="shared" ca="1" si="130"/>
        <v>0</v>
      </c>
      <c r="Z247">
        <f t="shared" ca="1" si="130"/>
        <v>0</v>
      </c>
      <c r="AA247">
        <f t="shared" ca="1" si="131"/>
        <v>0</v>
      </c>
      <c r="AB247">
        <f t="shared" ca="1" si="131"/>
        <v>0</v>
      </c>
      <c r="AC247" s="59">
        <f t="shared" ca="1" si="103"/>
        <v>0</v>
      </c>
      <c r="AD247" s="17"/>
      <c r="AE247" s="12" t="s">
        <v>24</v>
      </c>
      <c r="AF247">
        <f t="shared" ca="1" si="127"/>
        <v>0</v>
      </c>
      <c r="AG247">
        <f t="shared" ca="1" si="127"/>
        <v>0</v>
      </c>
      <c r="AH247">
        <f t="shared" ca="1" si="127"/>
        <v>0</v>
      </c>
      <c r="AI247">
        <f t="shared" ca="1" si="127"/>
        <v>0</v>
      </c>
      <c r="AJ247">
        <f t="shared" ca="1" si="127"/>
        <v>0</v>
      </c>
      <c r="AK247">
        <f t="shared" ca="1" si="132"/>
        <v>0</v>
      </c>
      <c r="AL247">
        <f t="shared" ca="1" si="132"/>
        <v>0</v>
      </c>
      <c r="AM247">
        <f t="shared" ca="1" si="132"/>
        <v>0</v>
      </c>
      <c r="AN247">
        <f t="shared" ca="1" si="132"/>
        <v>0</v>
      </c>
      <c r="AO247">
        <f t="shared" ca="1" si="132"/>
        <v>0</v>
      </c>
      <c r="AP247">
        <f t="shared" ca="1" si="133"/>
        <v>0</v>
      </c>
      <c r="AQ247">
        <f t="shared" ca="1" si="133"/>
        <v>0</v>
      </c>
      <c r="AR247" s="59">
        <f t="shared" ca="1" si="104"/>
        <v>0</v>
      </c>
      <c r="AS247" s="17"/>
    </row>
    <row r="248" spans="1:45" x14ac:dyDescent="0.25">
      <c r="A248" s="11" t="s">
        <v>25</v>
      </c>
      <c r="B248">
        <f t="shared" ca="1" si="125"/>
        <v>0</v>
      </c>
      <c r="C248">
        <f t="shared" ca="1" si="125"/>
        <v>0</v>
      </c>
      <c r="D248">
        <f t="shared" ca="1" si="125"/>
        <v>0</v>
      </c>
      <c r="E248">
        <f t="shared" ca="1" si="125"/>
        <v>0</v>
      </c>
      <c r="F248">
        <f t="shared" ca="1" si="125"/>
        <v>0</v>
      </c>
      <c r="G248">
        <f t="shared" ca="1" si="128"/>
        <v>0</v>
      </c>
      <c r="H248">
        <f t="shared" ca="1" si="128"/>
        <v>0</v>
      </c>
      <c r="I248">
        <f t="shared" ca="1" si="128"/>
        <v>0</v>
      </c>
      <c r="J248">
        <f t="shared" ca="1" si="128"/>
        <v>0</v>
      </c>
      <c r="K248">
        <f t="shared" ca="1" si="128"/>
        <v>0</v>
      </c>
      <c r="L248">
        <f t="shared" ca="1" si="129"/>
        <v>0</v>
      </c>
      <c r="M248">
        <f t="shared" ca="1" si="129"/>
        <v>0</v>
      </c>
      <c r="N248" s="59">
        <f t="shared" ca="1" si="102"/>
        <v>0</v>
      </c>
      <c r="O248" s="17"/>
      <c r="P248" s="11" t="s">
        <v>25</v>
      </c>
      <c r="Q248">
        <f t="shared" ca="1" si="126"/>
        <v>0</v>
      </c>
      <c r="R248">
        <f t="shared" ca="1" si="126"/>
        <v>0</v>
      </c>
      <c r="S248">
        <f t="shared" ca="1" si="126"/>
        <v>0</v>
      </c>
      <c r="T248">
        <f t="shared" ca="1" si="126"/>
        <v>0</v>
      </c>
      <c r="U248">
        <f t="shared" ca="1" si="126"/>
        <v>0</v>
      </c>
      <c r="V248">
        <f t="shared" ca="1" si="130"/>
        <v>0</v>
      </c>
      <c r="W248">
        <f t="shared" ca="1" si="130"/>
        <v>0</v>
      </c>
      <c r="X248">
        <f t="shared" ca="1" si="130"/>
        <v>0</v>
      </c>
      <c r="Y248">
        <f t="shared" ca="1" si="130"/>
        <v>0</v>
      </c>
      <c r="Z248">
        <f t="shared" ca="1" si="130"/>
        <v>0</v>
      </c>
      <c r="AA248">
        <f t="shared" ca="1" si="131"/>
        <v>0</v>
      </c>
      <c r="AB248">
        <f t="shared" ca="1" si="131"/>
        <v>0</v>
      </c>
      <c r="AC248" s="59">
        <f t="shared" ca="1" si="103"/>
        <v>0</v>
      </c>
      <c r="AD248" s="17"/>
      <c r="AE248" s="11" t="s">
        <v>25</v>
      </c>
      <c r="AF248">
        <f t="shared" ca="1" si="127"/>
        <v>0</v>
      </c>
      <c r="AG248">
        <f t="shared" ca="1" si="127"/>
        <v>0</v>
      </c>
      <c r="AH248">
        <f t="shared" ca="1" si="127"/>
        <v>0</v>
      </c>
      <c r="AI248">
        <f t="shared" ca="1" si="127"/>
        <v>0</v>
      </c>
      <c r="AJ248">
        <f t="shared" ca="1" si="127"/>
        <v>0</v>
      </c>
      <c r="AK248">
        <f t="shared" ca="1" si="132"/>
        <v>0</v>
      </c>
      <c r="AL248">
        <f t="shared" ca="1" si="132"/>
        <v>0</v>
      </c>
      <c r="AM248">
        <f t="shared" ca="1" si="132"/>
        <v>0</v>
      </c>
      <c r="AN248">
        <f t="shared" ca="1" si="132"/>
        <v>0</v>
      </c>
      <c r="AO248">
        <f t="shared" ca="1" si="132"/>
        <v>0</v>
      </c>
      <c r="AP248">
        <f t="shared" ca="1" si="133"/>
        <v>0</v>
      </c>
      <c r="AQ248">
        <f t="shared" ca="1" si="133"/>
        <v>0</v>
      </c>
      <c r="AR248" s="59">
        <f t="shared" ca="1" si="104"/>
        <v>0</v>
      </c>
      <c r="AS248" s="17"/>
    </row>
    <row r="249" spans="1:45" x14ac:dyDescent="0.25">
      <c r="A249" s="12" t="s">
        <v>26</v>
      </c>
      <c r="B249">
        <f t="shared" ca="1" si="125"/>
        <v>0</v>
      </c>
      <c r="C249">
        <f t="shared" ca="1" si="125"/>
        <v>0</v>
      </c>
      <c r="D249">
        <f t="shared" ca="1" si="125"/>
        <v>0</v>
      </c>
      <c r="E249">
        <f t="shared" ca="1" si="125"/>
        <v>0</v>
      </c>
      <c r="F249">
        <f t="shared" ca="1" si="125"/>
        <v>0</v>
      </c>
      <c r="G249">
        <f t="shared" ca="1" si="128"/>
        <v>0</v>
      </c>
      <c r="H249">
        <f t="shared" ca="1" si="128"/>
        <v>0</v>
      </c>
      <c r="I249">
        <f t="shared" ca="1" si="128"/>
        <v>0</v>
      </c>
      <c r="J249">
        <f t="shared" ca="1" si="128"/>
        <v>0</v>
      </c>
      <c r="K249">
        <f t="shared" ca="1" si="128"/>
        <v>0</v>
      </c>
      <c r="L249">
        <f t="shared" ca="1" si="129"/>
        <v>0</v>
      </c>
      <c r="M249">
        <f t="shared" ca="1" si="129"/>
        <v>0</v>
      </c>
      <c r="N249" s="59">
        <f t="shared" ca="1" si="102"/>
        <v>0</v>
      </c>
      <c r="O249" s="17"/>
      <c r="P249" s="12" t="s">
        <v>26</v>
      </c>
      <c r="Q249">
        <f t="shared" ca="1" si="126"/>
        <v>0</v>
      </c>
      <c r="R249">
        <f t="shared" ca="1" si="126"/>
        <v>0</v>
      </c>
      <c r="S249">
        <f t="shared" ca="1" si="126"/>
        <v>0</v>
      </c>
      <c r="T249">
        <f t="shared" ca="1" si="126"/>
        <v>0</v>
      </c>
      <c r="U249">
        <f t="shared" ca="1" si="126"/>
        <v>0</v>
      </c>
      <c r="V249">
        <f t="shared" ca="1" si="130"/>
        <v>0</v>
      </c>
      <c r="W249">
        <f t="shared" ca="1" si="130"/>
        <v>0</v>
      </c>
      <c r="X249">
        <f t="shared" ca="1" si="130"/>
        <v>0</v>
      </c>
      <c r="Y249">
        <f t="shared" ca="1" si="130"/>
        <v>0</v>
      </c>
      <c r="Z249">
        <f t="shared" ca="1" si="130"/>
        <v>0</v>
      </c>
      <c r="AA249">
        <f t="shared" ca="1" si="131"/>
        <v>0</v>
      </c>
      <c r="AB249">
        <f t="shared" ca="1" si="131"/>
        <v>0</v>
      </c>
      <c r="AC249" s="59">
        <f t="shared" ca="1" si="103"/>
        <v>0</v>
      </c>
      <c r="AD249" s="17"/>
      <c r="AE249" s="12" t="s">
        <v>26</v>
      </c>
      <c r="AF249">
        <f t="shared" ca="1" si="127"/>
        <v>0</v>
      </c>
      <c r="AG249">
        <f t="shared" ca="1" si="127"/>
        <v>0</v>
      </c>
      <c r="AH249">
        <f t="shared" ca="1" si="127"/>
        <v>0</v>
      </c>
      <c r="AI249">
        <f t="shared" ca="1" si="127"/>
        <v>0</v>
      </c>
      <c r="AJ249">
        <f t="shared" ca="1" si="127"/>
        <v>0</v>
      </c>
      <c r="AK249">
        <f t="shared" ca="1" si="132"/>
        <v>0</v>
      </c>
      <c r="AL249">
        <f t="shared" ca="1" si="132"/>
        <v>0</v>
      </c>
      <c r="AM249">
        <f t="shared" ca="1" si="132"/>
        <v>0</v>
      </c>
      <c r="AN249">
        <f t="shared" ca="1" si="132"/>
        <v>0</v>
      </c>
      <c r="AO249">
        <f t="shared" ca="1" si="132"/>
        <v>0</v>
      </c>
      <c r="AP249">
        <f t="shared" ca="1" si="133"/>
        <v>0</v>
      </c>
      <c r="AQ249">
        <f t="shared" ca="1" si="133"/>
        <v>0</v>
      </c>
      <c r="AR249" s="59">
        <f t="shared" ca="1" si="104"/>
        <v>0</v>
      </c>
      <c r="AS249" s="17"/>
    </row>
    <row r="250" spans="1:45" x14ac:dyDescent="0.25">
      <c r="A250" s="11" t="s">
        <v>27</v>
      </c>
      <c r="B250">
        <f t="shared" ca="1" si="125"/>
        <v>0</v>
      </c>
      <c r="C250">
        <f t="shared" ca="1" si="125"/>
        <v>0</v>
      </c>
      <c r="D250">
        <f t="shared" ca="1" si="125"/>
        <v>0</v>
      </c>
      <c r="E250">
        <f t="shared" ca="1" si="125"/>
        <v>0</v>
      </c>
      <c r="F250">
        <f t="shared" ca="1" si="125"/>
        <v>0</v>
      </c>
      <c r="G250">
        <f t="shared" ca="1" si="128"/>
        <v>0</v>
      </c>
      <c r="H250">
        <f t="shared" ca="1" si="128"/>
        <v>0</v>
      </c>
      <c r="I250">
        <f t="shared" ca="1" si="128"/>
        <v>0</v>
      </c>
      <c r="J250">
        <f t="shared" ca="1" si="128"/>
        <v>0</v>
      </c>
      <c r="K250">
        <f t="shared" ca="1" si="128"/>
        <v>0</v>
      </c>
      <c r="L250">
        <f t="shared" ca="1" si="129"/>
        <v>0</v>
      </c>
      <c r="M250">
        <f t="shared" ca="1" si="129"/>
        <v>0</v>
      </c>
      <c r="N250" s="59">
        <f t="shared" ca="1" si="102"/>
        <v>0</v>
      </c>
      <c r="O250" s="17"/>
      <c r="P250" s="11" t="s">
        <v>27</v>
      </c>
      <c r="Q250">
        <f t="shared" ca="1" si="126"/>
        <v>0</v>
      </c>
      <c r="R250">
        <f t="shared" ca="1" si="126"/>
        <v>0</v>
      </c>
      <c r="S250">
        <f t="shared" ca="1" si="126"/>
        <v>0</v>
      </c>
      <c r="T250">
        <f t="shared" ca="1" si="126"/>
        <v>0</v>
      </c>
      <c r="U250">
        <f t="shared" ca="1" si="126"/>
        <v>0</v>
      </c>
      <c r="V250">
        <f t="shared" ca="1" si="130"/>
        <v>0</v>
      </c>
      <c r="W250">
        <f t="shared" ca="1" si="130"/>
        <v>0</v>
      </c>
      <c r="X250">
        <f t="shared" ca="1" si="130"/>
        <v>0</v>
      </c>
      <c r="Y250">
        <f t="shared" ca="1" si="130"/>
        <v>0</v>
      </c>
      <c r="Z250">
        <f t="shared" ca="1" si="130"/>
        <v>0</v>
      </c>
      <c r="AA250">
        <f t="shared" ca="1" si="131"/>
        <v>0</v>
      </c>
      <c r="AB250">
        <f t="shared" ca="1" si="131"/>
        <v>0</v>
      </c>
      <c r="AC250" s="59">
        <f t="shared" ca="1" si="103"/>
        <v>0</v>
      </c>
      <c r="AD250" s="17"/>
      <c r="AE250" s="11" t="s">
        <v>27</v>
      </c>
      <c r="AF250">
        <f t="shared" ca="1" si="127"/>
        <v>0</v>
      </c>
      <c r="AG250">
        <f t="shared" ca="1" si="127"/>
        <v>0</v>
      </c>
      <c r="AH250">
        <f t="shared" ca="1" si="127"/>
        <v>0</v>
      </c>
      <c r="AI250">
        <f t="shared" ca="1" si="127"/>
        <v>0</v>
      </c>
      <c r="AJ250">
        <f t="shared" ca="1" si="127"/>
        <v>0</v>
      </c>
      <c r="AK250">
        <f t="shared" ca="1" si="132"/>
        <v>0</v>
      </c>
      <c r="AL250">
        <f t="shared" ca="1" si="132"/>
        <v>0</v>
      </c>
      <c r="AM250">
        <f t="shared" ca="1" si="132"/>
        <v>0</v>
      </c>
      <c r="AN250">
        <f t="shared" ca="1" si="132"/>
        <v>0</v>
      </c>
      <c r="AO250">
        <f t="shared" ca="1" si="132"/>
        <v>0</v>
      </c>
      <c r="AP250">
        <f t="shared" ca="1" si="133"/>
        <v>0</v>
      </c>
      <c r="AQ250">
        <f t="shared" ca="1" si="133"/>
        <v>0</v>
      </c>
      <c r="AR250" s="59">
        <f t="shared" ca="1" si="104"/>
        <v>0</v>
      </c>
      <c r="AS250" s="17"/>
    </row>
    <row r="251" spans="1:45" x14ac:dyDescent="0.25">
      <c r="A251" s="11" t="s">
        <v>29</v>
      </c>
      <c r="B251">
        <f t="shared" ca="1" si="125"/>
        <v>0</v>
      </c>
      <c r="C251">
        <f t="shared" ca="1" si="125"/>
        <v>0</v>
      </c>
      <c r="D251">
        <f t="shared" ca="1" si="125"/>
        <v>0</v>
      </c>
      <c r="E251">
        <f t="shared" ca="1" si="125"/>
        <v>0</v>
      </c>
      <c r="F251">
        <f t="shared" ca="1" si="125"/>
        <v>0</v>
      </c>
      <c r="G251">
        <f t="shared" ca="1" si="128"/>
        <v>0</v>
      </c>
      <c r="H251">
        <f t="shared" ca="1" si="128"/>
        <v>0</v>
      </c>
      <c r="I251">
        <f t="shared" ca="1" si="128"/>
        <v>0</v>
      </c>
      <c r="J251">
        <f t="shared" ca="1" si="128"/>
        <v>0</v>
      </c>
      <c r="K251">
        <f t="shared" ca="1" si="128"/>
        <v>0</v>
      </c>
      <c r="L251">
        <f t="shared" ca="1" si="129"/>
        <v>0</v>
      </c>
      <c r="M251">
        <f t="shared" ca="1" si="129"/>
        <v>0</v>
      </c>
      <c r="N251" s="59">
        <f t="shared" ca="1" si="102"/>
        <v>0</v>
      </c>
      <c r="O251" s="17"/>
      <c r="P251" s="11" t="s">
        <v>29</v>
      </c>
      <c r="Q251">
        <f t="shared" ca="1" si="126"/>
        <v>0</v>
      </c>
      <c r="R251">
        <f t="shared" ca="1" si="126"/>
        <v>0</v>
      </c>
      <c r="S251">
        <f t="shared" ca="1" si="126"/>
        <v>0</v>
      </c>
      <c r="T251">
        <f t="shared" ca="1" si="126"/>
        <v>0</v>
      </c>
      <c r="U251">
        <f t="shared" ca="1" si="126"/>
        <v>0</v>
      </c>
      <c r="V251">
        <f t="shared" ca="1" si="130"/>
        <v>0</v>
      </c>
      <c r="W251">
        <f t="shared" ca="1" si="130"/>
        <v>0</v>
      </c>
      <c r="X251">
        <f t="shared" ca="1" si="130"/>
        <v>0</v>
      </c>
      <c r="Y251">
        <f t="shared" ca="1" si="130"/>
        <v>0</v>
      </c>
      <c r="Z251">
        <f t="shared" ca="1" si="130"/>
        <v>0</v>
      </c>
      <c r="AA251">
        <f t="shared" ca="1" si="131"/>
        <v>0</v>
      </c>
      <c r="AB251">
        <f t="shared" ca="1" si="131"/>
        <v>0</v>
      </c>
      <c r="AC251" s="59">
        <f t="shared" ca="1" si="103"/>
        <v>0</v>
      </c>
      <c r="AD251" s="17"/>
      <c r="AE251" s="11" t="s">
        <v>29</v>
      </c>
      <c r="AF251">
        <f t="shared" ca="1" si="127"/>
        <v>0</v>
      </c>
      <c r="AG251">
        <f t="shared" ca="1" si="127"/>
        <v>0</v>
      </c>
      <c r="AH251">
        <f t="shared" ca="1" si="127"/>
        <v>0</v>
      </c>
      <c r="AI251">
        <f t="shared" ca="1" si="127"/>
        <v>0</v>
      </c>
      <c r="AJ251">
        <f t="shared" ca="1" si="127"/>
        <v>0</v>
      </c>
      <c r="AK251">
        <f t="shared" ca="1" si="132"/>
        <v>0</v>
      </c>
      <c r="AL251">
        <f t="shared" ca="1" si="132"/>
        <v>0</v>
      </c>
      <c r="AM251">
        <f t="shared" ca="1" si="132"/>
        <v>0</v>
      </c>
      <c r="AN251">
        <f t="shared" ca="1" si="132"/>
        <v>0</v>
      </c>
      <c r="AO251">
        <f t="shared" ca="1" si="132"/>
        <v>0</v>
      </c>
      <c r="AP251">
        <f t="shared" ca="1" si="133"/>
        <v>0</v>
      </c>
      <c r="AQ251">
        <f t="shared" ca="1" si="133"/>
        <v>0</v>
      </c>
      <c r="AR251" s="59">
        <f t="shared" ca="1" si="104"/>
        <v>0</v>
      </c>
      <c r="AS251" s="17"/>
    </row>
    <row r="252" spans="1:45" x14ac:dyDescent="0.25">
      <c r="A252" s="12" t="s">
        <v>30</v>
      </c>
      <c r="B252">
        <f t="shared" ca="1" si="125"/>
        <v>0</v>
      </c>
      <c r="C252">
        <f t="shared" ca="1" si="125"/>
        <v>0</v>
      </c>
      <c r="D252">
        <f t="shared" ca="1" si="125"/>
        <v>0</v>
      </c>
      <c r="E252">
        <f t="shared" ca="1" si="125"/>
        <v>0</v>
      </c>
      <c r="F252">
        <f t="shared" ca="1" si="125"/>
        <v>0</v>
      </c>
      <c r="G252">
        <f t="shared" ca="1" si="128"/>
        <v>0</v>
      </c>
      <c r="H252">
        <f t="shared" ca="1" si="128"/>
        <v>0</v>
      </c>
      <c r="I252">
        <f t="shared" ca="1" si="128"/>
        <v>0</v>
      </c>
      <c r="J252">
        <f t="shared" ca="1" si="128"/>
        <v>0</v>
      </c>
      <c r="K252">
        <f t="shared" ca="1" si="128"/>
        <v>0</v>
      </c>
      <c r="L252">
        <f t="shared" ca="1" si="129"/>
        <v>0</v>
      </c>
      <c r="M252">
        <f t="shared" ca="1" si="129"/>
        <v>0</v>
      </c>
      <c r="N252" s="59">
        <f t="shared" ca="1" si="102"/>
        <v>0</v>
      </c>
      <c r="O252" s="17"/>
      <c r="P252" s="12" t="s">
        <v>30</v>
      </c>
      <c r="Q252">
        <f t="shared" ca="1" si="126"/>
        <v>0</v>
      </c>
      <c r="R252">
        <f t="shared" ca="1" si="126"/>
        <v>0</v>
      </c>
      <c r="S252">
        <f t="shared" ca="1" si="126"/>
        <v>0</v>
      </c>
      <c r="T252">
        <f t="shared" ca="1" si="126"/>
        <v>0</v>
      </c>
      <c r="U252">
        <f t="shared" ca="1" si="126"/>
        <v>0</v>
      </c>
      <c r="V252">
        <f t="shared" ca="1" si="130"/>
        <v>0</v>
      </c>
      <c r="W252">
        <f t="shared" ca="1" si="130"/>
        <v>0</v>
      </c>
      <c r="X252">
        <f t="shared" ca="1" si="130"/>
        <v>0</v>
      </c>
      <c r="Y252">
        <f t="shared" ca="1" si="130"/>
        <v>0</v>
      </c>
      <c r="Z252">
        <f t="shared" ca="1" si="130"/>
        <v>0</v>
      </c>
      <c r="AA252">
        <f t="shared" ca="1" si="131"/>
        <v>0</v>
      </c>
      <c r="AB252">
        <f t="shared" ca="1" si="131"/>
        <v>0</v>
      </c>
      <c r="AC252" s="59">
        <f t="shared" ca="1" si="103"/>
        <v>0</v>
      </c>
      <c r="AD252" s="17"/>
      <c r="AE252" s="12" t="s">
        <v>30</v>
      </c>
      <c r="AF252">
        <f t="shared" ca="1" si="127"/>
        <v>0</v>
      </c>
      <c r="AG252">
        <f t="shared" ca="1" si="127"/>
        <v>0</v>
      </c>
      <c r="AH252">
        <f t="shared" ca="1" si="127"/>
        <v>0</v>
      </c>
      <c r="AI252">
        <f t="shared" ca="1" si="127"/>
        <v>0</v>
      </c>
      <c r="AJ252">
        <f t="shared" ca="1" si="127"/>
        <v>0</v>
      </c>
      <c r="AK252">
        <f t="shared" ca="1" si="132"/>
        <v>0</v>
      </c>
      <c r="AL252">
        <f t="shared" ca="1" si="132"/>
        <v>0</v>
      </c>
      <c r="AM252">
        <f t="shared" ca="1" si="132"/>
        <v>0</v>
      </c>
      <c r="AN252">
        <f t="shared" ca="1" si="132"/>
        <v>0</v>
      </c>
      <c r="AO252">
        <f t="shared" ca="1" si="132"/>
        <v>0</v>
      </c>
      <c r="AP252">
        <f t="shared" ca="1" si="133"/>
        <v>0</v>
      </c>
      <c r="AQ252">
        <f t="shared" ca="1" si="133"/>
        <v>0</v>
      </c>
      <c r="AR252" s="59">
        <f t="shared" ca="1" si="104"/>
        <v>0</v>
      </c>
      <c r="AS252" s="17"/>
    </row>
    <row r="253" spans="1:45" x14ac:dyDescent="0.25">
      <c r="A253" s="11" t="s">
        <v>31</v>
      </c>
      <c r="B253">
        <f t="shared" ca="1" si="125"/>
        <v>0</v>
      </c>
      <c r="C253">
        <f t="shared" ca="1" si="125"/>
        <v>0</v>
      </c>
      <c r="D253">
        <f t="shared" ca="1" si="125"/>
        <v>0</v>
      </c>
      <c r="E253">
        <f t="shared" ca="1" si="125"/>
        <v>0</v>
      </c>
      <c r="F253">
        <f t="shared" ca="1" si="125"/>
        <v>0</v>
      </c>
      <c r="G253">
        <f t="shared" ca="1" si="128"/>
        <v>0</v>
      </c>
      <c r="H253">
        <f t="shared" ca="1" si="128"/>
        <v>0</v>
      </c>
      <c r="I253">
        <f t="shared" ca="1" si="128"/>
        <v>0</v>
      </c>
      <c r="J253">
        <f t="shared" ca="1" si="128"/>
        <v>0</v>
      </c>
      <c r="K253">
        <f t="shared" ca="1" si="128"/>
        <v>0</v>
      </c>
      <c r="L253">
        <f t="shared" ca="1" si="129"/>
        <v>0</v>
      </c>
      <c r="M253">
        <f t="shared" ca="1" si="129"/>
        <v>0</v>
      </c>
      <c r="N253" s="59">
        <f t="shared" ca="1" si="102"/>
        <v>0</v>
      </c>
      <c r="O253" s="17"/>
      <c r="P253" s="11" t="s">
        <v>31</v>
      </c>
      <c r="Q253">
        <f t="shared" ca="1" si="126"/>
        <v>0</v>
      </c>
      <c r="R253">
        <f t="shared" ca="1" si="126"/>
        <v>0</v>
      </c>
      <c r="S253">
        <f t="shared" ca="1" si="126"/>
        <v>0</v>
      </c>
      <c r="T253">
        <f t="shared" ca="1" si="126"/>
        <v>0</v>
      </c>
      <c r="U253">
        <f t="shared" ca="1" si="126"/>
        <v>0</v>
      </c>
      <c r="V253">
        <f t="shared" ca="1" si="130"/>
        <v>0</v>
      </c>
      <c r="W253">
        <f t="shared" ca="1" si="130"/>
        <v>0</v>
      </c>
      <c r="X253">
        <f t="shared" ca="1" si="130"/>
        <v>0</v>
      </c>
      <c r="Y253">
        <f t="shared" ca="1" si="130"/>
        <v>0</v>
      </c>
      <c r="Z253">
        <f t="shared" ca="1" si="130"/>
        <v>0</v>
      </c>
      <c r="AA253">
        <f t="shared" ca="1" si="131"/>
        <v>0</v>
      </c>
      <c r="AB253">
        <f t="shared" ca="1" si="131"/>
        <v>0</v>
      </c>
      <c r="AC253" s="59">
        <f t="shared" ca="1" si="103"/>
        <v>0</v>
      </c>
      <c r="AD253" s="17"/>
      <c r="AE253" s="11" t="s">
        <v>31</v>
      </c>
      <c r="AF253">
        <f t="shared" ca="1" si="127"/>
        <v>0</v>
      </c>
      <c r="AG253">
        <f t="shared" ca="1" si="127"/>
        <v>0</v>
      </c>
      <c r="AH253">
        <f t="shared" ca="1" si="127"/>
        <v>0</v>
      </c>
      <c r="AI253">
        <f t="shared" ca="1" si="127"/>
        <v>0</v>
      </c>
      <c r="AJ253">
        <f t="shared" ca="1" si="127"/>
        <v>0</v>
      </c>
      <c r="AK253">
        <f t="shared" ca="1" si="132"/>
        <v>0</v>
      </c>
      <c r="AL253">
        <f t="shared" ca="1" si="132"/>
        <v>0</v>
      </c>
      <c r="AM253">
        <f t="shared" ca="1" si="132"/>
        <v>0</v>
      </c>
      <c r="AN253">
        <f t="shared" ca="1" si="132"/>
        <v>0</v>
      </c>
      <c r="AO253">
        <f t="shared" ca="1" si="132"/>
        <v>0</v>
      </c>
      <c r="AP253">
        <f t="shared" ca="1" si="133"/>
        <v>0</v>
      </c>
      <c r="AQ253">
        <f t="shared" ca="1" si="133"/>
        <v>0</v>
      </c>
      <c r="AR253" s="59">
        <f t="shared" ca="1" si="104"/>
        <v>0</v>
      </c>
      <c r="AS253" s="17"/>
    </row>
    <row r="254" spans="1:45" x14ac:dyDescent="0.25">
      <c r="A254" s="12" t="s">
        <v>107</v>
      </c>
      <c r="B254">
        <f t="shared" ca="1" si="125"/>
        <v>0</v>
      </c>
      <c r="C254">
        <f t="shared" ca="1" si="125"/>
        <v>0</v>
      </c>
      <c r="D254">
        <f t="shared" ca="1" si="125"/>
        <v>0</v>
      </c>
      <c r="E254">
        <f t="shared" ca="1" si="125"/>
        <v>0</v>
      </c>
      <c r="F254">
        <f t="shared" ca="1" si="125"/>
        <v>0</v>
      </c>
      <c r="G254">
        <f t="shared" ca="1" si="128"/>
        <v>0</v>
      </c>
      <c r="H254">
        <f t="shared" ca="1" si="128"/>
        <v>0</v>
      </c>
      <c r="I254">
        <f t="shared" ca="1" si="128"/>
        <v>0</v>
      </c>
      <c r="J254">
        <f t="shared" ca="1" si="128"/>
        <v>0</v>
      </c>
      <c r="K254">
        <f t="shared" ca="1" si="128"/>
        <v>0</v>
      </c>
      <c r="L254">
        <f t="shared" ca="1" si="129"/>
        <v>0</v>
      </c>
      <c r="M254">
        <f t="shared" ca="1" si="129"/>
        <v>0</v>
      </c>
      <c r="N254" s="59">
        <f t="shared" ca="1" si="102"/>
        <v>0</v>
      </c>
      <c r="O254" s="17"/>
      <c r="P254" s="12" t="s">
        <v>107</v>
      </c>
      <c r="Q254">
        <f t="shared" ca="1" si="126"/>
        <v>0</v>
      </c>
      <c r="R254">
        <f t="shared" ca="1" si="126"/>
        <v>0</v>
      </c>
      <c r="S254">
        <f t="shared" ca="1" si="126"/>
        <v>0</v>
      </c>
      <c r="T254">
        <f t="shared" ca="1" si="126"/>
        <v>0</v>
      </c>
      <c r="U254">
        <f t="shared" ca="1" si="126"/>
        <v>0</v>
      </c>
      <c r="V254">
        <f t="shared" ca="1" si="130"/>
        <v>0</v>
      </c>
      <c r="W254">
        <f t="shared" ca="1" si="130"/>
        <v>0</v>
      </c>
      <c r="X254">
        <f t="shared" ca="1" si="130"/>
        <v>0</v>
      </c>
      <c r="Y254">
        <f t="shared" ca="1" si="130"/>
        <v>0</v>
      </c>
      <c r="Z254">
        <f t="shared" ca="1" si="130"/>
        <v>0</v>
      </c>
      <c r="AA254">
        <f t="shared" ca="1" si="131"/>
        <v>0</v>
      </c>
      <c r="AB254">
        <f t="shared" ca="1" si="131"/>
        <v>0</v>
      </c>
      <c r="AC254" s="59">
        <f t="shared" ca="1" si="103"/>
        <v>0</v>
      </c>
      <c r="AD254" s="17"/>
      <c r="AE254" s="12" t="s">
        <v>107</v>
      </c>
      <c r="AF254">
        <f t="shared" ca="1" si="127"/>
        <v>0</v>
      </c>
      <c r="AG254">
        <f t="shared" ca="1" si="127"/>
        <v>0</v>
      </c>
      <c r="AH254">
        <f t="shared" ca="1" si="127"/>
        <v>0</v>
      </c>
      <c r="AI254">
        <f t="shared" ca="1" si="127"/>
        <v>0</v>
      </c>
      <c r="AJ254">
        <f t="shared" ca="1" si="127"/>
        <v>0</v>
      </c>
      <c r="AK254">
        <f t="shared" ca="1" si="132"/>
        <v>0</v>
      </c>
      <c r="AL254">
        <f t="shared" ca="1" si="132"/>
        <v>0</v>
      </c>
      <c r="AM254">
        <f t="shared" ca="1" si="132"/>
        <v>0</v>
      </c>
      <c r="AN254">
        <f t="shared" ca="1" si="132"/>
        <v>0</v>
      </c>
      <c r="AO254">
        <f t="shared" ca="1" si="132"/>
        <v>0</v>
      </c>
      <c r="AP254">
        <f t="shared" ca="1" si="133"/>
        <v>0</v>
      </c>
      <c r="AQ254">
        <f t="shared" ca="1" si="133"/>
        <v>0</v>
      </c>
      <c r="AR254" s="59">
        <f t="shared" ca="1" si="104"/>
        <v>0</v>
      </c>
      <c r="AS254" s="17"/>
    </row>
    <row r="255" spans="1:45" x14ac:dyDescent="0.25">
      <c r="A255" s="11" t="s">
        <v>33</v>
      </c>
      <c r="B255">
        <f t="shared" ca="1" si="125"/>
        <v>0</v>
      </c>
      <c r="C255">
        <f t="shared" ca="1" si="125"/>
        <v>0</v>
      </c>
      <c r="D255">
        <f t="shared" ca="1" si="125"/>
        <v>0</v>
      </c>
      <c r="E255">
        <f t="shared" ca="1" si="125"/>
        <v>0</v>
      </c>
      <c r="F255">
        <f t="shared" ca="1" si="125"/>
        <v>0</v>
      </c>
      <c r="G255">
        <f t="shared" ca="1" si="128"/>
        <v>0</v>
      </c>
      <c r="H255">
        <f t="shared" ca="1" si="128"/>
        <v>0</v>
      </c>
      <c r="I255">
        <f t="shared" ca="1" si="128"/>
        <v>0</v>
      </c>
      <c r="J255">
        <f t="shared" ca="1" si="128"/>
        <v>0</v>
      </c>
      <c r="K255">
        <f t="shared" ca="1" si="128"/>
        <v>0</v>
      </c>
      <c r="L255">
        <f t="shared" ca="1" si="129"/>
        <v>0</v>
      </c>
      <c r="M255">
        <f t="shared" ca="1" si="129"/>
        <v>0</v>
      </c>
      <c r="N255" s="59">
        <f t="shared" ca="1" si="102"/>
        <v>0</v>
      </c>
      <c r="O255" s="17"/>
      <c r="P255" s="11" t="s">
        <v>33</v>
      </c>
      <c r="Q255">
        <f t="shared" ca="1" si="126"/>
        <v>0</v>
      </c>
      <c r="R255">
        <f t="shared" ca="1" si="126"/>
        <v>0</v>
      </c>
      <c r="S255">
        <f t="shared" ca="1" si="126"/>
        <v>0</v>
      </c>
      <c r="T255">
        <f t="shared" ca="1" si="126"/>
        <v>0</v>
      </c>
      <c r="U255">
        <f t="shared" ca="1" si="126"/>
        <v>0</v>
      </c>
      <c r="V255">
        <f t="shared" ca="1" si="130"/>
        <v>0</v>
      </c>
      <c r="W255">
        <f t="shared" ca="1" si="130"/>
        <v>0</v>
      </c>
      <c r="X255">
        <f t="shared" ca="1" si="130"/>
        <v>0</v>
      </c>
      <c r="Y255">
        <f t="shared" ca="1" si="130"/>
        <v>0</v>
      </c>
      <c r="Z255">
        <f t="shared" ca="1" si="130"/>
        <v>0</v>
      </c>
      <c r="AA255">
        <f t="shared" ca="1" si="131"/>
        <v>0</v>
      </c>
      <c r="AB255">
        <f t="shared" ca="1" si="131"/>
        <v>0</v>
      </c>
      <c r="AC255" s="59">
        <f t="shared" ca="1" si="103"/>
        <v>0</v>
      </c>
      <c r="AD255" s="17"/>
      <c r="AE255" s="11" t="s">
        <v>33</v>
      </c>
      <c r="AF255">
        <f t="shared" ca="1" si="127"/>
        <v>0</v>
      </c>
      <c r="AG255">
        <f t="shared" ca="1" si="127"/>
        <v>0</v>
      </c>
      <c r="AH255">
        <f t="shared" ca="1" si="127"/>
        <v>0</v>
      </c>
      <c r="AI255">
        <f t="shared" ca="1" si="127"/>
        <v>0</v>
      </c>
      <c r="AJ255">
        <f t="shared" ca="1" si="127"/>
        <v>0</v>
      </c>
      <c r="AK255">
        <f t="shared" ca="1" si="132"/>
        <v>0</v>
      </c>
      <c r="AL255">
        <f t="shared" ca="1" si="132"/>
        <v>0</v>
      </c>
      <c r="AM255">
        <f t="shared" ca="1" si="132"/>
        <v>0</v>
      </c>
      <c r="AN255">
        <f t="shared" ca="1" si="132"/>
        <v>0</v>
      </c>
      <c r="AO255">
        <f t="shared" ca="1" si="132"/>
        <v>0</v>
      </c>
      <c r="AP255">
        <f t="shared" ca="1" si="133"/>
        <v>0</v>
      </c>
      <c r="AQ255">
        <f t="shared" ca="1" si="133"/>
        <v>0</v>
      </c>
      <c r="AR255" s="59">
        <f t="shared" ca="1" si="104"/>
        <v>0</v>
      </c>
      <c r="AS255" s="17"/>
    </row>
    <row r="256" spans="1:45" x14ac:dyDescent="0.25">
      <c r="A256" s="12" t="s">
        <v>34</v>
      </c>
      <c r="B256">
        <f t="shared" ca="1" si="125"/>
        <v>0</v>
      </c>
      <c r="C256">
        <f t="shared" ca="1" si="125"/>
        <v>0</v>
      </c>
      <c r="D256">
        <f t="shared" ca="1" si="125"/>
        <v>0</v>
      </c>
      <c r="E256">
        <f t="shared" ca="1" si="125"/>
        <v>0</v>
      </c>
      <c r="F256">
        <f t="shared" ca="1" si="125"/>
        <v>0</v>
      </c>
      <c r="G256">
        <f t="shared" ca="1" si="128"/>
        <v>0</v>
      </c>
      <c r="H256">
        <f t="shared" ca="1" si="128"/>
        <v>0</v>
      </c>
      <c r="I256">
        <f t="shared" ca="1" si="128"/>
        <v>0</v>
      </c>
      <c r="J256">
        <f t="shared" ca="1" si="128"/>
        <v>0</v>
      </c>
      <c r="K256">
        <f t="shared" ca="1" si="128"/>
        <v>0</v>
      </c>
      <c r="L256">
        <f t="shared" ca="1" si="129"/>
        <v>0</v>
      </c>
      <c r="M256">
        <f t="shared" ca="1" si="129"/>
        <v>0</v>
      </c>
      <c r="N256" s="59">
        <f t="shared" ca="1" si="102"/>
        <v>0</v>
      </c>
      <c r="O256" s="17"/>
      <c r="P256" s="12" t="s">
        <v>34</v>
      </c>
      <c r="Q256">
        <f t="shared" ca="1" si="126"/>
        <v>0</v>
      </c>
      <c r="R256">
        <f t="shared" ca="1" si="126"/>
        <v>0</v>
      </c>
      <c r="S256">
        <f t="shared" ca="1" si="126"/>
        <v>0</v>
      </c>
      <c r="T256">
        <f t="shared" ca="1" si="126"/>
        <v>0</v>
      </c>
      <c r="U256">
        <f t="shared" ca="1" si="126"/>
        <v>0</v>
      </c>
      <c r="V256">
        <f t="shared" ca="1" si="130"/>
        <v>0</v>
      </c>
      <c r="W256">
        <f t="shared" ca="1" si="130"/>
        <v>0</v>
      </c>
      <c r="X256">
        <f t="shared" ca="1" si="130"/>
        <v>0</v>
      </c>
      <c r="Y256">
        <f t="shared" ca="1" si="130"/>
        <v>0</v>
      </c>
      <c r="Z256">
        <f t="shared" ca="1" si="130"/>
        <v>0</v>
      </c>
      <c r="AA256">
        <f t="shared" ca="1" si="131"/>
        <v>0</v>
      </c>
      <c r="AB256">
        <f t="shared" ca="1" si="131"/>
        <v>0</v>
      </c>
      <c r="AC256" s="59">
        <f t="shared" ca="1" si="103"/>
        <v>0</v>
      </c>
      <c r="AD256" s="17"/>
      <c r="AE256" s="12" t="s">
        <v>34</v>
      </c>
      <c r="AF256">
        <f t="shared" ca="1" si="127"/>
        <v>0</v>
      </c>
      <c r="AG256">
        <f t="shared" ca="1" si="127"/>
        <v>0</v>
      </c>
      <c r="AH256">
        <f t="shared" ca="1" si="127"/>
        <v>0</v>
      </c>
      <c r="AI256">
        <f t="shared" ca="1" si="127"/>
        <v>0</v>
      </c>
      <c r="AJ256">
        <f t="shared" ca="1" si="127"/>
        <v>0</v>
      </c>
      <c r="AK256">
        <f t="shared" ca="1" si="132"/>
        <v>0</v>
      </c>
      <c r="AL256">
        <f t="shared" ca="1" si="132"/>
        <v>0</v>
      </c>
      <c r="AM256">
        <f t="shared" ca="1" si="132"/>
        <v>0</v>
      </c>
      <c r="AN256">
        <f t="shared" ca="1" si="132"/>
        <v>0</v>
      </c>
      <c r="AO256">
        <f t="shared" ca="1" si="132"/>
        <v>0</v>
      </c>
      <c r="AP256">
        <f t="shared" ca="1" si="133"/>
        <v>0</v>
      </c>
      <c r="AQ256">
        <f t="shared" ca="1" si="133"/>
        <v>0</v>
      </c>
      <c r="AR256" s="59">
        <f t="shared" ca="1" si="104"/>
        <v>0</v>
      </c>
      <c r="AS256" s="17"/>
    </row>
    <row r="257" spans="1:45" x14ac:dyDescent="0.25">
      <c r="A257" s="11" t="s">
        <v>35</v>
      </c>
      <c r="B257">
        <f t="shared" ca="1" si="125"/>
        <v>0</v>
      </c>
      <c r="C257">
        <f t="shared" ca="1" si="125"/>
        <v>0</v>
      </c>
      <c r="D257">
        <f t="shared" ca="1" si="125"/>
        <v>0</v>
      </c>
      <c r="E257">
        <f t="shared" ca="1" si="125"/>
        <v>0</v>
      </c>
      <c r="F257">
        <f t="shared" ca="1" si="125"/>
        <v>0</v>
      </c>
      <c r="G257">
        <f t="shared" ca="1" si="128"/>
        <v>0</v>
      </c>
      <c r="H257">
        <f t="shared" ca="1" si="128"/>
        <v>0</v>
      </c>
      <c r="I257">
        <f t="shared" ca="1" si="128"/>
        <v>0</v>
      </c>
      <c r="J257">
        <f t="shared" ca="1" si="128"/>
        <v>0</v>
      </c>
      <c r="K257">
        <f t="shared" ca="1" si="128"/>
        <v>0</v>
      </c>
      <c r="L257">
        <f t="shared" ca="1" si="129"/>
        <v>0</v>
      </c>
      <c r="M257">
        <f t="shared" ca="1" si="129"/>
        <v>0</v>
      </c>
      <c r="N257" s="59">
        <f t="shared" ca="1" si="102"/>
        <v>0</v>
      </c>
      <c r="O257" s="17"/>
      <c r="P257" s="11" t="s">
        <v>35</v>
      </c>
      <c r="Q257">
        <f t="shared" ca="1" si="126"/>
        <v>0</v>
      </c>
      <c r="R257">
        <f t="shared" ca="1" si="126"/>
        <v>0</v>
      </c>
      <c r="S257">
        <f t="shared" ca="1" si="126"/>
        <v>0</v>
      </c>
      <c r="T257">
        <f t="shared" ca="1" si="126"/>
        <v>0</v>
      </c>
      <c r="U257">
        <f t="shared" ca="1" si="126"/>
        <v>0</v>
      </c>
      <c r="V257">
        <f t="shared" ca="1" si="130"/>
        <v>0</v>
      </c>
      <c r="W257">
        <f t="shared" ca="1" si="130"/>
        <v>0</v>
      </c>
      <c r="X257">
        <f t="shared" ca="1" si="130"/>
        <v>0</v>
      </c>
      <c r="Y257">
        <f t="shared" ca="1" si="130"/>
        <v>0</v>
      </c>
      <c r="Z257">
        <f t="shared" ca="1" si="130"/>
        <v>0</v>
      </c>
      <c r="AA257">
        <f t="shared" ca="1" si="131"/>
        <v>0</v>
      </c>
      <c r="AB257">
        <f t="shared" ca="1" si="131"/>
        <v>0</v>
      </c>
      <c r="AC257" s="59">
        <f t="shared" ca="1" si="103"/>
        <v>0</v>
      </c>
      <c r="AD257" s="17"/>
      <c r="AE257" s="11" t="s">
        <v>35</v>
      </c>
      <c r="AF257">
        <f t="shared" ca="1" si="127"/>
        <v>0</v>
      </c>
      <c r="AG257">
        <f t="shared" ca="1" si="127"/>
        <v>0</v>
      </c>
      <c r="AH257">
        <f t="shared" ca="1" si="127"/>
        <v>0</v>
      </c>
      <c r="AI257">
        <f t="shared" ca="1" si="127"/>
        <v>0</v>
      </c>
      <c r="AJ257">
        <f t="shared" ca="1" si="127"/>
        <v>0</v>
      </c>
      <c r="AK257">
        <f t="shared" ca="1" si="132"/>
        <v>0</v>
      </c>
      <c r="AL257">
        <f t="shared" ca="1" si="132"/>
        <v>0</v>
      </c>
      <c r="AM257">
        <f t="shared" ca="1" si="132"/>
        <v>0</v>
      </c>
      <c r="AN257">
        <f t="shared" ca="1" si="132"/>
        <v>0</v>
      </c>
      <c r="AO257">
        <f t="shared" ca="1" si="132"/>
        <v>0</v>
      </c>
      <c r="AP257">
        <f t="shared" ca="1" si="133"/>
        <v>0</v>
      </c>
      <c r="AQ257">
        <f t="shared" ca="1" si="133"/>
        <v>0</v>
      </c>
      <c r="AR257" s="59">
        <f t="shared" ca="1" si="104"/>
        <v>0</v>
      </c>
      <c r="AS257" s="17"/>
    </row>
    <row r="258" spans="1:45" x14ac:dyDescent="0.25">
      <c r="A258" s="11" t="s">
        <v>37</v>
      </c>
      <c r="B258">
        <f t="shared" ca="1" si="125"/>
        <v>0</v>
      </c>
      <c r="C258">
        <f t="shared" ca="1" si="125"/>
        <v>0</v>
      </c>
      <c r="D258">
        <f t="shared" ca="1" si="125"/>
        <v>0</v>
      </c>
      <c r="E258">
        <f t="shared" ca="1" si="125"/>
        <v>0</v>
      </c>
      <c r="F258">
        <f t="shared" ca="1" si="125"/>
        <v>0</v>
      </c>
      <c r="G258">
        <f t="shared" ca="1" si="128"/>
        <v>0</v>
      </c>
      <c r="H258">
        <f t="shared" ca="1" si="128"/>
        <v>0</v>
      </c>
      <c r="I258">
        <f t="shared" ca="1" si="128"/>
        <v>0</v>
      </c>
      <c r="J258">
        <f t="shared" ca="1" si="128"/>
        <v>0</v>
      </c>
      <c r="K258">
        <f t="shared" ca="1" si="128"/>
        <v>0</v>
      </c>
      <c r="L258">
        <f t="shared" ca="1" si="129"/>
        <v>0</v>
      </c>
      <c r="M258">
        <f t="shared" ca="1" si="129"/>
        <v>0</v>
      </c>
      <c r="N258" s="59">
        <f t="shared" ca="1" si="102"/>
        <v>0</v>
      </c>
      <c r="O258" s="17"/>
      <c r="P258" s="11" t="s">
        <v>37</v>
      </c>
      <c r="Q258">
        <f t="shared" ca="1" si="126"/>
        <v>0</v>
      </c>
      <c r="R258">
        <f t="shared" ca="1" si="126"/>
        <v>0</v>
      </c>
      <c r="S258">
        <f t="shared" ca="1" si="126"/>
        <v>0</v>
      </c>
      <c r="T258">
        <f t="shared" ca="1" si="126"/>
        <v>0</v>
      </c>
      <c r="U258">
        <f t="shared" ca="1" si="126"/>
        <v>0</v>
      </c>
      <c r="V258">
        <f t="shared" ca="1" si="130"/>
        <v>0</v>
      </c>
      <c r="W258">
        <f t="shared" ca="1" si="130"/>
        <v>0</v>
      </c>
      <c r="X258">
        <f t="shared" ca="1" si="130"/>
        <v>0</v>
      </c>
      <c r="Y258">
        <f t="shared" ca="1" si="130"/>
        <v>0</v>
      </c>
      <c r="Z258">
        <f t="shared" ca="1" si="130"/>
        <v>0</v>
      </c>
      <c r="AA258">
        <f t="shared" ca="1" si="131"/>
        <v>0</v>
      </c>
      <c r="AB258">
        <f t="shared" ca="1" si="131"/>
        <v>0</v>
      </c>
      <c r="AC258" s="59">
        <f t="shared" ca="1" si="103"/>
        <v>0</v>
      </c>
      <c r="AD258" s="17"/>
      <c r="AE258" s="11" t="s">
        <v>37</v>
      </c>
      <c r="AF258">
        <f t="shared" ca="1" si="127"/>
        <v>0</v>
      </c>
      <c r="AG258">
        <f t="shared" ca="1" si="127"/>
        <v>0</v>
      </c>
      <c r="AH258">
        <f t="shared" ca="1" si="127"/>
        <v>0</v>
      </c>
      <c r="AI258">
        <f t="shared" ca="1" si="127"/>
        <v>0</v>
      </c>
      <c r="AJ258">
        <f t="shared" ca="1" si="127"/>
        <v>0</v>
      </c>
      <c r="AK258">
        <f t="shared" ca="1" si="132"/>
        <v>0</v>
      </c>
      <c r="AL258">
        <f t="shared" ca="1" si="132"/>
        <v>0</v>
      </c>
      <c r="AM258">
        <f t="shared" ca="1" si="132"/>
        <v>0</v>
      </c>
      <c r="AN258">
        <f t="shared" ca="1" si="132"/>
        <v>0</v>
      </c>
      <c r="AO258">
        <f t="shared" ca="1" si="132"/>
        <v>0</v>
      </c>
      <c r="AP258">
        <f t="shared" ca="1" si="133"/>
        <v>0</v>
      </c>
      <c r="AQ258">
        <f t="shared" ca="1" si="133"/>
        <v>0</v>
      </c>
      <c r="AR258" s="59">
        <f t="shared" ca="1" si="104"/>
        <v>0</v>
      </c>
      <c r="AS258" s="17"/>
    </row>
    <row r="259" spans="1:45" x14ac:dyDescent="0.25">
      <c r="A259" s="12" t="s">
        <v>38</v>
      </c>
      <c r="B259">
        <f t="shared" ca="1" si="125"/>
        <v>0</v>
      </c>
      <c r="C259">
        <f t="shared" ca="1" si="125"/>
        <v>0</v>
      </c>
      <c r="D259">
        <f t="shared" ca="1" si="125"/>
        <v>0</v>
      </c>
      <c r="E259">
        <f t="shared" ca="1" si="125"/>
        <v>0</v>
      </c>
      <c r="F259">
        <f t="shared" ca="1" si="125"/>
        <v>0</v>
      </c>
      <c r="G259">
        <f t="shared" ca="1" si="128"/>
        <v>0</v>
      </c>
      <c r="H259">
        <f t="shared" ca="1" si="128"/>
        <v>0</v>
      </c>
      <c r="I259">
        <f t="shared" ca="1" si="128"/>
        <v>0</v>
      </c>
      <c r="J259">
        <f t="shared" ca="1" si="128"/>
        <v>0</v>
      </c>
      <c r="K259">
        <f t="shared" ca="1" si="128"/>
        <v>0</v>
      </c>
      <c r="L259">
        <f t="shared" ca="1" si="129"/>
        <v>0</v>
      </c>
      <c r="M259">
        <f t="shared" ca="1" si="129"/>
        <v>0</v>
      </c>
      <c r="N259" s="59">
        <f t="shared" ref="N259:N294" ca="1" si="134">SUM($B259:$M259)</f>
        <v>0</v>
      </c>
      <c r="O259" s="17"/>
      <c r="P259" s="12" t="s">
        <v>38</v>
      </c>
      <c r="Q259">
        <f t="shared" ca="1" si="126"/>
        <v>0</v>
      </c>
      <c r="R259">
        <f t="shared" ca="1" si="126"/>
        <v>0</v>
      </c>
      <c r="S259">
        <f t="shared" ca="1" si="126"/>
        <v>0</v>
      </c>
      <c r="T259">
        <f t="shared" ca="1" si="126"/>
        <v>0</v>
      </c>
      <c r="U259">
        <f t="shared" ca="1" si="126"/>
        <v>0</v>
      </c>
      <c r="V259">
        <f t="shared" ca="1" si="130"/>
        <v>0</v>
      </c>
      <c r="W259">
        <f t="shared" ca="1" si="130"/>
        <v>0</v>
      </c>
      <c r="X259">
        <f t="shared" ca="1" si="130"/>
        <v>0</v>
      </c>
      <c r="Y259">
        <f t="shared" ca="1" si="130"/>
        <v>0</v>
      </c>
      <c r="Z259">
        <f t="shared" ca="1" si="130"/>
        <v>0</v>
      </c>
      <c r="AA259">
        <f t="shared" ca="1" si="131"/>
        <v>0</v>
      </c>
      <c r="AB259">
        <f t="shared" ca="1" si="131"/>
        <v>0</v>
      </c>
      <c r="AC259" s="59">
        <f t="shared" ref="AC259:AC294" ca="1" si="135">SUM($Q259:$AB259)</f>
        <v>0</v>
      </c>
      <c r="AD259" s="17"/>
      <c r="AE259" s="12" t="s">
        <v>38</v>
      </c>
      <c r="AF259">
        <f t="shared" ca="1" si="127"/>
        <v>0</v>
      </c>
      <c r="AG259">
        <f t="shared" ca="1" si="127"/>
        <v>0</v>
      </c>
      <c r="AH259">
        <f t="shared" ca="1" si="127"/>
        <v>0</v>
      </c>
      <c r="AI259">
        <f t="shared" ca="1" si="127"/>
        <v>0</v>
      </c>
      <c r="AJ259">
        <f t="shared" ca="1" si="127"/>
        <v>0</v>
      </c>
      <c r="AK259">
        <f t="shared" ca="1" si="132"/>
        <v>0</v>
      </c>
      <c r="AL259">
        <f t="shared" ca="1" si="132"/>
        <v>0</v>
      </c>
      <c r="AM259">
        <f t="shared" ca="1" si="132"/>
        <v>0</v>
      </c>
      <c r="AN259">
        <f t="shared" ca="1" si="132"/>
        <v>0</v>
      </c>
      <c r="AO259">
        <f t="shared" ca="1" si="132"/>
        <v>0</v>
      </c>
      <c r="AP259">
        <f t="shared" ca="1" si="133"/>
        <v>0</v>
      </c>
      <c r="AQ259">
        <f t="shared" ca="1" si="133"/>
        <v>0</v>
      </c>
      <c r="AR259" s="59">
        <f t="shared" ref="AR259:AR294" ca="1" si="136">SUM($AF259:$AQ259)</f>
        <v>0</v>
      </c>
      <c r="AS259" s="17"/>
    </row>
    <row r="260" spans="1:45" x14ac:dyDescent="0.25">
      <c r="A260" s="12" t="s">
        <v>40</v>
      </c>
      <c r="B260">
        <f t="shared" ca="1" si="125"/>
        <v>0</v>
      </c>
      <c r="C260">
        <f t="shared" ca="1" si="125"/>
        <v>0</v>
      </c>
      <c r="D260">
        <f t="shared" ca="1" si="125"/>
        <v>0</v>
      </c>
      <c r="E260">
        <f t="shared" ca="1" si="125"/>
        <v>0</v>
      </c>
      <c r="F260">
        <f t="shared" ca="1" si="125"/>
        <v>0</v>
      </c>
      <c r="G260">
        <f t="shared" ca="1" si="128"/>
        <v>0</v>
      </c>
      <c r="H260">
        <f t="shared" ca="1" si="128"/>
        <v>0</v>
      </c>
      <c r="I260">
        <f t="shared" ca="1" si="128"/>
        <v>0</v>
      </c>
      <c r="J260">
        <f t="shared" ca="1" si="128"/>
        <v>0</v>
      </c>
      <c r="K260">
        <f t="shared" ca="1" si="128"/>
        <v>0</v>
      </c>
      <c r="L260">
        <f t="shared" ca="1" si="129"/>
        <v>0</v>
      </c>
      <c r="M260">
        <f t="shared" ca="1" si="129"/>
        <v>0</v>
      </c>
      <c r="N260" s="59">
        <f t="shared" ca="1" si="134"/>
        <v>0</v>
      </c>
      <c r="O260" s="17"/>
      <c r="P260" s="12" t="s">
        <v>40</v>
      </c>
      <c r="Q260">
        <f t="shared" ca="1" si="126"/>
        <v>0</v>
      </c>
      <c r="R260">
        <f t="shared" ca="1" si="126"/>
        <v>0</v>
      </c>
      <c r="S260">
        <f t="shared" ca="1" si="126"/>
        <v>0</v>
      </c>
      <c r="T260">
        <f t="shared" ca="1" si="126"/>
        <v>0</v>
      </c>
      <c r="U260">
        <f t="shared" ca="1" si="126"/>
        <v>0</v>
      </c>
      <c r="V260">
        <f t="shared" ca="1" si="130"/>
        <v>0</v>
      </c>
      <c r="W260">
        <f t="shared" ca="1" si="130"/>
        <v>0</v>
      </c>
      <c r="X260">
        <f t="shared" ca="1" si="130"/>
        <v>0</v>
      </c>
      <c r="Y260">
        <f t="shared" ca="1" si="130"/>
        <v>0</v>
      </c>
      <c r="Z260">
        <f t="shared" ca="1" si="130"/>
        <v>0</v>
      </c>
      <c r="AA260">
        <f t="shared" ca="1" si="131"/>
        <v>0</v>
      </c>
      <c r="AB260">
        <f t="shared" ca="1" si="131"/>
        <v>0</v>
      </c>
      <c r="AC260" s="59">
        <f t="shared" ca="1" si="135"/>
        <v>0</v>
      </c>
      <c r="AD260" s="17"/>
      <c r="AE260" s="12" t="s">
        <v>40</v>
      </c>
      <c r="AF260">
        <f t="shared" ca="1" si="127"/>
        <v>0</v>
      </c>
      <c r="AG260">
        <f t="shared" ca="1" si="127"/>
        <v>0</v>
      </c>
      <c r="AH260">
        <f t="shared" ca="1" si="127"/>
        <v>0</v>
      </c>
      <c r="AI260">
        <f t="shared" ca="1" si="127"/>
        <v>0</v>
      </c>
      <c r="AJ260">
        <f t="shared" ca="1" si="127"/>
        <v>0</v>
      </c>
      <c r="AK260">
        <f t="shared" ca="1" si="132"/>
        <v>0</v>
      </c>
      <c r="AL260">
        <f t="shared" ca="1" si="132"/>
        <v>0</v>
      </c>
      <c r="AM260">
        <f t="shared" ca="1" si="132"/>
        <v>0</v>
      </c>
      <c r="AN260">
        <f t="shared" ca="1" si="132"/>
        <v>0</v>
      </c>
      <c r="AO260">
        <f t="shared" ca="1" si="132"/>
        <v>0</v>
      </c>
      <c r="AP260">
        <f t="shared" ca="1" si="133"/>
        <v>0</v>
      </c>
      <c r="AQ260">
        <f t="shared" ca="1" si="133"/>
        <v>0</v>
      </c>
      <c r="AR260" s="59">
        <f t="shared" ca="1" si="136"/>
        <v>0</v>
      </c>
      <c r="AS260" s="17"/>
    </row>
    <row r="261" spans="1:45" x14ac:dyDescent="0.25">
      <c r="A261" s="11" t="s">
        <v>41</v>
      </c>
      <c r="B261">
        <f t="shared" ca="1" si="125"/>
        <v>0</v>
      </c>
      <c r="C261">
        <f t="shared" ca="1" si="125"/>
        <v>0</v>
      </c>
      <c r="D261">
        <f t="shared" ca="1" si="125"/>
        <v>0</v>
      </c>
      <c r="E261">
        <f t="shared" ca="1" si="125"/>
        <v>0</v>
      </c>
      <c r="F261">
        <f t="shared" ca="1" si="125"/>
        <v>0</v>
      </c>
      <c r="G261">
        <f t="shared" ca="1" si="128"/>
        <v>0</v>
      </c>
      <c r="H261">
        <f t="shared" ca="1" si="128"/>
        <v>0</v>
      </c>
      <c r="I261">
        <f t="shared" ca="1" si="128"/>
        <v>0</v>
      </c>
      <c r="J261">
        <f t="shared" ca="1" si="128"/>
        <v>0</v>
      </c>
      <c r="K261">
        <f t="shared" ca="1" si="128"/>
        <v>0</v>
      </c>
      <c r="L261">
        <f t="shared" ca="1" si="129"/>
        <v>0</v>
      </c>
      <c r="M261">
        <f t="shared" ca="1" si="129"/>
        <v>0</v>
      </c>
      <c r="N261" s="59">
        <f t="shared" ca="1" si="134"/>
        <v>0</v>
      </c>
      <c r="O261" s="17"/>
      <c r="P261" s="11" t="s">
        <v>41</v>
      </c>
      <c r="Q261">
        <f t="shared" ca="1" si="126"/>
        <v>0</v>
      </c>
      <c r="R261">
        <f t="shared" ca="1" si="126"/>
        <v>0</v>
      </c>
      <c r="S261">
        <f t="shared" ca="1" si="126"/>
        <v>0</v>
      </c>
      <c r="T261">
        <f t="shared" ca="1" si="126"/>
        <v>0</v>
      </c>
      <c r="U261">
        <f t="shared" ca="1" si="126"/>
        <v>0</v>
      </c>
      <c r="V261">
        <f t="shared" ca="1" si="130"/>
        <v>0</v>
      </c>
      <c r="W261">
        <f t="shared" ca="1" si="130"/>
        <v>0</v>
      </c>
      <c r="X261">
        <f t="shared" ca="1" si="130"/>
        <v>0</v>
      </c>
      <c r="Y261">
        <f t="shared" ca="1" si="130"/>
        <v>0</v>
      </c>
      <c r="Z261">
        <f t="shared" ca="1" si="130"/>
        <v>0</v>
      </c>
      <c r="AA261">
        <f t="shared" ca="1" si="131"/>
        <v>0</v>
      </c>
      <c r="AB261">
        <f t="shared" ca="1" si="131"/>
        <v>0</v>
      </c>
      <c r="AC261" s="59">
        <f t="shared" ca="1" si="135"/>
        <v>0</v>
      </c>
      <c r="AD261" s="17"/>
      <c r="AE261" s="11" t="s">
        <v>41</v>
      </c>
      <c r="AF261">
        <f t="shared" ca="1" si="127"/>
        <v>0</v>
      </c>
      <c r="AG261">
        <f t="shared" ca="1" si="127"/>
        <v>0</v>
      </c>
      <c r="AH261">
        <f t="shared" ca="1" si="127"/>
        <v>0</v>
      </c>
      <c r="AI261">
        <f t="shared" ca="1" si="127"/>
        <v>0</v>
      </c>
      <c r="AJ261">
        <f t="shared" ca="1" si="127"/>
        <v>0</v>
      </c>
      <c r="AK261">
        <f t="shared" ca="1" si="132"/>
        <v>0</v>
      </c>
      <c r="AL261">
        <f t="shared" ca="1" si="132"/>
        <v>0</v>
      </c>
      <c r="AM261">
        <f t="shared" ca="1" si="132"/>
        <v>0</v>
      </c>
      <c r="AN261">
        <f t="shared" ca="1" si="132"/>
        <v>0</v>
      </c>
      <c r="AO261">
        <f t="shared" ca="1" si="132"/>
        <v>0</v>
      </c>
      <c r="AP261">
        <f t="shared" ca="1" si="133"/>
        <v>0</v>
      </c>
      <c r="AQ261">
        <f t="shared" ca="1" si="133"/>
        <v>0</v>
      </c>
      <c r="AR261" s="59">
        <f t="shared" ca="1" si="136"/>
        <v>0</v>
      </c>
      <c r="AS261" s="17"/>
    </row>
    <row r="262" spans="1:45" x14ac:dyDescent="0.25">
      <c r="A262" s="12" t="s">
        <v>42</v>
      </c>
      <c r="B262">
        <f t="shared" ca="1" si="125"/>
        <v>0</v>
      </c>
      <c r="C262">
        <f t="shared" ca="1" si="125"/>
        <v>0</v>
      </c>
      <c r="D262">
        <f t="shared" ca="1" si="125"/>
        <v>0</v>
      </c>
      <c r="E262">
        <f t="shared" ca="1" si="125"/>
        <v>0</v>
      </c>
      <c r="F262">
        <f t="shared" ca="1" si="125"/>
        <v>0</v>
      </c>
      <c r="G262">
        <f t="shared" ca="1" si="128"/>
        <v>0</v>
      </c>
      <c r="H262">
        <f t="shared" ca="1" si="128"/>
        <v>0</v>
      </c>
      <c r="I262">
        <f t="shared" ca="1" si="128"/>
        <v>0</v>
      </c>
      <c r="J262">
        <f t="shared" ca="1" si="128"/>
        <v>0</v>
      </c>
      <c r="K262">
        <f t="shared" ca="1" si="128"/>
        <v>0</v>
      </c>
      <c r="L262">
        <f t="shared" ca="1" si="129"/>
        <v>0</v>
      </c>
      <c r="M262">
        <f t="shared" ca="1" si="129"/>
        <v>0</v>
      </c>
      <c r="N262" s="59">
        <f t="shared" ca="1" si="134"/>
        <v>0</v>
      </c>
      <c r="O262" s="17"/>
      <c r="P262" s="12" t="s">
        <v>42</v>
      </c>
      <c r="Q262">
        <f t="shared" ca="1" si="126"/>
        <v>0</v>
      </c>
      <c r="R262">
        <f t="shared" ca="1" si="126"/>
        <v>0</v>
      </c>
      <c r="S262">
        <f t="shared" ca="1" si="126"/>
        <v>0</v>
      </c>
      <c r="T262">
        <f t="shared" ca="1" si="126"/>
        <v>0</v>
      </c>
      <c r="U262">
        <f t="shared" ca="1" si="126"/>
        <v>0</v>
      </c>
      <c r="V262">
        <f t="shared" ca="1" si="130"/>
        <v>0</v>
      </c>
      <c r="W262">
        <f t="shared" ca="1" si="130"/>
        <v>0</v>
      </c>
      <c r="X262">
        <f t="shared" ca="1" si="130"/>
        <v>0</v>
      </c>
      <c r="Y262">
        <f t="shared" ca="1" si="130"/>
        <v>0</v>
      </c>
      <c r="Z262">
        <f t="shared" ca="1" si="130"/>
        <v>0</v>
      </c>
      <c r="AA262">
        <f t="shared" ca="1" si="131"/>
        <v>0</v>
      </c>
      <c r="AB262">
        <f t="shared" ca="1" si="131"/>
        <v>0</v>
      </c>
      <c r="AC262" s="59">
        <f t="shared" ca="1" si="135"/>
        <v>0</v>
      </c>
      <c r="AD262" s="17"/>
      <c r="AE262" s="12" t="s">
        <v>42</v>
      </c>
      <c r="AF262">
        <f t="shared" ca="1" si="127"/>
        <v>0</v>
      </c>
      <c r="AG262">
        <f t="shared" ca="1" si="127"/>
        <v>0</v>
      </c>
      <c r="AH262">
        <f t="shared" ca="1" si="127"/>
        <v>0</v>
      </c>
      <c r="AI262">
        <f t="shared" ca="1" si="127"/>
        <v>0</v>
      </c>
      <c r="AJ262">
        <f t="shared" ca="1" si="127"/>
        <v>0</v>
      </c>
      <c r="AK262">
        <f t="shared" ca="1" si="132"/>
        <v>0</v>
      </c>
      <c r="AL262">
        <f t="shared" ca="1" si="132"/>
        <v>0</v>
      </c>
      <c r="AM262">
        <f t="shared" ca="1" si="132"/>
        <v>0</v>
      </c>
      <c r="AN262">
        <f t="shared" ca="1" si="132"/>
        <v>0</v>
      </c>
      <c r="AO262">
        <f t="shared" ca="1" si="132"/>
        <v>0</v>
      </c>
      <c r="AP262">
        <f t="shared" ca="1" si="133"/>
        <v>0</v>
      </c>
      <c r="AQ262">
        <f t="shared" ca="1" si="133"/>
        <v>0</v>
      </c>
      <c r="AR262" s="59">
        <f t="shared" ca="1" si="136"/>
        <v>0</v>
      </c>
      <c r="AS262" s="17"/>
    </row>
    <row r="263" spans="1:45" x14ac:dyDescent="0.25">
      <c r="A263" s="11" t="s">
        <v>43</v>
      </c>
      <c r="B263">
        <f t="shared" ca="1" si="125"/>
        <v>0</v>
      </c>
      <c r="C263">
        <f t="shared" ca="1" si="125"/>
        <v>0</v>
      </c>
      <c r="D263">
        <f t="shared" ca="1" si="125"/>
        <v>0</v>
      </c>
      <c r="E263">
        <f t="shared" ca="1" si="125"/>
        <v>0</v>
      </c>
      <c r="F263">
        <f t="shared" ca="1" si="125"/>
        <v>0</v>
      </c>
      <c r="G263">
        <f t="shared" ca="1" si="128"/>
        <v>0</v>
      </c>
      <c r="H263">
        <f t="shared" ca="1" si="128"/>
        <v>0</v>
      </c>
      <c r="I263">
        <f t="shared" ca="1" si="128"/>
        <v>0</v>
      </c>
      <c r="J263">
        <f t="shared" ca="1" si="128"/>
        <v>0</v>
      </c>
      <c r="K263">
        <f t="shared" ca="1" si="128"/>
        <v>0</v>
      </c>
      <c r="L263">
        <f t="shared" ca="1" si="129"/>
        <v>0</v>
      </c>
      <c r="M263">
        <f t="shared" ca="1" si="129"/>
        <v>0</v>
      </c>
      <c r="N263" s="59">
        <f t="shared" ca="1" si="134"/>
        <v>0</v>
      </c>
      <c r="O263" s="17"/>
      <c r="P263" s="11" t="s">
        <v>43</v>
      </c>
      <c r="Q263">
        <f t="shared" ca="1" si="126"/>
        <v>0</v>
      </c>
      <c r="R263">
        <f t="shared" ca="1" si="126"/>
        <v>0</v>
      </c>
      <c r="S263">
        <f t="shared" ca="1" si="126"/>
        <v>0</v>
      </c>
      <c r="T263">
        <f t="shared" ca="1" si="126"/>
        <v>0</v>
      </c>
      <c r="U263">
        <f t="shared" ca="1" si="126"/>
        <v>0</v>
      </c>
      <c r="V263">
        <f t="shared" ca="1" si="130"/>
        <v>0</v>
      </c>
      <c r="W263">
        <f t="shared" ca="1" si="130"/>
        <v>0</v>
      </c>
      <c r="X263">
        <f t="shared" ca="1" si="130"/>
        <v>0</v>
      </c>
      <c r="Y263">
        <f t="shared" ca="1" si="130"/>
        <v>0</v>
      </c>
      <c r="Z263">
        <f t="shared" ca="1" si="130"/>
        <v>0</v>
      </c>
      <c r="AA263">
        <f t="shared" ca="1" si="131"/>
        <v>0</v>
      </c>
      <c r="AB263">
        <f t="shared" ca="1" si="131"/>
        <v>0</v>
      </c>
      <c r="AC263" s="59">
        <f t="shared" ca="1" si="135"/>
        <v>0</v>
      </c>
      <c r="AD263" s="17"/>
      <c r="AE263" s="11" t="s">
        <v>43</v>
      </c>
      <c r="AF263">
        <f t="shared" ca="1" si="127"/>
        <v>0</v>
      </c>
      <c r="AG263">
        <f t="shared" ca="1" si="127"/>
        <v>0</v>
      </c>
      <c r="AH263">
        <f t="shared" ca="1" si="127"/>
        <v>0</v>
      </c>
      <c r="AI263">
        <f t="shared" ca="1" si="127"/>
        <v>0</v>
      </c>
      <c r="AJ263">
        <f t="shared" ca="1" si="127"/>
        <v>0</v>
      </c>
      <c r="AK263">
        <f t="shared" ca="1" si="132"/>
        <v>0</v>
      </c>
      <c r="AL263">
        <f t="shared" ca="1" si="132"/>
        <v>0</v>
      </c>
      <c r="AM263">
        <f t="shared" ca="1" si="132"/>
        <v>0</v>
      </c>
      <c r="AN263">
        <f t="shared" ca="1" si="132"/>
        <v>0</v>
      </c>
      <c r="AO263">
        <f t="shared" ca="1" si="132"/>
        <v>0</v>
      </c>
      <c r="AP263">
        <f t="shared" ca="1" si="133"/>
        <v>0</v>
      </c>
      <c r="AQ263">
        <f t="shared" ca="1" si="133"/>
        <v>0</v>
      </c>
      <c r="AR263" s="59">
        <f t="shared" ca="1" si="136"/>
        <v>0</v>
      </c>
      <c r="AS263" s="17"/>
    </row>
    <row r="264" spans="1:45" x14ac:dyDescent="0.25">
      <c r="A264" s="11" t="s">
        <v>45</v>
      </c>
      <c r="B264">
        <f t="shared" ca="1" si="125"/>
        <v>0</v>
      </c>
      <c r="C264">
        <f t="shared" ca="1" si="125"/>
        <v>0</v>
      </c>
      <c r="D264">
        <f t="shared" ca="1" si="125"/>
        <v>0</v>
      </c>
      <c r="E264">
        <f t="shared" ca="1" si="125"/>
        <v>0</v>
      </c>
      <c r="F264">
        <f t="shared" ca="1" si="125"/>
        <v>0</v>
      </c>
      <c r="G264">
        <f t="shared" ca="1" si="128"/>
        <v>0</v>
      </c>
      <c r="H264">
        <f t="shared" ca="1" si="128"/>
        <v>0</v>
      </c>
      <c r="I264">
        <f t="shared" ca="1" si="128"/>
        <v>0</v>
      </c>
      <c r="J264">
        <f t="shared" ca="1" si="128"/>
        <v>0</v>
      </c>
      <c r="K264">
        <f t="shared" ca="1" si="128"/>
        <v>0</v>
      </c>
      <c r="L264">
        <f t="shared" ca="1" si="129"/>
        <v>0</v>
      </c>
      <c r="M264">
        <f t="shared" ca="1" si="129"/>
        <v>0</v>
      </c>
      <c r="N264" s="59">
        <f t="shared" ca="1" si="134"/>
        <v>0</v>
      </c>
      <c r="O264" s="17"/>
      <c r="P264" s="11" t="s">
        <v>45</v>
      </c>
      <c r="Q264">
        <f t="shared" ca="1" si="126"/>
        <v>0</v>
      </c>
      <c r="R264">
        <f t="shared" ca="1" si="126"/>
        <v>0</v>
      </c>
      <c r="S264">
        <f t="shared" ca="1" si="126"/>
        <v>0</v>
      </c>
      <c r="T264">
        <f t="shared" ca="1" si="126"/>
        <v>0</v>
      </c>
      <c r="U264">
        <f t="shared" ca="1" si="126"/>
        <v>0</v>
      </c>
      <c r="V264">
        <f t="shared" ca="1" si="130"/>
        <v>0</v>
      </c>
      <c r="W264">
        <f t="shared" ca="1" si="130"/>
        <v>0</v>
      </c>
      <c r="X264">
        <f t="shared" ca="1" si="130"/>
        <v>0</v>
      </c>
      <c r="Y264">
        <f t="shared" ca="1" si="130"/>
        <v>0</v>
      </c>
      <c r="Z264">
        <f t="shared" ca="1" si="130"/>
        <v>0</v>
      </c>
      <c r="AA264">
        <f t="shared" ca="1" si="131"/>
        <v>0</v>
      </c>
      <c r="AB264">
        <f t="shared" ca="1" si="131"/>
        <v>0</v>
      </c>
      <c r="AC264" s="59">
        <f t="shared" ca="1" si="135"/>
        <v>0</v>
      </c>
      <c r="AD264" s="17"/>
      <c r="AE264" s="11" t="s">
        <v>45</v>
      </c>
      <c r="AF264">
        <f t="shared" ca="1" si="127"/>
        <v>0</v>
      </c>
      <c r="AG264">
        <f t="shared" ca="1" si="127"/>
        <v>0</v>
      </c>
      <c r="AH264">
        <f t="shared" ca="1" si="127"/>
        <v>0</v>
      </c>
      <c r="AI264">
        <f t="shared" ca="1" si="127"/>
        <v>0</v>
      </c>
      <c r="AJ264">
        <f t="shared" ca="1" si="127"/>
        <v>0</v>
      </c>
      <c r="AK264">
        <f t="shared" ca="1" si="132"/>
        <v>0</v>
      </c>
      <c r="AL264">
        <f t="shared" ca="1" si="132"/>
        <v>0</v>
      </c>
      <c r="AM264">
        <f t="shared" ca="1" si="132"/>
        <v>0</v>
      </c>
      <c r="AN264">
        <f t="shared" ca="1" si="132"/>
        <v>0</v>
      </c>
      <c r="AO264">
        <f t="shared" ca="1" si="132"/>
        <v>0</v>
      </c>
      <c r="AP264">
        <f t="shared" ca="1" si="133"/>
        <v>0</v>
      </c>
      <c r="AQ264">
        <f t="shared" ca="1" si="133"/>
        <v>0</v>
      </c>
      <c r="AR264" s="59">
        <f t="shared" ca="1" si="136"/>
        <v>0</v>
      </c>
      <c r="AS264" s="17"/>
    </row>
    <row r="265" spans="1:45" x14ac:dyDescent="0.25">
      <c r="A265" s="12" t="s">
        <v>46</v>
      </c>
      <c r="B265">
        <f t="shared" ca="1" si="125"/>
        <v>0</v>
      </c>
      <c r="C265">
        <f t="shared" ca="1" si="125"/>
        <v>0</v>
      </c>
      <c r="D265">
        <f t="shared" ca="1" si="125"/>
        <v>0</v>
      </c>
      <c r="E265">
        <f t="shared" ca="1" si="125"/>
        <v>0</v>
      </c>
      <c r="F265">
        <f t="shared" ca="1" si="125"/>
        <v>0</v>
      </c>
      <c r="G265">
        <f t="shared" ca="1" si="128"/>
        <v>0</v>
      </c>
      <c r="H265">
        <f t="shared" ca="1" si="128"/>
        <v>0</v>
      </c>
      <c r="I265">
        <f t="shared" ca="1" si="128"/>
        <v>0</v>
      </c>
      <c r="J265">
        <f t="shared" ca="1" si="128"/>
        <v>0</v>
      </c>
      <c r="K265">
        <f t="shared" ca="1" si="128"/>
        <v>0</v>
      </c>
      <c r="L265">
        <f t="shared" ca="1" si="129"/>
        <v>0</v>
      </c>
      <c r="M265">
        <f t="shared" ca="1" si="129"/>
        <v>0</v>
      </c>
      <c r="N265" s="59">
        <f t="shared" ca="1" si="134"/>
        <v>0</v>
      </c>
      <c r="O265" s="17"/>
      <c r="P265" s="12" t="s">
        <v>46</v>
      </c>
      <c r="Q265">
        <f t="shared" ca="1" si="126"/>
        <v>0</v>
      </c>
      <c r="R265">
        <f t="shared" ca="1" si="126"/>
        <v>0</v>
      </c>
      <c r="S265">
        <f t="shared" ca="1" si="126"/>
        <v>0</v>
      </c>
      <c r="T265">
        <f t="shared" ca="1" si="126"/>
        <v>0</v>
      </c>
      <c r="U265">
        <f t="shared" ca="1" si="126"/>
        <v>0</v>
      </c>
      <c r="V265">
        <f t="shared" ca="1" si="130"/>
        <v>0</v>
      </c>
      <c r="W265">
        <f t="shared" ca="1" si="130"/>
        <v>0</v>
      </c>
      <c r="X265">
        <f t="shared" ca="1" si="130"/>
        <v>0</v>
      </c>
      <c r="Y265">
        <f t="shared" ca="1" si="130"/>
        <v>0</v>
      </c>
      <c r="Z265">
        <f t="shared" ca="1" si="130"/>
        <v>0</v>
      </c>
      <c r="AA265">
        <f t="shared" ca="1" si="131"/>
        <v>0</v>
      </c>
      <c r="AB265">
        <f t="shared" ca="1" si="131"/>
        <v>0</v>
      </c>
      <c r="AC265" s="59">
        <f t="shared" ca="1" si="135"/>
        <v>0</v>
      </c>
      <c r="AD265" s="17"/>
      <c r="AE265" s="12" t="s">
        <v>46</v>
      </c>
      <c r="AF265">
        <f t="shared" ca="1" si="127"/>
        <v>0</v>
      </c>
      <c r="AG265">
        <f t="shared" ca="1" si="127"/>
        <v>0</v>
      </c>
      <c r="AH265">
        <f t="shared" ca="1" si="127"/>
        <v>0</v>
      </c>
      <c r="AI265">
        <f t="shared" ca="1" si="127"/>
        <v>0</v>
      </c>
      <c r="AJ265">
        <f t="shared" ca="1" si="127"/>
        <v>0</v>
      </c>
      <c r="AK265">
        <f t="shared" ca="1" si="132"/>
        <v>0</v>
      </c>
      <c r="AL265">
        <f t="shared" ca="1" si="132"/>
        <v>0</v>
      </c>
      <c r="AM265">
        <f t="shared" ca="1" si="132"/>
        <v>0</v>
      </c>
      <c r="AN265">
        <f t="shared" ca="1" si="132"/>
        <v>0</v>
      </c>
      <c r="AO265">
        <f t="shared" ca="1" si="132"/>
        <v>0</v>
      </c>
      <c r="AP265">
        <f t="shared" ca="1" si="133"/>
        <v>0</v>
      </c>
      <c r="AQ265">
        <f t="shared" ca="1" si="133"/>
        <v>0</v>
      </c>
      <c r="AR265" s="59">
        <f t="shared" ca="1" si="136"/>
        <v>0</v>
      </c>
      <c r="AS265" s="17"/>
    </row>
    <row r="266" spans="1:45" x14ac:dyDescent="0.25">
      <c r="A266" s="11" t="s">
        <v>47</v>
      </c>
      <c r="B266">
        <f t="shared" ca="1" si="125"/>
        <v>0</v>
      </c>
      <c r="C266">
        <f t="shared" ca="1" si="125"/>
        <v>0</v>
      </c>
      <c r="D266">
        <f t="shared" ca="1" si="125"/>
        <v>0</v>
      </c>
      <c r="E266">
        <f t="shared" ca="1" si="125"/>
        <v>0</v>
      </c>
      <c r="F266">
        <f t="shared" ca="1" si="125"/>
        <v>0</v>
      </c>
      <c r="G266">
        <f t="shared" ca="1" si="128"/>
        <v>0</v>
      </c>
      <c r="H266">
        <f t="shared" ca="1" si="128"/>
        <v>0</v>
      </c>
      <c r="I266">
        <f t="shared" ca="1" si="128"/>
        <v>0</v>
      </c>
      <c r="J266">
        <f t="shared" ca="1" si="128"/>
        <v>0</v>
      </c>
      <c r="K266">
        <f t="shared" ca="1" si="128"/>
        <v>0</v>
      </c>
      <c r="L266">
        <f t="shared" ca="1" si="129"/>
        <v>0</v>
      </c>
      <c r="M266">
        <f t="shared" ca="1" si="129"/>
        <v>0</v>
      </c>
      <c r="N266" s="59">
        <f t="shared" ca="1" si="134"/>
        <v>0</v>
      </c>
      <c r="O266" s="17"/>
      <c r="P266" s="11" t="s">
        <v>47</v>
      </c>
      <c r="Q266">
        <f t="shared" ca="1" si="126"/>
        <v>0</v>
      </c>
      <c r="R266">
        <f t="shared" ca="1" si="126"/>
        <v>0</v>
      </c>
      <c r="S266">
        <f t="shared" ca="1" si="126"/>
        <v>0</v>
      </c>
      <c r="T266">
        <f t="shared" ca="1" si="126"/>
        <v>0</v>
      </c>
      <c r="U266">
        <f t="shared" ca="1" si="126"/>
        <v>0</v>
      </c>
      <c r="V266">
        <f t="shared" ca="1" si="130"/>
        <v>0</v>
      </c>
      <c r="W266">
        <f t="shared" ca="1" si="130"/>
        <v>0</v>
      </c>
      <c r="X266">
        <f t="shared" ca="1" si="130"/>
        <v>0</v>
      </c>
      <c r="Y266">
        <f t="shared" ca="1" si="130"/>
        <v>0</v>
      </c>
      <c r="Z266">
        <f t="shared" ca="1" si="130"/>
        <v>0</v>
      </c>
      <c r="AA266">
        <f t="shared" ca="1" si="131"/>
        <v>0</v>
      </c>
      <c r="AB266">
        <f t="shared" ca="1" si="131"/>
        <v>0</v>
      </c>
      <c r="AC266" s="59">
        <f t="shared" ca="1" si="135"/>
        <v>0</v>
      </c>
      <c r="AD266" s="17"/>
      <c r="AE266" s="11" t="s">
        <v>47</v>
      </c>
      <c r="AF266">
        <f t="shared" ca="1" si="127"/>
        <v>0</v>
      </c>
      <c r="AG266">
        <f t="shared" ca="1" si="127"/>
        <v>0</v>
      </c>
      <c r="AH266">
        <f t="shared" ca="1" si="127"/>
        <v>0</v>
      </c>
      <c r="AI266">
        <f t="shared" ca="1" si="127"/>
        <v>0</v>
      </c>
      <c r="AJ266">
        <f t="shared" ca="1" si="127"/>
        <v>0</v>
      </c>
      <c r="AK266">
        <f t="shared" ca="1" si="132"/>
        <v>0</v>
      </c>
      <c r="AL266">
        <f t="shared" ca="1" si="132"/>
        <v>0</v>
      </c>
      <c r="AM266">
        <f t="shared" ca="1" si="132"/>
        <v>0</v>
      </c>
      <c r="AN266">
        <f t="shared" ca="1" si="132"/>
        <v>0</v>
      </c>
      <c r="AO266">
        <f t="shared" ca="1" si="132"/>
        <v>0</v>
      </c>
      <c r="AP266">
        <f t="shared" ca="1" si="133"/>
        <v>0</v>
      </c>
      <c r="AQ266">
        <f t="shared" ca="1" si="133"/>
        <v>0</v>
      </c>
      <c r="AR266" s="59">
        <f t="shared" ca="1" si="136"/>
        <v>0</v>
      </c>
      <c r="AS266" s="17"/>
    </row>
    <row r="267" spans="1:45" x14ac:dyDescent="0.25">
      <c r="A267" s="12" t="s">
        <v>48</v>
      </c>
      <c r="B267">
        <f t="shared" ca="1" si="125"/>
        <v>0</v>
      </c>
      <c r="C267">
        <f t="shared" ca="1" si="125"/>
        <v>0</v>
      </c>
      <c r="D267">
        <f t="shared" ca="1" si="125"/>
        <v>0</v>
      </c>
      <c r="E267">
        <f t="shared" ca="1" si="125"/>
        <v>0</v>
      </c>
      <c r="F267">
        <f t="shared" ca="1" si="125"/>
        <v>0</v>
      </c>
      <c r="G267">
        <f t="shared" ca="1" si="128"/>
        <v>0</v>
      </c>
      <c r="H267">
        <f t="shared" ca="1" si="128"/>
        <v>0</v>
      </c>
      <c r="I267">
        <f t="shared" ca="1" si="128"/>
        <v>0</v>
      </c>
      <c r="J267">
        <f t="shared" ca="1" si="128"/>
        <v>0</v>
      </c>
      <c r="K267">
        <f t="shared" ca="1" si="128"/>
        <v>0</v>
      </c>
      <c r="L267">
        <f t="shared" ca="1" si="129"/>
        <v>0</v>
      </c>
      <c r="M267">
        <f t="shared" ca="1" si="129"/>
        <v>0</v>
      </c>
      <c r="N267" s="59">
        <f t="shared" ca="1" si="134"/>
        <v>0</v>
      </c>
      <c r="O267" s="17"/>
      <c r="P267" s="12" t="s">
        <v>48</v>
      </c>
      <c r="Q267">
        <f t="shared" ca="1" si="126"/>
        <v>0</v>
      </c>
      <c r="R267">
        <f t="shared" ca="1" si="126"/>
        <v>0</v>
      </c>
      <c r="S267">
        <f t="shared" ca="1" si="126"/>
        <v>0</v>
      </c>
      <c r="T267">
        <f t="shared" ca="1" si="126"/>
        <v>0</v>
      </c>
      <c r="U267">
        <f t="shared" ca="1" si="126"/>
        <v>0</v>
      </c>
      <c r="V267">
        <f t="shared" ca="1" si="130"/>
        <v>0</v>
      </c>
      <c r="W267">
        <f t="shared" ca="1" si="130"/>
        <v>0</v>
      </c>
      <c r="X267">
        <f t="shared" ca="1" si="130"/>
        <v>0</v>
      </c>
      <c r="Y267">
        <f t="shared" ca="1" si="130"/>
        <v>0</v>
      </c>
      <c r="Z267">
        <f t="shared" ca="1" si="130"/>
        <v>0</v>
      </c>
      <c r="AA267">
        <f t="shared" ca="1" si="131"/>
        <v>0</v>
      </c>
      <c r="AB267">
        <f t="shared" ca="1" si="131"/>
        <v>0</v>
      </c>
      <c r="AC267" s="59">
        <f t="shared" ca="1" si="135"/>
        <v>0</v>
      </c>
      <c r="AD267" s="17"/>
      <c r="AE267" s="12" t="s">
        <v>48</v>
      </c>
      <c r="AF267">
        <f t="shared" ca="1" si="127"/>
        <v>0</v>
      </c>
      <c r="AG267">
        <f t="shared" ca="1" si="127"/>
        <v>0</v>
      </c>
      <c r="AH267">
        <f t="shared" ca="1" si="127"/>
        <v>0</v>
      </c>
      <c r="AI267">
        <f t="shared" ca="1" si="127"/>
        <v>0</v>
      </c>
      <c r="AJ267">
        <f t="shared" ca="1" si="127"/>
        <v>0</v>
      </c>
      <c r="AK267">
        <f t="shared" ca="1" si="132"/>
        <v>0</v>
      </c>
      <c r="AL267">
        <f t="shared" ca="1" si="132"/>
        <v>0</v>
      </c>
      <c r="AM267">
        <f t="shared" ca="1" si="132"/>
        <v>0</v>
      </c>
      <c r="AN267">
        <f t="shared" ca="1" si="132"/>
        <v>0</v>
      </c>
      <c r="AO267">
        <f t="shared" ca="1" si="132"/>
        <v>0</v>
      </c>
      <c r="AP267">
        <f t="shared" ca="1" si="133"/>
        <v>0</v>
      </c>
      <c r="AQ267">
        <f t="shared" ca="1" si="133"/>
        <v>0</v>
      </c>
      <c r="AR267" s="59">
        <f t="shared" ca="1" si="136"/>
        <v>0</v>
      </c>
      <c r="AS267" s="17"/>
    </row>
    <row r="268" spans="1:45" x14ac:dyDescent="0.25">
      <c r="A268" s="11" t="s">
        <v>49</v>
      </c>
      <c r="B268">
        <f t="shared" ca="1" si="125"/>
        <v>0</v>
      </c>
      <c r="C268">
        <f t="shared" ca="1" si="125"/>
        <v>0</v>
      </c>
      <c r="D268">
        <f t="shared" ca="1" si="125"/>
        <v>0</v>
      </c>
      <c r="E268">
        <f t="shared" ca="1" si="125"/>
        <v>0</v>
      </c>
      <c r="F268">
        <f t="shared" ca="1" si="125"/>
        <v>0</v>
      </c>
      <c r="G268">
        <f t="shared" ca="1" si="128"/>
        <v>0</v>
      </c>
      <c r="H268">
        <f t="shared" ca="1" si="128"/>
        <v>0</v>
      </c>
      <c r="I268">
        <f t="shared" ca="1" si="128"/>
        <v>0</v>
      </c>
      <c r="J268">
        <f t="shared" ca="1" si="128"/>
        <v>0</v>
      </c>
      <c r="K268">
        <f t="shared" ca="1" si="128"/>
        <v>0</v>
      </c>
      <c r="L268">
        <f t="shared" ca="1" si="129"/>
        <v>0</v>
      </c>
      <c r="M268">
        <f t="shared" ca="1" si="129"/>
        <v>0</v>
      </c>
      <c r="N268" s="59">
        <f t="shared" ca="1" si="134"/>
        <v>0</v>
      </c>
      <c r="O268" s="17"/>
      <c r="P268" s="11" t="s">
        <v>49</v>
      </c>
      <c r="Q268">
        <f t="shared" ca="1" si="126"/>
        <v>0</v>
      </c>
      <c r="R268">
        <f t="shared" ca="1" si="126"/>
        <v>0</v>
      </c>
      <c r="S268">
        <f t="shared" ca="1" si="126"/>
        <v>0</v>
      </c>
      <c r="T268">
        <f t="shared" ca="1" si="126"/>
        <v>0</v>
      </c>
      <c r="U268">
        <f t="shared" ca="1" si="126"/>
        <v>0</v>
      </c>
      <c r="V268">
        <f t="shared" ca="1" si="130"/>
        <v>0</v>
      </c>
      <c r="W268">
        <f t="shared" ca="1" si="130"/>
        <v>0</v>
      </c>
      <c r="X268">
        <f t="shared" ca="1" si="130"/>
        <v>0</v>
      </c>
      <c r="Y268">
        <f t="shared" ca="1" si="130"/>
        <v>0</v>
      </c>
      <c r="Z268">
        <f t="shared" ca="1" si="130"/>
        <v>0</v>
      </c>
      <c r="AA268">
        <f t="shared" ca="1" si="131"/>
        <v>0</v>
      </c>
      <c r="AB268">
        <f t="shared" ca="1" si="131"/>
        <v>0</v>
      </c>
      <c r="AC268" s="59">
        <f t="shared" ca="1" si="135"/>
        <v>0</v>
      </c>
      <c r="AD268" s="17"/>
      <c r="AE268" s="11" t="s">
        <v>49</v>
      </c>
      <c r="AF268">
        <f t="shared" ca="1" si="127"/>
        <v>0</v>
      </c>
      <c r="AG268">
        <f t="shared" ca="1" si="127"/>
        <v>0</v>
      </c>
      <c r="AH268">
        <f t="shared" ca="1" si="127"/>
        <v>0</v>
      </c>
      <c r="AI268">
        <f t="shared" ca="1" si="127"/>
        <v>0</v>
      </c>
      <c r="AJ268">
        <f t="shared" ca="1" si="127"/>
        <v>0</v>
      </c>
      <c r="AK268">
        <f t="shared" ca="1" si="132"/>
        <v>0</v>
      </c>
      <c r="AL268">
        <f t="shared" ca="1" si="132"/>
        <v>0</v>
      </c>
      <c r="AM268">
        <f t="shared" ca="1" si="132"/>
        <v>0</v>
      </c>
      <c r="AN268">
        <f t="shared" ca="1" si="132"/>
        <v>0</v>
      </c>
      <c r="AO268">
        <f t="shared" ca="1" si="132"/>
        <v>0</v>
      </c>
      <c r="AP268">
        <f t="shared" ca="1" si="133"/>
        <v>0</v>
      </c>
      <c r="AQ268">
        <f t="shared" ca="1" si="133"/>
        <v>0</v>
      </c>
      <c r="AR268" s="59">
        <f t="shared" ca="1" si="136"/>
        <v>0</v>
      </c>
      <c r="AS268" s="17"/>
    </row>
    <row r="269" spans="1:45" x14ac:dyDescent="0.25">
      <c r="A269" s="12" t="s">
        <v>50</v>
      </c>
      <c r="B269">
        <f t="shared" ca="1" si="125"/>
        <v>0</v>
      </c>
      <c r="C269">
        <f t="shared" ca="1" si="125"/>
        <v>0</v>
      </c>
      <c r="D269">
        <f t="shared" ca="1" si="125"/>
        <v>0</v>
      </c>
      <c r="E269">
        <f t="shared" ca="1" si="125"/>
        <v>0</v>
      </c>
      <c r="F269">
        <f t="shared" ca="1" si="125"/>
        <v>0</v>
      </c>
      <c r="G269">
        <f t="shared" ca="1" si="128"/>
        <v>0</v>
      </c>
      <c r="H269">
        <f t="shared" ca="1" si="128"/>
        <v>0</v>
      </c>
      <c r="I269">
        <f t="shared" ca="1" si="128"/>
        <v>0</v>
      </c>
      <c r="J269">
        <f t="shared" ca="1" si="128"/>
        <v>0</v>
      </c>
      <c r="K269">
        <f t="shared" ca="1" si="128"/>
        <v>0</v>
      </c>
      <c r="L269">
        <f t="shared" ca="1" si="129"/>
        <v>0</v>
      </c>
      <c r="M269">
        <f t="shared" ca="1" si="129"/>
        <v>0</v>
      </c>
      <c r="N269" s="59">
        <f t="shared" ca="1" si="134"/>
        <v>0</v>
      </c>
      <c r="O269" s="17"/>
      <c r="P269" s="12" t="s">
        <v>50</v>
      </c>
      <c r="Q269">
        <f t="shared" ca="1" si="126"/>
        <v>0</v>
      </c>
      <c r="R269">
        <f t="shared" ca="1" si="126"/>
        <v>0</v>
      </c>
      <c r="S269">
        <f t="shared" ca="1" si="126"/>
        <v>0</v>
      </c>
      <c r="T269">
        <f t="shared" ca="1" si="126"/>
        <v>0</v>
      </c>
      <c r="U269">
        <f t="shared" ca="1" si="126"/>
        <v>0</v>
      </c>
      <c r="V269">
        <f t="shared" ca="1" si="130"/>
        <v>0</v>
      </c>
      <c r="W269">
        <f t="shared" ca="1" si="130"/>
        <v>0</v>
      </c>
      <c r="X269">
        <f t="shared" ca="1" si="130"/>
        <v>0</v>
      </c>
      <c r="Y269">
        <f t="shared" ca="1" si="130"/>
        <v>0</v>
      </c>
      <c r="Z269">
        <f t="shared" ca="1" si="130"/>
        <v>0</v>
      </c>
      <c r="AA269">
        <f t="shared" ca="1" si="131"/>
        <v>0</v>
      </c>
      <c r="AB269">
        <f t="shared" ca="1" si="131"/>
        <v>0</v>
      </c>
      <c r="AC269" s="59">
        <f t="shared" ca="1" si="135"/>
        <v>0</v>
      </c>
      <c r="AD269" s="17"/>
      <c r="AE269" s="12" t="s">
        <v>50</v>
      </c>
      <c r="AF269">
        <f t="shared" ca="1" si="127"/>
        <v>0</v>
      </c>
      <c r="AG269">
        <f t="shared" ca="1" si="127"/>
        <v>0</v>
      </c>
      <c r="AH269">
        <f t="shared" ca="1" si="127"/>
        <v>0</v>
      </c>
      <c r="AI269">
        <f t="shared" ca="1" si="127"/>
        <v>0</v>
      </c>
      <c r="AJ269">
        <f t="shared" ca="1" si="127"/>
        <v>0</v>
      </c>
      <c r="AK269">
        <f t="shared" ca="1" si="132"/>
        <v>0</v>
      </c>
      <c r="AL269">
        <f t="shared" ca="1" si="132"/>
        <v>0</v>
      </c>
      <c r="AM269">
        <f t="shared" ca="1" si="132"/>
        <v>0</v>
      </c>
      <c r="AN269">
        <f t="shared" ca="1" si="132"/>
        <v>0</v>
      </c>
      <c r="AO269">
        <f t="shared" ca="1" si="132"/>
        <v>0</v>
      </c>
      <c r="AP269">
        <f t="shared" ca="1" si="133"/>
        <v>0</v>
      </c>
      <c r="AQ269">
        <f t="shared" ca="1" si="133"/>
        <v>0</v>
      </c>
      <c r="AR269" s="59">
        <f t="shared" ca="1" si="136"/>
        <v>0</v>
      </c>
      <c r="AS269" s="17"/>
    </row>
    <row r="270" spans="1:45" x14ac:dyDescent="0.25">
      <c r="A270" s="11" t="s">
        <v>51</v>
      </c>
      <c r="B270">
        <f t="shared" ca="1" si="125"/>
        <v>0</v>
      </c>
      <c r="C270">
        <f t="shared" ca="1" si="125"/>
        <v>0</v>
      </c>
      <c r="D270">
        <f t="shared" ca="1" si="125"/>
        <v>0</v>
      </c>
      <c r="E270">
        <f t="shared" ca="1" si="125"/>
        <v>0</v>
      </c>
      <c r="F270">
        <f t="shared" ca="1" si="125"/>
        <v>0</v>
      </c>
      <c r="G270">
        <f t="shared" ca="1" si="128"/>
        <v>0</v>
      </c>
      <c r="H270">
        <f t="shared" ca="1" si="128"/>
        <v>0</v>
      </c>
      <c r="I270">
        <f t="shared" ca="1" si="128"/>
        <v>0</v>
      </c>
      <c r="J270">
        <f t="shared" ca="1" si="128"/>
        <v>0</v>
      </c>
      <c r="K270">
        <f t="shared" ca="1" si="128"/>
        <v>0</v>
      </c>
      <c r="L270">
        <f t="shared" ca="1" si="129"/>
        <v>0</v>
      </c>
      <c r="M270">
        <f t="shared" ca="1" si="129"/>
        <v>0</v>
      </c>
      <c r="N270" s="59">
        <f t="shared" ca="1" si="134"/>
        <v>0</v>
      </c>
      <c r="O270" s="17"/>
      <c r="P270" s="11" t="s">
        <v>51</v>
      </c>
      <c r="Q270">
        <f t="shared" ca="1" si="126"/>
        <v>0</v>
      </c>
      <c r="R270">
        <f t="shared" ca="1" si="126"/>
        <v>0</v>
      </c>
      <c r="S270">
        <f t="shared" ca="1" si="126"/>
        <v>0</v>
      </c>
      <c r="T270">
        <f t="shared" ca="1" si="126"/>
        <v>0</v>
      </c>
      <c r="U270">
        <f t="shared" ca="1" si="126"/>
        <v>0</v>
      </c>
      <c r="V270">
        <f t="shared" ca="1" si="130"/>
        <v>0</v>
      </c>
      <c r="W270">
        <f t="shared" ca="1" si="130"/>
        <v>0</v>
      </c>
      <c r="X270">
        <f t="shared" ca="1" si="130"/>
        <v>0</v>
      </c>
      <c r="Y270">
        <f t="shared" ca="1" si="130"/>
        <v>0</v>
      </c>
      <c r="Z270">
        <f t="shared" ca="1" si="130"/>
        <v>0</v>
      </c>
      <c r="AA270">
        <f t="shared" ca="1" si="131"/>
        <v>0</v>
      </c>
      <c r="AB270">
        <f t="shared" ca="1" si="131"/>
        <v>0</v>
      </c>
      <c r="AC270" s="59">
        <f t="shared" ca="1" si="135"/>
        <v>0</v>
      </c>
      <c r="AD270" s="17"/>
      <c r="AE270" s="11" t="s">
        <v>51</v>
      </c>
      <c r="AF270">
        <f t="shared" ca="1" si="127"/>
        <v>0</v>
      </c>
      <c r="AG270">
        <f t="shared" ca="1" si="127"/>
        <v>0</v>
      </c>
      <c r="AH270">
        <f t="shared" ca="1" si="127"/>
        <v>0</v>
      </c>
      <c r="AI270">
        <f t="shared" ca="1" si="127"/>
        <v>0</v>
      </c>
      <c r="AJ270">
        <f t="shared" ca="1" si="127"/>
        <v>0</v>
      </c>
      <c r="AK270">
        <f t="shared" ca="1" si="132"/>
        <v>0</v>
      </c>
      <c r="AL270">
        <f t="shared" ca="1" si="132"/>
        <v>0</v>
      </c>
      <c r="AM270">
        <f t="shared" ca="1" si="132"/>
        <v>0</v>
      </c>
      <c r="AN270">
        <f t="shared" ca="1" si="132"/>
        <v>0</v>
      </c>
      <c r="AO270">
        <f t="shared" ca="1" si="132"/>
        <v>0</v>
      </c>
      <c r="AP270">
        <f t="shared" ca="1" si="133"/>
        <v>0</v>
      </c>
      <c r="AQ270">
        <f t="shared" ca="1" si="133"/>
        <v>0</v>
      </c>
      <c r="AR270" s="59">
        <f t="shared" ca="1" si="136"/>
        <v>0</v>
      </c>
      <c r="AS270" s="17"/>
    </row>
    <row r="271" spans="1:45" x14ac:dyDescent="0.25">
      <c r="A271" s="12" t="s">
        <v>52</v>
      </c>
      <c r="B271">
        <f t="shared" ca="1" si="125"/>
        <v>0</v>
      </c>
      <c r="C271">
        <f t="shared" ca="1" si="125"/>
        <v>0</v>
      </c>
      <c r="D271">
        <f t="shared" ca="1" si="125"/>
        <v>0</v>
      </c>
      <c r="E271">
        <f t="shared" ca="1" si="125"/>
        <v>0</v>
      </c>
      <c r="F271">
        <f t="shared" ca="1" si="125"/>
        <v>0</v>
      </c>
      <c r="G271">
        <f t="shared" ca="1" si="128"/>
        <v>0</v>
      </c>
      <c r="H271">
        <f t="shared" ca="1" si="128"/>
        <v>0</v>
      </c>
      <c r="I271">
        <f t="shared" ca="1" si="128"/>
        <v>0</v>
      </c>
      <c r="J271">
        <f t="shared" ca="1" si="128"/>
        <v>0</v>
      </c>
      <c r="K271">
        <f t="shared" ca="1" si="128"/>
        <v>0</v>
      </c>
      <c r="L271">
        <f t="shared" ca="1" si="129"/>
        <v>0</v>
      </c>
      <c r="M271">
        <f t="shared" ca="1" si="129"/>
        <v>0</v>
      </c>
      <c r="N271" s="59">
        <f t="shared" ca="1" si="134"/>
        <v>0</v>
      </c>
      <c r="O271" s="17"/>
      <c r="P271" s="12" t="s">
        <v>52</v>
      </c>
      <c r="Q271">
        <f t="shared" ca="1" si="126"/>
        <v>0</v>
      </c>
      <c r="R271">
        <f t="shared" ca="1" si="126"/>
        <v>0</v>
      </c>
      <c r="S271">
        <f t="shared" ca="1" si="126"/>
        <v>0</v>
      </c>
      <c r="T271">
        <f t="shared" ca="1" si="126"/>
        <v>0</v>
      </c>
      <c r="U271">
        <f t="shared" ca="1" si="126"/>
        <v>0</v>
      </c>
      <c r="V271">
        <f t="shared" ca="1" si="130"/>
        <v>0</v>
      </c>
      <c r="W271">
        <f t="shared" ca="1" si="130"/>
        <v>0</v>
      </c>
      <c r="X271">
        <f t="shared" ca="1" si="130"/>
        <v>0</v>
      </c>
      <c r="Y271">
        <f t="shared" ca="1" si="130"/>
        <v>0</v>
      </c>
      <c r="Z271">
        <f t="shared" ca="1" si="130"/>
        <v>0</v>
      </c>
      <c r="AA271">
        <f t="shared" ca="1" si="131"/>
        <v>0</v>
      </c>
      <c r="AB271">
        <f t="shared" ca="1" si="131"/>
        <v>0</v>
      </c>
      <c r="AC271" s="59">
        <f t="shared" ca="1" si="135"/>
        <v>0</v>
      </c>
      <c r="AD271" s="17"/>
      <c r="AE271" s="12" t="s">
        <v>52</v>
      </c>
      <c r="AF271">
        <f t="shared" ca="1" si="127"/>
        <v>0</v>
      </c>
      <c r="AG271">
        <f t="shared" ca="1" si="127"/>
        <v>0</v>
      </c>
      <c r="AH271">
        <f t="shared" ca="1" si="127"/>
        <v>0</v>
      </c>
      <c r="AI271">
        <f t="shared" ca="1" si="127"/>
        <v>0</v>
      </c>
      <c r="AJ271">
        <f t="shared" ca="1" si="127"/>
        <v>0</v>
      </c>
      <c r="AK271">
        <f t="shared" ca="1" si="132"/>
        <v>0</v>
      </c>
      <c r="AL271">
        <f t="shared" ca="1" si="132"/>
        <v>0</v>
      </c>
      <c r="AM271">
        <f t="shared" ca="1" si="132"/>
        <v>0</v>
      </c>
      <c r="AN271">
        <f t="shared" ca="1" si="132"/>
        <v>0</v>
      </c>
      <c r="AO271">
        <f t="shared" ca="1" si="132"/>
        <v>0</v>
      </c>
      <c r="AP271">
        <f t="shared" ca="1" si="133"/>
        <v>0</v>
      </c>
      <c r="AQ271">
        <f t="shared" ca="1" si="133"/>
        <v>0</v>
      </c>
      <c r="AR271" s="59">
        <f t="shared" ca="1" si="136"/>
        <v>0</v>
      </c>
      <c r="AS271" s="17"/>
    </row>
    <row r="272" spans="1:45" x14ac:dyDescent="0.25">
      <c r="A272" s="11" t="s">
        <v>53</v>
      </c>
      <c r="B272">
        <f t="shared" ca="1" si="125"/>
        <v>0</v>
      </c>
      <c r="C272">
        <f t="shared" ca="1" si="125"/>
        <v>0</v>
      </c>
      <c r="D272">
        <f t="shared" ca="1" si="125"/>
        <v>0</v>
      </c>
      <c r="E272">
        <f t="shared" ca="1" si="125"/>
        <v>0</v>
      </c>
      <c r="F272">
        <f t="shared" ca="1" si="125"/>
        <v>0</v>
      </c>
      <c r="G272">
        <f t="shared" ca="1" si="128"/>
        <v>0</v>
      </c>
      <c r="H272">
        <f t="shared" ca="1" si="128"/>
        <v>0</v>
      </c>
      <c r="I272">
        <f t="shared" ca="1" si="128"/>
        <v>0</v>
      </c>
      <c r="J272">
        <f t="shared" ca="1" si="128"/>
        <v>0</v>
      </c>
      <c r="K272">
        <f t="shared" ca="1" si="128"/>
        <v>0</v>
      </c>
      <c r="L272">
        <f t="shared" ca="1" si="129"/>
        <v>0</v>
      </c>
      <c r="M272">
        <f t="shared" ca="1" si="129"/>
        <v>0</v>
      </c>
      <c r="N272" s="59">
        <f t="shared" ca="1" si="134"/>
        <v>0</v>
      </c>
      <c r="O272" s="17"/>
      <c r="P272" s="11" t="s">
        <v>53</v>
      </c>
      <c r="Q272">
        <f t="shared" ca="1" si="126"/>
        <v>0</v>
      </c>
      <c r="R272">
        <f t="shared" ca="1" si="126"/>
        <v>0</v>
      </c>
      <c r="S272">
        <f t="shared" ca="1" si="126"/>
        <v>0</v>
      </c>
      <c r="T272">
        <f t="shared" ca="1" si="126"/>
        <v>0</v>
      </c>
      <c r="U272">
        <f t="shared" ca="1" si="126"/>
        <v>0</v>
      </c>
      <c r="V272">
        <f t="shared" ca="1" si="130"/>
        <v>0</v>
      </c>
      <c r="W272">
        <f t="shared" ca="1" si="130"/>
        <v>0</v>
      </c>
      <c r="X272">
        <f t="shared" ca="1" si="130"/>
        <v>0</v>
      </c>
      <c r="Y272">
        <f t="shared" ca="1" si="130"/>
        <v>0</v>
      </c>
      <c r="Z272">
        <f t="shared" ca="1" si="130"/>
        <v>0</v>
      </c>
      <c r="AA272">
        <f t="shared" ca="1" si="131"/>
        <v>0</v>
      </c>
      <c r="AB272">
        <f t="shared" ca="1" si="131"/>
        <v>0</v>
      </c>
      <c r="AC272" s="59">
        <f t="shared" ca="1" si="135"/>
        <v>0</v>
      </c>
      <c r="AD272" s="17"/>
      <c r="AE272" s="11" t="s">
        <v>53</v>
      </c>
      <c r="AF272">
        <f t="shared" ca="1" si="127"/>
        <v>0</v>
      </c>
      <c r="AG272">
        <f t="shared" ca="1" si="127"/>
        <v>0</v>
      </c>
      <c r="AH272">
        <f t="shared" ca="1" si="127"/>
        <v>0</v>
      </c>
      <c r="AI272">
        <f t="shared" ca="1" si="127"/>
        <v>0</v>
      </c>
      <c r="AJ272">
        <f t="shared" ca="1" si="127"/>
        <v>0</v>
      </c>
      <c r="AK272">
        <f t="shared" ca="1" si="132"/>
        <v>0</v>
      </c>
      <c r="AL272">
        <f t="shared" ca="1" si="132"/>
        <v>0</v>
      </c>
      <c r="AM272">
        <f t="shared" ca="1" si="132"/>
        <v>0</v>
      </c>
      <c r="AN272">
        <f t="shared" ca="1" si="132"/>
        <v>0</v>
      </c>
      <c r="AO272">
        <f t="shared" ca="1" si="132"/>
        <v>0</v>
      </c>
      <c r="AP272">
        <f t="shared" ca="1" si="133"/>
        <v>0</v>
      </c>
      <c r="AQ272">
        <f t="shared" ca="1" si="133"/>
        <v>0</v>
      </c>
      <c r="AR272" s="59">
        <f t="shared" ca="1" si="136"/>
        <v>0</v>
      </c>
      <c r="AS272" s="17"/>
    </row>
    <row r="273" spans="1:45" x14ac:dyDescent="0.25">
      <c r="A273" s="12" t="s">
        <v>54</v>
      </c>
      <c r="B273">
        <f t="shared" ca="1" si="125"/>
        <v>0</v>
      </c>
      <c r="C273">
        <f t="shared" ca="1" si="125"/>
        <v>0</v>
      </c>
      <c r="D273">
        <f t="shared" ca="1" si="125"/>
        <v>0</v>
      </c>
      <c r="E273">
        <f t="shared" ca="1" si="125"/>
        <v>0</v>
      </c>
      <c r="F273">
        <f t="shared" ca="1" si="125"/>
        <v>0</v>
      </c>
      <c r="G273">
        <f t="shared" ca="1" si="128"/>
        <v>0</v>
      </c>
      <c r="H273">
        <f t="shared" ca="1" si="128"/>
        <v>0</v>
      </c>
      <c r="I273">
        <f t="shared" ca="1" si="128"/>
        <v>0</v>
      </c>
      <c r="J273">
        <f t="shared" ca="1" si="128"/>
        <v>0</v>
      </c>
      <c r="K273">
        <f t="shared" ca="1" si="128"/>
        <v>0</v>
      </c>
      <c r="L273">
        <f t="shared" ca="1" si="129"/>
        <v>0</v>
      </c>
      <c r="M273">
        <f t="shared" ca="1" si="129"/>
        <v>0</v>
      </c>
      <c r="N273" s="59">
        <f t="shared" ca="1" si="134"/>
        <v>0</v>
      </c>
      <c r="O273" s="17"/>
      <c r="P273" s="12" t="s">
        <v>54</v>
      </c>
      <c r="Q273">
        <f t="shared" ca="1" si="126"/>
        <v>0</v>
      </c>
      <c r="R273">
        <f t="shared" ca="1" si="126"/>
        <v>0</v>
      </c>
      <c r="S273">
        <f t="shared" ca="1" si="126"/>
        <v>0</v>
      </c>
      <c r="T273">
        <f t="shared" ca="1" si="126"/>
        <v>0</v>
      </c>
      <c r="U273">
        <f t="shared" ca="1" si="126"/>
        <v>0</v>
      </c>
      <c r="V273">
        <f t="shared" ca="1" si="130"/>
        <v>0</v>
      </c>
      <c r="W273">
        <f t="shared" ca="1" si="130"/>
        <v>0</v>
      </c>
      <c r="X273">
        <f t="shared" ca="1" si="130"/>
        <v>0</v>
      </c>
      <c r="Y273">
        <f t="shared" ca="1" si="130"/>
        <v>0</v>
      </c>
      <c r="Z273">
        <f t="shared" ca="1" si="130"/>
        <v>0</v>
      </c>
      <c r="AA273">
        <f t="shared" ca="1" si="131"/>
        <v>0</v>
      </c>
      <c r="AB273">
        <f t="shared" ca="1" si="131"/>
        <v>0</v>
      </c>
      <c r="AC273" s="59">
        <f t="shared" ca="1" si="135"/>
        <v>0</v>
      </c>
      <c r="AD273" s="17"/>
      <c r="AE273" s="12" t="s">
        <v>54</v>
      </c>
      <c r="AF273">
        <f t="shared" ca="1" si="127"/>
        <v>0</v>
      </c>
      <c r="AG273">
        <f t="shared" ca="1" si="127"/>
        <v>0</v>
      </c>
      <c r="AH273">
        <f t="shared" ca="1" si="127"/>
        <v>0</v>
      </c>
      <c r="AI273">
        <f t="shared" ca="1" si="127"/>
        <v>0</v>
      </c>
      <c r="AJ273">
        <f t="shared" ca="1" si="127"/>
        <v>0</v>
      </c>
      <c r="AK273">
        <f t="shared" ca="1" si="132"/>
        <v>0</v>
      </c>
      <c r="AL273">
        <f t="shared" ca="1" si="132"/>
        <v>0</v>
      </c>
      <c r="AM273">
        <f t="shared" ca="1" si="132"/>
        <v>0</v>
      </c>
      <c r="AN273">
        <f t="shared" ca="1" si="132"/>
        <v>0</v>
      </c>
      <c r="AO273">
        <f t="shared" ca="1" si="132"/>
        <v>0</v>
      </c>
      <c r="AP273">
        <f t="shared" ca="1" si="133"/>
        <v>0</v>
      </c>
      <c r="AQ273">
        <f t="shared" ca="1" si="133"/>
        <v>0</v>
      </c>
      <c r="AR273" s="59">
        <f t="shared" ca="1" si="136"/>
        <v>0</v>
      </c>
      <c r="AS273" s="17"/>
    </row>
    <row r="274" spans="1:45" x14ac:dyDescent="0.25">
      <c r="A274" s="12" t="s">
        <v>56</v>
      </c>
      <c r="B274">
        <f t="shared" ca="1" si="125"/>
        <v>0</v>
      </c>
      <c r="C274">
        <f t="shared" ca="1" si="125"/>
        <v>0</v>
      </c>
      <c r="D274">
        <f t="shared" ca="1" si="125"/>
        <v>0</v>
      </c>
      <c r="E274">
        <f t="shared" ca="1" si="125"/>
        <v>0</v>
      </c>
      <c r="F274">
        <f t="shared" ca="1" si="125"/>
        <v>0</v>
      </c>
      <c r="G274">
        <f t="shared" ca="1" si="128"/>
        <v>0</v>
      </c>
      <c r="H274">
        <f t="shared" ca="1" si="128"/>
        <v>0</v>
      </c>
      <c r="I274">
        <f t="shared" ca="1" si="128"/>
        <v>0</v>
      </c>
      <c r="J274">
        <f t="shared" ca="1" si="128"/>
        <v>0</v>
      </c>
      <c r="K274">
        <f t="shared" ca="1" si="128"/>
        <v>0</v>
      </c>
      <c r="L274">
        <f t="shared" ca="1" si="129"/>
        <v>0</v>
      </c>
      <c r="M274">
        <f t="shared" ca="1" si="129"/>
        <v>0</v>
      </c>
      <c r="N274" s="59">
        <f t="shared" ca="1" si="134"/>
        <v>0</v>
      </c>
      <c r="O274" s="17"/>
      <c r="P274" s="12" t="s">
        <v>56</v>
      </c>
      <c r="Q274">
        <f t="shared" ca="1" si="126"/>
        <v>0</v>
      </c>
      <c r="R274">
        <f t="shared" ca="1" si="126"/>
        <v>0</v>
      </c>
      <c r="S274">
        <f t="shared" ca="1" si="126"/>
        <v>0</v>
      </c>
      <c r="T274">
        <f t="shared" ca="1" si="126"/>
        <v>0</v>
      </c>
      <c r="U274">
        <f t="shared" ca="1" si="126"/>
        <v>0</v>
      </c>
      <c r="V274">
        <f t="shared" ca="1" si="130"/>
        <v>0</v>
      </c>
      <c r="W274">
        <f t="shared" ca="1" si="130"/>
        <v>0</v>
      </c>
      <c r="X274">
        <f t="shared" ca="1" si="130"/>
        <v>0</v>
      </c>
      <c r="Y274">
        <f t="shared" ca="1" si="130"/>
        <v>0</v>
      </c>
      <c r="Z274">
        <f t="shared" ca="1" si="130"/>
        <v>0</v>
      </c>
      <c r="AA274">
        <f t="shared" ca="1" si="131"/>
        <v>0</v>
      </c>
      <c r="AB274">
        <f t="shared" ca="1" si="131"/>
        <v>0</v>
      </c>
      <c r="AC274" s="59">
        <f t="shared" ca="1" si="135"/>
        <v>0</v>
      </c>
      <c r="AD274" s="17"/>
      <c r="AE274" s="12" t="s">
        <v>56</v>
      </c>
      <c r="AF274">
        <f t="shared" ca="1" si="127"/>
        <v>0</v>
      </c>
      <c r="AG274">
        <f t="shared" ca="1" si="127"/>
        <v>0</v>
      </c>
      <c r="AH274">
        <f t="shared" ca="1" si="127"/>
        <v>0</v>
      </c>
      <c r="AI274">
        <f t="shared" ca="1" si="127"/>
        <v>0</v>
      </c>
      <c r="AJ274">
        <f t="shared" ca="1" si="127"/>
        <v>0</v>
      </c>
      <c r="AK274">
        <f t="shared" ca="1" si="132"/>
        <v>0</v>
      </c>
      <c r="AL274">
        <f t="shared" ca="1" si="132"/>
        <v>0</v>
      </c>
      <c r="AM274">
        <f t="shared" ca="1" si="132"/>
        <v>0</v>
      </c>
      <c r="AN274">
        <f t="shared" ca="1" si="132"/>
        <v>0</v>
      </c>
      <c r="AO274">
        <f t="shared" ca="1" si="132"/>
        <v>0</v>
      </c>
      <c r="AP274">
        <f t="shared" ca="1" si="133"/>
        <v>0</v>
      </c>
      <c r="AQ274">
        <f t="shared" ca="1" si="133"/>
        <v>0</v>
      </c>
      <c r="AR274" s="59">
        <f t="shared" ca="1" si="136"/>
        <v>0</v>
      </c>
      <c r="AS274" s="17"/>
    </row>
    <row r="275" spans="1:45" x14ac:dyDescent="0.25">
      <c r="A275" s="11" t="s">
        <v>57</v>
      </c>
      <c r="B275">
        <f t="shared" ca="1" si="125"/>
        <v>0</v>
      </c>
      <c r="C275">
        <f t="shared" ca="1" si="125"/>
        <v>0</v>
      </c>
      <c r="D275">
        <f t="shared" ca="1" si="125"/>
        <v>0</v>
      </c>
      <c r="E275">
        <f t="shared" ca="1" si="125"/>
        <v>0</v>
      </c>
      <c r="F275">
        <f t="shared" ca="1" si="125"/>
        <v>0</v>
      </c>
      <c r="G275">
        <f t="shared" ca="1" si="128"/>
        <v>0</v>
      </c>
      <c r="H275">
        <f t="shared" ca="1" si="128"/>
        <v>0</v>
      </c>
      <c r="I275">
        <f t="shared" ca="1" si="128"/>
        <v>0</v>
      </c>
      <c r="J275">
        <f t="shared" ca="1" si="128"/>
        <v>0</v>
      </c>
      <c r="K275">
        <f t="shared" ref="K275:K294" ca="1" si="137">SUMPRODUCT((INDIRECT(K$223&amp;"!$B$3:$B$250")=$A275)*(INDIRECT(K$223&amp;"!L3C"&amp;MATCH($A$223,INDIRECT(K$223&amp;"!$A$2:$S$2"),0)&amp;":L250C"&amp;MATCH($A$223,INDIRECT(K$223&amp;"!$A$2:$S$2"),0),FALSE)))</f>
        <v>0</v>
      </c>
      <c r="L275">
        <f t="shared" ca="1" si="129"/>
        <v>0</v>
      </c>
      <c r="M275">
        <f t="shared" ca="1" si="129"/>
        <v>0</v>
      </c>
      <c r="N275" s="59">
        <f t="shared" ca="1" si="134"/>
        <v>0</v>
      </c>
      <c r="O275" s="17"/>
      <c r="P275" s="11" t="s">
        <v>57</v>
      </c>
      <c r="Q275">
        <f t="shared" ca="1" si="126"/>
        <v>0</v>
      </c>
      <c r="R275">
        <f t="shared" ca="1" si="126"/>
        <v>0</v>
      </c>
      <c r="S275">
        <f t="shared" ca="1" si="126"/>
        <v>0</v>
      </c>
      <c r="T275">
        <f t="shared" ca="1" si="126"/>
        <v>0</v>
      </c>
      <c r="U275">
        <f t="shared" ca="1" si="126"/>
        <v>0</v>
      </c>
      <c r="V275">
        <f t="shared" ca="1" si="130"/>
        <v>0</v>
      </c>
      <c r="W275">
        <f t="shared" ca="1" si="130"/>
        <v>0</v>
      </c>
      <c r="X275">
        <f t="shared" ca="1" si="130"/>
        <v>0</v>
      </c>
      <c r="Y275">
        <f t="shared" ca="1" si="130"/>
        <v>0</v>
      </c>
      <c r="Z275">
        <f t="shared" ref="Z275:Z294" ca="1" si="138">SUMPRODUCT((INDIRECT(Z$223&amp;"!$B$3:$B$250")=$P275)*(INDIRECT(Z$223&amp;"!L3C"&amp;MATCH($P$223,INDIRECT(Z$223&amp;"!$A$2:$S$2"),0)&amp;":L250C"&amp;MATCH($P$223,INDIRECT(Z$223&amp;"!$A$2:$S$2"),0),FALSE)))</f>
        <v>0</v>
      </c>
      <c r="AA275">
        <f t="shared" ca="1" si="131"/>
        <v>0</v>
      </c>
      <c r="AB275">
        <f t="shared" ca="1" si="131"/>
        <v>0</v>
      </c>
      <c r="AC275" s="59">
        <f t="shared" ca="1" si="135"/>
        <v>0</v>
      </c>
      <c r="AD275" s="17"/>
      <c r="AE275" s="11" t="s">
        <v>57</v>
      </c>
      <c r="AF275">
        <f t="shared" ca="1" si="127"/>
        <v>0</v>
      </c>
      <c r="AG275">
        <f t="shared" ca="1" si="127"/>
        <v>0</v>
      </c>
      <c r="AH275">
        <f t="shared" ca="1" si="127"/>
        <v>0</v>
      </c>
      <c r="AI275">
        <f t="shared" ca="1" si="127"/>
        <v>0</v>
      </c>
      <c r="AJ275">
        <f t="shared" ca="1" si="127"/>
        <v>0</v>
      </c>
      <c r="AK275">
        <f t="shared" ca="1" si="132"/>
        <v>0</v>
      </c>
      <c r="AL275">
        <f t="shared" ca="1" si="132"/>
        <v>0</v>
      </c>
      <c r="AM275">
        <f t="shared" ca="1" si="132"/>
        <v>0</v>
      </c>
      <c r="AN275">
        <f t="shared" ca="1" si="132"/>
        <v>0</v>
      </c>
      <c r="AO275">
        <f t="shared" ref="AO275:AO294" ca="1" si="139">SUMPRODUCT((INDIRECT(AO$223&amp;"!$B$3:$B$250")=$AE275)*(INDIRECT(AO$223&amp;"!L3C"&amp;MATCH($AE$223,INDIRECT(AO$223&amp;"!$A$2:$S$2"),0)&amp;":L250C"&amp;MATCH($AE$223,INDIRECT(AO$223&amp;"!$A$2:$S$2"),0),FALSE)))</f>
        <v>0</v>
      </c>
      <c r="AP275">
        <f t="shared" ca="1" si="133"/>
        <v>0</v>
      </c>
      <c r="AQ275">
        <f t="shared" ca="1" si="133"/>
        <v>0</v>
      </c>
      <c r="AR275" s="59">
        <f t="shared" ca="1" si="136"/>
        <v>0</v>
      </c>
      <c r="AS275" s="17"/>
    </row>
    <row r="276" spans="1:45" x14ac:dyDescent="0.25">
      <c r="A276" s="12" t="s">
        <v>58</v>
      </c>
      <c r="B276">
        <f t="shared" ca="1" si="125"/>
        <v>0</v>
      </c>
      <c r="C276">
        <f t="shared" ca="1" si="125"/>
        <v>0</v>
      </c>
      <c r="D276">
        <f t="shared" ca="1" si="125"/>
        <v>0</v>
      </c>
      <c r="E276">
        <f t="shared" ca="1" si="125"/>
        <v>0</v>
      </c>
      <c r="F276">
        <f t="shared" ca="1" si="125"/>
        <v>0</v>
      </c>
      <c r="G276">
        <f t="shared" ca="1" si="128"/>
        <v>0</v>
      </c>
      <c r="H276">
        <f t="shared" ca="1" si="128"/>
        <v>0</v>
      </c>
      <c r="I276">
        <f t="shared" ca="1" si="128"/>
        <v>0</v>
      </c>
      <c r="J276">
        <f t="shared" ca="1" si="128"/>
        <v>0</v>
      </c>
      <c r="K276">
        <f t="shared" ca="1" si="137"/>
        <v>0</v>
      </c>
      <c r="L276">
        <f t="shared" ca="1" si="129"/>
        <v>0</v>
      </c>
      <c r="M276">
        <f t="shared" ca="1" si="129"/>
        <v>0</v>
      </c>
      <c r="N276" s="59">
        <f t="shared" ca="1" si="134"/>
        <v>0</v>
      </c>
      <c r="O276" s="17"/>
      <c r="P276" s="12" t="s">
        <v>58</v>
      </c>
      <c r="Q276">
        <f t="shared" ca="1" si="126"/>
        <v>0</v>
      </c>
      <c r="R276">
        <f t="shared" ca="1" si="126"/>
        <v>0</v>
      </c>
      <c r="S276">
        <f t="shared" ca="1" si="126"/>
        <v>0</v>
      </c>
      <c r="T276">
        <f t="shared" ca="1" si="126"/>
        <v>0</v>
      </c>
      <c r="U276">
        <f t="shared" ca="1" si="126"/>
        <v>0</v>
      </c>
      <c r="V276">
        <f t="shared" ca="1" si="130"/>
        <v>0</v>
      </c>
      <c r="W276">
        <f t="shared" ca="1" si="130"/>
        <v>0</v>
      </c>
      <c r="X276">
        <f t="shared" ca="1" si="130"/>
        <v>0</v>
      </c>
      <c r="Y276">
        <f t="shared" ca="1" si="130"/>
        <v>0</v>
      </c>
      <c r="Z276">
        <f t="shared" ca="1" si="138"/>
        <v>0</v>
      </c>
      <c r="AA276">
        <f t="shared" ca="1" si="131"/>
        <v>0</v>
      </c>
      <c r="AB276">
        <f t="shared" ca="1" si="131"/>
        <v>0</v>
      </c>
      <c r="AC276" s="59">
        <f t="shared" ca="1" si="135"/>
        <v>0</v>
      </c>
      <c r="AD276" s="17"/>
      <c r="AE276" s="12" t="s">
        <v>58</v>
      </c>
      <c r="AF276">
        <f t="shared" ca="1" si="127"/>
        <v>0</v>
      </c>
      <c r="AG276">
        <f t="shared" ca="1" si="127"/>
        <v>0</v>
      </c>
      <c r="AH276">
        <f t="shared" ca="1" si="127"/>
        <v>0</v>
      </c>
      <c r="AI276">
        <f t="shared" ca="1" si="127"/>
        <v>0</v>
      </c>
      <c r="AJ276">
        <f t="shared" ca="1" si="127"/>
        <v>0</v>
      </c>
      <c r="AK276">
        <f t="shared" ca="1" si="132"/>
        <v>0</v>
      </c>
      <c r="AL276">
        <f t="shared" ca="1" si="132"/>
        <v>0</v>
      </c>
      <c r="AM276">
        <f t="shared" ca="1" si="132"/>
        <v>0</v>
      </c>
      <c r="AN276">
        <f t="shared" ca="1" si="132"/>
        <v>0</v>
      </c>
      <c r="AO276">
        <f t="shared" ca="1" si="139"/>
        <v>0</v>
      </c>
      <c r="AP276">
        <f t="shared" ca="1" si="133"/>
        <v>0</v>
      </c>
      <c r="AQ276">
        <f t="shared" ca="1" si="133"/>
        <v>0</v>
      </c>
      <c r="AR276" s="59">
        <f t="shared" ca="1" si="136"/>
        <v>0</v>
      </c>
      <c r="AS276" s="17"/>
    </row>
    <row r="277" spans="1:45" x14ac:dyDescent="0.25">
      <c r="A277" s="11" t="s">
        <v>59</v>
      </c>
      <c r="B277">
        <f t="shared" ca="1" si="125"/>
        <v>0</v>
      </c>
      <c r="C277">
        <f t="shared" ca="1" si="125"/>
        <v>0</v>
      </c>
      <c r="D277">
        <f t="shared" ca="1" si="125"/>
        <v>0</v>
      </c>
      <c r="E277">
        <f t="shared" ca="1" si="125"/>
        <v>0</v>
      </c>
      <c r="F277">
        <f t="shared" ca="1" si="125"/>
        <v>0</v>
      </c>
      <c r="G277">
        <f t="shared" ca="1" si="128"/>
        <v>0</v>
      </c>
      <c r="H277">
        <f t="shared" ca="1" si="128"/>
        <v>0</v>
      </c>
      <c r="I277">
        <f t="shared" ca="1" si="128"/>
        <v>0</v>
      </c>
      <c r="J277">
        <f t="shared" ca="1" si="128"/>
        <v>0</v>
      </c>
      <c r="K277">
        <f t="shared" ca="1" si="137"/>
        <v>0</v>
      </c>
      <c r="L277">
        <f t="shared" ca="1" si="129"/>
        <v>0</v>
      </c>
      <c r="M277">
        <f t="shared" ca="1" si="129"/>
        <v>0</v>
      </c>
      <c r="N277" s="59">
        <f t="shared" ca="1" si="134"/>
        <v>0</v>
      </c>
      <c r="O277" s="17"/>
      <c r="P277" s="11" t="s">
        <v>59</v>
      </c>
      <c r="Q277">
        <f t="shared" ca="1" si="126"/>
        <v>0</v>
      </c>
      <c r="R277">
        <f t="shared" ca="1" si="126"/>
        <v>0</v>
      </c>
      <c r="S277">
        <f t="shared" ca="1" si="126"/>
        <v>0</v>
      </c>
      <c r="T277">
        <f t="shared" ca="1" si="126"/>
        <v>0</v>
      </c>
      <c r="U277">
        <f t="shared" ca="1" si="126"/>
        <v>0</v>
      </c>
      <c r="V277">
        <f t="shared" ca="1" si="130"/>
        <v>0</v>
      </c>
      <c r="W277">
        <f t="shared" ca="1" si="130"/>
        <v>0</v>
      </c>
      <c r="X277">
        <f t="shared" ca="1" si="130"/>
        <v>0</v>
      </c>
      <c r="Y277">
        <f t="shared" ca="1" si="130"/>
        <v>0</v>
      </c>
      <c r="Z277">
        <f t="shared" ca="1" si="138"/>
        <v>0</v>
      </c>
      <c r="AA277">
        <f t="shared" ca="1" si="131"/>
        <v>0</v>
      </c>
      <c r="AB277">
        <f t="shared" ca="1" si="131"/>
        <v>0</v>
      </c>
      <c r="AC277" s="59">
        <f t="shared" ca="1" si="135"/>
        <v>0</v>
      </c>
      <c r="AD277" s="17"/>
      <c r="AE277" s="11" t="s">
        <v>59</v>
      </c>
      <c r="AF277">
        <f t="shared" ca="1" si="127"/>
        <v>0</v>
      </c>
      <c r="AG277">
        <f t="shared" ca="1" si="127"/>
        <v>0</v>
      </c>
      <c r="AH277">
        <f t="shared" ca="1" si="127"/>
        <v>0</v>
      </c>
      <c r="AI277">
        <f t="shared" ca="1" si="127"/>
        <v>0</v>
      </c>
      <c r="AJ277">
        <f t="shared" ca="1" si="127"/>
        <v>0</v>
      </c>
      <c r="AK277">
        <f t="shared" ca="1" si="132"/>
        <v>0</v>
      </c>
      <c r="AL277">
        <f t="shared" ca="1" si="132"/>
        <v>0</v>
      </c>
      <c r="AM277">
        <f t="shared" ca="1" si="132"/>
        <v>0</v>
      </c>
      <c r="AN277">
        <f t="shared" ca="1" si="132"/>
        <v>0</v>
      </c>
      <c r="AO277">
        <f t="shared" ca="1" si="139"/>
        <v>0</v>
      </c>
      <c r="AP277">
        <f t="shared" ca="1" si="133"/>
        <v>0</v>
      </c>
      <c r="AQ277">
        <f t="shared" ca="1" si="133"/>
        <v>0</v>
      </c>
      <c r="AR277" s="59">
        <f t="shared" ca="1" si="136"/>
        <v>0</v>
      </c>
      <c r="AS277" s="17"/>
    </row>
    <row r="278" spans="1:45" x14ac:dyDescent="0.25">
      <c r="A278" s="12" t="s">
        <v>60</v>
      </c>
      <c r="B278">
        <f t="shared" ca="1" si="125"/>
        <v>0</v>
      </c>
      <c r="C278">
        <f t="shared" ca="1" si="125"/>
        <v>0</v>
      </c>
      <c r="D278">
        <f t="shared" ca="1" si="125"/>
        <v>0</v>
      </c>
      <c r="E278">
        <f t="shared" ca="1" si="125"/>
        <v>0</v>
      </c>
      <c r="F278">
        <f t="shared" ca="1" si="125"/>
        <v>0</v>
      </c>
      <c r="G278">
        <f t="shared" ca="1" si="128"/>
        <v>0</v>
      </c>
      <c r="H278">
        <f t="shared" ca="1" si="128"/>
        <v>0</v>
      </c>
      <c r="I278">
        <f t="shared" ca="1" si="128"/>
        <v>0</v>
      </c>
      <c r="J278">
        <f t="shared" ca="1" si="128"/>
        <v>0</v>
      </c>
      <c r="K278">
        <f t="shared" ca="1" si="137"/>
        <v>0</v>
      </c>
      <c r="L278">
        <f t="shared" ca="1" si="129"/>
        <v>0</v>
      </c>
      <c r="M278">
        <f t="shared" ca="1" si="129"/>
        <v>0</v>
      </c>
      <c r="N278" s="59">
        <f t="shared" ca="1" si="134"/>
        <v>0</v>
      </c>
      <c r="O278" s="17"/>
      <c r="P278" s="12" t="s">
        <v>60</v>
      </c>
      <c r="Q278">
        <f t="shared" ca="1" si="126"/>
        <v>0</v>
      </c>
      <c r="R278">
        <f t="shared" ca="1" si="126"/>
        <v>0</v>
      </c>
      <c r="S278">
        <f t="shared" ca="1" si="126"/>
        <v>0</v>
      </c>
      <c r="T278">
        <f t="shared" ca="1" si="126"/>
        <v>0</v>
      </c>
      <c r="U278">
        <f t="shared" ca="1" si="126"/>
        <v>0</v>
      </c>
      <c r="V278">
        <f t="shared" ca="1" si="130"/>
        <v>0</v>
      </c>
      <c r="W278">
        <f t="shared" ca="1" si="130"/>
        <v>0</v>
      </c>
      <c r="X278">
        <f t="shared" ca="1" si="130"/>
        <v>0</v>
      </c>
      <c r="Y278">
        <f t="shared" ca="1" si="130"/>
        <v>0</v>
      </c>
      <c r="Z278">
        <f t="shared" ca="1" si="138"/>
        <v>0</v>
      </c>
      <c r="AA278">
        <f t="shared" ca="1" si="131"/>
        <v>0</v>
      </c>
      <c r="AB278">
        <f t="shared" ca="1" si="131"/>
        <v>0</v>
      </c>
      <c r="AC278" s="59">
        <f t="shared" ca="1" si="135"/>
        <v>0</v>
      </c>
      <c r="AD278" s="17"/>
      <c r="AE278" s="12" t="s">
        <v>60</v>
      </c>
      <c r="AF278">
        <f t="shared" ca="1" si="127"/>
        <v>0</v>
      </c>
      <c r="AG278">
        <f t="shared" ca="1" si="127"/>
        <v>0</v>
      </c>
      <c r="AH278">
        <f t="shared" ca="1" si="127"/>
        <v>0</v>
      </c>
      <c r="AI278">
        <f t="shared" ca="1" si="127"/>
        <v>0</v>
      </c>
      <c r="AJ278">
        <f t="shared" ca="1" si="127"/>
        <v>0</v>
      </c>
      <c r="AK278">
        <f t="shared" ca="1" si="132"/>
        <v>0</v>
      </c>
      <c r="AL278">
        <f t="shared" ca="1" si="132"/>
        <v>0</v>
      </c>
      <c r="AM278">
        <f t="shared" ca="1" si="132"/>
        <v>0</v>
      </c>
      <c r="AN278">
        <f t="shared" ca="1" si="132"/>
        <v>0</v>
      </c>
      <c r="AO278">
        <f t="shared" ca="1" si="139"/>
        <v>0</v>
      </c>
      <c r="AP278">
        <f t="shared" ca="1" si="133"/>
        <v>0</v>
      </c>
      <c r="AQ278">
        <f t="shared" ca="1" si="133"/>
        <v>0</v>
      </c>
      <c r="AR278" s="59">
        <f t="shared" ca="1" si="136"/>
        <v>0</v>
      </c>
      <c r="AS278" s="17"/>
    </row>
    <row r="279" spans="1:45" x14ac:dyDescent="0.25">
      <c r="A279" s="11" t="s">
        <v>61</v>
      </c>
      <c r="B279">
        <f t="shared" ca="1" si="125"/>
        <v>0</v>
      </c>
      <c r="C279">
        <f t="shared" ca="1" si="125"/>
        <v>0</v>
      </c>
      <c r="D279">
        <f t="shared" ca="1" si="125"/>
        <v>0</v>
      </c>
      <c r="E279">
        <f t="shared" ca="1" si="125"/>
        <v>0</v>
      </c>
      <c r="F279">
        <f t="shared" ca="1" si="125"/>
        <v>0</v>
      </c>
      <c r="G279">
        <f t="shared" ca="1" si="128"/>
        <v>0</v>
      </c>
      <c r="H279">
        <f t="shared" ca="1" si="128"/>
        <v>0</v>
      </c>
      <c r="I279">
        <f t="shared" ca="1" si="128"/>
        <v>0</v>
      </c>
      <c r="J279">
        <f t="shared" ca="1" si="128"/>
        <v>0</v>
      </c>
      <c r="K279">
        <f t="shared" ca="1" si="137"/>
        <v>0</v>
      </c>
      <c r="L279">
        <f t="shared" ca="1" si="129"/>
        <v>0</v>
      </c>
      <c r="M279">
        <f t="shared" ca="1" si="129"/>
        <v>0</v>
      </c>
      <c r="N279" s="59">
        <f t="shared" ca="1" si="134"/>
        <v>0</v>
      </c>
      <c r="O279" s="17"/>
      <c r="P279" s="11" t="s">
        <v>61</v>
      </c>
      <c r="Q279">
        <f t="shared" ca="1" si="126"/>
        <v>0</v>
      </c>
      <c r="R279">
        <f t="shared" ca="1" si="126"/>
        <v>0</v>
      </c>
      <c r="S279">
        <f t="shared" ca="1" si="126"/>
        <v>0</v>
      </c>
      <c r="T279">
        <f t="shared" ca="1" si="126"/>
        <v>0</v>
      </c>
      <c r="U279">
        <f t="shared" ca="1" si="126"/>
        <v>0</v>
      </c>
      <c r="V279">
        <f t="shared" ca="1" si="130"/>
        <v>0</v>
      </c>
      <c r="W279">
        <f t="shared" ca="1" si="130"/>
        <v>0</v>
      </c>
      <c r="X279">
        <f t="shared" ca="1" si="130"/>
        <v>0</v>
      </c>
      <c r="Y279">
        <f t="shared" ca="1" si="130"/>
        <v>0</v>
      </c>
      <c r="Z279">
        <f t="shared" ca="1" si="138"/>
        <v>0</v>
      </c>
      <c r="AA279">
        <f t="shared" ca="1" si="131"/>
        <v>0</v>
      </c>
      <c r="AB279">
        <f t="shared" ca="1" si="131"/>
        <v>0</v>
      </c>
      <c r="AC279" s="59">
        <f t="shared" ca="1" si="135"/>
        <v>0</v>
      </c>
      <c r="AD279" s="17"/>
      <c r="AE279" s="11" t="s">
        <v>61</v>
      </c>
      <c r="AF279">
        <f t="shared" ca="1" si="127"/>
        <v>0</v>
      </c>
      <c r="AG279">
        <f t="shared" ca="1" si="127"/>
        <v>0</v>
      </c>
      <c r="AH279">
        <f t="shared" ca="1" si="127"/>
        <v>0</v>
      </c>
      <c r="AI279">
        <f t="shared" ca="1" si="127"/>
        <v>0</v>
      </c>
      <c r="AJ279">
        <f t="shared" ca="1" si="127"/>
        <v>0</v>
      </c>
      <c r="AK279">
        <f t="shared" ca="1" si="132"/>
        <v>0</v>
      </c>
      <c r="AL279">
        <f t="shared" ca="1" si="132"/>
        <v>0</v>
      </c>
      <c r="AM279">
        <f t="shared" ca="1" si="132"/>
        <v>0</v>
      </c>
      <c r="AN279">
        <f t="shared" ca="1" si="132"/>
        <v>0</v>
      </c>
      <c r="AO279">
        <f t="shared" ca="1" si="139"/>
        <v>0</v>
      </c>
      <c r="AP279">
        <f t="shared" ca="1" si="133"/>
        <v>0</v>
      </c>
      <c r="AQ279">
        <f t="shared" ca="1" si="133"/>
        <v>0</v>
      </c>
      <c r="AR279" s="59">
        <f t="shared" ca="1" si="136"/>
        <v>0</v>
      </c>
      <c r="AS279" s="17"/>
    </row>
    <row r="280" spans="1:45" x14ac:dyDescent="0.25">
      <c r="A280" s="12" t="s">
        <v>62</v>
      </c>
      <c r="B280">
        <f t="shared" ca="1" si="125"/>
        <v>0</v>
      </c>
      <c r="C280">
        <f t="shared" ca="1" si="125"/>
        <v>0</v>
      </c>
      <c r="D280">
        <f t="shared" ca="1" si="125"/>
        <v>0</v>
      </c>
      <c r="E280">
        <f t="shared" ca="1" si="125"/>
        <v>0</v>
      </c>
      <c r="F280">
        <f t="shared" ca="1" si="125"/>
        <v>0</v>
      </c>
      <c r="G280">
        <f t="shared" ca="1" si="128"/>
        <v>0</v>
      </c>
      <c r="H280">
        <f t="shared" ca="1" si="128"/>
        <v>0</v>
      </c>
      <c r="I280">
        <f t="shared" ca="1" si="128"/>
        <v>0</v>
      </c>
      <c r="J280">
        <f t="shared" ca="1" si="128"/>
        <v>0</v>
      </c>
      <c r="K280">
        <f t="shared" ca="1" si="137"/>
        <v>0</v>
      </c>
      <c r="L280">
        <f t="shared" ca="1" si="129"/>
        <v>0</v>
      </c>
      <c r="M280">
        <f t="shared" ca="1" si="129"/>
        <v>0</v>
      </c>
      <c r="N280" s="59">
        <f t="shared" ca="1" si="134"/>
        <v>0</v>
      </c>
      <c r="O280" s="17"/>
      <c r="P280" s="12" t="s">
        <v>62</v>
      </c>
      <c r="Q280">
        <f t="shared" ca="1" si="126"/>
        <v>0</v>
      </c>
      <c r="R280">
        <f t="shared" ca="1" si="126"/>
        <v>0</v>
      </c>
      <c r="S280">
        <f t="shared" ca="1" si="126"/>
        <v>0</v>
      </c>
      <c r="T280">
        <f t="shared" ca="1" si="126"/>
        <v>0</v>
      </c>
      <c r="U280">
        <f t="shared" ca="1" si="126"/>
        <v>0</v>
      </c>
      <c r="V280">
        <f t="shared" ca="1" si="130"/>
        <v>0</v>
      </c>
      <c r="W280">
        <f t="shared" ca="1" si="130"/>
        <v>0</v>
      </c>
      <c r="X280">
        <f t="shared" ca="1" si="130"/>
        <v>0</v>
      </c>
      <c r="Y280">
        <f t="shared" ca="1" si="130"/>
        <v>0</v>
      </c>
      <c r="Z280">
        <f t="shared" ca="1" si="138"/>
        <v>0</v>
      </c>
      <c r="AA280">
        <f t="shared" ca="1" si="131"/>
        <v>0</v>
      </c>
      <c r="AB280">
        <f t="shared" ca="1" si="131"/>
        <v>0</v>
      </c>
      <c r="AC280" s="59">
        <f t="shared" ca="1" si="135"/>
        <v>0</v>
      </c>
      <c r="AD280" s="17"/>
      <c r="AE280" s="12" t="s">
        <v>62</v>
      </c>
      <c r="AF280">
        <f t="shared" ca="1" si="127"/>
        <v>0</v>
      </c>
      <c r="AG280">
        <f t="shared" ca="1" si="127"/>
        <v>0</v>
      </c>
      <c r="AH280">
        <f t="shared" ca="1" si="127"/>
        <v>0</v>
      </c>
      <c r="AI280">
        <f t="shared" ca="1" si="127"/>
        <v>0</v>
      </c>
      <c r="AJ280">
        <f t="shared" ca="1" si="127"/>
        <v>0</v>
      </c>
      <c r="AK280">
        <f t="shared" ca="1" si="132"/>
        <v>0</v>
      </c>
      <c r="AL280">
        <f t="shared" ca="1" si="132"/>
        <v>0</v>
      </c>
      <c r="AM280">
        <f t="shared" ca="1" si="132"/>
        <v>0</v>
      </c>
      <c r="AN280">
        <f t="shared" ca="1" si="132"/>
        <v>0</v>
      </c>
      <c r="AO280">
        <f t="shared" ca="1" si="139"/>
        <v>0</v>
      </c>
      <c r="AP280">
        <f t="shared" ca="1" si="133"/>
        <v>0</v>
      </c>
      <c r="AQ280">
        <f t="shared" ca="1" si="133"/>
        <v>0</v>
      </c>
      <c r="AR280" s="59">
        <f t="shared" ca="1" si="136"/>
        <v>0</v>
      </c>
      <c r="AS280" s="17"/>
    </row>
    <row r="281" spans="1:45" x14ac:dyDescent="0.25">
      <c r="A281" s="11" t="s">
        <v>63</v>
      </c>
      <c r="B281">
        <f t="shared" ca="1" si="125"/>
        <v>0</v>
      </c>
      <c r="C281">
        <f t="shared" ca="1" si="125"/>
        <v>0</v>
      </c>
      <c r="D281">
        <f t="shared" ca="1" si="125"/>
        <v>0</v>
      </c>
      <c r="E281">
        <f t="shared" ca="1" si="125"/>
        <v>0</v>
      </c>
      <c r="F281">
        <f t="shared" ca="1" si="125"/>
        <v>0</v>
      </c>
      <c r="G281">
        <f t="shared" ca="1" si="128"/>
        <v>0</v>
      </c>
      <c r="H281">
        <f t="shared" ca="1" si="128"/>
        <v>0</v>
      </c>
      <c r="I281">
        <f t="shared" ca="1" si="128"/>
        <v>0</v>
      </c>
      <c r="J281">
        <f t="shared" ca="1" si="128"/>
        <v>0</v>
      </c>
      <c r="K281">
        <f t="shared" ca="1" si="137"/>
        <v>0</v>
      </c>
      <c r="L281">
        <f t="shared" ca="1" si="129"/>
        <v>0</v>
      </c>
      <c r="M281">
        <f t="shared" ca="1" si="129"/>
        <v>0</v>
      </c>
      <c r="N281" s="59">
        <f t="shared" ca="1" si="134"/>
        <v>0</v>
      </c>
      <c r="O281" s="17"/>
      <c r="P281" s="11" t="s">
        <v>63</v>
      </c>
      <c r="Q281">
        <f t="shared" ca="1" si="126"/>
        <v>0</v>
      </c>
      <c r="R281">
        <f t="shared" ca="1" si="126"/>
        <v>0</v>
      </c>
      <c r="S281">
        <f t="shared" ca="1" si="126"/>
        <v>0</v>
      </c>
      <c r="T281">
        <f t="shared" ca="1" si="126"/>
        <v>0</v>
      </c>
      <c r="U281">
        <f t="shared" ca="1" si="126"/>
        <v>0</v>
      </c>
      <c r="V281">
        <f t="shared" ca="1" si="130"/>
        <v>0</v>
      </c>
      <c r="W281">
        <f t="shared" ca="1" si="130"/>
        <v>0</v>
      </c>
      <c r="X281">
        <f t="shared" ca="1" si="130"/>
        <v>0</v>
      </c>
      <c r="Y281">
        <f t="shared" ca="1" si="130"/>
        <v>0</v>
      </c>
      <c r="Z281">
        <f t="shared" ca="1" si="138"/>
        <v>0</v>
      </c>
      <c r="AA281">
        <f t="shared" ca="1" si="131"/>
        <v>0</v>
      </c>
      <c r="AB281">
        <f t="shared" ca="1" si="131"/>
        <v>0</v>
      </c>
      <c r="AC281" s="59">
        <f t="shared" ca="1" si="135"/>
        <v>0</v>
      </c>
      <c r="AD281" s="17"/>
      <c r="AE281" s="11" t="s">
        <v>63</v>
      </c>
      <c r="AF281">
        <f t="shared" ca="1" si="127"/>
        <v>0</v>
      </c>
      <c r="AG281">
        <f t="shared" ca="1" si="127"/>
        <v>0</v>
      </c>
      <c r="AH281">
        <f t="shared" ca="1" si="127"/>
        <v>0</v>
      </c>
      <c r="AI281">
        <f t="shared" ca="1" si="127"/>
        <v>0</v>
      </c>
      <c r="AJ281">
        <f t="shared" ca="1" si="127"/>
        <v>0</v>
      </c>
      <c r="AK281">
        <f t="shared" ca="1" si="132"/>
        <v>0</v>
      </c>
      <c r="AL281">
        <f t="shared" ca="1" si="132"/>
        <v>0</v>
      </c>
      <c r="AM281">
        <f t="shared" ca="1" si="132"/>
        <v>0</v>
      </c>
      <c r="AN281">
        <f t="shared" ca="1" si="132"/>
        <v>0</v>
      </c>
      <c r="AO281">
        <f t="shared" ca="1" si="139"/>
        <v>0</v>
      </c>
      <c r="AP281">
        <f t="shared" ca="1" si="133"/>
        <v>0</v>
      </c>
      <c r="AQ281">
        <f t="shared" ca="1" si="133"/>
        <v>0</v>
      </c>
      <c r="AR281" s="59">
        <f t="shared" ca="1" si="136"/>
        <v>0</v>
      </c>
      <c r="AS281" s="17"/>
    </row>
    <row r="282" spans="1:45" x14ac:dyDescent="0.25">
      <c r="A282" s="12" t="s">
        <v>64</v>
      </c>
      <c r="B282">
        <f t="shared" ca="1" si="125"/>
        <v>0</v>
      </c>
      <c r="C282">
        <f t="shared" ca="1" si="125"/>
        <v>0</v>
      </c>
      <c r="D282">
        <f t="shared" ca="1" si="125"/>
        <v>0</v>
      </c>
      <c r="E282">
        <f t="shared" ca="1" si="125"/>
        <v>0</v>
      </c>
      <c r="F282">
        <f t="shared" ca="1" si="125"/>
        <v>0</v>
      </c>
      <c r="G282">
        <f t="shared" ca="1" si="128"/>
        <v>0</v>
      </c>
      <c r="H282">
        <f t="shared" ca="1" si="128"/>
        <v>0</v>
      </c>
      <c r="I282">
        <f t="shared" ca="1" si="128"/>
        <v>0</v>
      </c>
      <c r="J282">
        <f t="shared" ca="1" si="128"/>
        <v>0</v>
      </c>
      <c r="K282">
        <f t="shared" ca="1" si="137"/>
        <v>0</v>
      </c>
      <c r="L282">
        <f t="shared" ca="1" si="129"/>
        <v>0</v>
      </c>
      <c r="M282">
        <f t="shared" ca="1" si="129"/>
        <v>0</v>
      </c>
      <c r="N282" s="59">
        <f t="shared" ca="1" si="134"/>
        <v>0</v>
      </c>
      <c r="O282" s="17"/>
      <c r="P282" s="12" t="s">
        <v>64</v>
      </c>
      <c r="Q282">
        <f t="shared" ca="1" si="126"/>
        <v>0</v>
      </c>
      <c r="R282">
        <f t="shared" ca="1" si="126"/>
        <v>0</v>
      </c>
      <c r="S282">
        <f t="shared" ca="1" si="126"/>
        <v>0</v>
      </c>
      <c r="T282">
        <f t="shared" ca="1" si="126"/>
        <v>0</v>
      </c>
      <c r="U282">
        <f t="shared" ca="1" si="126"/>
        <v>0</v>
      </c>
      <c r="V282">
        <f t="shared" ca="1" si="130"/>
        <v>0</v>
      </c>
      <c r="W282">
        <f t="shared" ca="1" si="130"/>
        <v>0</v>
      </c>
      <c r="X282">
        <f t="shared" ca="1" si="130"/>
        <v>0</v>
      </c>
      <c r="Y282">
        <f t="shared" ca="1" si="130"/>
        <v>0</v>
      </c>
      <c r="Z282">
        <f t="shared" ca="1" si="138"/>
        <v>0</v>
      </c>
      <c r="AA282">
        <f t="shared" ca="1" si="131"/>
        <v>0</v>
      </c>
      <c r="AB282">
        <f t="shared" ca="1" si="131"/>
        <v>0</v>
      </c>
      <c r="AC282" s="59">
        <f t="shared" ca="1" si="135"/>
        <v>0</v>
      </c>
      <c r="AD282" s="17"/>
      <c r="AE282" s="12" t="s">
        <v>64</v>
      </c>
      <c r="AF282">
        <f t="shared" ca="1" si="127"/>
        <v>0</v>
      </c>
      <c r="AG282">
        <f t="shared" ca="1" si="127"/>
        <v>0</v>
      </c>
      <c r="AH282">
        <f t="shared" ca="1" si="127"/>
        <v>0</v>
      </c>
      <c r="AI282">
        <f t="shared" ca="1" si="127"/>
        <v>0</v>
      </c>
      <c r="AJ282">
        <f t="shared" ca="1" si="127"/>
        <v>0</v>
      </c>
      <c r="AK282">
        <f t="shared" ca="1" si="132"/>
        <v>0</v>
      </c>
      <c r="AL282">
        <f t="shared" ca="1" si="132"/>
        <v>0</v>
      </c>
      <c r="AM282">
        <f t="shared" ca="1" si="132"/>
        <v>0</v>
      </c>
      <c r="AN282">
        <f t="shared" ca="1" si="132"/>
        <v>0</v>
      </c>
      <c r="AO282">
        <f t="shared" ca="1" si="139"/>
        <v>0</v>
      </c>
      <c r="AP282">
        <f t="shared" ca="1" si="133"/>
        <v>0</v>
      </c>
      <c r="AQ282">
        <f t="shared" ca="1" si="133"/>
        <v>0</v>
      </c>
      <c r="AR282" s="59">
        <f t="shared" ca="1" si="136"/>
        <v>0</v>
      </c>
      <c r="AS282" s="17"/>
    </row>
    <row r="283" spans="1:45" x14ac:dyDescent="0.25">
      <c r="A283" s="11" t="s">
        <v>65</v>
      </c>
      <c r="B283">
        <f t="shared" ca="1" si="125"/>
        <v>0</v>
      </c>
      <c r="C283">
        <f t="shared" ca="1" si="125"/>
        <v>0</v>
      </c>
      <c r="D283">
        <f t="shared" ca="1" si="125"/>
        <v>0</v>
      </c>
      <c r="E283">
        <f t="shared" ca="1" si="125"/>
        <v>0</v>
      </c>
      <c r="F283">
        <f t="shared" ca="1" si="125"/>
        <v>0</v>
      </c>
      <c r="G283">
        <f t="shared" ca="1" si="128"/>
        <v>0</v>
      </c>
      <c r="H283">
        <f t="shared" ca="1" si="128"/>
        <v>0</v>
      </c>
      <c r="I283">
        <f t="shared" ca="1" si="128"/>
        <v>0</v>
      </c>
      <c r="J283">
        <f t="shared" ca="1" si="128"/>
        <v>0</v>
      </c>
      <c r="K283">
        <f t="shared" ca="1" si="137"/>
        <v>0</v>
      </c>
      <c r="L283">
        <f t="shared" ca="1" si="129"/>
        <v>0</v>
      </c>
      <c r="M283">
        <f t="shared" ca="1" si="129"/>
        <v>0</v>
      </c>
      <c r="N283" s="59">
        <f t="shared" ca="1" si="134"/>
        <v>0</v>
      </c>
      <c r="O283" s="17"/>
      <c r="P283" s="11" t="s">
        <v>65</v>
      </c>
      <c r="Q283">
        <f t="shared" ca="1" si="126"/>
        <v>0</v>
      </c>
      <c r="R283">
        <f t="shared" ca="1" si="126"/>
        <v>0</v>
      </c>
      <c r="S283">
        <f t="shared" ca="1" si="126"/>
        <v>0</v>
      </c>
      <c r="T283">
        <f t="shared" ca="1" si="126"/>
        <v>0</v>
      </c>
      <c r="U283">
        <f t="shared" ca="1" si="126"/>
        <v>0</v>
      </c>
      <c r="V283">
        <f t="shared" ca="1" si="130"/>
        <v>0</v>
      </c>
      <c r="W283">
        <f t="shared" ca="1" si="130"/>
        <v>0</v>
      </c>
      <c r="X283">
        <f t="shared" ca="1" si="130"/>
        <v>0</v>
      </c>
      <c r="Y283">
        <f t="shared" ca="1" si="130"/>
        <v>0</v>
      </c>
      <c r="Z283">
        <f t="shared" ca="1" si="138"/>
        <v>0</v>
      </c>
      <c r="AA283">
        <f t="shared" ca="1" si="131"/>
        <v>0</v>
      </c>
      <c r="AB283">
        <f t="shared" ca="1" si="131"/>
        <v>0</v>
      </c>
      <c r="AC283" s="59">
        <f t="shared" ca="1" si="135"/>
        <v>0</v>
      </c>
      <c r="AD283" s="17"/>
      <c r="AE283" s="11" t="s">
        <v>65</v>
      </c>
      <c r="AF283">
        <f t="shared" ca="1" si="127"/>
        <v>0</v>
      </c>
      <c r="AG283">
        <f t="shared" ca="1" si="127"/>
        <v>0</v>
      </c>
      <c r="AH283">
        <f t="shared" ca="1" si="127"/>
        <v>0</v>
      </c>
      <c r="AI283">
        <f t="shared" ca="1" si="127"/>
        <v>0</v>
      </c>
      <c r="AJ283">
        <f t="shared" ca="1" si="127"/>
        <v>0</v>
      </c>
      <c r="AK283">
        <f t="shared" ca="1" si="132"/>
        <v>0</v>
      </c>
      <c r="AL283">
        <f t="shared" ca="1" si="132"/>
        <v>0</v>
      </c>
      <c r="AM283">
        <f t="shared" ca="1" si="132"/>
        <v>0</v>
      </c>
      <c r="AN283">
        <f t="shared" ca="1" si="132"/>
        <v>0</v>
      </c>
      <c r="AO283">
        <f t="shared" ca="1" si="139"/>
        <v>0</v>
      </c>
      <c r="AP283">
        <f t="shared" ca="1" si="133"/>
        <v>0</v>
      </c>
      <c r="AQ283">
        <f t="shared" ca="1" si="133"/>
        <v>0</v>
      </c>
      <c r="AR283" s="59">
        <f t="shared" ca="1" si="136"/>
        <v>0</v>
      </c>
      <c r="AS283" s="17"/>
    </row>
    <row r="284" spans="1:45" x14ac:dyDescent="0.25">
      <c r="A284" s="12" t="s">
        <v>66</v>
      </c>
      <c r="B284">
        <f t="shared" ca="1" si="125"/>
        <v>0</v>
      </c>
      <c r="C284">
        <f t="shared" ca="1" si="125"/>
        <v>0</v>
      </c>
      <c r="D284">
        <f t="shared" ca="1" si="125"/>
        <v>0</v>
      </c>
      <c r="E284">
        <f t="shared" ca="1" si="125"/>
        <v>0</v>
      </c>
      <c r="F284">
        <f t="shared" ref="F284:F294" ca="1" si="140">SUMPRODUCT((INDIRECT(F$223&amp;"!$B$3:$B$250")=$A284)*(INDIRECT(F$223&amp;"!L3C"&amp;MATCH($A$223,INDIRECT(F$223&amp;"!$A$2:$S$2"),0)&amp;":L250C"&amp;MATCH($A$223,INDIRECT(F$223&amp;"!$A$2:$S$2"),0),FALSE)))</f>
        <v>0</v>
      </c>
      <c r="G284">
        <f t="shared" ca="1" si="128"/>
        <v>0</v>
      </c>
      <c r="H284">
        <f t="shared" ca="1" si="128"/>
        <v>0</v>
      </c>
      <c r="I284">
        <f t="shared" ca="1" si="128"/>
        <v>0</v>
      </c>
      <c r="J284">
        <f t="shared" ca="1" si="128"/>
        <v>0</v>
      </c>
      <c r="K284">
        <f t="shared" ca="1" si="137"/>
        <v>0</v>
      </c>
      <c r="L284">
        <f t="shared" ca="1" si="129"/>
        <v>0</v>
      </c>
      <c r="M284">
        <f t="shared" ca="1" si="129"/>
        <v>0</v>
      </c>
      <c r="N284" s="59">
        <f t="shared" ca="1" si="134"/>
        <v>0</v>
      </c>
      <c r="O284" s="17"/>
      <c r="P284" s="12" t="s">
        <v>66</v>
      </c>
      <c r="Q284">
        <f t="shared" ca="1" si="126"/>
        <v>0</v>
      </c>
      <c r="R284">
        <f t="shared" ca="1" si="126"/>
        <v>0</v>
      </c>
      <c r="S284">
        <f t="shared" ca="1" si="126"/>
        <v>0</v>
      </c>
      <c r="T284">
        <f t="shared" ca="1" si="126"/>
        <v>0</v>
      </c>
      <c r="U284">
        <f t="shared" ref="U284:U294" ca="1" si="141">SUMPRODUCT((INDIRECT(U$223&amp;"!$B$3:$B$250")=$P284)*(INDIRECT(U$223&amp;"!L3C"&amp;MATCH($P$223,INDIRECT(U$223&amp;"!$A$2:$S$2"),0)&amp;":L250C"&amp;MATCH($P$223,INDIRECT(U$223&amp;"!$A$2:$S$2"),0),FALSE)))</f>
        <v>0</v>
      </c>
      <c r="V284">
        <f t="shared" ca="1" si="130"/>
        <v>0</v>
      </c>
      <c r="W284">
        <f t="shared" ca="1" si="130"/>
        <v>0</v>
      </c>
      <c r="X284">
        <f t="shared" ca="1" si="130"/>
        <v>0</v>
      </c>
      <c r="Y284">
        <f t="shared" ca="1" si="130"/>
        <v>0</v>
      </c>
      <c r="Z284">
        <f t="shared" ca="1" si="138"/>
        <v>0</v>
      </c>
      <c r="AA284">
        <f t="shared" ca="1" si="131"/>
        <v>0</v>
      </c>
      <c r="AB284">
        <f t="shared" ca="1" si="131"/>
        <v>0</v>
      </c>
      <c r="AC284" s="59">
        <f t="shared" ca="1" si="135"/>
        <v>0</v>
      </c>
      <c r="AD284" s="17"/>
      <c r="AE284" s="12" t="s">
        <v>66</v>
      </c>
      <c r="AF284">
        <f t="shared" ca="1" si="127"/>
        <v>0</v>
      </c>
      <c r="AG284">
        <f t="shared" ca="1" si="127"/>
        <v>0</v>
      </c>
      <c r="AH284">
        <f t="shared" ca="1" si="127"/>
        <v>0</v>
      </c>
      <c r="AI284">
        <f t="shared" ca="1" si="127"/>
        <v>0</v>
      </c>
      <c r="AJ284">
        <f t="shared" ref="AJ284:AJ294" ca="1" si="142">SUMPRODUCT((INDIRECT(AJ$223&amp;"!$B$3:$B$250")=$AE284)*(INDIRECT(AJ$223&amp;"!L3C"&amp;MATCH($AE$223,INDIRECT(AJ$223&amp;"!$A$2:$S$2"),0)&amp;":L250C"&amp;MATCH($AE$223,INDIRECT(AJ$223&amp;"!$A$2:$S$2"),0),FALSE)))</f>
        <v>0</v>
      </c>
      <c r="AK284">
        <f t="shared" ca="1" si="132"/>
        <v>0</v>
      </c>
      <c r="AL284">
        <f t="shared" ca="1" si="132"/>
        <v>0</v>
      </c>
      <c r="AM284">
        <f t="shared" ca="1" si="132"/>
        <v>0</v>
      </c>
      <c r="AN284">
        <f t="shared" ca="1" si="132"/>
        <v>0</v>
      </c>
      <c r="AO284">
        <f t="shared" ca="1" si="139"/>
        <v>0</v>
      </c>
      <c r="AP284">
        <f t="shared" ca="1" si="133"/>
        <v>0</v>
      </c>
      <c r="AQ284">
        <f t="shared" ca="1" si="133"/>
        <v>0</v>
      </c>
      <c r="AR284" s="59">
        <f t="shared" ca="1" si="136"/>
        <v>0</v>
      </c>
      <c r="AS284" s="17"/>
    </row>
    <row r="285" spans="1:45" x14ac:dyDescent="0.25">
      <c r="A285" s="11" t="s">
        <v>67</v>
      </c>
      <c r="B285">
        <f t="shared" ca="1" si="125"/>
        <v>0</v>
      </c>
      <c r="C285">
        <f t="shared" ca="1" si="125"/>
        <v>0</v>
      </c>
      <c r="D285">
        <f t="shared" ca="1" si="125"/>
        <v>0</v>
      </c>
      <c r="E285">
        <f t="shared" ca="1" si="125"/>
        <v>0</v>
      </c>
      <c r="F285">
        <f t="shared" ca="1" si="140"/>
        <v>0</v>
      </c>
      <c r="G285">
        <f t="shared" ca="1" si="128"/>
        <v>0</v>
      </c>
      <c r="H285">
        <f t="shared" ca="1" si="128"/>
        <v>0</v>
      </c>
      <c r="I285">
        <f t="shared" ca="1" si="128"/>
        <v>0</v>
      </c>
      <c r="J285">
        <f t="shared" ca="1" si="128"/>
        <v>0</v>
      </c>
      <c r="K285">
        <f t="shared" ca="1" si="137"/>
        <v>0</v>
      </c>
      <c r="L285">
        <f t="shared" ca="1" si="129"/>
        <v>0</v>
      </c>
      <c r="M285">
        <f t="shared" ca="1" si="129"/>
        <v>0</v>
      </c>
      <c r="N285" s="59">
        <f t="shared" ca="1" si="134"/>
        <v>0</v>
      </c>
      <c r="O285" s="17"/>
      <c r="P285" s="11" t="s">
        <v>67</v>
      </c>
      <c r="Q285">
        <f t="shared" ca="1" si="126"/>
        <v>0</v>
      </c>
      <c r="R285">
        <f t="shared" ca="1" si="126"/>
        <v>0</v>
      </c>
      <c r="S285">
        <f t="shared" ca="1" si="126"/>
        <v>0</v>
      </c>
      <c r="T285">
        <f t="shared" ca="1" si="126"/>
        <v>0</v>
      </c>
      <c r="U285">
        <f t="shared" ca="1" si="141"/>
        <v>0</v>
      </c>
      <c r="V285">
        <f t="shared" ca="1" si="130"/>
        <v>0</v>
      </c>
      <c r="W285">
        <f t="shared" ca="1" si="130"/>
        <v>0</v>
      </c>
      <c r="X285">
        <f t="shared" ca="1" si="130"/>
        <v>0</v>
      </c>
      <c r="Y285">
        <f t="shared" ca="1" si="130"/>
        <v>0</v>
      </c>
      <c r="Z285">
        <f t="shared" ca="1" si="138"/>
        <v>0</v>
      </c>
      <c r="AA285">
        <f t="shared" ca="1" si="131"/>
        <v>0</v>
      </c>
      <c r="AB285">
        <f t="shared" ca="1" si="131"/>
        <v>0</v>
      </c>
      <c r="AC285" s="59">
        <f t="shared" ca="1" si="135"/>
        <v>0</v>
      </c>
      <c r="AD285" s="17"/>
      <c r="AE285" s="11" t="s">
        <v>67</v>
      </c>
      <c r="AF285">
        <f t="shared" ca="1" si="127"/>
        <v>0</v>
      </c>
      <c r="AG285">
        <f t="shared" ca="1" si="127"/>
        <v>0</v>
      </c>
      <c r="AH285">
        <f t="shared" ca="1" si="127"/>
        <v>0</v>
      </c>
      <c r="AI285">
        <f t="shared" ca="1" si="127"/>
        <v>0</v>
      </c>
      <c r="AJ285">
        <f t="shared" ca="1" si="142"/>
        <v>0</v>
      </c>
      <c r="AK285">
        <f t="shared" ca="1" si="132"/>
        <v>0</v>
      </c>
      <c r="AL285">
        <f t="shared" ca="1" si="132"/>
        <v>0</v>
      </c>
      <c r="AM285">
        <f t="shared" ca="1" si="132"/>
        <v>0</v>
      </c>
      <c r="AN285">
        <f t="shared" ca="1" si="132"/>
        <v>0</v>
      </c>
      <c r="AO285">
        <f t="shared" ca="1" si="139"/>
        <v>0</v>
      </c>
      <c r="AP285">
        <f t="shared" ca="1" si="133"/>
        <v>0</v>
      </c>
      <c r="AQ285">
        <f t="shared" ca="1" si="133"/>
        <v>0</v>
      </c>
      <c r="AR285" s="59">
        <f t="shared" ca="1" si="136"/>
        <v>0</v>
      </c>
      <c r="AS285" s="17"/>
    </row>
    <row r="286" spans="1:45" x14ac:dyDescent="0.25">
      <c r="A286" s="12" t="s">
        <v>68</v>
      </c>
      <c r="B286">
        <f t="shared" ca="1" si="125"/>
        <v>0</v>
      </c>
      <c r="C286">
        <f t="shared" ca="1" si="125"/>
        <v>0</v>
      </c>
      <c r="D286">
        <f t="shared" ca="1" si="125"/>
        <v>0</v>
      </c>
      <c r="E286">
        <f t="shared" ca="1" si="125"/>
        <v>0</v>
      </c>
      <c r="F286">
        <f t="shared" ca="1" si="140"/>
        <v>0</v>
      </c>
      <c r="G286">
        <f t="shared" ca="1" si="128"/>
        <v>0</v>
      </c>
      <c r="H286">
        <f t="shared" ca="1" si="128"/>
        <v>0</v>
      </c>
      <c r="I286">
        <f t="shared" ca="1" si="128"/>
        <v>0</v>
      </c>
      <c r="J286">
        <f t="shared" ca="1" si="128"/>
        <v>0</v>
      </c>
      <c r="K286">
        <f t="shared" ca="1" si="137"/>
        <v>0</v>
      </c>
      <c r="L286">
        <f t="shared" ca="1" si="129"/>
        <v>0</v>
      </c>
      <c r="M286">
        <f t="shared" ca="1" si="129"/>
        <v>0</v>
      </c>
      <c r="N286" s="59">
        <f t="shared" ca="1" si="134"/>
        <v>0</v>
      </c>
      <c r="O286" s="17"/>
      <c r="P286" s="12" t="s">
        <v>68</v>
      </c>
      <c r="Q286">
        <f t="shared" ca="1" si="126"/>
        <v>0</v>
      </c>
      <c r="R286">
        <f t="shared" ca="1" si="126"/>
        <v>0</v>
      </c>
      <c r="S286">
        <f t="shared" ca="1" si="126"/>
        <v>0</v>
      </c>
      <c r="T286">
        <f t="shared" ca="1" si="126"/>
        <v>0</v>
      </c>
      <c r="U286">
        <f t="shared" ca="1" si="141"/>
        <v>0</v>
      </c>
      <c r="V286">
        <f t="shared" ca="1" si="130"/>
        <v>0</v>
      </c>
      <c r="W286">
        <f t="shared" ca="1" si="130"/>
        <v>0</v>
      </c>
      <c r="X286">
        <f t="shared" ca="1" si="130"/>
        <v>0</v>
      </c>
      <c r="Y286">
        <f t="shared" ca="1" si="130"/>
        <v>0</v>
      </c>
      <c r="Z286">
        <f t="shared" ca="1" si="138"/>
        <v>0</v>
      </c>
      <c r="AA286">
        <f t="shared" ca="1" si="131"/>
        <v>0</v>
      </c>
      <c r="AB286">
        <f t="shared" ca="1" si="131"/>
        <v>0</v>
      </c>
      <c r="AC286" s="59">
        <f t="shared" ca="1" si="135"/>
        <v>0</v>
      </c>
      <c r="AD286" s="17"/>
      <c r="AE286" s="12" t="s">
        <v>68</v>
      </c>
      <c r="AF286">
        <f t="shared" ca="1" si="127"/>
        <v>0</v>
      </c>
      <c r="AG286">
        <f t="shared" ca="1" si="127"/>
        <v>0</v>
      </c>
      <c r="AH286">
        <f t="shared" ca="1" si="127"/>
        <v>0</v>
      </c>
      <c r="AI286">
        <f t="shared" ca="1" si="127"/>
        <v>0</v>
      </c>
      <c r="AJ286">
        <f t="shared" ca="1" si="142"/>
        <v>0</v>
      </c>
      <c r="AK286">
        <f t="shared" ca="1" si="132"/>
        <v>0</v>
      </c>
      <c r="AL286">
        <f t="shared" ca="1" si="132"/>
        <v>0</v>
      </c>
      <c r="AM286">
        <f t="shared" ca="1" si="132"/>
        <v>0</v>
      </c>
      <c r="AN286">
        <f t="shared" ca="1" si="132"/>
        <v>0</v>
      </c>
      <c r="AO286">
        <f t="shared" ca="1" si="139"/>
        <v>0</v>
      </c>
      <c r="AP286">
        <f t="shared" ca="1" si="133"/>
        <v>0</v>
      </c>
      <c r="AQ286">
        <f t="shared" ca="1" si="133"/>
        <v>0</v>
      </c>
      <c r="AR286" s="59">
        <f t="shared" ca="1" si="136"/>
        <v>0</v>
      </c>
      <c r="AS286" s="17"/>
    </row>
    <row r="287" spans="1:45" x14ac:dyDescent="0.25">
      <c r="A287" s="11" t="s">
        <v>69</v>
      </c>
      <c r="B287">
        <f t="shared" ca="1" si="125"/>
        <v>0</v>
      </c>
      <c r="C287">
        <f t="shared" ca="1" si="125"/>
        <v>0</v>
      </c>
      <c r="D287">
        <f t="shared" ca="1" si="125"/>
        <v>0</v>
      </c>
      <c r="E287">
        <f t="shared" ca="1" si="125"/>
        <v>0</v>
      </c>
      <c r="F287">
        <f t="shared" ca="1" si="140"/>
        <v>0</v>
      </c>
      <c r="G287">
        <f t="shared" ca="1" si="128"/>
        <v>0</v>
      </c>
      <c r="H287">
        <f t="shared" ca="1" si="128"/>
        <v>0</v>
      </c>
      <c r="I287">
        <f t="shared" ca="1" si="128"/>
        <v>0</v>
      </c>
      <c r="J287">
        <f t="shared" ca="1" si="128"/>
        <v>0</v>
      </c>
      <c r="K287">
        <f t="shared" ca="1" si="137"/>
        <v>0</v>
      </c>
      <c r="L287">
        <f t="shared" ca="1" si="129"/>
        <v>0</v>
      </c>
      <c r="M287">
        <f t="shared" ca="1" si="129"/>
        <v>0</v>
      </c>
      <c r="N287" s="59">
        <f t="shared" ca="1" si="134"/>
        <v>0</v>
      </c>
      <c r="O287" s="17"/>
      <c r="P287" s="11" t="s">
        <v>69</v>
      </c>
      <c r="Q287">
        <f t="shared" ca="1" si="126"/>
        <v>0</v>
      </c>
      <c r="R287">
        <f t="shared" ca="1" si="126"/>
        <v>0</v>
      </c>
      <c r="S287">
        <f t="shared" ca="1" si="126"/>
        <v>0</v>
      </c>
      <c r="T287">
        <f t="shared" ca="1" si="126"/>
        <v>0</v>
      </c>
      <c r="U287">
        <f t="shared" ca="1" si="141"/>
        <v>0</v>
      </c>
      <c r="V287">
        <f t="shared" ca="1" si="130"/>
        <v>0</v>
      </c>
      <c r="W287">
        <f t="shared" ca="1" si="130"/>
        <v>0</v>
      </c>
      <c r="X287">
        <f t="shared" ca="1" si="130"/>
        <v>0</v>
      </c>
      <c r="Y287">
        <f t="shared" ca="1" si="130"/>
        <v>0</v>
      </c>
      <c r="Z287">
        <f t="shared" ca="1" si="138"/>
        <v>0</v>
      </c>
      <c r="AA287">
        <f t="shared" ca="1" si="131"/>
        <v>0</v>
      </c>
      <c r="AB287">
        <f t="shared" ca="1" si="131"/>
        <v>0</v>
      </c>
      <c r="AC287" s="59">
        <f t="shared" ca="1" si="135"/>
        <v>0</v>
      </c>
      <c r="AD287" s="17"/>
      <c r="AE287" s="11" t="s">
        <v>69</v>
      </c>
      <c r="AF287">
        <f t="shared" ca="1" si="127"/>
        <v>0</v>
      </c>
      <c r="AG287">
        <f t="shared" ca="1" si="127"/>
        <v>0</v>
      </c>
      <c r="AH287">
        <f t="shared" ca="1" si="127"/>
        <v>0</v>
      </c>
      <c r="AI287">
        <f t="shared" ca="1" si="127"/>
        <v>0</v>
      </c>
      <c r="AJ287">
        <f t="shared" ca="1" si="142"/>
        <v>0</v>
      </c>
      <c r="AK287">
        <f t="shared" ca="1" si="132"/>
        <v>0</v>
      </c>
      <c r="AL287">
        <f t="shared" ca="1" si="132"/>
        <v>0</v>
      </c>
      <c r="AM287">
        <f t="shared" ca="1" si="132"/>
        <v>0</v>
      </c>
      <c r="AN287">
        <f t="shared" ca="1" si="132"/>
        <v>0</v>
      </c>
      <c r="AO287">
        <f t="shared" ca="1" si="139"/>
        <v>0</v>
      </c>
      <c r="AP287">
        <f t="shared" ca="1" si="133"/>
        <v>0</v>
      </c>
      <c r="AQ287">
        <f t="shared" ca="1" si="133"/>
        <v>0</v>
      </c>
      <c r="AR287" s="59">
        <f t="shared" ca="1" si="136"/>
        <v>0</v>
      </c>
      <c r="AS287" s="17"/>
    </row>
    <row r="288" spans="1:45" x14ac:dyDescent="0.25">
      <c r="A288" s="12" t="s">
        <v>70</v>
      </c>
      <c r="B288">
        <f t="shared" ca="1" si="125"/>
        <v>0</v>
      </c>
      <c r="C288">
        <f t="shared" ca="1" si="125"/>
        <v>0</v>
      </c>
      <c r="D288">
        <f t="shared" ca="1" si="125"/>
        <v>0</v>
      </c>
      <c r="E288">
        <f t="shared" ca="1" si="125"/>
        <v>0</v>
      </c>
      <c r="F288">
        <f t="shared" ca="1" si="140"/>
        <v>0</v>
      </c>
      <c r="G288">
        <f t="shared" ca="1" si="128"/>
        <v>0</v>
      </c>
      <c r="H288">
        <f t="shared" ca="1" si="128"/>
        <v>0</v>
      </c>
      <c r="I288">
        <f t="shared" ca="1" si="128"/>
        <v>0</v>
      </c>
      <c r="J288">
        <f t="shared" ca="1" si="128"/>
        <v>0</v>
      </c>
      <c r="K288">
        <f t="shared" ca="1" si="137"/>
        <v>0</v>
      </c>
      <c r="L288">
        <f t="shared" ca="1" si="129"/>
        <v>0</v>
      </c>
      <c r="M288">
        <f t="shared" ca="1" si="129"/>
        <v>0</v>
      </c>
      <c r="N288" s="59">
        <f t="shared" ca="1" si="134"/>
        <v>0</v>
      </c>
      <c r="O288" s="17"/>
      <c r="P288" s="12" t="s">
        <v>70</v>
      </c>
      <c r="Q288">
        <f t="shared" ca="1" si="126"/>
        <v>0</v>
      </c>
      <c r="R288">
        <f t="shared" ca="1" si="126"/>
        <v>0</v>
      </c>
      <c r="S288">
        <f t="shared" ca="1" si="126"/>
        <v>0</v>
      </c>
      <c r="T288">
        <f t="shared" ca="1" si="126"/>
        <v>0</v>
      </c>
      <c r="U288">
        <f t="shared" ca="1" si="141"/>
        <v>0</v>
      </c>
      <c r="V288">
        <f t="shared" ca="1" si="130"/>
        <v>0</v>
      </c>
      <c r="W288">
        <f t="shared" ca="1" si="130"/>
        <v>0</v>
      </c>
      <c r="X288">
        <f t="shared" ca="1" si="130"/>
        <v>0</v>
      </c>
      <c r="Y288">
        <f t="shared" ca="1" si="130"/>
        <v>0</v>
      </c>
      <c r="Z288">
        <f t="shared" ca="1" si="138"/>
        <v>0</v>
      </c>
      <c r="AA288">
        <f t="shared" ca="1" si="131"/>
        <v>0</v>
      </c>
      <c r="AB288">
        <f t="shared" ca="1" si="131"/>
        <v>0</v>
      </c>
      <c r="AC288" s="59">
        <f t="shared" ca="1" si="135"/>
        <v>0</v>
      </c>
      <c r="AD288" s="17"/>
      <c r="AE288" s="12" t="s">
        <v>70</v>
      </c>
      <c r="AF288">
        <f t="shared" ca="1" si="127"/>
        <v>0</v>
      </c>
      <c r="AG288">
        <f t="shared" ca="1" si="127"/>
        <v>0</v>
      </c>
      <c r="AH288">
        <f t="shared" ca="1" si="127"/>
        <v>0</v>
      </c>
      <c r="AI288">
        <f t="shared" ca="1" si="127"/>
        <v>0</v>
      </c>
      <c r="AJ288">
        <f t="shared" ca="1" si="142"/>
        <v>0</v>
      </c>
      <c r="AK288">
        <f t="shared" ca="1" si="132"/>
        <v>0</v>
      </c>
      <c r="AL288">
        <f t="shared" ca="1" si="132"/>
        <v>0</v>
      </c>
      <c r="AM288">
        <f t="shared" ca="1" si="132"/>
        <v>0</v>
      </c>
      <c r="AN288">
        <f t="shared" ca="1" si="132"/>
        <v>0</v>
      </c>
      <c r="AO288">
        <f t="shared" ca="1" si="139"/>
        <v>0</v>
      </c>
      <c r="AP288">
        <f t="shared" ca="1" si="133"/>
        <v>0</v>
      </c>
      <c r="AQ288">
        <f t="shared" ca="1" si="133"/>
        <v>0</v>
      </c>
      <c r="AR288" s="59">
        <f t="shared" ca="1" si="136"/>
        <v>0</v>
      </c>
      <c r="AS288" s="17"/>
    </row>
    <row r="289" spans="1:45" x14ac:dyDescent="0.25">
      <c r="A289" s="11" t="s">
        <v>100</v>
      </c>
      <c r="B289">
        <f t="shared" ref="B289:E294" ca="1" si="143">SUMPRODUCT((INDIRECT(B$223&amp;"!$B$3:$B$250")=$A289)*(INDIRECT(B$223&amp;"!L3C"&amp;MATCH($A$223,INDIRECT(B$223&amp;"!$A$2:$S$2"),0)&amp;":L250C"&amp;MATCH($A$223,INDIRECT(B$223&amp;"!$A$2:$S$2"),0),FALSE)))</f>
        <v>0</v>
      </c>
      <c r="C289">
        <f t="shared" ca="1" si="143"/>
        <v>0</v>
      </c>
      <c r="D289">
        <f t="shared" ca="1" si="143"/>
        <v>0</v>
      </c>
      <c r="E289">
        <f t="shared" ca="1" si="143"/>
        <v>0</v>
      </c>
      <c r="F289">
        <f t="shared" ca="1" si="140"/>
        <v>0</v>
      </c>
      <c r="G289">
        <f t="shared" ca="1" si="128"/>
        <v>0</v>
      </c>
      <c r="H289">
        <f t="shared" ca="1" si="128"/>
        <v>0</v>
      </c>
      <c r="I289">
        <f t="shared" ca="1" si="128"/>
        <v>0</v>
      </c>
      <c r="J289">
        <f t="shared" ca="1" si="128"/>
        <v>0</v>
      </c>
      <c r="K289">
        <f t="shared" ca="1" si="137"/>
        <v>0</v>
      </c>
      <c r="L289">
        <f t="shared" ca="1" si="129"/>
        <v>0</v>
      </c>
      <c r="M289">
        <f t="shared" ca="1" si="129"/>
        <v>0</v>
      </c>
      <c r="N289" s="59">
        <f t="shared" ca="1" si="134"/>
        <v>0</v>
      </c>
      <c r="O289" s="17"/>
      <c r="P289" s="11" t="s">
        <v>100</v>
      </c>
      <c r="Q289">
        <f t="shared" ref="Q289:T294" ca="1" si="144">SUMPRODUCT((INDIRECT(Q$223&amp;"!$B$3:$B$250")=$P289)*(INDIRECT(Q$223&amp;"!L3C"&amp;MATCH($P$223,INDIRECT(Q$223&amp;"!$A$2:$S$2"),0)&amp;":L250C"&amp;MATCH($P$223,INDIRECT(Q$223&amp;"!$A$2:$S$2"),0),FALSE)))</f>
        <v>0</v>
      </c>
      <c r="R289">
        <f t="shared" ca="1" si="144"/>
        <v>0</v>
      </c>
      <c r="S289">
        <f t="shared" ca="1" si="144"/>
        <v>0</v>
      </c>
      <c r="T289">
        <f t="shared" ca="1" si="144"/>
        <v>0</v>
      </c>
      <c r="U289">
        <f t="shared" ca="1" si="141"/>
        <v>0</v>
      </c>
      <c r="V289">
        <f t="shared" ca="1" si="130"/>
        <v>0</v>
      </c>
      <c r="W289">
        <f t="shared" ca="1" si="130"/>
        <v>0</v>
      </c>
      <c r="X289">
        <f t="shared" ca="1" si="130"/>
        <v>0</v>
      </c>
      <c r="Y289">
        <f t="shared" ca="1" si="130"/>
        <v>0</v>
      </c>
      <c r="Z289">
        <f t="shared" ca="1" si="138"/>
        <v>0</v>
      </c>
      <c r="AA289">
        <f t="shared" ca="1" si="131"/>
        <v>0</v>
      </c>
      <c r="AB289">
        <f t="shared" ca="1" si="131"/>
        <v>0</v>
      </c>
      <c r="AC289" s="59">
        <f t="shared" ca="1" si="135"/>
        <v>0</v>
      </c>
      <c r="AD289" s="17"/>
      <c r="AE289" s="11" t="s">
        <v>100</v>
      </c>
      <c r="AF289">
        <f t="shared" ref="AF289:AI294" ca="1" si="145">SUMPRODUCT((INDIRECT(AF$223&amp;"!$B$3:$B$250")=$AE289)*(INDIRECT(AF$223&amp;"!L3C"&amp;MATCH($AE$223,INDIRECT(AF$223&amp;"!$A$2:$S$2"),0)&amp;":L250C"&amp;MATCH($AE$223,INDIRECT(AF$223&amp;"!$A$2:$S$2"),0),FALSE)))</f>
        <v>0</v>
      </c>
      <c r="AG289">
        <f t="shared" ca="1" si="145"/>
        <v>0</v>
      </c>
      <c r="AH289">
        <f t="shared" ca="1" si="145"/>
        <v>0</v>
      </c>
      <c r="AI289">
        <f t="shared" ca="1" si="145"/>
        <v>0</v>
      </c>
      <c r="AJ289">
        <f t="shared" ca="1" si="142"/>
        <v>0</v>
      </c>
      <c r="AK289">
        <f t="shared" ca="1" si="132"/>
        <v>0</v>
      </c>
      <c r="AL289">
        <f t="shared" ca="1" si="132"/>
        <v>0</v>
      </c>
      <c r="AM289">
        <f t="shared" ca="1" si="132"/>
        <v>0</v>
      </c>
      <c r="AN289">
        <f t="shared" ca="1" si="132"/>
        <v>0</v>
      </c>
      <c r="AO289">
        <f t="shared" ca="1" si="139"/>
        <v>0</v>
      </c>
      <c r="AP289">
        <f t="shared" ca="1" si="133"/>
        <v>0</v>
      </c>
      <c r="AQ289">
        <f t="shared" ca="1" si="133"/>
        <v>0</v>
      </c>
      <c r="AR289" s="59">
        <f t="shared" ca="1" si="136"/>
        <v>0</v>
      </c>
      <c r="AS289" s="17"/>
    </row>
    <row r="290" spans="1:45" x14ac:dyDescent="0.25">
      <c r="A290" s="12" t="s">
        <v>71</v>
      </c>
      <c r="B290">
        <f t="shared" ca="1" si="143"/>
        <v>0</v>
      </c>
      <c r="C290">
        <f t="shared" ca="1" si="143"/>
        <v>0</v>
      </c>
      <c r="D290">
        <f t="shared" ca="1" si="143"/>
        <v>0</v>
      </c>
      <c r="E290">
        <f t="shared" ca="1" si="143"/>
        <v>0</v>
      </c>
      <c r="F290">
        <f t="shared" ca="1" si="140"/>
        <v>0</v>
      </c>
      <c r="G290">
        <f t="shared" ca="1" si="128"/>
        <v>0</v>
      </c>
      <c r="H290">
        <f t="shared" ca="1" si="128"/>
        <v>0</v>
      </c>
      <c r="I290">
        <f t="shared" ca="1" si="128"/>
        <v>0</v>
      </c>
      <c r="J290">
        <f t="shared" ca="1" si="128"/>
        <v>0</v>
      </c>
      <c r="K290">
        <f t="shared" ca="1" si="137"/>
        <v>0</v>
      </c>
      <c r="L290">
        <f t="shared" ca="1" si="129"/>
        <v>0</v>
      </c>
      <c r="M290">
        <f t="shared" ca="1" si="129"/>
        <v>0</v>
      </c>
      <c r="N290" s="59">
        <f t="shared" ca="1" si="134"/>
        <v>0</v>
      </c>
      <c r="O290" s="17"/>
      <c r="P290" s="12" t="s">
        <v>71</v>
      </c>
      <c r="Q290">
        <f t="shared" ca="1" si="144"/>
        <v>0</v>
      </c>
      <c r="R290">
        <f t="shared" ca="1" si="144"/>
        <v>0</v>
      </c>
      <c r="S290">
        <f t="shared" ca="1" si="144"/>
        <v>0</v>
      </c>
      <c r="T290">
        <f t="shared" ca="1" si="144"/>
        <v>0</v>
      </c>
      <c r="U290">
        <f t="shared" ca="1" si="141"/>
        <v>0</v>
      </c>
      <c r="V290">
        <f t="shared" ca="1" si="130"/>
        <v>0</v>
      </c>
      <c r="W290">
        <f t="shared" ca="1" si="130"/>
        <v>0</v>
      </c>
      <c r="X290">
        <f t="shared" ca="1" si="130"/>
        <v>0</v>
      </c>
      <c r="Y290">
        <f t="shared" ca="1" si="130"/>
        <v>0</v>
      </c>
      <c r="Z290">
        <f t="shared" ca="1" si="138"/>
        <v>0</v>
      </c>
      <c r="AA290">
        <f t="shared" ca="1" si="131"/>
        <v>0</v>
      </c>
      <c r="AB290">
        <f t="shared" ca="1" si="131"/>
        <v>0</v>
      </c>
      <c r="AC290" s="59">
        <f t="shared" ca="1" si="135"/>
        <v>0</v>
      </c>
      <c r="AD290" s="17"/>
      <c r="AE290" s="12" t="s">
        <v>71</v>
      </c>
      <c r="AF290">
        <f t="shared" ca="1" si="145"/>
        <v>0</v>
      </c>
      <c r="AG290">
        <f t="shared" ca="1" si="145"/>
        <v>0</v>
      </c>
      <c r="AH290">
        <f t="shared" ca="1" si="145"/>
        <v>0</v>
      </c>
      <c r="AI290">
        <f t="shared" ca="1" si="145"/>
        <v>0</v>
      </c>
      <c r="AJ290">
        <f t="shared" ca="1" si="142"/>
        <v>0</v>
      </c>
      <c r="AK290">
        <f t="shared" ca="1" si="132"/>
        <v>0</v>
      </c>
      <c r="AL290">
        <f t="shared" ca="1" si="132"/>
        <v>0</v>
      </c>
      <c r="AM290">
        <f t="shared" ca="1" si="132"/>
        <v>0</v>
      </c>
      <c r="AN290">
        <f t="shared" ca="1" si="132"/>
        <v>0</v>
      </c>
      <c r="AO290">
        <f t="shared" ca="1" si="139"/>
        <v>0</v>
      </c>
      <c r="AP290">
        <f t="shared" ca="1" si="133"/>
        <v>0</v>
      </c>
      <c r="AQ290">
        <f t="shared" ca="1" si="133"/>
        <v>0</v>
      </c>
      <c r="AR290" s="59">
        <f t="shared" ca="1" si="136"/>
        <v>0</v>
      </c>
      <c r="AS290" s="17"/>
    </row>
    <row r="291" spans="1:45" x14ac:dyDescent="0.25">
      <c r="A291" s="11" t="s">
        <v>72</v>
      </c>
      <c r="B291">
        <f t="shared" ca="1" si="143"/>
        <v>0</v>
      </c>
      <c r="C291">
        <f t="shared" ca="1" si="143"/>
        <v>0</v>
      </c>
      <c r="D291">
        <f t="shared" ca="1" si="143"/>
        <v>0</v>
      </c>
      <c r="E291">
        <f t="shared" ca="1" si="143"/>
        <v>0</v>
      </c>
      <c r="F291">
        <f t="shared" ca="1" si="140"/>
        <v>0</v>
      </c>
      <c r="G291">
        <f t="shared" ca="1" si="128"/>
        <v>0</v>
      </c>
      <c r="H291">
        <f t="shared" ca="1" si="128"/>
        <v>0</v>
      </c>
      <c r="I291">
        <f t="shared" ca="1" si="128"/>
        <v>0</v>
      </c>
      <c r="J291">
        <f t="shared" ca="1" si="128"/>
        <v>0</v>
      </c>
      <c r="K291">
        <f t="shared" ca="1" si="137"/>
        <v>0</v>
      </c>
      <c r="L291">
        <f t="shared" ca="1" si="129"/>
        <v>0</v>
      </c>
      <c r="M291">
        <f t="shared" ca="1" si="129"/>
        <v>0</v>
      </c>
      <c r="N291" s="59">
        <f t="shared" ca="1" si="134"/>
        <v>0</v>
      </c>
      <c r="O291" s="17"/>
      <c r="P291" s="11" t="s">
        <v>72</v>
      </c>
      <c r="Q291">
        <f t="shared" ca="1" si="144"/>
        <v>0</v>
      </c>
      <c r="R291">
        <f t="shared" ca="1" si="144"/>
        <v>0</v>
      </c>
      <c r="S291">
        <f t="shared" ca="1" si="144"/>
        <v>0</v>
      </c>
      <c r="T291">
        <f t="shared" ca="1" si="144"/>
        <v>0</v>
      </c>
      <c r="U291">
        <f t="shared" ca="1" si="141"/>
        <v>0</v>
      </c>
      <c r="V291">
        <f t="shared" ca="1" si="130"/>
        <v>0</v>
      </c>
      <c r="W291">
        <f t="shared" ca="1" si="130"/>
        <v>0</v>
      </c>
      <c r="X291">
        <f t="shared" ca="1" si="130"/>
        <v>0</v>
      </c>
      <c r="Y291">
        <f t="shared" ca="1" si="130"/>
        <v>0</v>
      </c>
      <c r="Z291">
        <f t="shared" ca="1" si="138"/>
        <v>0</v>
      </c>
      <c r="AA291">
        <f t="shared" ca="1" si="131"/>
        <v>0</v>
      </c>
      <c r="AB291">
        <f t="shared" ca="1" si="131"/>
        <v>0</v>
      </c>
      <c r="AC291" s="59">
        <f t="shared" ca="1" si="135"/>
        <v>0</v>
      </c>
      <c r="AD291" s="17"/>
      <c r="AE291" s="11" t="s">
        <v>72</v>
      </c>
      <c r="AF291">
        <f t="shared" ca="1" si="145"/>
        <v>0</v>
      </c>
      <c r="AG291">
        <f t="shared" ca="1" si="145"/>
        <v>0</v>
      </c>
      <c r="AH291">
        <f t="shared" ca="1" si="145"/>
        <v>0</v>
      </c>
      <c r="AI291">
        <f t="shared" ca="1" si="145"/>
        <v>0</v>
      </c>
      <c r="AJ291">
        <f t="shared" ca="1" si="142"/>
        <v>0</v>
      </c>
      <c r="AK291">
        <f t="shared" ca="1" si="132"/>
        <v>0</v>
      </c>
      <c r="AL291">
        <f t="shared" ca="1" si="132"/>
        <v>0</v>
      </c>
      <c r="AM291">
        <f t="shared" ca="1" si="132"/>
        <v>0</v>
      </c>
      <c r="AN291">
        <f t="shared" ca="1" si="132"/>
        <v>0</v>
      </c>
      <c r="AO291">
        <f t="shared" ca="1" si="139"/>
        <v>0</v>
      </c>
      <c r="AP291">
        <f t="shared" ca="1" si="133"/>
        <v>0</v>
      </c>
      <c r="AQ291">
        <f t="shared" ca="1" si="133"/>
        <v>0</v>
      </c>
      <c r="AR291" s="59">
        <f t="shared" ca="1" si="136"/>
        <v>0</v>
      </c>
      <c r="AS291" s="17"/>
    </row>
    <row r="292" spans="1:45" x14ac:dyDescent="0.25">
      <c r="A292" s="12" t="s">
        <v>73</v>
      </c>
      <c r="B292">
        <f t="shared" ca="1" si="143"/>
        <v>0</v>
      </c>
      <c r="C292">
        <f t="shared" ca="1" si="143"/>
        <v>0</v>
      </c>
      <c r="D292">
        <f t="shared" ca="1" si="143"/>
        <v>0</v>
      </c>
      <c r="E292">
        <f t="shared" ca="1" si="143"/>
        <v>0</v>
      </c>
      <c r="F292">
        <f t="shared" ca="1" si="140"/>
        <v>0</v>
      </c>
      <c r="G292">
        <f t="shared" ca="1" si="128"/>
        <v>0</v>
      </c>
      <c r="H292">
        <f t="shared" ca="1" si="128"/>
        <v>0</v>
      </c>
      <c r="I292">
        <f t="shared" ca="1" si="128"/>
        <v>0</v>
      </c>
      <c r="J292">
        <f t="shared" ca="1" si="128"/>
        <v>0</v>
      </c>
      <c r="K292">
        <f t="shared" ca="1" si="137"/>
        <v>0</v>
      </c>
      <c r="L292">
        <f t="shared" ca="1" si="129"/>
        <v>0</v>
      </c>
      <c r="M292">
        <f t="shared" ca="1" si="129"/>
        <v>0</v>
      </c>
      <c r="N292" s="59">
        <f t="shared" ca="1" si="134"/>
        <v>0</v>
      </c>
      <c r="O292" s="17"/>
      <c r="P292" s="12" t="s">
        <v>73</v>
      </c>
      <c r="Q292">
        <f t="shared" ca="1" si="144"/>
        <v>0</v>
      </c>
      <c r="R292">
        <f t="shared" ca="1" si="144"/>
        <v>0</v>
      </c>
      <c r="S292">
        <f t="shared" ca="1" si="144"/>
        <v>0</v>
      </c>
      <c r="T292">
        <f t="shared" ca="1" si="144"/>
        <v>0</v>
      </c>
      <c r="U292">
        <f t="shared" ca="1" si="141"/>
        <v>0</v>
      </c>
      <c r="V292">
        <f t="shared" ca="1" si="130"/>
        <v>0</v>
      </c>
      <c r="W292">
        <f t="shared" ca="1" si="130"/>
        <v>0</v>
      </c>
      <c r="X292">
        <f t="shared" ca="1" si="130"/>
        <v>0</v>
      </c>
      <c r="Y292">
        <f t="shared" ca="1" si="130"/>
        <v>0</v>
      </c>
      <c r="Z292">
        <f t="shared" ca="1" si="138"/>
        <v>0</v>
      </c>
      <c r="AA292">
        <f t="shared" ca="1" si="131"/>
        <v>0</v>
      </c>
      <c r="AB292">
        <f t="shared" ca="1" si="131"/>
        <v>0</v>
      </c>
      <c r="AC292" s="59">
        <f t="shared" ca="1" si="135"/>
        <v>0</v>
      </c>
      <c r="AD292" s="17"/>
      <c r="AE292" s="12" t="s">
        <v>73</v>
      </c>
      <c r="AF292">
        <f t="shared" ca="1" si="145"/>
        <v>0</v>
      </c>
      <c r="AG292">
        <f t="shared" ca="1" si="145"/>
        <v>0</v>
      </c>
      <c r="AH292">
        <f t="shared" ca="1" si="145"/>
        <v>0</v>
      </c>
      <c r="AI292">
        <f t="shared" ca="1" si="145"/>
        <v>0</v>
      </c>
      <c r="AJ292">
        <f t="shared" ca="1" si="142"/>
        <v>0</v>
      </c>
      <c r="AK292">
        <f t="shared" ca="1" si="132"/>
        <v>0</v>
      </c>
      <c r="AL292">
        <f t="shared" ca="1" si="132"/>
        <v>0</v>
      </c>
      <c r="AM292">
        <f t="shared" ca="1" si="132"/>
        <v>0</v>
      </c>
      <c r="AN292">
        <f t="shared" ca="1" si="132"/>
        <v>0</v>
      </c>
      <c r="AO292">
        <f t="shared" ca="1" si="139"/>
        <v>0</v>
      </c>
      <c r="AP292">
        <f t="shared" ca="1" si="133"/>
        <v>0</v>
      </c>
      <c r="AQ292">
        <f t="shared" ca="1" si="133"/>
        <v>0</v>
      </c>
      <c r="AR292" s="59">
        <f t="shared" ca="1" si="136"/>
        <v>0</v>
      </c>
      <c r="AS292" s="17"/>
    </row>
    <row r="293" spans="1:45" x14ac:dyDescent="0.25">
      <c r="A293" s="11" t="s">
        <v>76</v>
      </c>
      <c r="B293">
        <f t="shared" ca="1" si="143"/>
        <v>0</v>
      </c>
      <c r="C293">
        <f t="shared" ca="1" si="143"/>
        <v>0</v>
      </c>
      <c r="D293">
        <f t="shared" ca="1" si="143"/>
        <v>0</v>
      </c>
      <c r="E293">
        <f t="shared" ca="1" si="143"/>
        <v>0</v>
      </c>
      <c r="F293">
        <f t="shared" ca="1" si="140"/>
        <v>0</v>
      </c>
      <c r="G293">
        <f t="shared" ca="1" si="128"/>
        <v>0</v>
      </c>
      <c r="H293">
        <f t="shared" ca="1" si="128"/>
        <v>0</v>
      </c>
      <c r="I293">
        <f t="shared" ca="1" si="128"/>
        <v>0</v>
      </c>
      <c r="J293">
        <f t="shared" ca="1" si="128"/>
        <v>0</v>
      </c>
      <c r="K293">
        <f t="shared" ca="1" si="137"/>
        <v>0</v>
      </c>
      <c r="L293">
        <f t="shared" ca="1" si="129"/>
        <v>0</v>
      </c>
      <c r="M293">
        <f t="shared" ca="1" si="129"/>
        <v>0</v>
      </c>
      <c r="N293" s="59">
        <f t="shared" ca="1" si="134"/>
        <v>0</v>
      </c>
      <c r="O293" s="17"/>
      <c r="P293" s="11" t="s">
        <v>76</v>
      </c>
      <c r="Q293">
        <f t="shared" ca="1" si="144"/>
        <v>0</v>
      </c>
      <c r="R293">
        <f t="shared" ca="1" si="144"/>
        <v>0</v>
      </c>
      <c r="S293">
        <f t="shared" ca="1" si="144"/>
        <v>0</v>
      </c>
      <c r="T293">
        <f t="shared" ca="1" si="144"/>
        <v>0</v>
      </c>
      <c r="U293">
        <f t="shared" ca="1" si="141"/>
        <v>0</v>
      </c>
      <c r="V293">
        <f t="shared" ca="1" si="130"/>
        <v>0</v>
      </c>
      <c r="W293">
        <f t="shared" ca="1" si="130"/>
        <v>0</v>
      </c>
      <c r="X293">
        <f t="shared" ca="1" si="130"/>
        <v>0</v>
      </c>
      <c r="Y293">
        <f t="shared" ca="1" si="130"/>
        <v>0</v>
      </c>
      <c r="Z293">
        <f t="shared" ca="1" si="138"/>
        <v>0</v>
      </c>
      <c r="AA293">
        <f t="shared" ca="1" si="131"/>
        <v>0</v>
      </c>
      <c r="AB293">
        <f t="shared" ca="1" si="131"/>
        <v>0</v>
      </c>
      <c r="AC293" s="59">
        <f t="shared" ca="1" si="135"/>
        <v>0</v>
      </c>
      <c r="AD293" s="17"/>
      <c r="AE293" s="11" t="s">
        <v>76</v>
      </c>
      <c r="AF293">
        <f t="shared" ca="1" si="145"/>
        <v>0</v>
      </c>
      <c r="AG293">
        <f t="shared" ca="1" si="145"/>
        <v>0</v>
      </c>
      <c r="AH293">
        <f t="shared" ca="1" si="145"/>
        <v>0</v>
      </c>
      <c r="AI293">
        <f t="shared" ca="1" si="145"/>
        <v>0</v>
      </c>
      <c r="AJ293">
        <f t="shared" ca="1" si="142"/>
        <v>0</v>
      </c>
      <c r="AK293">
        <f t="shared" ca="1" si="132"/>
        <v>0</v>
      </c>
      <c r="AL293">
        <f t="shared" ca="1" si="132"/>
        <v>0</v>
      </c>
      <c r="AM293">
        <f t="shared" ca="1" si="132"/>
        <v>0</v>
      </c>
      <c r="AN293">
        <f t="shared" ca="1" si="132"/>
        <v>0</v>
      </c>
      <c r="AO293">
        <f t="shared" ca="1" si="139"/>
        <v>0</v>
      </c>
      <c r="AP293">
        <f t="shared" ca="1" si="133"/>
        <v>0</v>
      </c>
      <c r="AQ293">
        <f t="shared" ca="1" si="133"/>
        <v>0</v>
      </c>
      <c r="AR293" s="59">
        <f t="shared" ca="1" si="136"/>
        <v>0</v>
      </c>
      <c r="AS293" s="17"/>
    </row>
    <row r="294" spans="1:45" x14ac:dyDescent="0.25">
      <c r="A294" s="12" t="s">
        <v>74</v>
      </c>
      <c r="B294">
        <f t="shared" ca="1" si="143"/>
        <v>0</v>
      </c>
      <c r="C294">
        <f t="shared" ca="1" si="143"/>
        <v>0</v>
      </c>
      <c r="D294">
        <f t="shared" ca="1" si="143"/>
        <v>0</v>
      </c>
      <c r="E294">
        <f t="shared" ca="1" si="143"/>
        <v>0</v>
      </c>
      <c r="F294">
        <f t="shared" ca="1" si="140"/>
        <v>0</v>
      </c>
      <c r="G294">
        <f t="shared" ca="1" si="128"/>
        <v>0</v>
      </c>
      <c r="H294">
        <f t="shared" ca="1" si="128"/>
        <v>0</v>
      </c>
      <c r="I294">
        <f t="shared" ca="1" si="128"/>
        <v>0</v>
      </c>
      <c r="J294">
        <f t="shared" ca="1" si="128"/>
        <v>0</v>
      </c>
      <c r="K294">
        <f t="shared" ca="1" si="137"/>
        <v>0</v>
      </c>
      <c r="L294">
        <f t="shared" ca="1" si="129"/>
        <v>0</v>
      </c>
      <c r="M294">
        <f t="shared" ca="1" si="129"/>
        <v>0</v>
      </c>
      <c r="N294" s="59">
        <f t="shared" ca="1" si="134"/>
        <v>0</v>
      </c>
      <c r="O294" s="17"/>
      <c r="P294" s="12" t="s">
        <v>74</v>
      </c>
      <c r="Q294">
        <f t="shared" ca="1" si="144"/>
        <v>0</v>
      </c>
      <c r="R294">
        <f t="shared" ca="1" si="144"/>
        <v>0</v>
      </c>
      <c r="S294">
        <f t="shared" ca="1" si="144"/>
        <v>0</v>
      </c>
      <c r="T294">
        <f t="shared" ca="1" si="144"/>
        <v>0</v>
      </c>
      <c r="U294">
        <f t="shared" ca="1" si="141"/>
        <v>0</v>
      </c>
      <c r="V294">
        <f t="shared" ca="1" si="130"/>
        <v>0</v>
      </c>
      <c r="W294">
        <f t="shared" ca="1" si="130"/>
        <v>0</v>
      </c>
      <c r="X294">
        <f t="shared" ca="1" si="130"/>
        <v>0</v>
      </c>
      <c r="Y294">
        <f t="shared" ca="1" si="130"/>
        <v>0</v>
      </c>
      <c r="Z294">
        <f t="shared" ca="1" si="138"/>
        <v>0</v>
      </c>
      <c r="AA294">
        <f t="shared" ca="1" si="131"/>
        <v>0</v>
      </c>
      <c r="AB294">
        <f t="shared" ca="1" si="131"/>
        <v>0</v>
      </c>
      <c r="AC294" s="59">
        <f t="shared" ca="1" si="135"/>
        <v>0</v>
      </c>
      <c r="AD294" s="17"/>
      <c r="AE294" s="12" t="s">
        <v>74</v>
      </c>
      <c r="AF294">
        <f t="shared" ca="1" si="145"/>
        <v>0</v>
      </c>
      <c r="AG294">
        <f t="shared" ca="1" si="145"/>
        <v>0</v>
      </c>
      <c r="AH294">
        <f t="shared" ca="1" si="145"/>
        <v>0</v>
      </c>
      <c r="AI294">
        <f t="shared" ca="1" si="145"/>
        <v>0</v>
      </c>
      <c r="AJ294">
        <f t="shared" ca="1" si="142"/>
        <v>0</v>
      </c>
      <c r="AK294">
        <f t="shared" ca="1" si="132"/>
        <v>0</v>
      </c>
      <c r="AL294">
        <f t="shared" ca="1" si="132"/>
        <v>0</v>
      </c>
      <c r="AM294">
        <f t="shared" ca="1" si="132"/>
        <v>0</v>
      </c>
      <c r="AN294">
        <f t="shared" ca="1" si="132"/>
        <v>0</v>
      </c>
      <c r="AO294">
        <f t="shared" ca="1" si="139"/>
        <v>0</v>
      </c>
      <c r="AP294">
        <f t="shared" ca="1" si="133"/>
        <v>0</v>
      </c>
      <c r="AQ294">
        <f t="shared" ca="1" si="133"/>
        <v>0</v>
      </c>
      <c r="AR294" s="59">
        <f t="shared" ca="1" si="136"/>
        <v>0</v>
      </c>
      <c r="AS294" s="17"/>
    </row>
    <row r="295" spans="1:45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</row>
    <row r="296" spans="1:45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</row>
  </sheetData>
  <conditionalFormatting sqref="B2:M72">
    <cfRule type="expression" dxfId="0" priority="29">
      <formula>MOD(ROW(),2)=0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3:S75"/>
  <sheetViews>
    <sheetView zoomScaleNormal="100" workbookViewId="0">
      <selection activeCell="G5" sqref="G5"/>
    </sheetView>
  </sheetViews>
  <sheetFormatPr baseColWidth="10" defaultRowHeight="15" x14ac:dyDescent="0.25"/>
  <cols>
    <col min="1" max="1" width="23" bestFit="1" customWidth="1"/>
    <col min="2" max="13" width="3.7109375" bestFit="1" customWidth="1"/>
    <col min="14" max="14" width="4" customWidth="1"/>
    <col min="15" max="17" width="3.7109375" bestFit="1" customWidth="1"/>
    <col min="18" max="18" width="4.28515625" customWidth="1"/>
    <col min="19" max="19" width="4" customWidth="1"/>
  </cols>
  <sheetData>
    <row r="3" spans="1:19" ht="25.5" customHeight="1" x14ac:dyDescent="0.25">
      <c r="A3" s="25"/>
      <c r="B3" s="26"/>
      <c r="C3" s="47" t="s">
        <v>77</v>
      </c>
      <c r="D3" s="47"/>
      <c r="E3" s="47" t="s">
        <v>1</v>
      </c>
      <c r="F3" s="47"/>
      <c r="G3" s="47" t="s">
        <v>2</v>
      </c>
      <c r="H3" s="47"/>
      <c r="I3" s="47" t="s">
        <v>3</v>
      </c>
      <c r="J3" s="47"/>
      <c r="K3" s="47" t="s">
        <v>78</v>
      </c>
      <c r="L3" s="47"/>
      <c r="M3" s="47"/>
      <c r="N3" s="28" t="s">
        <v>111</v>
      </c>
      <c r="O3" s="47" t="s">
        <v>84</v>
      </c>
      <c r="P3" s="47"/>
      <c r="Q3" s="58"/>
      <c r="R3" s="28" t="s">
        <v>123</v>
      </c>
      <c r="S3" s="28" t="s">
        <v>124</v>
      </c>
    </row>
    <row r="4" spans="1:19" ht="72.75" customHeight="1" x14ac:dyDescent="0.25">
      <c r="A4" s="20" t="s">
        <v>110</v>
      </c>
      <c r="B4" s="42" t="s">
        <v>125</v>
      </c>
      <c r="C4" s="43" t="s">
        <v>79</v>
      </c>
      <c r="D4" s="43" t="s">
        <v>80</v>
      </c>
      <c r="E4" s="43" t="s">
        <v>118</v>
      </c>
      <c r="F4" s="43" t="s">
        <v>119</v>
      </c>
      <c r="G4" s="43" t="s">
        <v>120</v>
      </c>
      <c r="H4" s="43" t="s">
        <v>121</v>
      </c>
      <c r="I4" s="43" t="s">
        <v>81</v>
      </c>
      <c r="J4" s="43" t="s">
        <v>5</v>
      </c>
      <c r="K4" s="43" t="s">
        <v>4</v>
      </c>
      <c r="L4" s="43" t="s">
        <v>82</v>
      </c>
      <c r="M4" s="44" t="s">
        <v>83</v>
      </c>
      <c r="N4" s="45" t="s">
        <v>112</v>
      </c>
      <c r="O4" s="43" t="s">
        <v>115</v>
      </c>
      <c r="P4" s="43" t="s">
        <v>116</v>
      </c>
      <c r="Q4" s="44" t="s">
        <v>117</v>
      </c>
      <c r="R4" s="46" t="s">
        <v>122</v>
      </c>
      <c r="S4" s="43" t="s">
        <v>114</v>
      </c>
    </row>
    <row r="5" spans="1:19" x14ac:dyDescent="0.25">
      <c r="A5" s="21" t="s">
        <v>8</v>
      </c>
      <c r="B5" s="24">
        <f>SUM('Récup données'!$N2)</f>
        <v>1</v>
      </c>
      <c r="C5" s="24">
        <f ca="1">SUM('Récup données'!$AC2)</f>
        <v>5</v>
      </c>
      <c r="D5" s="24">
        <f ca="1">SUM('Récup données'!$AR2)</f>
        <v>0</v>
      </c>
      <c r="E5" s="24" t="e">
        <f ca="1">SUM('Récup données'!$BG2)</f>
        <v>#VALUE!</v>
      </c>
      <c r="F5" s="24">
        <f ca="1">SUM('Récup données'!$BV2)</f>
        <v>0</v>
      </c>
      <c r="G5" s="24">
        <f ca="1">SUM('Récup données'!$N76)</f>
        <v>0</v>
      </c>
      <c r="H5" s="24">
        <f ca="1">SUM('Récup données'!$AC76)</f>
        <v>0</v>
      </c>
      <c r="I5" s="24" t="e">
        <f ca="1">SUM('Récup données'!$AR76)</f>
        <v>#VALUE!</v>
      </c>
      <c r="J5" s="24">
        <f ca="1">SUM('Récup données'!$BG76)</f>
        <v>0</v>
      </c>
      <c r="K5" s="24">
        <f ca="1">SUM('Récup données'!$BV76)</f>
        <v>0</v>
      </c>
      <c r="L5" s="24">
        <f ca="1">SUM('Récup données'!$N150)</f>
        <v>0</v>
      </c>
      <c r="M5" s="24">
        <f ca="1">SUM('Récup données'!$AC150)</f>
        <v>0</v>
      </c>
      <c r="N5" s="24">
        <f ca="1">SUM('Récup données'!$AR150)</f>
        <v>0</v>
      </c>
      <c r="O5" s="24" t="e">
        <f ca="1">SUM('Récup données'!$BG150)</f>
        <v>#VALUE!</v>
      </c>
      <c r="P5" s="24">
        <f ca="1">SUM('Récup données'!$BV150)</f>
        <v>0</v>
      </c>
      <c r="Q5" s="24">
        <f ca="1">SUM('Récup données'!$N224)</f>
        <v>0</v>
      </c>
      <c r="R5" s="24">
        <f ca="1">SUM('Récup données'!$AC224)</f>
        <v>5</v>
      </c>
      <c r="S5" s="24">
        <f ca="1">SUM('Récup données'!$AR224)</f>
        <v>25</v>
      </c>
    </row>
    <row r="6" spans="1:19" x14ac:dyDescent="0.25">
      <c r="A6" s="22" t="s">
        <v>7</v>
      </c>
      <c r="B6" s="24">
        <f>SUM('Récup données'!$N3)</f>
        <v>0</v>
      </c>
      <c r="C6" s="24">
        <f ca="1">SUM('Récup données'!$AC3)</f>
        <v>0</v>
      </c>
      <c r="D6" s="24">
        <f ca="1">SUM('Récup données'!$AR3)</f>
        <v>0</v>
      </c>
      <c r="E6" s="24" t="e">
        <f ca="1">SUM('Récup données'!$BG3)</f>
        <v>#VALUE!</v>
      </c>
      <c r="F6" s="24">
        <f ca="1">SUM('Récup données'!$BV3)</f>
        <v>0</v>
      </c>
      <c r="G6" s="24">
        <f ca="1">SUM('Récup données'!$N77)</f>
        <v>0</v>
      </c>
      <c r="H6" s="24">
        <f ca="1">SUM('Récup données'!$AC77)</f>
        <v>0</v>
      </c>
      <c r="I6" s="24" t="e">
        <f ca="1">SUM('Récup données'!$AR77)</f>
        <v>#VALUE!</v>
      </c>
      <c r="J6" s="24">
        <f ca="1">SUM('Récup données'!$BG77)</f>
        <v>0</v>
      </c>
      <c r="K6" s="24">
        <f ca="1">SUM('Récup données'!$BV77)</f>
        <v>0</v>
      </c>
      <c r="L6" s="24">
        <f ca="1">SUM('Récup données'!$N151)</f>
        <v>0</v>
      </c>
      <c r="M6" s="24">
        <f ca="1">SUM('Récup données'!$AC151)</f>
        <v>0</v>
      </c>
      <c r="N6" s="24">
        <f ca="1">SUM('Récup données'!$AR151)</f>
        <v>0</v>
      </c>
      <c r="O6" s="24" t="e">
        <f ca="1">SUM('Récup données'!$BG151)</f>
        <v>#VALUE!</v>
      </c>
      <c r="P6" s="24">
        <f ca="1">SUM('Récup données'!$BV151)</f>
        <v>0</v>
      </c>
      <c r="Q6" s="24">
        <f ca="1">SUM('Récup données'!$N225)</f>
        <v>0</v>
      </c>
      <c r="R6" s="24">
        <f ca="1">SUM('Récup données'!$AC225)</f>
        <v>0</v>
      </c>
      <c r="S6" s="24">
        <f ca="1">SUM('Récup données'!$AR225)</f>
        <v>0</v>
      </c>
    </row>
    <row r="7" spans="1:19" x14ac:dyDescent="0.25">
      <c r="A7" s="23" t="s">
        <v>11</v>
      </c>
      <c r="B7" s="24">
        <f>SUM('Récup données'!$N4)</f>
        <v>0</v>
      </c>
      <c r="C7" s="24">
        <f ca="1">SUM('Récup données'!$AC4)</f>
        <v>0</v>
      </c>
      <c r="D7" s="24">
        <f ca="1">SUM('Récup données'!$AR4)</f>
        <v>0</v>
      </c>
      <c r="E7" s="24" t="e">
        <f ca="1">SUM('Récup données'!$BG4)</f>
        <v>#VALUE!</v>
      </c>
      <c r="F7" s="24">
        <f ca="1">SUM('Récup données'!$BV4)</f>
        <v>0</v>
      </c>
      <c r="G7" s="24">
        <f ca="1">SUM('Récup données'!$N78)</f>
        <v>0</v>
      </c>
      <c r="H7" s="24">
        <f ca="1">SUM('Récup données'!$AC78)</f>
        <v>0</v>
      </c>
      <c r="I7" s="24" t="e">
        <f ca="1">SUM('Récup données'!$AR78)</f>
        <v>#VALUE!</v>
      </c>
      <c r="J7" s="24">
        <f ca="1">SUM('Récup données'!$BG78)</f>
        <v>0</v>
      </c>
      <c r="K7" s="24">
        <f ca="1">SUM('Récup données'!$BV78)</f>
        <v>0</v>
      </c>
      <c r="L7" s="24">
        <f ca="1">SUM('Récup données'!$N152)</f>
        <v>0</v>
      </c>
      <c r="M7" s="24">
        <f ca="1">SUM('Récup données'!$AC152)</f>
        <v>0</v>
      </c>
      <c r="N7" s="24">
        <f ca="1">SUM('Récup données'!$AR152)</f>
        <v>0</v>
      </c>
      <c r="O7" s="24" t="e">
        <f ca="1">SUM('Récup données'!$BG152)</f>
        <v>#VALUE!</v>
      </c>
      <c r="P7" s="24">
        <f ca="1">SUM('Récup données'!$BV152)</f>
        <v>0</v>
      </c>
      <c r="Q7" s="24">
        <f ca="1">SUM('Récup données'!$N226)</f>
        <v>0</v>
      </c>
      <c r="R7" s="24">
        <f ca="1">SUM('Récup données'!$AC226)</f>
        <v>0</v>
      </c>
      <c r="S7" s="24">
        <f ca="1">SUM('Récup données'!$AR226)</f>
        <v>0</v>
      </c>
    </row>
    <row r="8" spans="1:19" x14ac:dyDescent="0.25">
      <c r="A8" s="22" t="s">
        <v>12</v>
      </c>
      <c r="B8" s="24">
        <f>SUM('Récup données'!$N5)</f>
        <v>0</v>
      </c>
      <c r="C8" s="24">
        <f ca="1">SUM('Récup données'!$AC5)</f>
        <v>0</v>
      </c>
      <c r="D8" s="24">
        <f ca="1">SUM('Récup données'!$AR5)</f>
        <v>0</v>
      </c>
      <c r="E8" s="24" t="e">
        <f ca="1">SUM('Récup données'!$BG5)</f>
        <v>#VALUE!</v>
      </c>
      <c r="F8" s="24">
        <f ca="1">SUM('Récup données'!$BV5)</f>
        <v>0</v>
      </c>
      <c r="G8" s="24">
        <f ca="1">SUM('Récup données'!$N79)</f>
        <v>0</v>
      </c>
      <c r="H8" s="24">
        <f ca="1">SUM('Récup données'!$AC79)</f>
        <v>0</v>
      </c>
      <c r="I8" s="24" t="e">
        <f ca="1">SUM('Récup données'!$AR79)</f>
        <v>#VALUE!</v>
      </c>
      <c r="J8" s="24">
        <f ca="1">SUM('Récup données'!$BG79)</f>
        <v>0</v>
      </c>
      <c r="K8" s="24">
        <f ca="1">SUM('Récup données'!$BV79)</f>
        <v>0</v>
      </c>
      <c r="L8" s="24">
        <f ca="1">SUM('Récup données'!$N153)</f>
        <v>0</v>
      </c>
      <c r="M8" s="24">
        <f ca="1">SUM('Récup données'!$AC153)</f>
        <v>0</v>
      </c>
      <c r="N8" s="24">
        <f ca="1">SUM('Récup données'!$AR153)</f>
        <v>0</v>
      </c>
      <c r="O8" s="24" t="e">
        <f ca="1">SUM('Récup données'!$BG153)</f>
        <v>#VALUE!</v>
      </c>
      <c r="P8" s="24">
        <f ca="1">SUM('Récup données'!$BV153)</f>
        <v>0</v>
      </c>
      <c r="Q8" s="24">
        <f ca="1">SUM('Récup données'!$N227)</f>
        <v>0</v>
      </c>
      <c r="R8" s="24">
        <f ca="1">SUM('Récup données'!$AC227)</f>
        <v>0</v>
      </c>
      <c r="S8" s="24">
        <f ca="1">SUM('Récup données'!$AR227)</f>
        <v>0</v>
      </c>
    </row>
    <row r="9" spans="1:19" x14ac:dyDescent="0.25">
      <c r="A9" s="23" t="s">
        <v>13</v>
      </c>
      <c r="B9" s="24">
        <f>SUM('Récup données'!$N6)</f>
        <v>0</v>
      </c>
      <c r="C9" s="24">
        <f ca="1">SUM('Récup données'!$AC6)</f>
        <v>0</v>
      </c>
      <c r="D9" s="24">
        <f ca="1">SUM('Récup données'!$AR6)</f>
        <v>0</v>
      </c>
      <c r="E9" s="24" t="e">
        <f ca="1">SUM('Récup données'!$BG6)</f>
        <v>#VALUE!</v>
      </c>
      <c r="F9" s="24">
        <f ca="1">SUM('Récup données'!$BV6)</f>
        <v>0</v>
      </c>
      <c r="G9" s="24">
        <f ca="1">SUM('Récup données'!$N80)</f>
        <v>0</v>
      </c>
      <c r="H9" s="24">
        <f ca="1">SUM('Récup données'!$AC80)</f>
        <v>0</v>
      </c>
      <c r="I9" s="24" t="e">
        <f ca="1">SUM('Récup données'!$AR80)</f>
        <v>#VALUE!</v>
      </c>
      <c r="J9" s="24">
        <f ca="1">SUM('Récup données'!$BG80)</f>
        <v>0</v>
      </c>
      <c r="K9" s="24">
        <f ca="1">SUM('Récup données'!$BV80)</f>
        <v>0</v>
      </c>
      <c r="L9" s="24">
        <f ca="1">SUM('Récup données'!$N154)</f>
        <v>0</v>
      </c>
      <c r="M9" s="24">
        <f ca="1">SUM('Récup données'!$AC154)</f>
        <v>0</v>
      </c>
      <c r="N9" s="24">
        <f ca="1">SUM('Récup données'!$AR154)</f>
        <v>0</v>
      </c>
      <c r="O9" s="24" t="e">
        <f ca="1">SUM('Récup données'!$BG154)</f>
        <v>#VALUE!</v>
      </c>
      <c r="P9" s="24">
        <f ca="1">SUM('Récup données'!$BV154)</f>
        <v>0</v>
      </c>
      <c r="Q9" s="24">
        <f ca="1">SUM('Récup données'!$N228)</f>
        <v>0</v>
      </c>
      <c r="R9" s="24">
        <f ca="1">SUM('Récup données'!$AC228)</f>
        <v>0</v>
      </c>
      <c r="S9" s="24">
        <f ca="1">SUM('Récup données'!$AR228)</f>
        <v>0</v>
      </c>
    </row>
    <row r="10" spans="1:19" x14ac:dyDescent="0.25">
      <c r="A10" s="22" t="s">
        <v>14</v>
      </c>
      <c r="B10" s="24">
        <f>SUM('Récup données'!$N7)</f>
        <v>0</v>
      </c>
      <c r="C10" s="24">
        <f ca="1">SUM('Récup données'!$AC7)</f>
        <v>0</v>
      </c>
      <c r="D10" s="24">
        <f ca="1">SUM('Récup données'!$AR7)</f>
        <v>0</v>
      </c>
      <c r="E10" s="24" t="e">
        <f ca="1">SUM('Récup données'!$BG7)</f>
        <v>#VALUE!</v>
      </c>
      <c r="F10" s="24">
        <f ca="1">SUM('Récup données'!$BV7)</f>
        <v>0</v>
      </c>
      <c r="G10" s="24">
        <f ca="1">SUM('Récup données'!$N81)</f>
        <v>0</v>
      </c>
      <c r="H10" s="24">
        <f ca="1">SUM('Récup données'!$AC81)</f>
        <v>0</v>
      </c>
      <c r="I10" s="24" t="e">
        <f ca="1">SUM('Récup données'!$AR81)</f>
        <v>#VALUE!</v>
      </c>
      <c r="J10" s="24">
        <f ca="1">SUM('Récup données'!$BG81)</f>
        <v>0</v>
      </c>
      <c r="K10" s="24">
        <f ca="1">SUM('Récup données'!$BV81)</f>
        <v>0</v>
      </c>
      <c r="L10" s="24">
        <f ca="1">SUM('Récup données'!$N155)</f>
        <v>0</v>
      </c>
      <c r="M10" s="24">
        <f ca="1">SUM('Récup données'!$AC155)</f>
        <v>0</v>
      </c>
      <c r="N10" s="24">
        <f ca="1">SUM('Récup données'!$AR155)</f>
        <v>0</v>
      </c>
      <c r="O10" s="24" t="e">
        <f ca="1">SUM('Récup données'!$BG155)</f>
        <v>#VALUE!</v>
      </c>
      <c r="P10" s="24">
        <f ca="1">SUM('Récup données'!$BV155)</f>
        <v>0</v>
      </c>
      <c r="Q10" s="24">
        <f ca="1">SUM('Récup données'!$N229)</f>
        <v>0</v>
      </c>
      <c r="R10" s="24">
        <f ca="1">SUM('Récup données'!$AC229)</f>
        <v>0</v>
      </c>
      <c r="S10" s="24">
        <f ca="1">SUM('Récup données'!$AR229)</f>
        <v>0</v>
      </c>
    </row>
    <row r="11" spans="1:19" x14ac:dyDescent="0.25">
      <c r="A11" s="23" t="s">
        <v>15</v>
      </c>
      <c r="B11" s="24">
        <f>SUM('Récup données'!$N8)</f>
        <v>0</v>
      </c>
      <c r="C11" s="24">
        <f ca="1">SUM('Récup données'!$AC8)</f>
        <v>0</v>
      </c>
      <c r="D11" s="24">
        <f ca="1">SUM('Récup données'!$AR8)</f>
        <v>0</v>
      </c>
      <c r="E11" s="24" t="e">
        <f ca="1">SUM('Récup données'!$BG8)</f>
        <v>#VALUE!</v>
      </c>
      <c r="F11" s="24">
        <f ca="1">SUM('Récup données'!$BV8)</f>
        <v>0</v>
      </c>
      <c r="G11" s="24">
        <f ca="1">SUM('Récup données'!$N82)</f>
        <v>0</v>
      </c>
      <c r="H11" s="24">
        <f ca="1">SUM('Récup données'!$AC82)</f>
        <v>0</v>
      </c>
      <c r="I11" s="24" t="e">
        <f ca="1">SUM('Récup données'!$AR82)</f>
        <v>#VALUE!</v>
      </c>
      <c r="J11" s="24">
        <f ca="1">SUM('Récup données'!$BG82)</f>
        <v>0</v>
      </c>
      <c r="K11" s="24">
        <f ca="1">SUM('Récup données'!$BV82)</f>
        <v>0</v>
      </c>
      <c r="L11" s="24">
        <f ca="1">SUM('Récup données'!$N156)</f>
        <v>0</v>
      </c>
      <c r="M11" s="24">
        <f ca="1">SUM('Récup données'!$AC156)</f>
        <v>0</v>
      </c>
      <c r="N11" s="24">
        <f ca="1">SUM('Récup données'!$AR156)</f>
        <v>0</v>
      </c>
      <c r="O11" s="24" t="e">
        <f ca="1">SUM('Récup données'!$BG156)</f>
        <v>#VALUE!</v>
      </c>
      <c r="P11" s="24">
        <f ca="1">SUM('Récup données'!$BV156)</f>
        <v>0</v>
      </c>
      <c r="Q11" s="24">
        <f ca="1">SUM('Récup données'!$N230)</f>
        <v>0</v>
      </c>
      <c r="R11" s="24">
        <f ca="1">SUM('Récup données'!$AC230)</f>
        <v>0</v>
      </c>
      <c r="S11" s="24">
        <f ca="1">SUM('Récup données'!$AR230)</f>
        <v>0</v>
      </c>
    </row>
    <row r="12" spans="1:19" x14ac:dyDescent="0.25">
      <c r="A12" s="22" t="s">
        <v>16</v>
      </c>
      <c r="B12" s="24">
        <f>SUM('Récup données'!$N9)</f>
        <v>0</v>
      </c>
      <c r="C12" s="24">
        <f ca="1">SUM('Récup données'!$AC9)</f>
        <v>0</v>
      </c>
      <c r="D12" s="24">
        <f ca="1">SUM('Récup données'!$AR9)</f>
        <v>0</v>
      </c>
      <c r="E12" s="24" t="e">
        <f ca="1">SUM('Récup données'!$BG9)</f>
        <v>#VALUE!</v>
      </c>
      <c r="F12" s="24">
        <f ca="1">SUM('Récup données'!$BV9)</f>
        <v>0</v>
      </c>
      <c r="G12" s="24">
        <f ca="1">SUM('Récup données'!$N83)</f>
        <v>0</v>
      </c>
      <c r="H12" s="24">
        <f ca="1">SUM('Récup données'!$AC83)</f>
        <v>0</v>
      </c>
      <c r="I12" s="24" t="e">
        <f ca="1">SUM('Récup données'!$AR83)</f>
        <v>#VALUE!</v>
      </c>
      <c r="J12" s="24">
        <f ca="1">SUM('Récup données'!$BG83)</f>
        <v>0</v>
      </c>
      <c r="K12" s="24">
        <f ca="1">SUM('Récup données'!$BV83)</f>
        <v>0</v>
      </c>
      <c r="L12" s="24">
        <f ca="1">SUM('Récup données'!$N157)</f>
        <v>0</v>
      </c>
      <c r="M12" s="24">
        <f ca="1">SUM('Récup données'!$AC157)</f>
        <v>0</v>
      </c>
      <c r="N12" s="24">
        <f ca="1">SUM('Récup données'!$AR157)</f>
        <v>0</v>
      </c>
      <c r="O12" s="24" t="e">
        <f ca="1">SUM('Récup données'!$BG157)</f>
        <v>#VALUE!</v>
      </c>
      <c r="P12" s="24">
        <f ca="1">SUM('Récup données'!$BV157)</f>
        <v>0</v>
      </c>
      <c r="Q12" s="24">
        <f ca="1">SUM('Récup données'!$N231)</f>
        <v>0</v>
      </c>
      <c r="R12" s="24">
        <f ca="1">SUM('Récup données'!$AC231)</f>
        <v>0</v>
      </c>
      <c r="S12" s="24">
        <f ca="1">SUM('Récup données'!$AR231)</f>
        <v>0</v>
      </c>
    </row>
    <row r="13" spans="1:19" x14ac:dyDescent="0.25">
      <c r="A13" s="23" t="s">
        <v>17</v>
      </c>
      <c r="B13" s="24">
        <f>SUM('Récup données'!$N10)</f>
        <v>0</v>
      </c>
      <c r="C13" s="24">
        <f ca="1">SUM('Récup données'!$AC10)</f>
        <v>0</v>
      </c>
      <c r="D13" s="24">
        <f ca="1">SUM('Récup données'!$AR10)</f>
        <v>0</v>
      </c>
      <c r="E13" s="24" t="e">
        <f ca="1">SUM('Récup données'!$BG10)</f>
        <v>#VALUE!</v>
      </c>
      <c r="F13" s="24">
        <f ca="1">SUM('Récup données'!$BV10)</f>
        <v>0</v>
      </c>
      <c r="G13" s="24">
        <f ca="1">SUM('Récup données'!$N84)</f>
        <v>0</v>
      </c>
      <c r="H13" s="24">
        <f ca="1">SUM('Récup données'!$AC84)</f>
        <v>0</v>
      </c>
      <c r="I13" s="24" t="e">
        <f ca="1">SUM('Récup données'!$AR84)</f>
        <v>#VALUE!</v>
      </c>
      <c r="J13" s="24">
        <f ca="1">SUM('Récup données'!$BG84)</f>
        <v>0</v>
      </c>
      <c r="K13" s="24">
        <f ca="1">SUM('Récup données'!$BV84)</f>
        <v>0</v>
      </c>
      <c r="L13" s="24">
        <f ca="1">SUM('Récup données'!$N158)</f>
        <v>0</v>
      </c>
      <c r="M13" s="24">
        <f ca="1">SUM('Récup données'!$AC158)</f>
        <v>0</v>
      </c>
      <c r="N13" s="24">
        <f ca="1">SUM('Récup données'!$AR158)</f>
        <v>0</v>
      </c>
      <c r="O13" s="24" t="e">
        <f ca="1">SUM('Récup données'!$BG158)</f>
        <v>#VALUE!</v>
      </c>
      <c r="P13" s="24">
        <f ca="1">SUM('Récup données'!$BV158)</f>
        <v>0</v>
      </c>
      <c r="Q13" s="24">
        <f ca="1">SUM('Récup données'!$N232)</f>
        <v>0</v>
      </c>
      <c r="R13" s="24">
        <f ca="1">SUM('Récup données'!$AC232)</f>
        <v>0</v>
      </c>
      <c r="S13" s="24">
        <f ca="1">SUM('Récup données'!$AR232)</f>
        <v>0</v>
      </c>
    </row>
    <row r="14" spans="1:19" x14ac:dyDescent="0.25">
      <c r="A14" s="22" t="s">
        <v>10</v>
      </c>
      <c r="B14" s="24">
        <f>SUM('Récup données'!$N11)</f>
        <v>0</v>
      </c>
      <c r="C14" s="24">
        <f ca="1">SUM('Récup données'!$AC11)</f>
        <v>0</v>
      </c>
      <c r="D14" s="24">
        <f ca="1">SUM('Récup données'!$AR11)</f>
        <v>0</v>
      </c>
      <c r="E14" s="24" t="e">
        <f ca="1">SUM('Récup données'!$BG11)</f>
        <v>#VALUE!</v>
      </c>
      <c r="F14" s="24">
        <f ca="1">SUM('Récup données'!$BV11)</f>
        <v>0</v>
      </c>
      <c r="G14" s="24">
        <f ca="1">SUM('Récup données'!$N85)</f>
        <v>0</v>
      </c>
      <c r="H14" s="24">
        <f ca="1">SUM('Récup données'!$AC85)</f>
        <v>0</v>
      </c>
      <c r="I14" s="24" t="e">
        <f ca="1">SUM('Récup données'!$AR85)</f>
        <v>#VALUE!</v>
      </c>
      <c r="J14" s="24">
        <f ca="1">SUM('Récup données'!$BG85)</f>
        <v>0</v>
      </c>
      <c r="K14" s="24">
        <f ca="1">SUM('Récup données'!$BV85)</f>
        <v>0</v>
      </c>
      <c r="L14" s="24">
        <f ca="1">SUM('Récup données'!$N159)</f>
        <v>0</v>
      </c>
      <c r="M14" s="24">
        <f ca="1">SUM('Récup données'!$AC159)</f>
        <v>0</v>
      </c>
      <c r="N14" s="24">
        <f ca="1">SUM('Récup données'!$AR159)</f>
        <v>0</v>
      </c>
      <c r="O14" s="24" t="e">
        <f ca="1">SUM('Récup données'!$BG159)</f>
        <v>#VALUE!</v>
      </c>
      <c r="P14" s="24">
        <f ca="1">SUM('Récup données'!$BV159)</f>
        <v>0</v>
      </c>
      <c r="Q14" s="24">
        <f ca="1">SUM('Récup données'!$N233)</f>
        <v>0</v>
      </c>
      <c r="R14" s="24">
        <f ca="1">SUM('Récup données'!$AC233)</f>
        <v>0</v>
      </c>
      <c r="S14" s="24">
        <f ca="1">SUM('Récup données'!$AR233)</f>
        <v>0</v>
      </c>
    </row>
    <row r="15" spans="1:19" x14ac:dyDescent="0.25">
      <c r="A15" s="22" t="s">
        <v>9</v>
      </c>
      <c r="B15" s="24">
        <f>SUM('Récup données'!$N12)</f>
        <v>0</v>
      </c>
      <c r="C15" s="24">
        <f ca="1">SUM('Récup données'!$AC12)</f>
        <v>0</v>
      </c>
      <c r="D15" s="24">
        <f ca="1">SUM('Récup données'!$AR12)</f>
        <v>0</v>
      </c>
      <c r="E15" s="24" t="e">
        <f ca="1">SUM('Récup données'!$BG12)</f>
        <v>#VALUE!</v>
      </c>
      <c r="F15" s="24">
        <f ca="1">SUM('Récup données'!$BV12)</f>
        <v>0</v>
      </c>
      <c r="G15" s="24">
        <f ca="1">SUM('Récup données'!$N86)</f>
        <v>0</v>
      </c>
      <c r="H15" s="24">
        <f ca="1">SUM('Récup données'!$AC86)</f>
        <v>0</v>
      </c>
      <c r="I15" s="24" t="e">
        <f ca="1">SUM('Récup données'!$AR86)</f>
        <v>#VALUE!</v>
      </c>
      <c r="J15" s="24">
        <f ca="1">SUM('Récup données'!$BG86)</f>
        <v>0</v>
      </c>
      <c r="K15" s="24">
        <f ca="1">SUM('Récup données'!$BV86)</f>
        <v>0</v>
      </c>
      <c r="L15" s="24">
        <f ca="1">SUM('Récup données'!$N160)</f>
        <v>0</v>
      </c>
      <c r="M15" s="24">
        <f ca="1">SUM('Récup données'!$AC160)</f>
        <v>0</v>
      </c>
      <c r="N15" s="24">
        <f ca="1">SUM('Récup données'!$AR160)</f>
        <v>0</v>
      </c>
      <c r="O15" s="24" t="e">
        <f ca="1">SUM('Récup données'!$BG160)</f>
        <v>#VALUE!</v>
      </c>
      <c r="P15" s="24">
        <f ca="1">SUM('Récup données'!$BV160)</f>
        <v>0</v>
      </c>
      <c r="Q15" s="24">
        <f ca="1">SUM('Récup données'!$N234)</f>
        <v>0</v>
      </c>
      <c r="R15" s="24">
        <f ca="1">SUM('Récup données'!$AC234)</f>
        <v>0</v>
      </c>
      <c r="S15" s="24">
        <f ca="1">SUM('Récup données'!$AR234)</f>
        <v>0</v>
      </c>
    </row>
    <row r="16" spans="1:19" x14ac:dyDescent="0.25">
      <c r="A16" s="23" t="s">
        <v>75</v>
      </c>
      <c r="B16" s="24">
        <f>SUM('Récup données'!$N13)</f>
        <v>0</v>
      </c>
      <c r="C16" s="24">
        <f ca="1">SUM('Récup données'!$AC13)</f>
        <v>0</v>
      </c>
      <c r="D16" s="24">
        <f ca="1">SUM('Récup données'!$AR13)</f>
        <v>0</v>
      </c>
      <c r="E16" s="24" t="e">
        <f ca="1">SUM('Récup données'!$BG13)</f>
        <v>#VALUE!</v>
      </c>
      <c r="F16" s="24">
        <f ca="1">SUM('Récup données'!$BV13)</f>
        <v>0</v>
      </c>
      <c r="G16" s="24">
        <f ca="1">SUM('Récup données'!$N87)</f>
        <v>0</v>
      </c>
      <c r="H16" s="24">
        <f ca="1">SUM('Récup données'!$AC87)</f>
        <v>0</v>
      </c>
      <c r="I16" s="24" t="e">
        <f ca="1">SUM('Récup données'!$AR87)</f>
        <v>#VALUE!</v>
      </c>
      <c r="J16" s="24">
        <f ca="1">SUM('Récup données'!$BG87)</f>
        <v>0</v>
      </c>
      <c r="K16" s="24">
        <f ca="1">SUM('Récup données'!$BV87)</f>
        <v>0</v>
      </c>
      <c r="L16" s="24">
        <f ca="1">SUM('Récup données'!$N161)</f>
        <v>0</v>
      </c>
      <c r="M16" s="24">
        <f ca="1">SUM('Récup données'!$AC161)</f>
        <v>0</v>
      </c>
      <c r="N16" s="24">
        <f ca="1">SUM('Récup données'!$AR161)</f>
        <v>0</v>
      </c>
      <c r="O16" s="24" t="e">
        <f ca="1">SUM('Récup données'!$BG161)</f>
        <v>#VALUE!</v>
      </c>
      <c r="P16" s="24">
        <f ca="1">SUM('Récup données'!$BV161)</f>
        <v>0</v>
      </c>
      <c r="Q16" s="24">
        <f ca="1">SUM('Récup données'!$N235)</f>
        <v>0</v>
      </c>
      <c r="R16" s="24">
        <f ca="1">SUM('Récup données'!$AC235)</f>
        <v>0</v>
      </c>
      <c r="S16" s="24">
        <f ca="1">SUM('Récup données'!$AR235)</f>
        <v>0</v>
      </c>
    </row>
    <row r="17" spans="1:19" x14ac:dyDescent="0.25">
      <c r="A17" s="23" t="s">
        <v>18</v>
      </c>
      <c r="B17" s="24">
        <f>SUM('Récup données'!$N14)</f>
        <v>0</v>
      </c>
      <c r="C17" s="24">
        <f ca="1">SUM('Récup données'!$AC14)</f>
        <v>0</v>
      </c>
      <c r="D17" s="24">
        <f ca="1">SUM('Récup données'!$AR14)</f>
        <v>0</v>
      </c>
      <c r="E17" s="24" t="e">
        <f ca="1">SUM('Récup données'!$BG14)</f>
        <v>#VALUE!</v>
      </c>
      <c r="F17" s="24">
        <f ca="1">SUM('Récup données'!$BV14)</f>
        <v>0</v>
      </c>
      <c r="G17" s="24">
        <f ca="1">SUM('Récup données'!$N88)</f>
        <v>0</v>
      </c>
      <c r="H17" s="24">
        <f ca="1">SUM('Récup données'!$AC88)</f>
        <v>0</v>
      </c>
      <c r="I17" s="24" t="e">
        <f ca="1">SUM('Récup données'!$AR88)</f>
        <v>#VALUE!</v>
      </c>
      <c r="J17" s="24">
        <f ca="1">SUM('Récup données'!$BG88)</f>
        <v>0</v>
      </c>
      <c r="K17" s="24">
        <f ca="1">SUM('Récup données'!$BV88)</f>
        <v>0</v>
      </c>
      <c r="L17" s="24">
        <f ca="1">SUM('Récup données'!$N162)</f>
        <v>0</v>
      </c>
      <c r="M17" s="24">
        <f ca="1">SUM('Récup données'!$AC162)</f>
        <v>0</v>
      </c>
      <c r="N17" s="24">
        <f ca="1">SUM('Récup données'!$AR162)</f>
        <v>0</v>
      </c>
      <c r="O17" s="24" t="e">
        <f ca="1">SUM('Récup données'!$BG162)</f>
        <v>#VALUE!</v>
      </c>
      <c r="P17" s="24">
        <f ca="1">SUM('Récup données'!$BV162)</f>
        <v>0</v>
      </c>
      <c r="Q17" s="24">
        <f ca="1">SUM('Récup données'!$N236)</f>
        <v>0</v>
      </c>
      <c r="R17" s="24">
        <f ca="1">SUM('Récup données'!$AC236)</f>
        <v>0</v>
      </c>
      <c r="S17" s="24">
        <f ca="1">SUM('Récup données'!$AR236)</f>
        <v>0</v>
      </c>
    </row>
    <row r="18" spans="1:19" x14ac:dyDescent="0.25">
      <c r="A18" s="23" t="s">
        <v>28</v>
      </c>
      <c r="B18" s="24">
        <f>SUM('Récup données'!$N15)</f>
        <v>0</v>
      </c>
      <c r="C18" s="24">
        <f ca="1">SUM('Récup données'!$AC15)</f>
        <v>0</v>
      </c>
      <c r="D18" s="24">
        <f ca="1">SUM('Récup données'!$AR15)</f>
        <v>0</v>
      </c>
      <c r="E18" s="24" t="e">
        <f ca="1">SUM('Récup données'!$BG15)</f>
        <v>#VALUE!</v>
      </c>
      <c r="F18" s="24">
        <f ca="1">SUM('Récup données'!$BV15)</f>
        <v>0</v>
      </c>
      <c r="G18" s="24">
        <f ca="1">SUM('Récup données'!$N89)</f>
        <v>0</v>
      </c>
      <c r="H18" s="24">
        <f ca="1">SUM('Récup données'!$AC89)</f>
        <v>0</v>
      </c>
      <c r="I18" s="24" t="e">
        <f ca="1">SUM('Récup données'!$AR89)</f>
        <v>#VALUE!</v>
      </c>
      <c r="J18" s="24">
        <f ca="1">SUM('Récup données'!$BG89)</f>
        <v>0</v>
      </c>
      <c r="K18" s="24">
        <f ca="1">SUM('Récup données'!$BV89)</f>
        <v>0</v>
      </c>
      <c r="L18" s="24">
        <f ca="1">SUM('Récup données'!$N163)</f>
        <v>0</v>
      </c>
      <c r="M18" s="24">
        <f ca="1">SUM('Récup données'!$AC163)</f>
        <v>0</v>
      </c>
      <c r="N18" s="24">
        <f ca="1">SUM('Récup données'!$AR163)</f>
        <v>0</v>
      </c>
      <c r="O18" s="24" t="e">
        <f ca="1">SUM('Récup données'!$BG163)</f>
        <v>#VALUE!</v>
      </c>
      <c r="P18" s="24">
        <f ca="1">SUM('Récup données'!$BV163)</f>
        <v>0</v>
      </c>
      <c r="Q18" s="24">
        <f ca="1">SUM('Récup données'!$N237)</f>
        <v>0</v>
      </c>
      <c r="R18" s="24">
        <f ca="1">SUM('Récup données'!$AC237)</f>
        <v>0</v>
      </c>
      <c r="S18" s="24">
        <f ca="1">SUM('Récup données'!$AR237)</f>
        <v>0</v>
      </c>
    </row>
    <row r="19" spans="1:19" x14ac:dyDescent="0.25">
      <c r="A19" s="22" t="s">
        <v>39</v>
      </c>
      <c r="B19" s="24">
        <f>SUM('Récup données'!$N16)</f>
        <v>0</v>
      </c>
      <c r="C19" s="24">
        <f ca="1">SUM('Récup données'!$AC16)</f>
        <v>0</v>
      </c>
      <c r="D19" s="24">
        <f ca="1">SUM('Récup données'!$AR16)</f>
        <v>0</v>
      </c>
      <c r="E19" s="24" t="e">
        <f ca="1">SUM('Récup données'!$BG16)</f>
        <v>#VALUE!</v>
      </c>
      <c r="F19" s="24">
        <f ca="1">SUM('Récup données'!$BV16)</f>
        <v>0</v>
      </c>
      <c r="G19" s="24">
        <f ca="1">SUM('Récup données'!$N90)</f>
        <v>0</v>
      </c>
      <c r="H19" s="24">
        <f ca="1">SUM('Récup données'!$AC90)</f>
        <v>0</v>
      </c>
      <c r="I19" s="24" t="e">
        <f ca="1">SUM('Récup données'!$AR90)</f>
        <v>#VALUE!</v>
      </c>
      <c r="J19" s="24">
        <f ca="1">SUM('Récup données'!$BG90)</f>
        <v>0</v>
      </c>
      <c r="K19" s="24">
        <f ca="1">SUM('Récup données'!$BV90)</f>
        <v>0</v>
      </c>
      <c r="L19" s="24">
        <f ca="1">SUM('Récup données'!$N164)</f>
        <v>0</v>
      </c>
      <c r="M19" s="24">
        <f ca="1">SUM('Récup données'!$AC164)</f>
        <v>0</v>
      </c>
      <c r="N19" s="24">
        <f ca="1">SUM('Récup données'!$AR164)</f>
        <v>0</v>
      </c>
      <c r="O19" s="24" t="e">
        <f ca="1">SUM('Récup données'!$BG164)</f>
        <v>#VALUE!</v>
      </c>
      <c r="P19" s="24">
        <f ca="1">SUM('Récup données'!$BV164)</f>
        <v>0</v>
      </c>
      <c r="Q19" s="24">
        <f ca="1">SUM('Récup données'!$N238)</f>
        <v>0</v>
      </c>
      <c r="R19" s="24">
        <f ca="1">SUM('Récup données'!$AC238)</f>
        <v>0</v>
      </c>
      <c r="S19" s="24">
        <f ca="1">SUM('Récup données'!$AR238)</f>
        <v>0</v>
      </c>
    </row>
    <row r="20" spans="1:19" x14ac:dyDescent="0.25">
      <c r="A20" s="23" t="s">
        <v>36</v>
      </c>
      <c r="B20" s="24">
        <f>SUM('Récup données'!$N17)</f>
        <v>0</v>
      </c>
      <c r="C20" s="24">
        <f ca="1">SUM('Récup données'!$AC17)</f>
        <v>0</v>
      </c>
      <c r="D20" s="24">
        <f ca="1">SUM('Récup données'!$AR17)</f>
        <v>0</v>
      </c>
      <c r="E20" s="24" t="e">
        <f ca="1">SUM('Récup données'!$BG17)</f>
        <v>#VALUE!</v>
      </c>
      <c r="F20" s="24">
        <f ca="1">SUM('Récup données'!$BV17)</f>
        <v>0</v>
      </c>
      <c r="G20" s="24">
        <f ca="1">SUM('Récup données'!$N91)</f>
        <v>0</v>
      </c>
      <c r="H20" s="24">
        <f ca="1">SUM('Récup données'!$AC91)</f>
        <v>0</v>
      </c>
      <c r="I20" s="24" t="e">
        <f ca="1">SUM('Récup données'!$AR91)</f>
        <v>#VALUE!</v>
      </c>
      <c r="J20" s="24">
        <f ca="1">SUM('Récup données'!$BG91)</f>
        <v>0</v>
      </c>
      <c r="K20" s="24">
        <f ca="1">SUM('Récup données'!$BV91)</f>
        <v>0</v>
      </c>
      <c r="L20" s="24">
        <f ca="1">SUM('Récup données'!$N165)</f>
        <v>0</v>
      </c>
      <c r="M20" s="24">
        <f ca="1">SUM('Récup données'!$AC165)</f>
        <v>0</v>
      </c>
      <c r="N20" s="24">
        <f ca="1">SUM('Récup données'!$AR165)</f>
        <v>0</v>
      </c>
      <c r="O20" s="24" t="e">
        <f ca="1">SUM('Récup données'!$BG165)</f>
        <v>#VALUE!</v>
      </c>
      <c r="P20" s="24">
        <f ca="1">SUM('Récup données'!$BV165)</f>
        <v>0</v>
      </c>
      <c r="Q20" s="24">
        <f ca="1">SUM('Récup données'!$N239)</f>
        <v>0</v>
      </c>
      <c r="R20" s="24">
        <f ca="1">SUM('Récup données'!$AC239)</f>
        <v>0</v>
      </c>
      <c r="S20" s="24">
        <f ca="1">SUM('Récup données'!$AR239)</f>
        <v>0</v>
      </c>
    </row>
    <row r="21" spans="1:19" x14ac:dyDescent="0.25">
      <c r="A21" s="22" t="s">
        <v>55</v>
      </c>
      <c r="B21" s="24">
        <f>SUM('Récup données'!$N18)</f>
        <v>0</v>
      </c>
      <c r="C21" s="24">
        <f ca="1">SUM('Récup données'!$AC18)</f>
        <v>0</v>
      </c>
      <c r="D21" s="24">
        <f ca="1">SUM('Récup données'!$AR18)</f>
        <v>0</v>
      </c>
      <c r="E21" s="24" t="e">
        <f ca="1">SUM('Récup données'!$BG18)</f>
        <v>#VALUE!</v>
      </c>
      <c r="F21" s="24">
        <f ca="1">SUM('Récup données'!$BV18)</f>
        <v>0</v>
      </c>
      <c r="G21" s="24">
        <f ca="1">SUM('Récup données'!$N92)</f>
        <v>0</v>
      </c>
      <c r="H21" s="24">
        <f ca="1">SUM('Récup données'!$AC92)</f>
        <v>0</v>
      </c>
      <c r="I21" s="24" t="e">
        <f ca="1">SUM('Récup données'!$AR92)</f>
        <v>#VALUE!</v>
      </c>
      <c r="J21" s="24">
        <f ca="1">SUM('Récup données'!$BG92)</f>
        <v>0</v>
      </c>
      <c r="K21" s="24">
        <f ca="1">SUM('Récup données'!$BV92)</f>
        <v>0</v>
      </c>
      <c r="L21" s="24">
        <f ca="1">SUM('Récup données'!$N166)</f>
        <v>0</v>
      </c>
      <c r="M21" s="24">
        <f ca="1">SUM('Récup données'!$AC166)</f>
        <v>0</v>
      </c>
      <c r="N21" s="24">
        <f ca="1">SUM('Récup données'!$AR166)</f>
        <v>0</v>
      </c>
      <c r="O21" s="24" t="e">
        <f ca="1">SUM('Récup données'!$BG166)</f>
        <v>#VALUE!</v>
      </c>
      <c r="P21" s="24">
        <f ca="1">SUM('Récup données'!$BV166)</f>
        <v>0</v>
      </c>
      <c r="Q21" s="24">
        <f ca="1">SUM('Récup données'!$N240)</f>
        <v>0</v>
      </c>
      <c r="R21" s="24">
        <f ca="1">SUM('Récup données'!$AC240)</f>
        <v>0</v>
      </c>
      <c r="S21" s="24">
        <f ca="1">SUM('Récup données'!$AR240)</f>
        <v>0</v>
      </c>
    </row>
    <row r="22" spans="1:19" x14ac:dyDescent="0.25">
      <c r="A22" s="23" t="s">
        <v>44</v>
      </c>
      <c r="B22" s="24">
        <f>SUM('Récup données'!$N19)</f>
        <v>0</v>
      </c>
      <c r="C22" s="24">
        <f ca="1">SUM('Récup données'!$AC19)</f>
        <v>0</v>
      </c>
      <c r="D22" s="24">
        <f ca="1">SUM('Récup données'!$AR19)</f>
        <v>0</v>
      </c>
      <c r="E22" s="24" t="e">
        <f ca="1">SUM('Récup données'!$BG19)</f>
        <v>#VALUE!</v>
      </c>
      <c r="F22" s="24">
        <f ca="1">SUM('Récup données'!$BV19)</f>
        <v>0</v>
      </c>
      <c r="G22" s="24">
        <f ca="1">SUM('Récup données'!$N93)</f>
        <v>0</v>
      </c>
      <c r="H22" s="24">
        <f ca="1">SUM('Récup données'!$AC93)</f>
        <v>0</v>
      </c>
      <c r="I22" s="24" t="e">
        <f ca="1">SUM('Récup données'!$AR93)</f>
        <v>#VALUE!</v>
      </c>
      <c r="J22" s="24">
        <f ca="1">SUM('Récup données'!$BG93)</f>
        <v>0</v>
      </c>
      <c r="K22" s="24">
        <f ca="1">SUM('Récup données'!$BV93)</f>
        <v>0</v>
      </c>
      <c r="L22" s="24">
        <f ca="1">SUM('Récup données'!$N167)</f>
        <v>0</v>
      </c>
      <c r="M22" s="24">
        <f ca="1">SUM('Récup données'!$AC167)</f>
        <v>0</v>
      </c>
      <c r="N22" s="24">
        <f ca="1">SUM('Récup données'!$AR167)</f>
        <v>0</v>
      </c>
      <c r="O22" s="24" t="e">
        <f ca="1">SUM('Récup données'!$BG167)</f>
        <v>#VALUE!</v>
      </c>
      <c r="P22" s="24">
        <f ca="1">SUM('Récup données'!$BV167)</f>
        <v>0</v>
      </c>
      <c r="Q22" s="24">
        <f ca="1">SUM('Récup données'!$N241)</f>
        <v>0</v>
      </c>
      <c r="R22" s="24">
        <f ca="1">SUM('Récup données'!$AC241)</f>
        <v>0</v>
      </c>
      <c r="S22" s="24">
        <f ca="1">SUM('Récup données'!$AR241)</f>
        <v>0</v>
      </c>
    </row>
    <row r="23" spans="1:19" x14ac:dyDescent="0.25">
      <c r="A23" s="22" t="s">
        <v>19</v>
      </c>
      <c r="B23" s="24">
        <f>SUM('Récup données'!$N20)</f>
        <v>0</v>
      </c>
      <c r="C23" s="24">
        <f ca="1">SUM('Récup données'!$AC20)</f>
        <v>0</v>
      </c>
      <c r="D23" s="24">
        <f ca="1">SUM('Récup données'!$AR20)</f>
        <v>0</v>
      </c>
      <c r="E23" s="24" t="e">
        <f ca="1">SUM('Récup données'!$BG20)</f>
        <v>#VALUE!</v>
      </c>
      <c r="F23" s="24">
        <f ca="1">SUM('Récup données'!$BV20)</f>
        <v>0</v>
      </c>
      <c r="G23" s="24">
        <f ca="1">SUM('Récup données'!$N94)</f>
        <v>0</v>
      </c>
      <c r="H23" s="24">
        <f ca="1">SUM('Récup données'!$AC94)</f>
        <v>0</v>
      </c>
      <c r="I23" s="24" t="e">
        <f ca="1">SUM('Récup données'!$AR94)</f>
        <v>#VALUE!</v>
      </c>
      <c r="J23" s="24">
        <f ca="1">SUM('Récup données'!$BG94)</f>
        <v>0</v>
      </c>
      <c r="K23" s="24">
        <f ca="1">SUM('Récup données'!$BV94)</f>
        <v>0</v>
      </c>
      <c r="L23" s="24">
        <f ca="1">SUM('Récup données'!$N168)</f>
        <v>0</v>
      </c>
      <c r="M23" s="24">
        <f ca="1">SUM('Récup données'!$AC168)</f>
        <v>0</v>
      </c>
      <c r="N23" s="24">
        <f ca="1">SUM('Récup données'!$AR168)</f>
        <v>0</v>
      </c>
      <c r="O23" s="24" t="e">
        <f ca="1">SUM('Récup données'!$BG168)</f>
        <v>#VALUE!</v>
      </c>
      <c r="P23" s="24">
        <f ca="1">SUM('Récup données'!$BV168)</f>
        <v>0</v>
      </c>
      <c r="Q23" s="24">
        <f ca="1">SUM('Récup données'!$N242)</f>
        <v>0</v>
      </c>
      <c r="R23" s="24">
        <f ca="1">SUM('Récup données'!$AC242)</f>
        <v>0</v>
      </c>
      <c r="S23" s="24">
        <f ca="1">SUM('Récup données'!$AR242)</f>
        <v>0</v>
      </c>
    </row>
    <row r="24" spans="1:19" x14ac:dyDescent="0.25">
      <c r="A24" s="23" t="s">
        <v>20</v>
      </c>
      <c r="B24" s="24">
        <f>SUM('Récup données'!$N21)</f>
        <v>0</v>
      </c>
      <c r="C24" s="24">
        <f ca="1">SUM('Récup données'!$AC21)</f>
        <v>0</v>
      </c>
      <c r="D24" s="24">
        <f ca="1">SUM('Récup données'!$AR21)</f>
        <v>0</v>
      </c>
      <c r="E24" s="24" t="e">
        <f ca="1">SUM('Récup données'!$BG21)</f>
        <v>#VALUE!</v>
      </c>
      <c r="F24" s="24">
        <f ca="1">SUM('Récup données'!$BV21)</f>
        <v>0</v>
      </c>
      <c r="G24" s="24">
        <f ca="1">SUM('Récup données'!$N95)</f>
        <v>0</v>
      </c>
      <c r="H24" s="24">
        <f ca="1">SUM('Récup données'!$AC95)</f>
        <v>0</v>
      </c>
      <c r="I24" s="24" t="e">
        <f ca="1">SUM('Récup données'!$AR95)</f>
        <v>#VALUE!</v>
      </c>
      <c r="J24" s="24">
        <f ca="1">SUM('Récup données'!$BG95)</f>
        <v>0</v>
      </c>
      <c r="K24" s="24">
        <f ca="1">SUM('Récup données'!$BV95)</f>
        <v>0</v>
      </c>
      <c r="L24" s="24">
        <f ca="1">SUM('Récup données'!$N169)</f>
        <v>0</v>
      </c>
      <c r="M24" s="24">
        <f ca="1">SUM('Récup données'!$AC169)</f>
        <v>0</v>
      </c>
      <c r="N24" s="24">
        <f ca="1">SUM('Récup données'!$AR169)</f>
        <v>0</v>
      </c>
      <c r="O24" s="24" t="e">
        <f ca="1">SUM('Récup données'!$BG169)</f>
        <v>#VALUE!</v>
      </c>
      <c r="P24" s="24">
        <f ca="1">SUM('Récup données'!$BV169)</f>
        <v>0</v>
      </c>
      <c r="Q24" s="24">
        <f ca="1">SUM('Récup données'!$N243)</f>
        <v>0</v>
      </c>
      <c r="R24" s="24">
        <f ca="1">SUM('Récup données'!$AC243)</f>
        <v>0</v>
      </c>
      <c r="S24" s="24">
        <f ca="1">SUM('Récup données'!$AR243)</f>
        <v>0</v>
      </c>
    </row>
    <row r="25" spans="1:19" x14ac:dyDescent="0.25">
      <c r="A25" s="22" t="s">
        <v>21</v>
      </c>
      <c r="B25" s="24">
        <f>SUM('Récup données'!$N22)</f>
        <v>0</v>
      </c>
      <c r="C25" s="24">
        <f ca="1">SUM('Récup données'!$AC22)</f>
        <v>0</v>
      </c>
      <c r="D25" s="24">
        <f ca="1">SUM('Récup données'!$AR22)</f>
        <v>0</v>
      </c>
      <c r="E25" s="24" t="e">
        <f ca="1">SUM('Récup données'!$BG22)</f>
        <v>#VALUE!</v>
      </c>
      <c r="F25" s="24">
        <f ca="1">SUM('Récup données'!$BV22)</f>
        <v>0</v>
      </c>
      <c r="G25" s="24">
        <f ca="1">SUM('Récup données'!$N96)</f>
        <v>0</v>
      </c>
      <c r="H25" s="24">
        <f ca="1">SUM('Récup données'!$AC96)</f>
        <v>0</v>
      </c>
      <c r="I25" s="24" t="e">
        <f ca="1">SUM('Récup données'!$AR96)</f>
        <v>#VALUE!</v>
      </c>
      <c r="J25" s="24">
        <f ca="1">SUM('Récup données'!$BG96)</f>
        <v>0</v>
      </c>
      <c r="K25" s="24">
        <f ca="1">SUM('Récup données'!$BV96)</f>
        <v>0</v>
      </c>
      <c r="L25" s="24">
        <f ca="1">SUM('Récup données'!$N170)</f>
        <v>0</v>
      </c>
      <c r="M25" s="24">
        <f ca="1">SUM('Récup données'!$AC170)</f>
        <v>0</v>
      </c>
      <c r="N25" s="24">
        <f ca="1">SUM('Récup données'!$AR170)</f>
        <v>0</v>
      </c>
      <c r="O25" s="24" t="e">
        <f ca="1">SUM('Récup données'!$BG170)</f>
        <v>#VALUE!</v>
      </c>
      <c r="P25" s="24">
        <f ca="1">SUM('Récup données'!$BV170)</f>
        <v>0</v>
      </c>
      <c r="Q25" s="24">
        <f ca="1">SUM('Récup données'!$N244)</f>
        <v>0</v>
      </c>
      <c r="R25" s="24">
        <f ca="1">SUM('Récup données'!$AC244)</f>
        <v>0</v>
      </c>
      <c r="S25" s="24">
        <f ca="1">SUM('Récup données'!$AR244)</f>
        <v>0</v>
      </c>
    </row>
    <row r="26" spans="1:19" x14ac:dyDescent="0.25">
      <c r="A26" s="23" t="s">
        <v>22</v>
      </c>
      <c r="B26" s="24">
        <f>SUM('Récup données'!$N23)</f>
        <v>0</v>
      </c>
      <c r="C26" s="24">
        <f ca="1">SUM('Récup données'!$AC23)</f>
        <v>0</v>
      </c>
      <c r="D26" s="24">
        <f ca="1">SUM('Récup données'!$AR23)</f>
        <v>0</v>
      </c>
      <c r="E26" s="24" t="e">
        <f ca="1">SUM('Récup données'!$BG23)</f>
        <v>#VALUE!</v>
      </c>
      <c r="F26" s="24">
        <f ca="1">SUM('Récup données'!$BV23)</f>
        <v>0</v>
      </c>
      <c r="G26" s="24">
        <f ca="1">SUM('Récup données'!$N97)</f>
        <v>0</v>
      </c>
      <c r="H26" s="24">
        <f ca="1">SUM('Récup données'!$AC97)</f>
        <v>0</v>
      </c>
      <c r="I26" s="24" t="e">
        <f ca="1">SUM('Récup données'!$AR97)</f>
        <v>#VALUE!</v>
      </c>
      <c r="J26" s="24">
        <f ca="1">SUM('Récup données'!$BG97)</f>
        <v>0</v>
      </c>
      <c r="K26" s="24">
        <f ca="1">SUM('Récup données'!$BV97)</f>
        <v>0</v>
      </c>
      <c r="L26" s="24">
        <f ca="1">SUM('Récup données'!$N171)</f>
        <v>0</v>
      </c>
      <c r="M26" s="24">
        <f ca="1">SUM('Récup données'!$AC171)</f>
        <v>0</v>
      </c>
      <c r="N26" s="24">
        <f ca="1">SUM('Récup données'!$AR171)</f>
        <v>0</v>
      </c>
      <c r="O26" s="24" t="e">
        <f ca="1">SUM('Récup données'!$BG171)</f>
        <v>#VALUE!</v>
      </c>
      <c r="P26" s="24">
        <f ca="1">SUM('Récup données'!$BV171)</f>
        <v>0</v>
      </c>
      <c r="Q26" s="24">
        <f ca="1">SUM('Récup données'!$N245)</f>
        <v>0</v>
      </c>
      <c r="R26" s="24">
        <f ca="1">SUM('Récup données'!$AC245)</f>
        <v>0</v>
      </c>
      <c r="S26" s="24">
        <f ca="1">SUM('Récup données'!$AR245)</f>
        <v>0</v>
      </c>
    </row>
    <row r="27" spans="1:19" x14ac:dyDescent="0.25">
      <c r="A27" s="22" t="s">
        <v>23</v>
      </c>
      <c r="B27" s="24">
        <f>SUM('Récup données'!$N24)</f>
        <v>0</v>
      </c>
      <c r="C27" s="24">
        <f ca="1">SUM('Récup données'!$AC24)</f>
        <v>0</v>
      </c>
      <c r="D27" s="24">
        <f ca="1">SUM('Récup données'!$AR24)</f>
        <v>0</v>
      </c>
      <c r="E27" s="24" t="e">
        <f ca="1">SUM('Récup données'!$BG24)</f>
        <v>#VALUE!</v>
      </c>
      <c r="F27" s="24">
        <f ca="1">SUM('Récup données'!$BV24)</f>
        <v>0</v>
      </c>
      <c r="G27" s="24">
        <f ca="1">SUM('Récup données'!$N98)</f>
        <v>0</v>
      </c>
      <c r="H27" s="24">
        <f ca="1">SUM('Récup données'!$AC98)</f>
        <v>0</v>
      </c>
      <c r="I27" s="24" t="e">
        <f ca="1">SUM('Récup données'!$AR98)</f>
        <v>#VALUE!</v>
      </c>
      <c r="J27" s="24">
        <f ca="1">SUM('Récup données'!$BG98)</f>
        <v>0</v>
      </c>
      <c r="K27" s="24">
        <f ca="1">SUM('Récup données'!$BV98)</f>
        <v>0</v>
      </c>
      <c r="L27" s="24">
        <f ca="1">SUM('Récup données'!$N172)</f>
        <v>0</v>
      </c>
      <c r="M27" s="24">
        <f ca="1">SUM('Récup données'!$AC172)</f>
        <v>0</v>
      </c>
      <c r="N27" s="24">
        <f ca="1">SUM('Récup données'!$AR172)</f>
        <v>0</v>
      </c>
      <c r="O27" s="24" t="e">
        <f ca="1">SUM('Récup données'!$BG172)</f>
        <v>#VALUE!</v>
      </c>
      <c r="P27" s="24">
        <f ca="1">SUM('Récup données'!$BV172)</f>
        <v>0</v>
      </c>
      <c r="Q27" s="24">
        <f ca="1">SUM('Récup données'!$N246)</f>
        <v>0</v>
      </c>
      <c r="R27" s="24">
        <f ca="1">SUM('Récup données'!$AC246)</f>
        <v>0</v>
      </c>
      <c r="S27" s="24">
        <f ca="1">SUM('Récup données'!$AR246)</f>
        <v>0</v>
      </c>
    </row>
    <row r="28" spans="1:19" x14ac:dyDescent="0.25">
      <c r="A28" s="23" t="s">
        <v>24</v>
      </c>
      <c r="B28" s="24">
        <f>SUM('Récup données'!$N25)</f>
        <v>0</v>
      </c>
      <c r="C28" s="24">
        <f ca="1">SUM('Récup données'!$AC25)</f>
        <v>0</v>
      </c>
      <c r="D28" s="24">
        <f ca="1">SUM('Récup données'!$AR25)</f>
        <v>0</v>
      </c>
      <c r="E28" s="24" t="e">
        <f ca="1">SUM('Récup données'!$BG25)</f>
        <v>#VALUE!</v>
      </c>
      <c r="F28" s="24">
        <f ca="1">SUM('Récup données'!$BV25)</f>
        <v>0</v>
      </c>
      <c r="G28" s="24">
        <f ca="1">SUM('Récup données'!$N99)</f>
        <v>0</v>
      </c>
      <c r="H28" s="24">
        <f ca="1">SUM('Récup données'!$AC99)</f>
        <v>0</v>
      </c>
      <c r="I28" s="24" t="e">
        <f ca="1">SUM('Récup données'!$AR99)</f>
        <v>#VALUE!</v>
      </c>
      <c r="J28" s="24">
        <f ca="1">SUM('Récup données'!$BG99)</f>
        <v>0</v>
      </c>
      <c r="K28" s="24">
        <f ca="1">SUM('Récup données'!$BV99)</f>
        <v>0</v>
      </c>
      <c r="L28" s="24">
        <f ca="1">SUM('Récup données'!$N173)</f>
        <v>0</v>
      </c>
      <c r="M28" s="24">
        <f ca="1">SUM('Récup données'!$AC173)</f>
        <v>0</v>
      </c>
      <c r="N28" s="24">
        <f ca="1">SUM('Récup données'!$AR173)</f>
        <v>0</v>
      </c>
      <c r="O28" s="24" t="e">
        <f ca="1">SUM('Récup données'!$BG173)</f>
        <v>#VALUE!</v>
      </c>
      <c r="P28" s="24">
        <f ca="1">SUM('Récup données'!$BV173)</f>
        <v>0</v>
      </c>
      <c r="Q28" s="24">
        <f ca="1">SUM('Récup données'!$N247)</f>
        <v>0</v>
      </c>
      <c r="R28" s="24">
        <f ca="1">SUM('Récup données'!$AC247)</f>
        <v>0</v>
      </c>
      <c r="S28" s="24">
        <f ca="1">SUM('Récup données'!$AR247)</f>
        <v>0</v>
      </c>
    </row>
    <row r="29" spans="1:19" x14ac:dyDescent="0.25">
      <c r="A29" s="22" t="s">
        <v>25</v>
      </c>
      <c r="B29" s="24">
        <f>SUM('Récup données'!$N26)</f>
        <v>0</v>
      </c>
      <c r="C29" s="24">
        <f ca="1">SUM('Récup données'!$AC26)</f>
        <v>0</v>
      </c>
      <c r="D29" s="24">
        <f ca="1">SUM('Récup données'!$AR26)</f>
        <v>0</v>
      </c>
      <c r="E29" s="24" t="e">
        <f ca="1">SUM('Récup données'!$BG26)</f>
        <v>#VALUE!</v>
      </c>
      <c r="F29" s="24">
        <f ca="1">SUM('Récup données'!$BV26)</f>
        <v>0</v>
      </c>
      <c r="G29" s="24">
        <f ca="1">SUM('Récup données'!$N100)</f>
        <v>0</v>
      </c>
      <c r="H29" s="24">
        <f ca="1">SUM('Récup données'!$AC100)</f>
        <v>0</v>
      </c>
      <c r="I29" s="24" t="e">
        <f ca="1">SUM('Récup données'!$AR100)</f>
        <v>#VALUE!</v>
      </c>
      <c r="J29" s="24">
        <f ca="1">SUM('Récup données'!$BG100)</f>
        <v>0</v>
      </c>
      <c r="K29" s="24">
        <f ca="1">SUM('Récup données'!$BV100)</f>
        <v>0</v>
      </c>
      <c r="L29" s="24">
        <f ca="1">SUM('Récup données'!$N174)</f>
        <v>0</v>
      </c>
      <c r="M29" s="24">
        <f ca="1">SUM('Récup données'!$AC174)</f>
        <v>0</v>
      </c>
      <c r="N29" s="24">
        <f ca="1">SUM('Récup données'!$AR174)</f>
        <v>0</v>
      </c>
      <c r="O29" s="24" t="e">
        <f ca="1">SUM('Récup données'!$BG174)</f>
        <v>#VALUE!</v>
      </c>
      <c r="P29" s="24">
        <f ca="1">SUM('Récup données'!$BV174)</f>
        <v>0</v>
      </c>
      <c r="Q29" s="24">
        <f ca="1">SUM('Récup données'!$N248)</f>
        <v>0</v>
      </c>
      <c r="R29" s="24">
        <f ca="1">SUM('Récup données'!$AC248)</f>
        <v>0</v>
      </c>
      <c r="S29" s="24">
        <f ca="1">SUM('Récup données'!$AR248)</f>
        <v>0</v>
      </c>
    </row>
    <row r="30" spans="1:19" x14ac:dyDescent="0.25">
      <c r="A30" s="23" t="s">
        <v>26</v>
      </c>
      <c r="B30" s="24">
        <f>SUM('Récup données'!$N27)</f>
        <v>0</v>
      </c>
      <c r="C30" s="24">
        <f ca="1">SUM('Récup données'!$AC27)</f>
        <v>0</v>
      </c>
      <c r="D30" s="24">
        <f ca="1">SUM('Récup données'!$AR27)</f>
        <v>0</v>
      </c>
      <c r="E30" s="24" t="e">
        <f ca="1">SUM('Récup données'!$BG27)</f>
        <v>#VALUE!</v>
      </c>
      <c r="F30" s="24">
        <f ca="1">SUM('Récup données'!$BV27)</f>
        <v>0</v>
      </c>
      <c r="G30" s="24">
        <f ca="1">SUM('Récup données'!$N101)</f>
        <v>0</v>
      </c>
      <c r="H30" s="24">
        <f ca="1">SUM('Récup données'!$AC101)</f>
        <v>0</v>
      </c>
      <c r="I30" s="24" t="e">
        <f ca="1">SUM('Récup données'!$AR101)</f>
        <v>#VALUE!</v>
      </c>
      <c r="J30" s="24">
        <f ca="1">SUM('Récup données'!$BG101)</f>
        <v>0</v>
      </c>
      <c r="K30" s="24">
        <f ca="1">SUM('Récup données'!$BV101)</f>
        <v>0</v>
      </c>
      <c r="L30" s="24">
        <f ca="1">SUM('Récup données'!$N175)</f>
        <v>0</v>
      </c>
      <c r="M30" s="24">
        <f ca="1">SUM('Récup données'!$AC175)</f>
        <v>0</v>
      </c>
      <c r="N30" s="24">
        <f ca="1">SUM('Récup données'!$AR175)</f>
        <v>0</v>
      </c>
      <c r="O30" s="24" t="e">
        <f ca="1">SUM('Récup données'!$BG175)</f>
        <v>#VALUE!</v>
      </c>
      <c r="P30" s="24">
        <f ca="1">SUM('Récup données'!$BV175)</f>
        <v>0</v>
      </c>
      <c r="Q30" s="24">
        <f ca="1">SUM('Récup données'!$N249)</f>
        <v>0</v>
      </c>
      <c r="R30" s="24">
        <f ca="1">SUM('Récup données'!$AC249)</f>
        <v>0</v>
      </c>
      <c r="S30" s="24">
        <f ca="1">SUM('Récup données'!$AR249)</f>
        <v>0</v>
      </c>
    </row>
    <row r="31" spans="1:19" x14ac:dyDescent="0.25">
      <c r="A31" s="22" t="s">
        <v>27</v>
      </c>
      <c r="B31" s="24">
        <f>SUM('Récup données'!$N28)</f>
        <v>0</v>
      </c>
      <c r="C31" s="24">
        <f ca="1">SUM('Récup données'!$AC28)</f>
        <v>0</v>
      </c>
      <c r="D31" s="24">
        <f ca="1">SUM('Récup données'!$AR28)</f>
        <v>0</v>
      </c>
      <c r="E31" s="24" t="e">
        <f ca="1">SUM('Récup données'!$BG28)</f>
        <v>#VALUE!</v>
      </c>
      <c r="F31" s="24">
        <f ca="1">SUM('Récup données'!$BV28)</f>
        <v>0</v>
      </c>
      <c r="G31" s="24">
        <f ca="1">SUM('Récup données'!$N102)</f>
        <v>0</v>
      </c>
      <c r="H31" s="24">
        <f ca="1">SUM('Récup données'!$AC102)</f>
        <v>0</v>
      </c>
      <c r="I31" s="24" t="e">
        <f ca="1">SUM('Récup données'!$AR102)</f>
        <v>#VALUE!</v>
      </c>
      <c r="J31" s="24">
        <f ca="1">SUM('Récup données'!$BG102)</f>
        <v>0</v>
      </c>
      <c r="K31" s="24">
        <f ca="1">SUM('Récup données'!$BV102)</f>
        <v>0</v>
      </c>
      <c r="L31" s="24">
        <f ca="1">SUM('Récup données'!$N176)</f>
        <v>0</v>
      </c>
      <c r="M31" s="24">
        <f ca="1">SUM('Récup données'!$AC176)</f>
        <v>0</v>
      </c>
      <c r="N31" s="24">
        <f ca="1">SUM('Récup données'!$AR176)</f>
        <v>0</v>
      </c>
      <c r="O31" s="24" t="e">
        <f ca="1">SUM('Récup données'!$BG176)</f>
        <v>#VALUE!</v>
      </c>
      <c r="P31" s="24">
        <f ca="1">SUM('Récup données'!$BV176)</f>
        <v>0</v>
      </c>
      <c r="Q31" s="24">
        <f ca="1">SUM('Récup données'!$N250)</f>
        <v>0</v>
      </c>
      <c r="R31" s="24">
        <f ca="1">SUM('Récup données'!$AC250)</f>
        <v>0</v>
      </c>
      <c r="S31" s="24">
        <f ca="1">SUM('Récup données'!$AR250)</f>
        <v>0</v>
      </c>
    </row>
    <row r="32" spans="1:19" x14ac:dyDescent="0.25">
      <c r="A32" s="22" t="s">
        <v>29</v>
      </c>
      <c r="B32" s="24">
        <f>SUM('Récup données'!$N29)</f>
        <v>0</v>
      </c>
      <c r="C32" s="24">
        <f ca="1">SUM('Récup données'!$AC29)</f>
        <v>0</v>
      </c>
      <c r="D32" s="24">
        <f ca="1">SUM('Récup données'!$AR29)</f>
        <v>0</v>
      </c>
      <c r="E32" s="24" t="e">
        <f ca="1">SUM('Récup données'!$BG29)</f>
        <v>#VALUE!</v>
      </c>
      <c r="F32" s="24">
        <f ca="1">SUM('Récup données'!$BV29)</f>
        <v>0</v>
      </c>
      <c r="G32" s="24">
        <f ca="1">SUM('Récup données'!$N103)</f>
        <v>0</v>
      </c>
      <c r="H32" s="24">
        <f ca="1">SUM('Récup données'!$AC103)</f>
        <v>0</v>
      </c>
      <c r="I32" s="24" t="e">
        <f ca="1">SUM('Récup données'!$AR103)</f>
        <v>#VALUE!</v>
      </c>
      <c r="J32" s="24">
        <f ca="1">SUM('Récup données'!$BG103)</f>
        <v>0</v>
      </c>
      <c r="K32" s="24">
        <f ca="1">SUM('Récup données'!$BV103)</f>
        <v>0</v>
      </c>
      <c r="L32" s="24">
        <f ca="1">SUM('Récup données'!$N177)</f>
        <v>0</v>
      </c>
      <c r="M32" s="24">
        <f ca="1">SUM('Récup données'!$AC177)</f>
        <v>0</v>
      </c>
      <c r="N32" s="24">
        <f ca="1">SUM('Récup données'!$AR177)</f>
        <v>0</v>
      </c>
      <c r="O32" s="24" t="e">
        <f ca="1">SUM('Récup données'!$BG177)</f>
        <v>#VALUE!</v>
      </c>
      <c r="P32" s="24">
        <f ca="1">SUM('Récup données'!$BV177)</f>
        <v>0</v>
      </c>
      <c r="Q32" s="24">
        <f ca="1">SUM('Récup données'!$N251)</f>
        <v>0</v>
      </c>
      <c r="R32" s="24">
        <f ca="1">SUM('Récup données'!$AC251)</f>
        <v>0</v>
      </c>
      <c r="S32" s="24">
        <f ca="1">SUM('Récup données'!$AR251)</f>
        <v>0</v>
      </c>
    </row>
    <row r="33" spans="1:19" x14ac:dyDescent="0.25">
      <c r="A33" s="23" t="s">
        <v>30</v>
      </c>
      <c r="B33" s="24">
        <f>SUM('Récup données'!$N30)</f>
        <v>0</v>
      </c>
      <c r="C33" s="24">
        <f ca="1">SUM('Récup données'!$AC30)</f>
        <v>0</v>
      </c>
      <c r="D33" s="24">
        <f ca="1">SUM('Récup données'!$AR30)</f>
        <v>0</v>
      </c>
      <c r="E33" s="24" t="e">
        <f ca="1">SUM('Récup données'!$BG30)</f>
        <v>#VALUE!</v>
      </c>
      <c r="F33" s="24">
        <f ca="1">SUM('Récup données'!$BV30)</f>
        <v>0</v>
      </c>
      <c r="G33" s="24">
        <f ca="1">SUM('Récup données'!$N104)</f>
        <v>0</v>
      </c>
      <c r="H33" s="24">
        <f ca="1">SUM('Récup données'!$AC104)</f>
        <v>0</v>
      </c>
      <c r="I33" s="24" t="e">
        <f ca="1">SUM('Récup données'!$AR104)</f>
        <v>#VALUE!</v>
      </c>
      <c r="J33" s="24">
        <f ca="1">SUM('Récup données'!$BG104)</f>
        <v>0</v>
      </c>
      <c r="K33" s="24">
        <f ca="1">SUM('Récup données'!$BV104)</f>
        <v>0</v>
      </c>
      <c r="L33" s="24">
        <f ca="1">SUM('Récup données'!$N178)</f>
        <v>0</v>
      </c>
      <c r="M33" s="24">
        <f ca="1">SUM('Récup données'!$AC178)</f>
        <v>0</v>
      </c>
      <c r="N33" s="24">
        <f ca="1">SUM('Récup données'!$AR178)</f>
        <v>0</v>
      </c>
      <c r="O33" s="24" t="e">
        <f ca="1">SUM('Récup données'!$BG178)</f>
        <v>#VALUE!</v>
      </c>
      <c r="P33" s="24">
        <f ca="1">SUM('Récup données'!$BV178)</f>
        <v>0</v>
      </c>
      <c r="Q33" s="24">
        <f ca="1">SUM('Récup données'!$N252)</f>
        <v>0</v>
      </c>
      <c r="R33" s="24">
        <f ca="1">SUM('Récup données'!$AC252)</f>
        <v>0</v>
      </c>
      <c r="S33" s="24">
        <f ca="1">SUM('Récup données'!$AR252)</f>
        <v>0</v>
      </c>
    </row>
    <row r="34" spans="1:19" x14ac:dyDescent="0.25">
      <c r="A34" s="22" t="s">
        <v>31</v>
      </c>
      <c r="B34" s="24">
        <f>SUM('Récup données'!$N31)</f>
        <v>0</v>
      </c>
      <c r="C34" s="24">
        <f ca="1">SUM('Récup données'!$AC31)</f>
        <v>0</v>
      </c>
      <c r="D34" s="24">
        <f ca="1">SUM('Récup données'!$AR31)</f>
        <v>0</v>
      </c>
      <c r="E34" s="24" t="e">
        <f ca="1">SUM('Récup données'!$BG31)</f>
        <v>#VALUE!</v>
      </c>
      <c r="F34" s="24">
        <f ca="1">SUM('Récup données'!$BV31)</f>
        <v>0</v>
      </c>
      <c r="G34" s="24">
        <f ca="1">SUM('Récup données'!$N105)</f>
        <v>0</v>
      </c>
      <c r="H34" s="24">
        <f ca="1">SUM('Récup données'!$AC105)</f>
        <v>0</v>
      </c>
      <c r="I34" s="24" t="e">
        <f ca="1">SUM('Récup données'!$AR105)</f>
        <v>#VALUE!</v>
      </c>
      <c r="J34" s="24">
        <f ca="1">SUM('Récup données'!$BG105)</f>
        <v>0</v>
      </c>
      <c r="K34" s="24">
        <f ca="1">SUM('Récup données'!$BV105)</f>
        <v>0</v>
      </c>
      <c r="L34" s="24">
        <f ca="1">SUM('Récup données'!$N179)</f>
        <v>0</v>
      </c>
      <c r="M34" s="24">
        <f ca="1">SUM('Récup données'!$AC179)</f>
        <v>0</v>
      </c>
      <c r="N34" s="24">
        <f ca="1">SUM('Récup données'!$AR179)</f>
        <v>0</v>
      </c>
      <c r="O34" s="24" t="e">
        <f ca="1">SUM('Récup données'!$BG179)</f>
        <v>#VALUE!</v>
      </c>
      <c r="P34" s="24">
        <f ca="1">SUM('Récup données'!$BV179)</f>
        <v>0</v>
      </c>
      <c r="Q34" s="24">
        <f ca="1">SUM('Récup données'!$N253)</f>
        <v>0</v>
      </c>
      <c r="R34" s="24">
        <f ca="1">SUM('Récup données'!$AC253)</f>
        <v>0</v>
      </c>
      <c r="S34" s="24">
        <f ca="1">SUM('Récup données'!$AR253)</f>
        <v>0</v>
      </c>
    </row>
    <row r="35" spans="1:19" x14ac:dyDescent="0.25">
      <c r="A35" s="23" t="s">
        <v>107</v>
      </c>
      <c r="B35" s="24">
        <f>SUM('Récup données'!$N32)</f>
        <v>0</v>
      </c>
      <c r="C35" s="24">
        <f ca="1">SUM('Récup données'!$AC32)</f>
        <v>0</v>
      </c>
      <c r="D35" s="24">
        <f ca="1">SUM('Récup données'!$AR32)</f>
        <v>0</v>
      </c>
      <c r="E35" s="24" t="e">
        <f ca="1">SUM('Récup données'!$BG32)</f>
        <v>#VALUE!</v>
      </c>
      <c r="F35" s="24">
        <f ca="1">SUM('Récup données'!$BV32)</f>
        <v>0</v>
      </c>
      <c r="G35" s="24">
        <f ca="1">SUM('Récup données'!$N106)</f>
        <v>0</v>
      </c>
      <c r="H35" s="24">
        <f ca="1">SUM('Récup données'!$AC106)</f>
        <v>0</v>
      </c>
      <c r="I35" s="24" t="e">
        <f ca="1">SUM('Récup données'!$AR106)</f>
        <v>#VALUE!</v>
      </c>
      <c r="J35" s="24">
        <f ca="1">SUM('Récup données'!$BG106)</f>
        <v>0</v>
      </c>
      <c r="K35" s="24">
        <f ca="1">SUM('Récup données'!$BV106)</f>
        <v>0</v>
      </c>
      <c r="L35" s="24">
        <f ca="1">SUM('Récup données'!$N180)</f>
        <v>0</v>
      </c>
      <c r="M35" s="24">
        <f ca="1">SUM('Récup données'!$AC180)</f>
        <v>0</v>
      </c>
      <c r="N35" s="24">
        <f ca="1">SUM('Récup données'!$AR180)</f>
        <v>0</v>
      </c>
      <c r="O35" s="24" t="e">
        <f ca="1">SUM('Récup données'!$BG180)</f>
        <v>#VALUE!</v>
      </c>
      <c r="P35" s="24">
        <f ca="1">SUM('Récup données'!$BV180)</f>
        <v>0</v>
      </c>
      <c r="Q35" s="24">
        <f ca="1">SUM('Récup données'!$N254)</f>
        <v>0</v>
      </c>
      <c r="R35" s="24">
        <f ca="1">SUM('Récup données'!$AC254)</f>
        <v>0</v>
      </c>
      <c r="S35" s="24">
        <f ca="1">SUM('Récup données'!$AR254)</f>
        <v>0</v>
      </c>
    </row>
    <row r="36" spans="1:19" x14ac:dyDescent="0.25">
      <c r="A36" s="22" t="s">
        <v>33</v>
      </c>
      <c r="B36" s="24">
        <f>SUM('Récup données'!$N33)</f>
        <v>0</v>
      </c>
      <c r="C36" s="24">
        <f ca="1">SUM('Récup données'!$AC33)</f>
        <v>0</v>
      </c>
      <c r="D36" s="24">
        <f ca="1">SUM('Récup données'!$AR33)</f>
        <v>0</v>
      </c>
      <c r="E36" s="24" t="e">
        <f ca="1">SUM('Récup données'!$BG33)</f>
        <v>#VALUE!</v>
      </c>
      <c r="F36" s="24">
        <f ca="1">SUM('Récup données'!$BV33)</f>
        <v>0</v>
      </c>
      <c r="G36" s="24">
        <f ca="1">SUM('Récup données'!$N107)</f>
        <v>0</v>
      </c>
      <c r="H36" s="24">
        <f ca="1">SUM('Récup données'!$AC107)</f>
        <v>0</v>
      </c>
      <c r="I36" s="24" t="e">
        <f ca="1">SUM('Récup données'!$AR107)</f>
        <v>#VALUE!</v>
      </c>
      <c r="J36" s="24">
        <f ca="1">SUM('Récup données'!$BG107)</f>
        <v>0</v>
      </c>
      <c r="K36" s="24">
        <f ca="1">SUM('Récup données'!$BV107)</f>
        <v>0</v>
      </c>
      <c r="L36" s="24">
        <f ca="1">SUM('Récup données'!$N181)</f>
        <v>0</v>
      </c>
      <c r="M36" s="24">
        <f ca="1">SUM('Récup données'!$AC181)</f>
        <v>0</v>
      </c>
      <c r="N36" s="24">
        <f ca="1">SUM('Récup données'!$AR181)</f>
        <v>0</v>
      </c>
      <c r="O36" s="24" t="e">
        <f ca="1">SUM('Récup données'!$BG181)</f>
        <v>#VALUE!</v>
      </c>
      <c r="P36" s="24">
        <f ca="1">SUM('Récup données'!$BV181)</f>
        <v>0</v>
      </c>
      <c r="Q36" s="24">
        <f ca="1">SUM('Récup données'!$N255)</f>
        <v>0</v>
      </c>
      <c r="R36" s="24">
        <f ca="1">SUM('Récup données'!$AC255)</f>
        <v>0</v>
      </c>
      <c r="S36" s="24">
        <f ca="1">SUM('Récup données'!$AR255)</f>
        <v>0</v>
      </c>
    </row>
    <row r="37" spans="1:19" x14ac:dyDescent="0.25">
      <c r="A37" s="23" t="s">
        <v>34</v>
      </c>
      <c r="B37" s="24">
        <f>SUM('Récup données'!$N34)</f>
        <v>0</v>
      </c>
      <c r="C37" s="24">
        <f ca="1">SUM('Récup données'!$AC34)</f>
        <v>0</v>
      </c>
      <c r="D37" s="24">
        <f ca="1">SUM('Récup données'!$AR34)</f>
        <v>0</v>
      </c>
      <c r="E37" s="24" t="e">
        <f ca="1">SUM('Récup données'!$BG34)</f>
        <v>#VALUE!</v>
      </c>
      <c r="F37" s="24">
        <f ca="1">SUM('Récup données'!$BV34)</f>
        <v>0</v>
      </c>
      <c r="G37" s="24">
        <f ca="1">SUM('Récup données'!$N108)</f>
        <v>0</v>
      </c>
      <c r="H37" s="24">
        <f ca="1">SUM('Récup données'!$AC108)</f>
        <v>0</v>
      </c>
      <c r="I37" s="24" t="e">
        <f ca="1">SUM('Récup données'!$AR108)</f>
        <v>#VALUE!</v>
      </c>
      <c r="J37" s="24">
        <f ca="1">SUM('Récup données'!$BG108)</f>
        <v>0</v>
      </c>
      <c r="K37" s="24">
        <f ca="1">SUM('Récup données'!$BV108)</f>
        <v>0</v>
      </c>
      <c r="L37" s="24">
        <f ca="1">SUM('Récup données'!$N182)</f>
        <v>0</v>
      </c>
      <c r="M37" s="24">
        <f ca="1">SUM('Récup données'!$AC182)</f>
        <v>0</v>
      </c>
      <c r="N37" s="24">
        <f ca="1">SUM('Récup données'!$AR182)</f>
        <v>0</v>
      </c>
      <c r="O37" s="24" t="e">
        <f ca="1">SUM('Récup données'!$BG182)</f>
        <v>#VALUE!</v>
      </c>
      <c r="P37" s="24">
        <f ca="1">SUM('Récup données'!$BV182)</f>
        <v>0</v>
      </c>
      <c r="Q37" s="24">
        <f ca="1">SUM('Récup données'!$N256)</f>
        <v>0</v>
      </c>
      <c r="R37" s="24">
        <f ca="1">SUM('Récup données'!$AC256)</f>
        <v>0</v>
      </c>
      <c r="S37" s="24">
        <f ca="1">SUM('Récup données'!$AR256)</f>
        <v>0</v>
      </c>
    </row>
    <row r="38" spans="1:19" x14ac:dyDescent="0.25">
      <c r="A38" s="22" t="s">
        <v>35</v>
      </c>
      <c r="B38" s="24">
        <f>SUM('Récup données'!$N35)</f>
        <v>0</v>
      </c>
      <c r="C38" s="24">
        <f ca="1">SUM('Récup données'!$AC35)</f>
        <v>0</v>
      </c>
      <c r="D38" s="24">
        <f ca="1">SUM('Récup données'!$AR35)</f>
        <v>0</v>
      </c>
      <c r="E38" s="24" t="e">
        <f ca="1">SUM('Récup données'!$BG35)</f>
        <v>#VALUE!</v>
      </c>
      <c r="F38" s="24">
        <f ca="1">SUM('Récup données'!$BV35)</f>
        <v>0</v>
      </c>
      <c r="G38" s="24">
        <f ca="1">SUM('Récup données'!$N109)</f>
        <v>0</v>
      </c>
      <c r="H38" s="24">
        <f ca="1">SUM('Récup données'!$AC109)</f>
        <v>0</v>
      </c>
      <c r="I38" s="24" t="e">
        <f ca="1">SUM('Récup données'!$AR109)</f>
        <v>#VALUE!</v>
      </c>
      <c r="J38" s="24">
        <f ca="1">SUM('Récup données'!$BG109)</f>
        <v>0</v>
      </c>
      <c r="K38" s="24">
        <f ca="1">SUM('Récup données'!$BV109)</f>
        <v>0</v>
      </c>
      <c r="L38" s="24">
        <f ca="1">SUM('Récup données'!$N183)</f>
        <v>0</v>
      </c>
      <c r="M38" s="24">
        <f ca="1">SUM('Récup données'!$AC183)</f>
        <v>0</v>
      </c>
      <c r="N38" s="24">
        <f ca="1">SUM('Récup données'!$AR183)</f>
        <v>0</v>
      </c>
      <c r="O38" s="24" t="e">
        <f ca="1">SUM('Récup données'!$BG183)</f>
        <v>#VALUE!</v>
      </c>
      <c r="P38" s="24">
        <f ca="1">SUM('Récup données'!$BV183)</f>
        <v>0</v>
      </c>
      <c r="Q38" s="24">
        <f ca="1">SUM('Récup données'!$N257)</f>
        <v>0</v>
      </c>
      <c r="R38" s="24">
        <f ca="1">SUM('Récup données'!$AC257)</f>
        <v>0</v>
      </c>
      <c r="S38" s="24">
        <f ca="1">SUM('Récup données'!$AR257)</f>
        <v>0</v>
      </c>
    </row>
    <row r="39" spans="1:19" x14ac:dyDescent="0.25">
      <c r="A39" s="22" t="s">
        <v>37</v>
      </c>
      <c r="B39" s="24">
        <f>SUM('Récup données'!$N36)</f>
        <v>0</v>
      </c>
      <c r="C39" s="24">
        <f ca="1">SUM('Récup données'!$AC36)</f>
        <v>0</v>
      </c>
      <c r="D39" s="24">
        <f ca="1">SUM('Récup données'!$AR36)</f>
        <v>0</v>
      </c>
      <c r="E39" s="24" t="e">
        <f ca="1">SUM('Récup données'!$BG36)</f>
        <v>#VALUE!</v>
      </c>
      <c r="F39" s="24">
        <f ca="1">SUM('Récup données'!$BV36)</f>
        <v>0</v>
      </c>
      <c r="G39" s="24">
        <f ca="1">SUM('Récup données'!$N110)</f>
        <v>0</v>
      </c>
      <c r="H39" s="24">
        <f ca="1">SUM('Récup données'!$AC110)</f>
        <v>0</v>
      </c>
      <c r="I39" s="24" t="e">
        <f ca="1">SUM('Récup données'!$AR110)</f>
        <v>#VALUE!</v>
      </c>
      <c r="J39" s="24">
        <f ca="1">SUM('Récup données'!$BG110)</f>
        <v>0</v>
      </c>
      <c r="K39" s="24">
        <f ca="1">SUM('Récup données'!$BV110)</f>
        <v>0</v>
      </c>
      <c r="L39" s="24">
        <f ca="1">SUM('Récup données'!$N184)</f>
        <v>0</v>
      </c>
      <c r="M39" s="24">
        <f ca="1">SUM('Récup données'!$AC184)</f>
        <v>0</v>
      </c>
      <c r="N39" s="24">
        <f ca="1">SUM('Récup données'!$AR184)</f>
        <v>0</v>
      </c>
      <c r="O39" s="24" t="e">
        <f ca="1">SUM('Récup données'!$BG184)</f>
        <v>#VALUE!</v>
      </c>
      <c r="P39" s="24">
        <f ca="1">SUM('Récup données'!$BV184)</f>
        <v>0</v>
      </c>
      <c r="Q39" s="24">
        <f ca="1">SUM('Récup données'!$N258)</f>
        <v>0</v>
      </c>
      <c r="R39" s="24">
        <f ca="1">SUM('Récup données'!$AC258)</f>
        <v>0</v>
      </c>
      <c r="S39" s="24">
        <f ca="1">SUM('Récup données'!$AR258)</f>
        <v>0</v>
      </c>
    </row>
    <row r="40" spans="1:19" x14ac:dyDescent="0.25">
      <c r="A40" s="23" t="s">
        <v>38</v>
      </c>
      <c r="B40" s="24">
        <f>SUM('Récup données'!$N37)</f>
        <v>0</v>
      </c>
      <c r="C40" s="24">
        <f ca="1">SUM('Récup données'!$AC37)</f>
        <v>0</v>
      </c>
      <c r="D40" s="24">
        <f ca="1">SUM('Récup données'!$AR37)</f>
        <v>0</v>
      </c>
      <c r="E40" s="24" t="e">
        <f ca="1">SUM('Récup données'!$BG37)</f>
        <v>#VALUE!</v>
      </c>
      <c r="F40" s="24">
        <f ca="1">SUM('Récup données'!$BV37)</f>
        <v>0</v>
      </c>
      <c r="G40" s="24">
        <f ca="1">SUM('Récup données'!$N111)</f>
        <v>0</v>
      </c>
      <c r="H40" s="24">
        <f ca="1">SUM('Récup données'!$AC111)</f>
        <v>0</v>
      </c>
      <c r="I40" s="24" t="e">
        <f ca="1">SUM('Récup données'!$AR111)</f>
        <v>#VALUE!</v>
      </c>
      <c r="J40" s="24">
        <f ca="1">SUM('Récup données'!$BG111)</f>
        <v>0</v>
      </c>
      <c r="K40" s="24">
        <f ca="1">SUM('Récup données'!$BV111)</f>
        <v>0</v>
      </c>
      <c r="L40" s="24">
        <f ca="1">SUM('Récup données'!$N185)</f>
        <v>0</v>
      </c>
      <c r="M40" s="24">
        <f ca="1">SUM('Récup données'!$AC185)</f>
        <v>0</v>
      </c>
      <c r="N40" s="24">
        <f ca="1">SUM('Récup données'!$AR185)</f>
        <v>0</v>
      </c>
      <c r="O40" s="24" t="e">
        <f ca="1">SUM('Récup données'!$BG185)</f>
        <v>#VALUE!</v>
      </c>
      <c r="P40" s="24">
        <f ca="1">SUM('Récup données'!$BV185)</f>
        <v>0</v>
      </c>
      <c r="Q40" s="24">
        <f ca="1">SUM('Récup données'!$N259)</f>
        <v>0</v>
      </c>
      <c r="R40" s="24">
        <f ca="1">SUM('Récup données'!$AC259)</f>
        <v>0</v>
      </c>
      <c r="S40" s="24">
        <f ca="1">SUM('Récup données'!$AR259)</f>
        <v>0</v>
      </c>
    </row>
    <row r="41" spans="1:19" x14ac:dyDescent="0.25">
      <c r="A41" s="23" t="s">
        <v>40</v>
      </c>
      <c r="B41" s="24">
        <f>SUM('Récup données'!$N38)</f>
        <v>0</v>
      </c>
      <c r="C41" s="24">
        <f ca="1">SUM('Récup données'!$AC38)</f>
        <v>0</v>
      </c>
      <c r="D41" s="24">
        <f ca="1">SUM('Récup données'!$AR38)</f>
        <v>0</v>
      </c>
      <c r="E41" s="24" t="e">
        <f ca="1">SUM('Récup données'!$BG38)</f>
        <v>#VALUE!</v>
      </c>
      <c r="F41" s="24">
        <f ca="1">SUM('Récup données'!$BV38)</f>
        <v>0</v>
      </c>
      <c r="G41" s="24">
        <f ca="1">SUM('Récup données'!$N112)</f>
        <v>0</v>
      </c>
      <c r="H41" s="24">
        <f ca="1">SUM('Récup données'!$AC112)</f>
        <v>0</v>
      </c>
      <c r="I41" s="24" t="e">
        <f ca="1">SUM('Récup données'!$AR112)</f>
        <v>#VALUE!</v>
      </c>
      <c r="J41" s="24">
        <f ca="1">SUM('Récup données'!$BG112)</f>
        <v>0</v>
      </c>
      <c r="K41" s="24">
        <f ca="1">SUM('Récup données'!$BV112)</f>
        <v>0</v>
      </c>
      <c r="L41" s="24">
        <f ca="1">SUM('Récup données'!$N186)</f>
        <v>0</v>
      </c>
      <c r="M41" s="24">
        <f ca="1">SUM('Récup données'!$AC186)</f>
        <v>0</v>
      </c>
      <c r="N41" s="24">
        <f ca="1">SUM('Récup données'!$AR186)</f>
        <v>0</v>
      </c>
      <c r="O41" s="24" t="e">
        <f ca="1">SUM('Récup données'!$BG186)</f>
        <v>#VALUE!</v>
      </c>
      <c r="P41" s="24">
        <f ca="1">SUM('Récup données'!$BV186)</f>
        <v>0</v>
      </c>
      <c r="Q41" s="24">
        <f ca="1">SUM('Récup données'!$N260)</f>
        <v>0</v>
      </c>
      <c r="R41" s="24">
        <f ca="1">SUM('Récup données'!$AC260)</f>
        <v>0</v>
      </c>
      <c r="S41" s="24">
        <f ca="1">SUM('Récup données'!$AR260)</f>
        <v>0</v>
      </c>
    </row>
    <row r="42" spans="1:19" x14ac:dyDescent="0.25">
      <c r="A42" s="22" t="s">
        <v>41</v>
      </c>
      <c r="B42" s="24">
        <f>SUM('Récup données'!$N39)</f>
        <v>0</v>
      </c>
      <c r="C42" s="24">
        <f ca="1">SUM('Récup données'!$AC39)</f>
        <v>0</v>
      </c>
      <c r="D42" s="24">
        <f ca="1">SUM('Récup données'!$AR39)</f>
        <v>0</v>
      </c>
      <c r="E42" s="24" t="e">
        <f ca="1">SUM('Récup données'!$BG39)</f>
        <v>#VALUE!</v>
      </c>
      <c r="F42" s="24">
        <f ca="1">SUM('Récup données'!$BV39)</f>
        <v>0</v>
      </c>
      <c r="G42" s="24">
        <f ca="1">SUM('Récup données'!$N113)</f>
        <v>0</v>
      </c>
      <c r="H42" s="24">
        <f ca="1">SUM('Récup données'!$AC113)</f>
        <v>0</v>
      </c>
      <c r="I42" s="24" t="e">
        <f ca="1">SUM('Récup données'!$AR113)</f>
        <v>#VALUE!</v>
      </c>
      <c r="J42" s="24">
        <f ca="1">SUM('Récup données'!$BG113)</f>
        <v>0</v>
      </c>
      <c r="K42" s="24">
        <f ca="1">SUM('Récup données'!$BV113)</f>
        <v>0</v>
      </c>
      <c r="L42" s="24">
        <f ca="1">SUM('Récup données'!$N187)</f>
        <v>0</v>
      </c>
      <c r="M42" s="24">
        <f ca="1">SUM('Récup données'!$AC187)</f>
        <v>0</v>
      </c>
      <c r="N42" s="24">
        <f ca="1">SUM('Récup données'!$AR187)</f>
        <v>0</v>
      </c>
      <c r="O42" s="24" t="e">
        <f ca="1">SUM('Récup données'!$BG187)</f>
        <v>#VALUE!</v>
      </c>
      <c r="P42" s="24">
        <f ca="1">SUM('Récup données'!$BV187)</f>
        <v>0</v>
      </c>
      <c r="Q42" s="24">
        <f ca="1">SUM('Récup données'!$N261)</f>
        <v>0</v>
      </c>
      <c r="R42" s="24">
        <f ca="1">SUM('Récup données'!$AC261)</f>
        <v>0</v>
      </c>
      <c r="S42" s="24">
        <f ca="1">SUM('Récup données'!$AR261)</f>
        <v>0</v>
      </c>
    </row>
    <row r="43" spans="1:19" x14ac:dyDescent="0.25">
      <c r="A43" s="23" t="s">
        <v>42</v>
      </c>
      <c r="B43" s="24">
        <f>SUM('Récup données'!$N40)</f>
        <v>0</v>
      </c>
      <c r="C43" s="24">
        <f ca="1">SUM('Récup données'!$AC40)</f>
        <v>0</v>
      </c>
      <c r="D43" s="24">
        <f ca="1">SUM('Récup données'!$AR40)</f>
        <v>0</v>
      </c>
      <c r="E43" s="24" t="e">
        <f ca="1">SUM('Récup données'!$BG40)</f>
        <v>#VALUE!</v>
      </c>
      <c r="F43" s="24">
        <f ca="1">SUM('Récup données'!$BV40)</f>
        <v>0</v>
      </c>
      <c r="G43" s="24">
        <f ca="1">SUM('Récup données'!$N114)</f>
        <v>0</v>
      </c>
      <c r="H43" s="24">
        <f ca="1">SUM('Récup données'!$AC114)</f>
        <v>0</v>
      </c>
      <c r="I43" s="24" t="e">
        <f ca="1">SUM('Récup données'!$AR114)</f>
        <v>#VALUE!</v>
      </c>
      <c r="J43" s="24">
        <f ca="1">SUM('Récup données'!$BG114)</f>
        <v>0</v>
      </c>
      <c r="K43" s="24">
        <f ca="1">SUM('Récup données'!$BV114)</f>
        <v>0</v>
      </c>
      <c r="L43" s="24">
        <f ca="1">SUM('Récup données'!$N188)</f>
        <v>0</v>
      </c>
      <c r="M43" s="24">
        <f ca="1">SUM('Récup données'!$AC188)</f>
        <v>0</v>
      </c>
      <c r="N43" s="24">
        <f ca="1">SUM('Récup données'!$AR188)</f>
        <v>0</v>
      </c>
      <c r="O43" s="24" t="e">
        <f ca="1">SUM('Récup données'!$BG188)</f>
        <v>#VALUE!</v>
      </c>
      <c r="P43" s="24">
        <f ca="1">SUM('Récup données'!$BV188)</f>
        <v>0</v>
      </c>
      <c r="Q43" s="24">
        <f ca="1">SUM('Récup données'!$N262)</f>
        <v>0</v>
      </c>
      <c r="R43" s="24">
        <f ca="1">SUM('Récup données'!$AC262)</f>
        <v>0</v>
      </c>
      <c r="S43" s="24">
        <f ca="1">SUM('Récup données'!$AR262)</f>
        <v>0</v>
      </c>
    </row>
    <row r="44" spans="1:19" x14ac:dyDescent="0.25">
      <c r="A44" s="22" t="s">
        <v>43</v>
      </c>
      <c r="B44" s="24">
        <f ca="1">SUM('Récup données'!$N41)</f>
        <v>0</v>
      </c>
      <c r="C44" s="24">
        <f ca="1">SUM('Récup données'!$AC41)</f>
        <v>0</v>
      </c>
      <c r="D44" s="24">
        <f ca="1">SUM('Récup données'!$AR41)</f>
        <v>0</v>
      </c>
      <c r="E44" s="24" t="e">
        <f ca="1">SUM('Récup données'!$BG41)</f>
        <v>#VALUE!</v>
      </c>
      <c r="F44" s="24">
        <f ca="1">SUM('Récup données'!$BV41)</f>
        <v>0</v>
      </c>
      <c r="G44" s="24">
        <f ca="1">SUM('Récup données'!$N115)</f>
        <v>0</v>
      </c>
      <c r="H44" s="24">
        <f ca="1">SUM('Récup données'!$AC115)</f>
        <v>0</v>
      </c>
      <c r="I44" s="24" t="e">
        <f ca="1">SUM('Récup données'!$AR115)</f>
        <v>#VALUE!</v>
      </c>
      <c r="J44" s="24">
        <f ca="1">SUM('Récup données'!$BG115)</f>
        <v>0</v>
      </c>
      <c r="K44" s="24">
        <f ca="1">SUM('Récup données'!$BV115)</f>
        <v>0</v>
      </c>
      <c r="L44" s="24">
        <f ca="1">SUM('Récup données'!$N189)</f>
        <v>0</v>
      </c>
      <c r="M44" s="24">
        <f ca="1">SUM('Récup données'!$AC189)</f>
        <v>0</v>
      </c>
      <c r="N44" s="24">
        <f ca="1">SUM('Récup données'!$AR189)</f>
        <v>0</v>
      </c>
      <c r="O44" s="24" t="e">
        <f ca="1">SUM('Récup données'!$BG189)</f>
        <v>#VALUE!</v>
      </c>
      <c r="P44" s="24">
        <f ca="1">SUM('Récup données'!$BV189)</f>
        <v>0</v>
      </c>
      <c r="Q44" s="24">
        <f ca="1">SUM('Récup données'!$N263)</f>
        <v>0</v>
      </c>
      <c r="R44" s="24">
        <f ca="1">SUM('Récup données'!$AC263)</f>
        <v>0</v>
      </c>
      <c r="S44" s="24">
        <f ca="1">SUM('Récup données'!$AR263)</f>
        <v>0</v>
      </c>
    </row>
    <row r="45" spans="1:19" x14ac:dyDescent="0.25">
      <c r="A45" s="22" t="s">
        <v>45</v>
      </c>
      <c r="B45" s="24">
        <f>SUM('Récup données'!$N42)</f>
        <v>0</v>
      </c>
      <c r="C45" s="24">
        <f ca="1">SUM('Récup données'!$AC42)</f>
        <v>0</v>
      </c>
      <c r="D45" s="24">
        <f ca="1">SUM('Récup données'!$AR42)</f>
        <v>0</v>
      </c>
      <c r="E45" s="24" t="e">
        <f ca="1">SUM('Récup données'!$BG42)</f>
        <v>#VALUE!</v>
      </c>
      <c r="F45" s="24">
        <f ca="1">SUM('Récup données'!$BV42)</f>
        <v>0</v>
      </c>
      <c r="G45" s="24">
        <f ca="1">SUM('Récup données'!$N116)</f>
        <v>0</v>
      </c>
      <c r="H45" s="24">
        <f ca="1">SUM('Récup données'!$AC116)</f>
        <v>0</v>
      </c>
      <c r="I45" s="24" t="e">
        <f ca="1">SUM('Récup données'!$AR116)</f>
        <v>#VALUE!</v>
      </c>
      <c r="J45" s="24">
        <f ca="1">SUM('Récup données'!$BG116)</f>
        <v>0</v>
      </c>
      <c r="K45" s="24">
        <f ca="1">SUM('Récup données'!$BV116)</f>
        <v>0</v>
      </c>
      <c r="L45" s="24">
        <f ca="1">SUM('Récup données'!$N190)</f>
        <v>0</v>
      </c>
      <c r="M45" s="24">
        <f ca="1">SUM('Récup données'!$AC190)</f>
        <v>0</v>
      </c>
      <c r="N45" s="24">
        <f ca="1">SUM('Récup données'!$AR190)</f>
        <v>0</v>
      </c>
      <c r="O45" s="24" t="e">
        <f ca="1">SUM('Récup données'!$BG190)</f>
        <v>#VALUE!</v>
      </c>
      <c r="P45" s="24">
        <f ca="1">SUM('Récup données'!$BV190)</f>
        <v>0</v>
      </c>
      <c r="Q45" s="24">
        <f ca="1">SUM('Récup données'!$N264)</f>
        <v>0</v>
      </c>
      <c r="R45" s="24">
        <f ca="1">SUM('Récup données'!$AC264)</f>
        <v>0</v>
      </c>
      <c r="S45" s="24">
        <f ca="1">SUM('Récup données'!$AR264)</f>
        <v>0</v>
      </c>
    </row>
    <row r="46" spans="1:19" x14ac:dyDescent="0.25">
      <c r="A46" s="23" t="s">
        <v>46</v>
      </c>
      <c r="B46" s="24">
        <f>SUM('Récup données'!$N43)</f>
        <v>0</v>
      </c>
      <c r="C46" s="24">
        <f ca="1">SUM('Récup données'!$AC43)</f>
        <v>0</v>
      </c>
      <c r="D46" s="24">
        <f ca="1">SUM('Récup données'!$AR43)</f>
        <v>0</v>
      </c>
      <c r="E46" s="24" t="e">
        <f ca="1">SUM('Récup données'!$BG43)</f>
        <v>#VALUE!</v>
      </c>
      <c r="F46" s="24">
        <f ca="1">SUM('Récup données'!$BV43)</f>
        <v>0</v>
      </c>
      <c r="G46" s="24">
        <f ca="1">SUM('Récup données'!$N117)</f>
        <v>0</v>
      </c>
      <c r="H46" s="24">
        <f ca="1">SUM('Récup données'!$AC117)</f>
        <v>0</v>
      </c>
      <c r="I46" s="24" t="e">
        <f ca="1">SUM('Récup données'!$AR117)</f>
        <v>#VALUE!</v>
      </c>
      <c r="J46" s="24">
        <f ca="1">SUM('Récup données'!$BG117)</f>
        <v>0</v>
      </c>
      <c r="K46" s="24">
        <f ca="1">SUM('Récup données'!$BV117)</f>
        <v>0</v>
      </c>
      <c r="L46" s="24">
        <f ca="1">SUM('Récup données'!$N191)</f>
        <v>0</v>
      </c>
      <c r="M46" s="24">
        <f ca="1">SUM('Récup données'!$AC191)</f>
        <v>0</v>
      </c>
      <c r="N46" s="24">
        <f ca="1">SUM('Récup données'!$AR191)</f>
        <v>0</v>
      </c>
      <c r="O46" s="24" t="e">
        <f ca="1">SUM('Récup données'!$BG191)</f>
        <v>#VALUE!</v>
      </c>
      <c r="P46" s="24">
        <f ca="1">SUM('Récup données'!$BV191)</f>
        <v>0</v>
      </c>
      <c r="Q46" s="24">
        <f ca="1">SUM('Récup données'!$N265)</f>
        <v>0</v>
      </c>
      <c r="R46" s="24">
        <f ca="1">SUM('Récup données'!$AC265)</f>
        <v>0</v>
      </c>
      <c r="S46" s="24">
        <f ca="1">SUM('Récup données'!$AR265)</f>
        <v>0</v>
      </c>
    </row>
    <row r="47" spans="1:19" x14ac:dyDescent="0.25">
      <c r="A47" s="22" t="s">
        <v>47</v>
      </c>
      <c r="B47" s="24">
        <f>SUM('Récup données'!$N44)</f>
        <v>0</v>
      </c>
      <c r="C47" s="24">
        <f ca="1">SUM('Récup données'!$AC44)</f>
        <v>0</v>
      </c>
      <c r="D47" s="24">
        <f ca="1">SUM('Récup données'!$AR44)</f>
        <v>0</v>
      </c>
      <c r="E47" s="24" t="e">
        <f ca="1">SUM('Récup données'!$BG44)</f>
        <v>#VALUE!</v>
      </c>
      <c r="F47" s="24">
        <f ca="1">SUM('Récup données'!$BV44)</f>
        <v>0</v>
      </c>
      <c r="G47" s="24">
        <f ca="1">SUM('Récup données'!$N118)</f>
        <v>0</v>
      </c>
      <c r="H47" s="24">
        <f ca="1">SUM('Récup données'!$AC118)</f>
        <v>0</v>
      </c>
      <c r="I47" s="24" t="e">
        <f ca="1">SUM('Récup données'!$AR118)</f>
        <v>#VALUE!</v>
      </c>
      <c r="J47" s="24">
        <f ca="1">SUM('Récup données'!$BG118)</f>
        <v>0</v>
      </c>
      <c r="K47" s="24">
        <f ca="1">SUM('Récup données'!$BV118)</f>
        <v>0</v>
      </c>
      <c r="L47" s="24">
        <f ca="1">SUM('Récup données'!$N192)</f>
        <v>0</v>
      </c>
      <c r="M47" s="24">
        <f ca="1">SUM('Récup données'!$AC192)</f>
        <v>0</v>
      </c>
      <c r="N47" s="24">
        <f ca="1">SUM('Récup données'!$AR192)</f>
        <v>0</v>
      </c>
      <c r="O47" s="24" t="e">
        <f ca="1">SUM('Récup données'!$BG192)</f>
        <v>#VALUE!</v>
      </c>
      <c r="P47" s="24">
        <f ca="1">SUM('Récup données'!$BV192)</f>
        <v>0</v>
      </c>
      <c r="Q47" s="24">
        <f ca="1">SUM('Récup données'!$N266)</f>
        <v>0</v>
      </c>
      <c r="R47" s="24">
        <f ca="1">SUM('Récup données'!$AC266)</f>
        <v>0</v>
      </c>
      <c r="S47" s="24">
        <f ca="1">SUM('Récup données'!$AR266)</f>
        <v>0</v>
      </c>
    </row>
    <row r="48" spans="1:19" x14ac:dyDescent="0.25">
      <c r="A48" s="23" t="s">
        <v>48</v>
      </c>
      <c r="B48" s="24">
        <f>SUM('Récup données'!$N45)</f>
        <v>0</v>
      </c>
      <c r="C48" s="24">
        <f ca="1">SUM('Récup données'!$AC45)</f>
        <v>0</v>
      </c>
      <c r="D48" s="24">
        <f ca="1">SUM('Récup données'!$AR45)</f>
        <v>0</v>
      </c>
      <c r="E48" s="24" t="e">
        <f ca="1">SUM('Récup données'!$BG45)</f>
        <v>#VALUE!</v>
      </c>
      <c r="F48" s="24">
        <f ca="1">SUM('Récup données'!$BV45)</f>
        <v>0</v>
      </c>
      <c r="G48" s="24">
        <f ca="1">SUM('Récup données'!$N119)</f>
        <v>0</v>
      </c>
      <c r="H48" s="24">
        <f ca="1">SUM('Récup données'!$AC119)</f>
        <v>0</v>
      </c>
      <c r="I48" s="24" t="e">
        <f ca="1">SUM('Récup données'!$AR119)</f>
        <v>#VALUE!</v>
      </c>
      <c r="J48" s="24">
        <f ca="1">SUM('Récup données'!$BG119)</f>
        <v>0</v>
      </c>
      <c r="K48" s="24">
        <f ca="1">SUM('Récup données'!$BV119)</f>
        <v>0</v>
      </c>
      <c r="L48" s="24">
        <f ca="1">SUM('Récup données'!$N193)</f>
        <v>0</v>
      </c>
      <c r="M48" s="24">
        <f ca="1">SUM('Récup données'!$AC193)</f>
        <v>0</v>
      </c>
      <c r="N48" s="24">
        <f ca="1">SUM('Récup données'!$AR193)</f>
        <v>0</v>
      </c>
      <c r="O48" s="24" t="e">
        <f ca="1">SUM('Récup données'!$BG193)</f>
        <v>#VALUE!</v>
      </c>
      <c r="P48" s="24">
        <f ca="1">SUM('Récup données'!$BV193)</f>
        <v>0</v>
      </c>
      <c r="Q48" s="24">
        <f ca="1">SUM('Récup données'!$N267)</f>
        <v>0</v>
      </c>
      <c r="R48" s="24">
        <f ca="1">SUM('Récup données'!$AC267)</f>
        <v>0</v>
      </c>
      <c r="S48" s="24">
        <f ca="1">SUM('Récup données'!$AR267)</f>
        <v>0</v>
      </c>
    </row>
    <row r="49" spans="1:19" x14ac:dyDescent="0.25">
      <c r="A49" s="22" t="s">
        <v>49</v>
      </c>
      <c r="B49" s="24">
        <f>SUM('Récup données'!$N46)</f>
        <v>0</v>
      </c>
      <c r="C49" s="24">
        <f ca="1">SUM('Récup données'!$AC46)</f>
        <v>0</v>
      </c>
      <c r="D49" s="24">
        <f ca="1">SUM('Récup données'!$AR46)</f>
        <v>0</v>
      </c>
      <c r="E49" s="24" t="e">
        <f ca="1">SUM('Récup données'!$BG46)</f>
        <v>#VALUE!</v>
      </c>
      <c r="F49" s="24">
        <f ca="1">SUM('Récup données'!$BV46)</f>
        <v>0</v>
      </c>
      <c r="G49" s="24">
        <f ca="1">SUM('Récup données'!$N120)</f>
        <v>0</v>
      </c>
      <c r="H49" s="24">
        <f ca="1">SUM('Récup données'!$AC120)</f>
        <v>0</v>
      </c>
      <c r="I49" s="24" t="e">
        <f ca="1">SUM('Récup données'!$AR120)</f>
        <v>#VALUE!</v>
      </c>
      <c r="J49" s="24">
        <f ca="1">SUM('Récup données'!$BG120)</f>
        <v>0</v>
      </c>
      <c r="K49" s="24">
        <f ca="1">SUM('Récup données'!$BV120)</f>
        <v>0</v>
      </c>
      <c r="L49" s="24">
        <f ca="1">SUM('Récup données'!$N194)</f>
        <v>0</v>
      </c>
      <c r="M49" s="24">
        <f ca="1">SUM('Récup données'!$AC194)</f>
        <v>0</v>
      </c>
      <c r="N49" s="24">
        <f ca="1">SUM('Récup données'!$AR194)</f>
        <v>0</v>
      </c>
      <c r="O49" s="24" t="e">
        <f ca="1">SUM('Récup données'!$BG194)</f>
        <v>#VALUE!</v>
      </c>
      <c r="P49" s="24">
        <f ca="1">SUM('Récup données'!$BV194)</f>
        <v>0</v>
      </c>
      <c r="Q49" s="24">
        <f ca="1">SUM('Récup données'!$N268)</f>
        <v>0</v>
      </c>
      <c r="R49" s="24">
        <f ca="1">SUM('Récup données'!$AC268)</f>
        <v>0</v>
      </c>
      <c r="S49" s="24">
        <f ca="1">SUM('Récup données'!$AR268)</f>
        <v>0</v>
      </c>
    </row>
    <row r="50" spans="1:19" x14ac:dyDescent="0.25">
      <c r="A50" s="23" t="s">
        <v>50</v>
      </c>
      <c r="B50" s="24">
        <f>SUM('Récup données'!$N47)</f>
        <v>0</v>
      </c>
      <c r="C50" s="24">
        <f ca="1">SUM('Récup données'!$AC47)</f>
        <v>0</v>
      </c>
      <c r="D50" s="24">
        <f ca="1">SUM('Récup données'!$AR47)</f>
        <v>0</v>
      </c>
      <c r="E50" s="24" t="e">
        <f ca="1">SUM('Récup données'!$BG47)</f>
        <v>#VALUE!</v>
      </c>
      <c r="F50" s="24">
        <f ca="1">SUM('Récup données'!$BV47)</f>
        <v>0</v>
      </c>
      <c r="G50" s="24">
        <f ca="1">SUM('Récup données'!$N121)</f>
        <v>0</v>
      </c>
      <c r="H50" s="24">
        <f ca="1">SUM('Récup données'!$AC121)</f>
        <v>0</v>
      </c>
      <c r="I50" s="24" t="e">
        <f ca="1">SUM('Récup données'!$AR121)</f>
        <v>#VALUE!</v>
      </c>
      <c r="J50" s="24">
        <f ca="1">SUM('Récup données'!$BG121)</f>
        <v>0</v>
      </c>
      <c r="K50" s="24">
        <f ca="1">SUM('Récup données'!$BV121)</f>
        <v>0</v>
      </c>
      <c r="L50" s="24">
        <f ca="1">SUM('Récup données'!$N195)</f>
        <v>0</v>
      </c>
      <c r="M50" s="24">
        <f ca="1">SUM('Récup données'!$AC195)</f>
        <v>0</v>
      </c>
      <c r="N50" s="24">
        <f ca="1">SUM('Récup données'!$AR195)</f>
        <v>0</v>
      </c>
      <c r="O50" s="24" t="e">
        <f ca="1">SUM('Récup données'!$BG195)</f>
        <v>#VALUE!</v>
      </c>
      <c r="P50" s="24">
        <f ca="1">SUM('Récup données'!$BV195)</f>
        <v>0</v>
      </c>
      <c r="Q50" s="24">
        <f ca="1">SUM('Récup données'!$N269)</f>
        <v>0</v>
      </c>
      <c r="R50" s="24">
        <f ca="1">SUM('Récup données'!$AC269)</f>
        <v>0</v>
      </c>
      <c r="S50" s="24">
        <f ca="1">SUM('Récup données'!$AR269)</f>
        <v>0</v>
      </c>
    </row>
    <row r="51" spans="1:19" x14ac:dyDescent="0.25">
      <c r="A51" s="22" t="s">
        <v>51</v>
      </c>
      <c r="B51" s="24">
        <f>SUM('Récup données'!$N48)</f>
        <v>0</v>
      </c>
      <c r="C51" s="24">
        <f ca="1">SUM('Récup données'!$AC48)</f>
        <v>0</v>
      </c>
      <c r="D51" s="24">
        <f ca="1">SUM('Récup données'!$AR48)</f>
        <v>0</v>
      </c>
      <c r="E51" s="24" t="e">
        <f ca="1">SUM('Récup données'!$BG48)</f>
        <v>#VALUE!</v>
      </c>
      <c r="F51" s="24">
        <f ca="1">SUM('Récup données'!$BV48)</f>
        <v>0</v>
      </c>
      <c r="G51" s="24">
        <f ca="1">SUM('Récup données'!$N122)</f>
        <v>0</v>
      </c>
      <c r="H51" s="24">
        <f ca="1">SUM('Récup données'!$AC122)</f>
        <v>0</v>
      </c>
      <c r="I51" s="24" t="e">
        <f ca="1">SUM('Récup données'!$AR122)</f>
        <v>#VALUE!</v>
      </c>
      <c r="J51" s="24">
        <f ca="1">SUM('Récup données'!$BG122)</f>
        <v>0</v>
      </c>
      <c r="K51" s="24">
        <f ca="1">SUM('Récup données'!$BV122)</f>
        <v>0</v>
      </c>
      <c r="L51" s="24">
        <f ca="1">SUM('Récup données'!$N196)</f>
        <v>0</v>
      </c>
      <c r="M51" s="24">
        <f ca="1">SUM('Récup données'!$AC196)</f>
        <v>0</v>
      </c>
      <c r="N51" s="24">
        <f ca="1">SUM('Récup données'!$AR196)</f>
        <v>0</v>
      </c>
      <c r="O51" s="24" t="e">
        <f ca="1">SUM('Récup données'!$BG196)</f>
        <v>#VALUE!</v>
      </c>
      <c r="P51" s="24">
        <f ca="1">SUM('Récup données'!$BV196)</f>
        <v>0</v>
      </c>
      <c r="Q51" s="24">
        <f ca="1">SUM('Récup données'!$N270)</f>
        <v>0</v>
      </c>
      <c r="R51" s="24">
        <f ca="1">SUM('Récup données'!$AC270)</f>
        <v>0</v>
      </c>
      <c r="S51" s="24">
        <f ca="1">SUM('Récup données'!$AR270)</f>
        <v>0</v>
      </c>
    </row>
    <row r="52" spans="1:19" x14ac:dyDescent="0.25">
      <c r="A52" s="23" t="s">
        <v>52</v>
      </c>
      <c r="B52" s="24">
        <f>SUM('Récup données'!$N49)</f>
        <v>0</v>
      </c>
      <c r="C52" s="24">
        <f ca="1">SUM('Récup données'!$AC49)</f>
        <v>0</v>
      </c>
      <c r="D52" s="24">
        <f ca="1">SUM('Récup données'!$AR49)</f>
        <v>0</v>
      </c>
      <c r="E52" s="24" t="e">
        <f ca="1">SUM('Récup données'!$BG49)</f>
        <v>#VALUE!</v>
      </c>
      <c r="F52" s="24">
        <f ca="1">SUM('Récup données'!$BV49)</f>
        <v>0</v>
      </c>
      <c r="G52" s="24">
        <f ca="1">SUM('Récup données'!$N123)</f>
        <v>0</v>
      </c>
      <c r="H52" s="24">
        <f ca="1">SUM('Récup données'!$AC123)</f>
        <v>0</v>
      </c>
      <c r="I52" s="24" t="e">
        <f ca="1">SUM('Récup données'!$AR123)</f>
        <v>#VALUE!</v>
      </c>
      <c r="J52" s="24">
        <f ca="1">SUM('Récup données'!$BG123)</f>
        <v>0</v>
      </c>
      <c r="K52" s="24">
        <f ca="1">SUM('Récup données'!$BV123)</f>
        <v>0</v>
      </c>
      <c r="L52" s="24">
        <f ca="1">SUM('Récup données'!$N197)</f>
        <v>0</v>
      </c>
      <c r="M52" s="24">
        <f ca="1">SUM('Récup données'!$AC197)</f>
        <v>0</v>
      </c>
      <c r="N52" s="24">
        <f ca="1">SUM('Récup données'!$AR197)</f>
        <v>0</v>
      </c>
      <c r="O52" s="24" t="e">
        <f ca="1">SUM('Récup données'!$BG197)</f>
        <v>#VALUE!</v>
      </c>
      <c r="P52" s="24">
        <f ca="1">SUM('Récup données'!$BV197)</f>
        <v>0</v>
      </c>
      <c r="Q52" s="24">
        <f ca="1">SUM('Récup données'!$N271)</f>
        <v>0</v>
      </c>
      <c r="R52" s="24">
        <f ca="1">SUM('Récup données'!$AC271)</f>
        <v>0</v>
      </c>
      <c r="S52" s="24">
        <f ca="1">SUM('Récup données'!$AR271)</f>
        <v>0</v>
      </c>
    </row>
    <row r="53" spans="1:19" x14ac:dyDescent="0.25">
      <c r="A53" s="22" t="s">
        <v>53</v>
      </c>
      <c r="B53" s="24">
        <f>SUM('Récup données'!$N50)</f>
        <v>0</v>
      </c>
      <c r="C53" s="24">
        <f ca="1">SUM('Récup données'!$AC50)</f>
        <v>0</v>
      </c>
      <c r="D53" s="24">
        <f ca="1">SUM('Récup données'!$AR50)</f>
        <v>0</v>
      </c>
      <c r="E53" s="24" t="e">
        <f ca="1">SUM('Récup données'!$BG50)</f>
        <v>#VALUE!</v>
      </c>
      <c r="F53" s="24">
        <f ca="1">SUM('Récup données'!$BV50)</f>
        <v>0</v>
      </c>
      <c r="G53" s="24">
        <f ca="1">SUM('Récup données'!$N124)</f>
        <v>0</v>
      </c>
      <c r="H53" s="24">
        <f ca="1">SUM('Récup données'!$AC124)</f>
        <v>0</v>
      </c>
      <c r="I53" s="24" t="e">
        <f ca="1">SUM('Récup données'!$AR124)</f>
        <v>#VALUE!</v>
      </c>
      <c r="J53" s="24">
        <f ca="1">SUM('Récup données'!$BG124)</f>
        <v>0</v>
      </c>
      <c r="K53" s="24">
        <f ca="1">SUM('Récup données'!$BV124)</f>
        <v>0</v>
      </c>
      <c r="L53" s="24">
        <f ca="1">SUM('Récup données'!$N198)</f>
        <v>0</v>
      </c>
      <c r="M53" s="24">
        <f ca="1">SUM('Récup données'!$AC198)</f>
        <v>0</v>
      </c>
      <c r="N53" s="24">
        <f ca="1">SUM('Récup données'!$AR198)</f>
        <v>0</v>
      </c>
      <c r="O53" s="24" t="e">
        <f ca="1">SUM('Récup données'!$BG198)</f>
        <v>#VALUE!</v>
      </c>
      <c r="P53" s="24">
        <f ca="1">SUM('Récup données'!$BV198)</f>
        <v>0</v>
      </c>
      <c r="Q53" s="24">
        <f ca="1">SUM('Récup données'!$N272)</f>
        <v>0</v>
      </c>
      <c r="R53" s="24">
        <f ca="1">SUM('Récup données'!$AC272)</f>
        <v>0</v>
      </c>
      <c r="S53" s="24">
        <f ca="1">SUM('Récup données'!$AR272)</f>
        <v>0</v>
      </c>
    </row>
    <row r="54" spans="1:19" x14ac:dyDescent="0.25">
      <c r="A54" s="23" t="s">
        <v>54</v>
      </c>
      <c r="B54" s="24">
        <f>SUM('Récup données'!$N51)</f>
        <v>0</v>
      </c>
      <c r="C54" s="24">
        <f ca="1">SUM('Récup données'!$AC51)</f>
        <v>0</v>
      </c>
      <c r="D54" s="24">
        <f ca="1">SUM('Récup données'!$AR51)</f>
        <v>0</v>
      </c>
      <c r="E54" s="24" t="e">
        <f ca="1">SUM('Récup données'!$BG51)</f>
        <v>#VALUE!</v>
      </c>
      <c r="F54" s="24">
        <f ca="1">SUM('Récup données'!$BV51)</f>
        <v>0</v>
      </c>
      <c r="G54" s="24">
        <f ca="1">SUM('Récup données'!$N125)</f>
        <v>0</v>
      </c>
      <c r="H54" s="24">
        <f ca="1">SUM('Récup données'!$AC125)</f>
        <v>0</v>
      </c>
      <c r="I54" s="24" t="e">
        <f ca="1">SUM('Récup données'!$AR125)</f>
        <v>#VALUE!</v>
      </c>
      <c r="J54" s="24">
        <f ca="1">SUM('Récup données'!$BG125)</f>
        <v>0</v>
      </c>
      <c r="K54" s="24">
        <f ca="1">SUM('Récup données'!$BV125)</f>
        <v>0</v>
      </c>
      <c r="L54" s="24">
        <f ca="1">SUM('Récup données'!$N199)</f>
        <v>0</v>
      </c>
      <c r="M54" s="24">
        <f ca="1">SUM('Récup données'!$AC199)</f>
        <v>0</v>
      </c>
      <c r="N54" s="24">
        <f ca="1">SUM('Récup données'!$AR199)</f>
        <v>0</v>
      </c>
      <c r="O54" s="24" t="e">
        <f ca="1">SUM('Récup données'!$BG199)</f>
        <v>#VALUE!</v>
      </c>
      <c r="P54" s="24">
        <f ca="1">SUM('Récup données'!$BV199)</f>
        <v>0</v>
      </c>
      <c r="Q54" s="24">
        <f ca="1">SUM('Récup données'!$N273)</f>
        <v>0</v>
      </c>
      <c r="R54" s="24">
        <f ca="1">SUM('Récup données'!$AC273)</f>
        <v>0</v>
      </c>
      <c r="S54" s="24">
        <f ca="1">SUM('Récup données'!$AR273)</f>
        <v>0</v>
      </c>
    </row>
    <row r="55" spans="1:19" x14ac:dyDescent="0.25">
      <c r="A55" s="23" t="s">
        <v>56</v>
      </c>
      <c r="B55" s="24">
        <f>SUM('Récup données'!$N52)</f>
        <v>0</v>
      </c>
      <c r="C55" s="24">
        <f ca="1">SUM('Récup données'!$AC52)</f>
        <v>0</v>
      </c>
      <c r="D55" s="24">
        <f ca="1">SUM('Récup données'!$AR52)</f>
        <v>0</v>
      </c>
      <c r="E55" s="24" t="e">
        <f ca="1">SUM('Récup données'!$BG52)</f>
        <v>#VALUE!</v>
      </c>
      <c r="F55" s="24">
        <f ca="1">SUM('Récup données'!$BV52)</f>
        <v>0</v>
      </c>
      <c r="G55" s="24">
        <f ca="1">SUM('Récup données'!$N126)</f>
        <v>0</v>
      </c>
      <c r="H55" s="24">
        <f ca="1">SUM('Récup données'!$AC126)</f>
        <v>0</v>
      </c>
      <c r="I55" s="24" t="e">
        <f ca="1">SUM('Récup données'!$AR126)</f>
        <v>#VALUE!</v>
      </c>
      <c r="J55" s="24">
        <f ca="1">SUM('Récup données'!$BG126)</f>
        <v>0</v>
      </c>
      <c r="K55" s="24">
        <f ca="1">SUM('Récup données'!$BV126)</f>
        <v>0</v>
      </c>
      <c r="L55" s="24">
        <f ca="1">SUM('Récup données'!$N200)</f>
        <v>0</v>
      </c>
      <c r="M55" s="24">
        <f ca="1">SUM('Récup données'!$AC200)</f>
        <v>0</v>
      </c>
      <c r="N55" s="24">
        <f ca="1">SUM('Récup données'!$AR200)</f>
        <v>0</v>
      </c>
      <c r="O55" s="24" t="e">
        <f ca="1">SUM('Récup données'!$BG200)</f>
        <v>#VALUE!</v>
      </c>
      <c r="P55" s="24">
        <f ca="1">SUM('Récup données'!$BV200)</f>
        <v>0</v>
      </c>
      <c r="Q55" s="24">
        <f ca="1">SUM('Récup données'!$N274)</f>
        <v>0</v>
      </c>
      <c r="R55" s="24">
        <f ca="1">SUM('Récup données'!$AC274)</f>
        <v>0</v>
      </c>
      <c r="S55" s="24">
        <f ca="1">SUM('Récup données'!$AR274)</f>
        <v>0</v>
      </c>
    </row>
    <row r="56" spans="1:19" x14ac:dyDescent="0.25">
      <c r="A56" s="22" t="s">
        <v>57</v>
      </c>
      <c r="B56" s="24">
        <f>SUM('Récup données'!$N53)</f>
        <v>0</v>
      </c>
      <c r="C56" s="24">
        <f ca="1">SUM('Récup données'!$AC53)</f>
        <v>0</v>
      </c>
      <c r="D56" s="24">
        <f ca="1">SUM('Récup données'!$AR53)</f>
        <v>0</v>
      </c>
      <c r="E56" s="24" t="e">
        <f ca="1">SUM('Récup données'!$BG53)</f>
        <v>#VALUE!</v>
      </c>
      <c r="F56" s="24">
        <f ca="1">SUM('Récup données'!$BV53)</f>
        <v>0</v>
      </c>
      <c r="G56" s="24">
        <f ca="1">SUM('Récup données'!$N127)</f>
        <v>0</v>
      </c>
      <c r="H56" s="24">
        <f ca="1">SUM('Récup données'!$AC127)</f>
        <v>0</v>
      </c>
      <c r="I56" s="24" t="e">
        <f ca="1">SUM('Récup données'!$AR127)</f>
        <v>#VALUE!</v>
      </c>
      <c r="J56" s="24">
        <f ca="1">SUM('Récup données'!$BG127)</f>
        <v>0</v>
      </c>
      <c r="K56" s="24">
        <f ca="1">SUM('Récup données'!$BV127)</f>
        <v>0</v>
      </c>
      <c r="L56" s="24">
        <f ca="1">SUM('Récup données'!$N201)</f>
        <v>0</v>
      </c>
      <c r="M56" s="24">
        <f ca="1">SUM('Récup données'!$AC201)</f>
        <v>0</v>
      </c>
      <c r="N56" s="24">
        <f ca="1">SUM('Récup données'!$AR201)</f>
        <v>0</v>
      </c>
      <c r="O56" s="24" t="e">
        <f ca="1">SUM('Récup données'!$BG201)</f>
        <v>#VALUE!</v>
      </c>
      <c r="P56" s="24">
        <f ca="1">SUM('Récup données'!$BV201)</f>
        <v>0</v>
      </c>
      <c r="Q56" s="24">
        <f ca="1">SUM('Récup données'!$N275)</f>
        <v>0</v>
      </c>
      <c r="R56" s="24">
        <f ca="1">SUM('Récup données'!$AC275)</f>
        <v>0</v>
      </c>
      <c r="S56" s="24">
        <f ca="1">SUM('Récup données'!$AR275)</f>
        <v>0</v>
      </c>
    </row>
    <row r="57" spans="1:19" x14ac:dyDescent="0.25">
      <c r="A57" s="23" t="s">
        <v>58</v>
      </c>
      <c r="B57" s="24">
        <f>SUM('Récup données'!$N54)</f>
        <v>0</v>
      </c>
      <c r="C57" s="24">
        <f ca="1">SUM('Récup données'!$AC54)</f>
        <v>0</v>
      </c>
      <c r="D57" s="24">
        <f ca="1">SUM('Récup données'!$AR54)</f>
        <v>0</v>
      </c>
      <c r="E57" s="24" t="e">
        <f ca="1">SUM('Récup données'!$BG54)</f>
        <v>#VALUE!</v>
      </c>
      <c r="F57" s="24">
        <f ca="1">SUM('Récup données'!$BV54)</f>
        <v>0</v>
      </c>
      <c r="G57" s="24">
        <f ca="1">SUM('Récup données'!$N128)</f>
        <v>0</v>
      </c>
      <c r="H57" s="24">
        <f ca="1">SUM('Récup données'!$AC128)</f>
        <v>0</v>
      </c>
      <c r="I57" s="24" t="e">
        <f ca="1">SUM('Récup données'!$AR128)</f>
        <v>#VALUE!</v>
      </c>
      <c r="J57" s="24">
        <f ca="1">SUM('Récup données'!$BG128)</f>
        <v>0</v>
      </c>
      <c r="K57" s="24">
        <f ca="1">SUM('Récup données'!$BV128)</f>
        <v>0</v>
      </c>
      <c r="L57" s="24">
        <f ca="1">SUM('Récup données'!$N202)</f>
        <v>0</v>
      </c>
      <c r="M57" s="24">
        <f ca="1">SUM('Récup données'!$AC202)</f>
        <v>0</v>
      </c>
      <c r="N57" s="24">
        <f ca="1">SUM('Récup données'!$AR202)</f>
        <v>0</v>
      </c>
      <c r="O57" s="24" t="e">
        <f ca="1">SUM('Récup données'!$BG202)</f>
        <v>#VALUE!</v>
      </c>
      <c r="P57" s="24">
        <f ca="1">SUM('Récup données'!$BV202)</f>
        <v>0</v>
      </c>
      <c r="Q57" s="24">
        <f ca="1">SUM('Récup données'!$N276)</f>
        <v>0</v>
      </c>
      <c r="R57" s="24">
        <f ca="1">SUM('Récup données'!$AC276)</f>
        <v>0</v>
      </c>
      <c r="S57" s="24">
        <f ca="1">SUM('Récup données'!$AR276)</f>
        <v>0</v>
      </c>
    </row>
    <row r="58" spans="1:19" x14ac:dyDescent="0.25">
      <c r="A58" s="22" t="s">
        <v>59</v>
      </c>
      <c r="B58" s="24">
        <f>SUM('Récup données'!$N55)</f>
        <v>0</v>
      </c>
      <c r="C58" s="24">
        <f ca="1">SUM('Récup données'!$AC55)</f>
        <v>0</v>
      </c>
      <c r="D58" s="24">
        <f ca="1">SUM('Récup données'!$AR55)</f>
        <v>0</v>
      </c>
      <c r="E58" s="24" t="e">
        <f ca="1">SUM('Récup données'!$BG55)</f>
        <v>#VALUE!</v>
      </c>
      <c r="F58" s="24">
        <f ca="1">SUM('Récup données'!$BV55)</f>
        <v>0</v>
      </c>
      <c r="G58" s="24">
        <f ca="1">SUM('Récup données'!$N129)</f>
        <v>0</v>
      </c>
      <c r="H58" s="24">
        <f ca="1">SUM('Récup données'!$AC129)</f>
        <v>0</v>
      </c>
      <c r="I58" s="24" t="e">
        <f ca="1">SUM('Récup données'!$AR129)</f>
        <v>#VALUE!</v>
      </c>
      <c r="J58" s="24">
        <f ca="1">SUM('Récup données'!$BG129)</f>
        <v>0</v>
      </c>
      <c r="K58" s="24">
        <f ca="1">SUM('Récup données'!$BV129)</f>
        <v>0</v>
      </c>
      <c r="L58" s="24">
        <f ca="1">SUM('Récup données'!$N203)</f>
        <v>0</v>
      </c>
      <c r="M58" s="24">
        <f ca="1">SUM('Récup données'!$AC203)</f>
        <v>0</v>
      </c>
      <c r="N58" s="24">
        <f ca="1">SUM('Récup données'!$AR203)</f>
        <v>0</v>
      </c>
      <c r="O58" s="24" t="e">
        <f ca="1">SUM('Récup données'!$BG203)</f>
        <v>#VALUE!</v>
      </c>
      <c r="P58" s="24">
        <f ca="1">SUM('Récup données'!$BV203)</f>
        <v>0</v>
      </c>
      <c r="Q58" s="24">
        <f ca="1">SUM('Récup données'!$N277)</f>
        <v>0</v>
      </c>
      <c r="R58" s="24">
        <f ca="1">SUM('Récup données'!$AC277)</f>
        <v>0</v>
      </c>
      <c r="S58" s="24">
        <f ca="1">SUM('Récup données'!$AR277)</f>
        <v>0</v>
      </c>
    </row>
    <row r="59" spans="1:19" x14ac:dyDescent="0.25">
      <c r="A59" s="23" t="s">
        <v>60</v>
      </c>
      <c r="B59" s="24">
        <f>SUM('Récup données'!$N56)</f>
        <v>0</v>
      </c>
      <c r="C59" s="24">
        <f ca="1">SUM('Récup données'!$AC56)</f>
        <v>0</v>
      </c>
      <c r="D59" s="24">
        <f ca="1">SUM('Récup données'!$AR56)</f>
        <v>0</v>
      </c>
      <c r="E59" s="24" t="e">
        <f ca="1">SUM('Récup données'!$BG56)</f>
        <v>#VALUE!</v>
      </c>
      <c r="F59" s="24">
        <f ca="1">SUM('Récup données'!$BV56)</f>
        <v>0</v>
      </c>
      <c r="G59" s="24">
        <f ca="1">SUM('Récup données'!$N130)</f>
        <v>0</v>
      </c>
      <c r="H59" s="24">
        <f ca="1">SUM('Récup données'!$AC130)</f>
        <v>0</v>
      </c>
      <c r="I59" s="24" t="e">
        <f ca="1">SUM('Récup données'!$AR130)</f>
        <v>#VALUE!</v>
      </c>
      <c r="J59" s="24">
        <f ca="1">SUM('Récup données'!$BG130)</f>
        <v>0</v>
      </c>
      <c r="K59" s="24">
        <f ca="1">SUM('Récup données'!$BV130)</f>
        <v>0</v>
      </c>
      <c r="L59" s="24">
        <f ca="1">SUM('Récup données'!$N204)</f>
        <v>0</v>
      </c>
      <c r="M59" s="24">
        <f ca="1">SUM('Récup données'!$AC204)</f>
        <v>0</v>
      </c>
      <c r="N59" s="24">
        <f ca="1">SUM('Récup données'!$AR204)</f>
        <v>0</v>
      </c>
      <c r="O59" s="24" t="e">
        <f ca="1">SUM('Récup données'!$BG204)</f>
        <v>#VALUE!</v>
      </c>
      <c r="P59" s="24">
        <f ca="1">SUM('Récup données'!$BV204)</f>
        <v>0</v>
      </c>
      <c r="Q59" s="24">
        <f ca="1">SUM('Récup données'!$N278)</f>
        <v>0</v>
      </c>
      <c r="R59" s="24">
        <f ca="1">SUM('Récup données'!$AC278)</f>
        <v>0</v>
      </c>
      <c r="S59" s="24">
        <f ca="1">SUM('Récup données'!$AR278)</f>
        <v>0</v>
      </c>
    </row>
    <row r="60" spans="1:19" x14ac:dyDescent="0.25">
      <c r="A60" s="22" t="s">
        <v>61</v>
      </c>
      <c r="B60" s="24">
        <f>SUM('Récup données'!$N57)</f>
        <v>0</v>
      </c>
      <c r="C60" s="24">
        <f ca="1">SUM('Récup données'!$AC57)</f>
        <v>0</v>
      </c>
      <c r="D60" s="24">
        <f ca="1">SUM('Récup données'!$AR57)</f>
        <v>0</v>
      </c>
      <c r="E60" s="24" t="e">
        <f ca="1">SUM('Récup données'!$BG57)</f>
        <v>#VALUE!</v>
      </c>
      <c r="F60" s="24">
        <f ca="1">SUM('Récup données'!$BV57)</f>
        <v>0</v>
      </c>
      <c r="G60" s="24">
        <f ca="1">SUM('Récup données'!$N131)</f>
        <v>0</v>
      </c>
      <c r="H60" s="24">
        <f ca="1">SUM('Récup données'!$AC131)</f>
        <v>0</v>
      </c>
      <c r="I60" s="24" t="e">
        <f ca="1">SUM('Récup données'!$AR131)</f>
        <v>#VALUE!</v>
      </c>
      <c r="J60" s="24">
        <f ca="1">SUM('Récup données'!$BG131)</f>
        <v>0</v>
      </c>
      <c r="K60" s="24">
        <f ca="1">SUM('Récup données'!$BV131)</f>
        <v>0</v>
      </c>
      <c r="L60" s="24">
        <f ca="1">SUM('Récup données'!$N205)</f>
        <v>0</v>
      </c>
      <c r="M60" s="24">
        <f ca="1">SUM('Récup données'!$AC205)</f>
        <v>0</v>
      </c>
      <c r="N60" s="24">
        <f ca="1">SUM('Récup données'!$AR205)</f>
        <v>0</v>
      </c>
      <c r="O60" s="24" t="e">
        <f ca="1">SUM('Récup données'!$BG205)</f>
        <v>#VALUE!</v>
      </c>
      <c r="P60" s="24">
        <f ca="1">SUM('Récup données'!$BV205)</f>
        <v>0</v>
      </c>
      <c r="Q60" s="24">
        <f ca="1">SUM('Récup données'!$N279)</f>
        <v>0</v>
      </c>
      <c r="R60" s="24">
        <f ca="1">SUM('Récup données'!$AC279)</f>
        <v>0</v>
      </c>
      <c r="S60" s="24">
        <f ca="1">SUM('Récup données'!$AR279)</f>
        <v>0</v>
      </c>
    </row>
    <row r="61" spans="1:19" x14ac:dyDescent="0.25">
      <c r="A61" s="23" t="s">
        <v>62</v>
      </c>
      <c r="B61" s="24">
        <f>SUM('Récup données'!$N58)</f>
        <v>0</v>
      </c>
      <c r="C61" s="24">
        <f ca="1">SUM('Récup données'!$AC58)</f>
        <v>0</v>
      </c>
      <c r="D61" s="24">
        <f ca="1">SUM('Récup données'!$AR58)</f>
        <v>0</v>
      </c>
      <c r="E61" s="24" t="e">
        <f ca="1">SUM('Récup données'!$BG58)</f>
        <v>#VALUE!</v>
      </c>
      <c r="F61" s="24">
        <f ca="1">SUM('Récup données'!$BV58)</f>
        <v>0</v>
      </c>
      <c r="G61" s="24">
        <f ca="1">SUM('Récup données'!$N132)</f>
        <v>0</v>
      </c>
      <c r="H61" s="24">
        <f ca="1">SUM('Récup données'!$AC132)</f>
        <v>0</v>
      </c>
      <c r="I61" s="24" t="e">
        <f ca="1">SUM('Récup données'!$AR132)</f>
        <v>#VALUE!</v>
      </c>
      <c r="J61" s="24">
        <f ca="1">SUM('Récup données'!$BG132)</f>
        <v>0</v>
      </c>
      <c r="K61" s="24">
        <f ca="1">SUM('Récup données'!$BV132)</f>
        <v>0</v>
      </c>
      <c r="L61" s="24">
        <f ca="1">SUM('Récup données'!$N206)</f>
        <v>0</v>
      </c>
      <c r="M61" s="24">
        <f ca="1">SUM('Récup données'!$AC206)</f>
        <v>0</v>
      </c>
      <c r="N61" s="24">
        <f ca="1">SUM('Récup données'!$AR206)</f>
        <v>0</v>
      </c>
      <c r="O61" s="24" t="e">
        <f ca="1">SUM('Récup données'!$BG206)</f>
        <v>#VALUE!</v>
      </c>
      <c r="P61" s="24">
        <f ca="1">SUM('Récup données'!$BV206)</f>
        <v>0</v>
      </c>
      <c r="Q61" s="24">
        <f ca="1">SUM('Récup données'!$N280)</f>
        <v>0</v>
      </c>
      <c r="R61" s="24">
        <f ca="1">SUM('Récup données'!$AC280)</f>
        <v>0</v>
      </c>
      <c r="S61" s="24">
        <f ca="1">SUM('Récup données'!$AR280)</f>
        <v>0</v>
      </c>
    </row>
    <row r="62" spans="1:19" x14ac:dyDescent="0.25">
      <c r="A62" s="22" t="s">
        <v>63</v>
      </c>
      <c r="B62" s="24">
        <f>SUM('Récup données'!$N59)</f>
        <v>0</v>
      </c>
      <c r="C62" s="24">
        <f ca="1">SUM('Récup données'!$AC59)</f>
        <v>0</v>
      </c>
      <c r="D62" s="24">
        <f ca="1">SUM('Récup données'!$AR59)</f>
        <v>0</v>
      </c>
      <c r="E62" s="24" t="e">
        <f ca="1">SUM('Récup données'!$BG59)</f>
        <v>#VALUE!</v>
      </c>
      <c r="F62" s="24">
        <f ca="1">SUM('Récup données'!$BV59)</f>
        <v>0</v>
      </c>
      <c r="G62" s="24">
        <f ca="1">SUM('Récup données'!$N133)</f>
        <v>0</v>
      </c>
      <c r="H62" s="24">
        <f ca="1">SUM('Récup données'!$AC133)</f>
        <v>0</v>
      </c>
      <c r="I62" s="24" t="e">
        <f ca="1">SUM('Récup données'!$AR133)</f>
        <v>#VALUE!</v>
      </c>
      <c r="J62" s="24">
        <f ca="1">SUM('Récup données'!$BG133)</f>
        <v>0</v>
      </c>
      <c r="K62" s="24">
        <f ca="1">SUM('Récup données'!$BV133)</f>
        <v>0</v>
      </c>
      <c r="L62" s="24">
        <f ca="1">SUM('Récup données'!$N207)</f>
        <v>0</v>
      </c>
      <c r="M62" s="24">
        <f ca="1">SUM('Récup données'!$AC207)</f>
        <v>0</v>
      </c>
      <c r="N62" s="24">
        <f ca="1">SUM('Récup données'!$AR207)</f>
        <v>0</v>
      </c>
      <c r="O62" s="24" t="e">
        <f ca="1">SUM('Récup données'!$BG207)</f>
        <v>#VALUE!</v>
      </c>
      <c r="P62" s="24">
        <f ca="1">SUM('Récup données'!$BV207)</f>
        <v>0</v>
      </c>
      <c r="Q62" s="24">
        <f ca="1">SUM('Récup données'!$N281)</f>
        <v>0</v>
      </c>
      <c r="R62" s="24">
        <f ca="1">SUM('Récup données'!$AC281)</f>
        <v>0</v>
      </c>
      <c r="S62" s="24">
        <f ca="1">SUM('Récup données'!$AR281)</f>
        <v>0</v>
      </c>
    </row>
    <row r="63" spans="1:19" x14ac:dyDescent="0.25">
      <c r="A63" s="23" t="s">
        <v>64</v>
      </c>
      <c r="B63" s="24">
        <f>SUM('Récup données'!$N60)</f>
        <v>0</v>
      </c>
      <c r="C63" s="24">
        <f ca="1">SUM('Récup données'!$AC60)</f>
        <v>0</v>
      </c>
      <c r="D63" s="24">
        <f ca="1">SUM('Récup données'!$AR60)</f>
        <v>0</v>
      </c>
      <c r="E63" s="24" t="e">
        <f ca="1">SUM('Récup données'!$BG60)</f>
        <v>#VALUE!</v>
      </c>
      <c r="F63" s="24">
        <f ca="1">SUM('Récup données'!$BV60)</f>
        <v>0</v>
      </c>
      <c r="G63" s="24">
        <f ca="1">SUM('Récup données'!$N134)</f>
        <v>0</v>
      </c>
      <c r="H63" s="24">
        <f ca="1">SUM('Récup données'!$AC134)</f>
        <v>0</v>
      </c>
      <c r="I63" s="24" t="e">
        <f ca="1">SUM('Récup données'!$AR134)</f>
        <v>#VALUE!</v>
      </c>
      <c r="J63" s="24">
        <f ca="1">SUM('Récup données'!$BG134)</f>
        <v>0</v>
      </c>
      <c r="K63" s="24">
        <f ca="1">SUM('Récup données'!$BV134)</f>
        <v>0</v>
      </c>
      <c r="L63" s="24">
        <f ca="1">SUM('Récup données'!$N208)</f>
        <v>0</v>
      </c>
      <c r="M63" s="24">
        <f ca="1">SUM('Récup données'!$AC208)</f>
        <v>0</v>
      </c>
      <c r="N63" s="24">
        <f ca="1">SUM('Récup données'!$AR208)</f>
        <v>0</v>
      </c>
      <c r="O63" s="24" t="e">
        <f ca="1">SUM('Récup données'!$BG208)</f>
        <v>#VALUE!</v>
      </c>
      <c r="P63" s="24">
        <f ca="1">SUM('Récup données'!$BV208)</f>
        <v>0</v>
      </c>
      <c r="Q63" s="24">
        <f ca="1">SUM('Récup données'!$N282)</f>
        <v>0</v>
      </c>
      <c r="R63" s="24">
        <f ca="1">SUM('Récup données'!$AC282)</f>
        <v>0</v>
      </c>
      <c r="S63" s="24">
        <f ca="1">SUM('Récup données'!$AR282)</f>
        <v>0</v>
      </c>
    </row>
    <row r="64" spans="1:19" x14ac:dyDescent="0.25">
      <c r="A64" s="22" t="s">
        <v>65</v>
      </c>
      <c r="B64" s="24">
        <f>SUM('Récup données'!$N61)</f>
        <v>0</v>
      </c>
      <c r="C64" s="24">
        <f ca="1">SUM('Récup données'!$AC61)</f>
        <v>0</v>
      </c>
      <c r="D64" s="24">
        <f ca="1">SUM('Récup données'!$AR61)</f>
        <v>0</v>
      </c>
      <c r="E64" s="24" t="e">
        <f ca="1">SUM('Récup données'!$BG61)</f>
        <v>#VALUE!</v>
      </c>
      <c r="F64" s="24">
        <f ca="1">SUM('Récup données'!$BV61)</f>
        <v>0</v>
      </c>
      <c r="G64" s="24">
        <f ca="1">SUM('Récup données'!$N135)</f>
        <v>0</v>
      </c>
      <c r="H64" s="24">
        <f ca="1">SUM('Récup données'!$AC135)</f>
        <v>0</v>
      </c>
      <c r="I64" s="24" t="e">
        <f ca="1">SUM('Récup données'!$AR135)</f>
        <v>#VALUE!</v>
      </c>
      <c r="J64" s="24">
        <f ca="1">SUM('Récup données'!$BG135)</f>
        <v>0</v>
      </c>
      <c r="K64" s="24">
        <f ca="1">SUM('Récup données'!$BV135)</f>
        <v>0</v>
      </c>
      <c r="L64" s="24">
        <f ca="1">SUM('Récup données'!$N209)</f>
        <v>0</v>
      </c>
      <c r="M64" s="24">
        <f ca="1">SUM('Récup données'!$AC209)</f>
        <v>0</v>
      </c>
      <c r="N64" s="24">
        <f ca="1">SUM('Récup données'!$AR209)</f>
        <v>0</v>
      </c>
      <c r="O64" s="24" t="e">
        <f ca="1">SUM('Récup données'!$BG209)</f>
        <v>#VALUE!</v>
      </c>
      <c r="P64" s="24">
        <f ca="1">SUM('Récup données'!$BV209)</f>
        <v>0</v>
      </c>
      <c r="Q64" s="24">
        <f ca="1">SUM('Récup données'!$N283)</f>
        <v>0</v>
      </c>
      <c r="R64" s="24">
        <f ca="1">SUM('Récup données'!$AC283)</f>
        <v>0</v>
      </c>
      <c r="S64" s="24">
        <f ca="1">SUM('Récup données'!$AR283)</f>
        <v>0</v>
      </c>
    </row>
    <row r="65" spans="1:19" x14ac:dyDescent="0.25">
      <c r="A65" s="23" t="s">
        <v>66</v>
      </c>
      <c r="B65" s="24">
        <f>SUM('Récup données'!$N62)</f>
        <v>0</v>
      </c>
      <c r="C65" s="24">
        <f ca="1">SUM('Récup données'!$AC62)</f>
        <v>0</v>
      </c>
      <c r="D65" s="24">
        <f ca="1">SUM('Récup données'!$AR62)</f>
        <v>0</v>
      </c>
      <c r="E65" s="24" t="e">
        <f ca="1">SUM('Récup données'!$BG62)</f>
        <v>#VALUE!</v>
      </c>
      <c r="F65" s="24">
        <f ca="1">SUM('Récup données'!$BV62)</f>
        <v>0</v>
      </c>
      <c r="G65" s="24">
        <f ca="1">SUM('Récup données'!$N136)</f>
        <v>0</v>
      </c>
      <c r="H65" s="24">
        <f ca="1">SUM('Récup données'!$AC136)</f>
        <v>0</v>
      </c>
      <c r="I65" s="24" t="e">
        <f ca="1">SUM('Récup données'!$AR136)</f>
        <v>#VALUE!</v>
      </c>
      <c r="J65" s="24">
        <f ca="1">SUM('Récup données'!$BG136)</f>
        <v>0</v>
      </c>
      <c r="K65" s="24">
        <f ca="1">SUM('Récup données'!$BV136)</f>
        <v>0</v>
      </c>
      <c r="L65" s="24">
        <f ca="1">SUM('Récup données'!$N210)</f>
        <v>0</v>
      </c>
      <c r="M65" s="24">
        <f ca="1">SUM('Récup données'!$AC210)</f>
        <v>0</v>
      </c>
      <c r="N65" s="24">
        <f ca="1">SUM('Récup données'!$AR210)</f>
        <v>0</v>
      </c>
      <c r="O65" s="24" t="e">
        <f ca="1">SUM('Récup données'!$BG210)</f>
        <v>#VALUE!</v>
      </c>
      <c r="P65" s="24">
        <f ca="1">SUM('Récup données'!$BV210)</f>
        <v>0</v>
      </c>
      <c r="Q65" s="24">
        <f ca="1">SUM('Récup données'!$N284)</f>
        <v>0</v>
      </c>
      <c r="R65" s="24">
        <f ca="1">SUM('Récup données'!$AC284)</f>
        <v>0</v>
      </c>
      <c r="S65" s="24">
        <f ca="1">SUM('Récup données'!$AR284)</f>
        <v>0</v>
      </c>
    </row>
    <row r="66" spans="1:19" x14ac:dyDescent="0.25">
      <c r="A66" s="22" t="s">
        <v>67</v>
      </c>
      <c r="B66" s="24">
        <f>SUM('Récup données'!$N63)</f>
        <v>0</v>
      </c>
      <c r="C66" s="24">
        <f ca="1">SUM('Récup données'!$AC63)</f>
        <v>0</v>
      </c>
      <c r="D66" s="24">
        <f ca="1">SUM('Récup données'!$AR63)</f>
        <v>0</v>
      </c>
      <c r="E66" s="24" t="e">
        <f ca="1">SUM('Récup données'!$BG63)</f>
        <v>#VALUE!</v>
      </c>
      <c r="F66" s="24">
        <f ca="1">SUM('Récup données'!$BV63)</f>
        <v>0</v>
      </c>
      <c r="G66" s="24">
        <f ca="1">SUM('Récup données'!$N137)</f>
        <v>0</v>
      </c>
      <c r="H66" s="24">
        <f ca="1">SUM('Récup données'!$AC137)</f>
        <v>0</v>
      </c>
      <c r="I66" s="24" t="e">
        <f ca="1">SUM('Récup données'!$AR137)</f>
        <v>#VALUE!</v>
      </c>
      <c r="J66" s="24">
        <f ca="1">SUM('Récup données'!$BG137)</f>
        <v>0</v>
      </c>
      <c r="K66" s="24">
        <f ca="1">SUM('Récup données'!$BV137)</f>
        <v>0</v>
      </c>
      <c r="L66" s="24">
        <f ca="1">SUM('Récup données'!$N211)</f>
        <v>0</v>
      </c>
      <c r="M66" s="24">
        <f ca="1">SUM('Récup données'!$AC211)</f>
        <v>0</v>
      </c>
      <c r="N66" s="24">
        <f ca="1">SUM('Récup données'!$AR211)</f>
        <v>0</v>
      </c>
      <c r="O66" s="24" t="e">
        <f ca="1">SUM('Récup données'!$BG211)</f>
        <v>#VALUE!</v>
      </c>
      <c r="P66" s="24">
        <f ca="1">SUM('Récup données'!$BV211)</f>
        <v>0</v>
      </c>
      <c r="Q66" s="24">
        <f ca="1">SUM('Récup données'!$N285)</f>
        <v>0</v>
      </c>
      <c r="R66" s="24">
        <f ca="1">SUM('Récup données'!$AC285)</f>
        <v>0</v>
      </c>
      <c r="S66" s="24">
        <f ca="1">SUM('Récup données'!$AR285)</f>
        <v>0</v>
      </c>
    </row>
    <row r="67" spans="1:19" x14ac:dyDescent="0.25">
      <c r="A67" s="23" t="s">
        <v>68</v>
      </c>
      <c r="B67" s="24">
        <f>SUM('Récup données'!$N64)</f>
        <v>0</v>
      </c>
      <c r="C67" s="24">
        <f ca="1">SUM('Récup données'!$AC64)</f>
        <v>0</v>
      </c>
      <c r="D67" s="24">
        <f ca="1">SUM('Récup données'!$AR64)</f>
        <v>0</v>
      </c>
      <c r="E67" s="24" t="e">
        <f ca="1">SUM('Récup données'!$BG64)</f>
        <v>#VALUE!</v>
      </c>
      <c r="F67" s="24">
        <f ca="1">SUM('Récup données'!$BV64)</f>
        <v>0</v>
      </c>
      <c r="G67" s="24">
        <f ca="1">SUM('Récup données'!$N138)</f>
        <v>0</v>
      </c>
      <c r="H67" s="24">
        <f ca="1">SUM('Récup données'!$AC138)</f>
        <v>0</v>
      </c>
      <c r="I67" s="24" t="e">
        <f ca="1">SUM('Récup données'!$AR138)</f>
        <v>#VALUE!</v>
      </c>
      <c r="J67" s="24">
        <f ca="1">SUM('Récup données'!$BG138)</f>
        <v>0</v>
      </c>
      <c r="K67" s="24">
        <f ca="1">SUM('Récup données'!$BV138)</f>
        <v>0</v>
      </c>
      <c r="L67" s="24">
        <f ca="1">SUM('Récup données'!$N212)</f>
        <v>0</v>
      </c>
      <c r="M67" s="24">
        <f ca="1">SUM('Récup données'!$AC212)</f>
        <v>0</v>
      </c>
      <c r="N67" s="24">
        <f ca="1">SUM('Récup données'!$AR212)</f>
        <v>0</v>
      </c>
      <c r="O67" s="24" t="e">
        <f ca="1">SUM('Récup données'!$BG212)</f>
        <v>#VALUE!</v>
      </c>
      <c r="P67" s="24">
        <f ca="1">SUM('Récup données'!$BV212)</f>
        <v>0</v>
      </c>
      <c r="Q67" s="24">
        <f ca="1">SUM('Récup données'!$N286)</f>
        <v>0</v>
      </c>
      <c r="R67" s="24">
        <f ca="1">SUM('Récup données'!$AC286)</f>
        <v>0</v>
      </c>
      <c r="S67" s="24">
        <f ca="1">SUM('Récup données'!$AR286)</f>
        <v>0</v>
      </c>
    </row>
    <row r="68" spans="1:19" x14ac:dyDescent="0.25">
      <c r="A68" s="22" t="s">
        <v>69</v>
      </c>
      <c r="B68" s="24">
        <f>SUM('Récup données'!$N65)</f>
        <v>0</v>
      </c>
      <c r="C68" s="24">
        <f ca="1">SUM('Récup données'!$AC65)</f>
        <v>0</v>
      </c>
      <c r="D68" s="24">
        <f ca="1">SUM('Récup données'!$AR65)</f>
        <v>0</v>
      </c>
      <c r="E68" s="24" t="e">
        <f ca="1">SUM('Récup données'!$BG65)</f>
        <v>#VALUE!</v>
      </c>
      <c r="F68" s="24">
        <f ca="1">SUM('Récup données'!$BV65)</f>
        <v>0</v>
      </c>
      <c r="G68" s="24">
        <f ca="1">SUM('Récup données'!$N139)</f>
        <v>0</v>
      </c>
      <c r="H68" s="24">
        <f ca="1">SUM('Récup données'!$AC139)</f>
        <v>0</v>
      </c>
      <c r="I68" s="24" t="e">
        <f ca="1">SUM('Récup données'!$AR139)</f>
        <v>#VALUE!</v>
      </c>
      <c r="J68" s="24">
        <f ca="1">SUM('Récup données'!$BG139)</f>
        <v>0</v>
      </c>
      <c r="K68" s="24">
        <f ca="1">SUM('Récup données'!$BV139)</f>
        <v>0</v>
      </c>
      <c r="L68" s="24">
        <f ca="1">SUM('Récup données'!$N213)</f>
        <v>0</v>
      </c>
      <c r="M68" s="24">
        <f ca="1">SUM('Récup données'!$AC213)</f>
        <v>0</v>
      </c>
      <c r="N68" s="24">
        <f ca="1">SUM('Récup données'!$AR213)</f>
        <v>0</v>
      </c>
      <c r="O68" s="24" t="e">
        <f ca="1">SUM('Récup données'!$BG213)</f>
        <v>#VALUE!</v>
      </c>
      <c r="P68" s="24">
        <f ca="1">SUM('Récup données'!$BV213)</f>
        <v>0</v>
      </c>
      <c r="Q68" s="24">
        <f ca="1">SUM('Récup données'!$N287)</f>
        <v>0</v>
      </c>
      <c r="R68" s="24">
        <f ca="1">SUM('Récup données'!$AC287)</f>
        <v>0</v>
      </c>
      <c r="S68" s="24">
        <f ca="1">SUM('Récup données'!$AR287)</f>
        <v>0</v>
      </c>
    </row>
    <row r="69" spans="1:19" x14ac:dyDescent="0.25">
      <c r="A69" s="23" t="s">
        <v>70</v>
      </c>
      <c r="B69" s="24">
        <f>SUM('Récup données'!$N66)</f>
        <v>0</v>
      </c>
      <c r="C69" s="24">
        <f ca="1">SUM('Récup données'!$AC66)</f>
        <v>0</v>
      </c>
      <c r="D69" s="24">
        <f ca="1">SUM('Récup données'!$AR66)</f>
        <v>0</v>
      </c>
      <c r="E69" s="24" t="e">
        <f ca="1">SUM('Récup données'!$BG66)</f>
        <v>#VALUE!</v>
      </c>
      <c r="F69" s="24">
        <f ca="1">SUM('Récup données'!$BV66)</f>
        <v>0</v>
      </c>
      <c r="G69" s="24">
        <f ca="1">SUM('Récup données'!$N140)</f>
        <v>0</v>
      </c>
      <c r="H69" s="24">
        <f ca="1">SUM('Récup données'!$AC140)</f>
        <v>0</v>
      </c>
      <c r="I69" s="24" t="e">
        <f ca="1">SUM('Récup données'!$AR140)</f>
        <v>#VALUE!</v>
      </c>
      <c r="J69" s="24">
        <f ca="1">SUM('Récup données'!$BG140)</f>
        <v>0</v>
      </c>
      <c r="K69" s="24">
        <f ca="1">SUM('Récup données'!$BV140)</f>
        <v>0</v>
      </c>
      <c r="L69" s="24">
        <f ca="1">SUM('Récup données'!$N214)</f>
        <v>0</v>
      </c>
      <c r="M69" s="24">
        <f ca="1">SUM('Récup données'!$AC214)</f>
        <v>0</v>
      </c>
      <c r="N69" s="24">
        <f ca="1">SUM('Récup données'!$AR214)</f>
        <v>0</v>
      </c>
      <c r="O69" s="24" t="e">
        <f ca="1">SUM('Récup données'!$BG214)</f>
        <v>#VALUE!</v>
      </c>
      <c r="P69" s="24">
        <f ca="1">SUM('Récup données'!$BV214)</f>
        <v>0</v>
      </c>
      <c r="Q69" s="24">
        <f ca="1">SUM('Récup données'!$N288)</f>
        <v>0</v>
      </c>
      <c r="R69" s="24">
        <f ca="1">SUM('Récup données'!$AC288)</f>
        <v>0</v>
      </c>
      <c r="S69" s="24">
        <f ca="1">SUM('Récup données'!$AR288)</f>
        <v>0</v>
      </c>
    </row>
    <row r="70" spans="1:19" x14ac:dyDescent="0.25">
      <c r="A70" s="22" t="s">
        <v>100</v>
      </c>
      <c r="B70" s="24">
        <f>SUM('Récup données'!$N67)</f>
        <v>0</v>
      </c>
      <c r="C70" s="24">
        <f ca="1">SUM('Récup données'!$AC67)</f>
        <v>0</v>
      </c>
      <c r="D70" s="24">
        <f ca="1">SUM('Récup données'!$AR67)</f>
        <v>0</v>
      </c>
      <c r="E70" s="24" t="e">
        <f ca="1">SUM('Récup données'!$BG67)</f>
        <v>#VALUE!</v>
      </c>
      <c r="F70" s="24">
        <f ca="1">SUM('Récup données'!$BV67)</f>
        <v>0</v>
      </c>
      <c r="G70" s="24">
        <f ca="1">SUM('Récup données'!$N141)</f>
        <v>0</v>
      </c>
      <c r="H70" s="24">
        <f ca="1">SUM('Récup données'!$AC141)</f>
        <v>0</v>
      </c>
      <c r="I70" s="24" t="e">
        <f ca="1">SUM('Récup données'!$AR141)</f>
        <v>#VALUE!</v>
      </c>
      <c r="J70" s="24">
        <f ca="1">SUM('Récup données'!$BG141)</f>
        <v>0</v>
      </c>
      <c r="K70" s="24">
        <f ca="1">SUM('Récup données'!$BV141)</f>
        <v>0</v>
      </c>
      <c r="L70" s="24">
        <f ca="1">SUM('Récup données'!$N215)</f>
        <v>0</v>
      </c>
      <c r="M70" s="24">
        <f ca="1">SUM('Récup données'!$AC215)</f>
        <v>0</v>
      </c>
      <c r="N70" s="24">
        <f ca="1">SUM('Récup données'!$AR215)</f>
        <v>0</v>
      </c>
      <c r="O70" s="24" t="e">
        <f ca="1">SUM('Récup données'!$BG215)</f>
        <v>#VALUE!</v>
      </c>
      <c r="P70" s="24">
        <f ca="1">SUM('Récup données'!$BV215)</f>
        <v>0</v>
      </c>
      <c r="Q70" s="24">
        <f ca="1">SUM('Récup données'!$N289)</f>
        <v>0</v>
      </c>
      <c r="R70" s="24">
        <f ca="1">SUM('Récup données'!$AC289)</f>
        <v>0</v>
      </c>
      <c r="S70" s="24">
        <f ca="1">SUM('Récup données'!$AR289)</f>
        <v>0</v>
      </c>
    </row>
    <row r="71" spans="1:19" x14ac:dyDescent="0.25">
      <c r="A71" s="23" t="s">
        <v>71</v>
      </c>
      <c r="B71" s="24">
        <f>SUM('Récup données'!$N68)</f>
        <v>0</v>
      </c>
      <c r="C71" s="24">
        <f ca="1">SUM('Récup données'!$AC68)</f>
        <v>0</v>
      </c>
      <c r="D71" s="24">
        <f ca="1">SUM('Récup données'!$AR68)</f>
        <v>0</v>
      </c>
      <c r="E71" s="24" t="e">
        <f ca="1">SUM('Récup données'!$BG68)</f>
        <v>#VALUE!</v>
      </c>
      <c r="F71" s="24">
        <f ca="1">SUM('Récup données'!$BV68)</f>
        <v>0</v>
      </c>
      <c r="G71" s="24">
        <f ca="1">SUM('Récup données'!$N142)</f>
        <v>0</v>
      </c>
      <c r="H71" s="24">
        <f ca="1">SUM('Récup données'!$AC142)</f>
        <v>0</v>
      </c>
      <c r="I71" s="24" t="e">
        <f ca="1">SUM('Récup données'!$AR142)</f>
        <v>#VALUE!</v>
      </c>
      <c r="J71" s="24">
        <f ca="1">SUM('Récup données'!$BG142)</f>
        <v>0</v>
      </c>
      <c r="K71" s="24">
        <f ca="1">SUM('Récup données'!$BV142)</f>
        <v>0</v>
      </c>
      <c r="L71" s="24">
        <f ca="1">SUM('Récup données'!$N216)</f>
        <v>0</v>
      </c>
      <c r="M71" s="24">
        <f ca="1">SUM('Récup données'!$AC216)</f>
        <v>0</v>
      </c>
      <c r="N71" s="24">
        <f ca="1">SUM('Récup données'!$AR216)</f>
        <v>0</v>
      </c>
      <c r="O71" s="24" t="e">
        <f ca="1">SUM('Récup données'!$BG216)</f>
        <v>#VALUE!</v>
      </c>
      <c r="P71" s="24">
        <f ca="1">SUM('Récup données'!$BV216)</f>
        <v>0</v>
      </c>
      <c r="Q71" s="24">
        <f ca="1">SUM('Récup données'!$N290)</f>
        <v>0</v>
      </c>
      <c r="R71" s="24">
        <f ca="1">SUM('Récup données'!$AC290)</f>
        <v>0</v>
      </c>
      <c r="S71" s="24">
        <f ca="1">SUM('Récup données'!$AR290)</f>
        <v>0</v>
      </c>
    </row>
    <row r="72" spans="1:19" x14ac:dyDescent="0.25">
      <c r="A72" s="22" t="s">
        <v>72</v>
      </c>
      <c r="B72" s="24">
        <f>SUM('Récup données'!$N69)</f>
        <v>0</v>
      </c>
      <c r="C72" s="24">
        <f ca="1">SUM('Récup données'!$AC69)</f>
        <v>0</v>
      </c>
      <c r="D72" s="24">
        <f ca="1">SUM('Récup données'!$AR69)</f>
        <v>0</v>
      </c>
      <c r="E72" s="24" t="e">
        <f ca="1">SUM('Récup données'!$BG69)</f>
        <v>#VALUE!</v>
      </c>
      <c r="F72" s="24">
        <f ca="1">SUM('Récup données'!$BV69)</f>
        <v>0</v>
      </c>
      <c r="G72" s="24">
        <f ca="1">SUM('Récup données'!$N143)</f>
        <v>0</v>
      </c>
      <c r="H72" s="24">
        <f ca="1">SUM('Récup données'!$AC143)</f>
        <v>0</v>
      </c>
      <c r="I72" s="24" t="e">
        <f ca="1">SUM('Récup données'!$AR143)</f>
        <v>#VALUE!</v>
      </c>
      <c r="J72" s="24">
        <f ca="1">SUM('Récup données'!$BG143)</f>
        <v>0</v>
      </c>
      <c r="K72" s="24">
        <f ca="1">SUM('Récup données'!$BV143)</f>
        <v>0</v>
      </c>
      <c r="L72" s="24">
        <f ca="1">SUM('Récup données'!$N217)</f>
        <v>0</v>
      </c>
      <c r="M72" s="24">
        <f ca="1">SUM('Récup données'!$AC217)</f>
        <v>0</v>
      </c>
      <c r="N72" s="24">
        <f ca="1">SUM('Récup données'!$AR217)</f>
        <v>0</v>
      </c>
      <c r="O72" s="24" t="e">
        <f ca="1">SUM('Récup données'!$BG217)</f>
        <v>#VALUE!</v>
      </c>
      <c r="P72" s="24">
        <f ca="1">SUM('Récup données'!$BV217)</f>
        <v>0</v>
      </c>
      <c r="Q72" s="24">
        <f ca="1">SUM('Récup données'!$N291)</f>
        <v>0</v>
      </c>
      <c r="R72" s="24">
        <f ca="1">SUM('Récup données'!$AC291)</f>
        <v>0</v>
      </c>
      <c r="S72" s="24">
        <f ca="1">SUM('Récup données'!$AR291)</f>
        <v>0</v>
      </c>
    </row>
    <row r="73" spans="1:19" x14ac:dyDescent="0.25">
      <c r="A73" s="23" t="s">
        <v>73</v>
      </c>
      <c r="B73" s="24">
        <f>SUM('Récup données'!$N70)</f>
        <v>0</v>
      </c>
      <c r="C73" s="24">
        <f ca="1">SUM('Récup données'!$AC70)</f>
        <v>0</v>
      </c>
      <c r="D73" s="24">
        <f ca="1">SUM('Récup données'!$AR70)</f>
        <v>0</v>
      </c>
      <c r="E73" s="24" t="e">
        <f ca="1">SUM('Récup données'!$BG70)</f>
        <v>#VALUE!</v>
      </c>
      <c r="F73" s="24">
        <f ca="1">SUM('Récup données'!$BV70)</f>
        <v>0</v>
      </c>
      <c r="G73" s="24">
        <f ca="1">SUM('Récup données'!$N144)</f>
        <v>0</v>
      </c>
      <c r="H73" s="24">
        <f ca="1">SUM('Récup données'!$AC144)</f>
        <v>0</v>
      </c>
      <c r="I73" s="24" t="e">
        <f ca="1">SUM('Récup données'!$AR144)</f>
        <v>#VALUE!</v>
      </c>
      <c r="J73" s="24">
        <f ca="1">SUM('Récup données'!$BG144)</f>
        <v>0</v>
      </c>
      <c r="K73" s="24">
        <f ca="1">SUM('Récup données'!$BV144)</f>
        <v>0</v>
      </c>
      <c r="L73" s="24">
        <f ca="1">SUM('Récup données'!$N218)</f>
        <v>0</v>
      </c>
      <c r="M73" s="24">
        <f ca="1">SUM('Récup données'!$AC218)</f>
        <v>0</v>
      </c>
      <c r="N73" s="24">
        <f ca="1">SUM('Récup données'!$AR218)</f>
        <v>0</v>
      </c>
      <c r="O73" s="24" t="e">
        <f ca="1">SUM('Récup données'!$BG218)</f>
        <v>#VALUE!</v>
      </c>
      <c r="P73" s="24">
        <f ca="1">SUM('Récup données'!$BV218)</f>
        <v>0</v>
      </c>
      <c r="Q73" s="24">
        <f ca="1">SUM('Récup données'!$N292)</f>
        <v>0</v>
      </c>
      <c r="R73" s="24">
        <f ca="1">SUM('Récup données'!$AC292)</f>
        <v>0</v>
      </c>
      <c r="S73" s="24">
        <f ca="1">SUM('Récup données'!$AR292)</f>
        <v>0</v>
      </c>
    </row>
    <row r="74" spans="1:19" x14ac:dyDescent="0.25">
      <c r="A74" s="22" t="s">
        <v>76</v>
      </c>
      <c r="B74" s="24">
        <f>SUM('Récup données'!$N71)</f>
        <v>0</v>
      </c>
      <c r="C74" s="24">
        <f ca="1">SUM('Récup données'!$AC71)</f>
        <v>0</v>
      </c>
      <c r="D74" s="24">
        <f ca="1">SUM('Récup données'!$AR71)</f>
        <v>0</v>
      </c>
      <c r="E74" s="24" t="e">
        <f ca="1">SUM('Récup données'!$BG71)</f>
        <v>#VALUE!</v>
      </c>
      <c r="F74" s="24">
        <f ca="1">SUM('Récup données'!$BV71)</f>
        <v>0</v>
      </c>
      <c r="G74" s="24">
        <f ca="1">SUM('Récup données'!$N145)</f>
        <v>0</v>
      </c>
      <c r="H74" s="24">
        <f ca="1">SUM('Récup données'!$AC145)</f>
        <v>0</v>
      </c>
      <c r="I74" s="24" t="e">
        <f ca="1">SUM('Récup données'!$AR145)</f>
        <v>#VALUE!</v>
      </c>
      <c r="J74" s="24">
        <f ca="1">SUM('Récup données'!$BG145)</f>
        <v>0</v>
      </c>
      <c r="K74" s="24">
        <f ca="1">SUM('Récup données'!$BV145)</f>
        <v>0</v>
      </c>
      <c r="L74" s="24">
        <f ca="1">SUM('Récup données'!$N219)</f>
        <v>0</v>
      </c>
      <c r="M74" s="24">
        <f ca="1">SUM('Récup données'!$AC219)</f>
        <v>0</v>
      </c>
      <c r="N74" s="24">
        <f ca="1">SUM('Récup données'!$AR219)</f>
        <v>0</v>
      </c>
      <c r="O74" s="24" t="e">
        <f ca="1">SUM('Récup données'!$BG219)</f>
        <v>#VALUE!</v>
      </c>
      <c r="P74" s="24">
        <f ca="1">SUM('Récup données'!$BV219)</f>
        <v>0</v>
      </c>
      <c r="Q74" s="24">
        <f ca="1">SUM('Récup données'!$N293)</f>
        <v>0</v>
      </c>
      <c r="R74" s="24">
        <f ca="1">SUM('Récup données'!$AC293)</f>
        <v>0</v>
      </c>
      <c r="S74" s="24">
        <f ca="1">SUM('Récup données'!$AR293)</f>
        <v>0</v>
      </c>
    </row>
    <row r="75" spans="1:19" x14ac:dyDescent="0.25">
      <c r="A75" s="23" t="s">
        <v>74</v>
      </c>
      <c r="B75" s="24">
        <f>SUM('Récup données'!$N72)</f>
        <v>0</v>
      </c>
      <c r="C75" s="24">
        <f ca="1">SUM('Récup données'!$AC72)</f>
        <v>0</v>
      </c>
      <c r="D75" s="24">
        <f ca="1">SUM('Récup données'!$AR72)</f>
        <v>0</v>
      </c>
      <c r="E75" s="24" t="e">
        <f ca="1">SUM('Récup données'!$BG72)</f>
        <v>#VALUE!</v>
      </c>
      <c r="F75" s="24">
        <f ca="1">SUM('Récup données'!$BV72)</f>
        <v>0</v>
      </c>
      <c r="G75" s="24">
        <f ca="1">SUM('Récup données'!$N146)</f>
        <v>0</v>
      </c>
      <c r="H75" s="24">
        <f ca="1">SUM('Récup données'!$AC146)</f>
        <v>0</v>
      </c>
      <c r="I75" s="24" t="e">
        <f ca="1">SUM('Récup données'!$AR146)</f>
        <v>#VALUE!</v>
      </c>
      <c r="J75" s="24">
        <f ca="1">SUM('Récup données'!$BG146)</f>
        <v>0</v>
      </c>
      <c r="K75" s="24">
        <f ca="1">SUM('Récup données'!$BV146)</f>
        <v>0</v>
      </c>
      <c r="L75" s="24">
        <f ca="1">SUM('Récup données'!$N220)</f>
        <v>0</v>
      </c>
      <c r="M75" s="24">
        <f ca="1">SUM('Récup données'!$AC220)</f>
        <v>0</v>
      </c>
      <c r="N75" s="24">
        <f ca="1">SUM('Récup données'!$AR220)</f>
        <v>0</v>
      </c>
      <c r="O75" s="24" t="e">
        <f ca="1">SUM('Récup données'!$BG220)</f>
        <v>#VALUE!</v>
      </c>
      <c r="P75" s="24">
        <f ca="1">SUM('Récup données'!$BV220)</f>
        <v>0</v>
      </c>
      <c r="Q75" s="24">
        <f ca="1">SUM('Récup données'!$N294)</f>
        <v>0</v>
      </c>
      <c r="R75" s="24">
        <f ca="1">SUM('Récup données'!$AC294)</f>
        <v>0</v>
      </c>
      <c r="S75" s="24">
        <f ca="1">SUM('Récup données'!$AR294)</f>
        <v>0</v>
      </c>
    </row>
  </sheetData>
  <mergeCells count="6">
    <mergeCell ref="O3:Q3"/>
    <mergeCell ref="C3:D3"/>
    <mergeCell ref="E3:F3"/>
    <mergeCell ref="G3:H3"/>
    <mergeCell ref="I3:J3"/>
    <mergeCell ref="K3:M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"/>
  <sheetViews>
    <sheetView showGridLines="0" workbookViewId="0"/>
  </sheetViews>
  <sheetFormatPr baseColWidth="10" defaultRowHeight="15" x14ac:dyDescent="0.25"/>
  <cols>
    <col min="4" max="4" width="14.85546875" bestFit="1" customWidth="1"/>
  </cols>
  <sheetData>
    <row r="3" ht="15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9:A17"/>
  <sheetViews>
    <sheetView showGridLines="0" workbookViewId="0"/>
  </sheetViews>
  <sheetFormatPr baseColWidth="10" defaultRowHeight="15" x14ac:dyDescent="0.25"/>
  <cols>
    <col min="1" max="1" width="12.85546875" bestFit="1" customWidth="1"/>
  </cols>
  <sheetData>
    <row r="9" spans="1:1" x14ac:dyDescent="0.25">
      <c r="A9" s="11" t="s">
        <v>19</v>
      </c>
    </row>
    <row r="10" spans="1:1" x14ac:dyDescent="0.25">
      <c r="A10" s="12" t="s">
        <v>20</v>
      </c>
    </row>
    <row r="11" spans="1:1" x14ac:dyDescent="0.25">
      <c r="A11" s="11" t="s">
        <v>21</v>
      </c>
    </row>
    <row r="12" spans="1:1" x14ac:dyDescent="0.25">
      <c r="A12" s="12" t="s">
        <v>22</v>
      </c>
    </row>
    <row r="13" spans="1:1" x14ac:dyDescent="0.25">
      <c r="A13" s="11" t="s">
        <v>23</v>
      </c>
    </row>
    <row r="14" spans="1:1" x14ac:dyDescent="0.25">
      <c r="A14" s="12" t="s">
        <v>24</v>
      </c>
    </row>
    <row r="15" spans="1:1" x14ac:dyDescent="0.25">
      <c r="A15" s="11" t="s">
        <v>25</v>
      </c>
    </row>
    <row r="16" spans="1:1" x14ac:dyDescent="0.25">
      <c r="A16" s="12" t="s">
        <v>26</v>
      </c>
    </row>
    <row r="17" spans="1:1" x14ac:dyDescent="0.25">
      <c r="A17" s="11" t="s">
        <v>27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9:A16"/>
  <sheetViews>
    <sheetView showGridLines="0" workbookViewId="0"/>
  </sheetViews>
  <sheetFormatPr baseColWidth="10" defaultRowHeight="15" x14ac:dyDescent="0.25"/>
  <cols>
    <col min="1" max="1" width="11.7109375" customWidth="1"/>
  </cols>
  <sheetData>
    <row r="9" spans="1:1" x14ac:dyDescent="0.25">
      <c r="A9" s="11" t="s">
        <v>31</v>
      </c>
    </row>
    <row r="10" spans="1:1" x14ac:dyDescent="0.25">
      <c r="A10" s="12" t="s">
        <v>107</v>
      </c>
    </row>
    <row r="11" spans="1:1" x14ac:dyDescent="0.25">
      <c r="A11" s="11" t="s">
        <v>33</v>
      </c>
    </row>
    <row r="12" spans="1:1" x14ac:dyDescent="0.25">
      <c r="A12" s="12" t="s">
        <v>34</v>
      </c>
    </row>
    <row r="13" spans="1:1" x14ac:dyDescent="0.25">
      <c r="A13" s="11" t="s">
        <v>35</v>
      </c>
    </row>
    <row r="14" spans="1:1" x14ac:dyDescent="0.25">
      <c r="A14" s="11" t="s">
        <v>37</v>
      </c>
    </row>
    <row r="15" spans="1:1" x14ac:dyDescent="0.25">
      <c r="A15" s="12" t="s">
        <v>38</v>
      </c>
    </row>
    <row r="16" spans="1:1" x14ac:dyDescent="0.25">
      <c r="A16" s="12" t="s">
        <v>40</v>
      </c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0:A13"/>
  <sheetViews>
    <sheetView showGridLines="0" workbookViewId="0"/>
  </sheetViews>
  <sheetFormatPr baseColWidth="10" defaultRowHeight="15" x14ac:dyDescent="0.25"/>
  <cols>
    <col min="1" max="1" width="23" bestFit="1" customWidth="1"/>
  </cols>
  <sheetData>
    <row r="10" spans="1:1" x14ac:dyDescent="0.25">
      <c r="A10" s="11" t="s">
        <v>41</v>
      </c>
    </row>
    <row r="11" spans="1:1" x14ac:dyDescent="0.25">
      <c r="A11" s="12" t="s">
        <v>42</v>
      </c>
    </row>
    <row r="12" spans="1:1" x14ac:dyDescent="0.25">
      <c r="A12" s="11" t="s">
        <v>43</v>
      </c>
    </row>
    <row r="13" spans="1:1" x14ac:dyDescent="0.25">
      <c r="A13" s="11" t="s">
        <v>45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showGridLines="0" workbookViewId="0"/>
  </sheetViews>
  <sheetFormatPr baseColWidth="10" defaultRowHeight="15" x14ac:dyDescent="0.25"/>
  <cols>
    <col min="1" max="1" width="11.140625" customWidth="1"/>
  </cols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0:A16"/>
  <sheetViews>
    <sheetView showGridLines="0" workbookViewId="0">
      <selection activeCell="E18" sqref="E18"/>
    </sheetView>
  </sheetViews>
  <sheetFormatPr baseColWidth="10" defaultRowHeight="15" x14ac:dyDescent="0.25"/>
  <sheetData>
    <row r="10" spans="1:1" x14ac:dyDescent="0.25">
      <c r="A10" s="12" t="s">
        <v>56</v>
      </c>
    </row>
    <row r="11" spans="1:1" x14ac:dyDescent="0.25">
      <c r="A11" s="11" t="s">
        <v>57</v>
      </c>
    </row>
    <row r="12" spans="1:1" x14ac:dyDescent="0.25">
      <c r="A12" s="12" t="s">
        <v>58</v>
      </c>
    </row>
    <row r="13" spans="1:1" x14ac:dyDescent="0.25">
      <c r="A13" s="11" t="s">
        <v>59</v>
      </c>
    </row>
    <row r="14" spans="1:1" x14ac:dyDescent="0.25">
      <c r="A14" s="12" t="s">
        <v>60</v>
      </c>
    </row>
    <row r="15" spans="1:1" x14ac:dyDescent="0.25">
      <c r="A15" s="11" t="s">
        <v>61</v>
      </c>
    </row>
    <row r="16" spans="1:1" x14ac:dyDescent="0.25">
      <c r="A16" s="12" t="s">
        <v>62</v>
      </c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2:A16"/>
  <sheetViews>
    <sheetView showGridLines="0" workbookViewId="0"/>
  </sheetViews>
  <sheetFormatPr baseColWidth="10" defaultRowHeight="15" x14ac:dyDescent="0.25"/>
  <sheetData>
    <row r="12" spans="1:1" x14ac:dyDescent="0.25">
      <c r="A12" s="11" t="s">
        <v>63</v>
      </c>
    </row>
    <row r="13" spans="1:1" x14ac:dyDescent="0.25">
      <c r="A13" s="12" t="s">
        <v>64</v>
      </c>
    </row>
    <row r="14" spans="1:1" x14ac:dyDescent="0.25">
      <c r="A14" s="11" t="s">
        <v>65</v>
      </c>
    </row>
    <row r="15" spans="1:1" x14ac:dyDescent="0.25">
      <c r="A15" s="12" t="s">
        <v>66</v>
      </c>
    </row>
    <row r="16" spans="1:1" x14ac:dyDescent="0.25">
      <c r="A16" s="11" t="s">
        <v>67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16</vt:i4>
      </vt:variant>
    </vt:vector>
  </HeadingPairs>
  <TitlesOfParts>
    <vt:vector size="42" baseType="lpstr">
      <vt:lpstr>Accueil</vt:lpstr>
      <vt:lpstr>Tableau de bord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Récup données</vt:lpstr>
      <vt:lpstr>Données Graph</vt:lpstr>
      <vt:lpstr>Plateau Technique</vt:lpstr>
      <vt:lpstr>Direction</vt:lpstr>
      <vt:lpstr>Services</vt:lpstr>
      <vt:lpstr>Spé-Med-Pole 1</vt:lpstr>
      <vt:lpstr>Spé-Med-Pole 2</vt:lpstr>
      <vt:lpstr>Chir-Anesthésie</vt:lpstr>
      <vt:lpstr>PME-Pédo-Psychiatrie</vt:lpstr>
      <vt:lpstr>Unités transver &amp; ambu</vt:lpstr>
      <vt:lpstr>Médico_techn</vt:lpstr>
      <vt:lpstr>Psychatrie Génerale</vt:lpstr>
      <vt:lpstr>Agraphe</vt:lpstr>
      <vt:lpstr>CouleurA3</vt:lpstr>
      <vt:lpstr>CouleurA4</vt:lpstr>
      <vt:lpstr>Imprimés</vt:lpstr>
      <vt:lpstr>Livret</vt:lpstr>
      <vt:lpstr>Nbpages</vt:lpstr>
      <vt:lpstr>NoirA3</vt:lpstr>
      <vt:lpstr>NoirA4</vt:lpstr>
      <vt:lpstr>PlasadA4</vt:lpstr>
      <vt:lpstr>PlasnorA3</vt:lpstr>
      <vt:lpstr>PlasnorA4</vt:lpstr>
      <vt:lpstr>Pulsions</vt:lpstr>
      <vt:lpstr>R_Simple</vt:lpstr>
      <vt:lpstr>R_Verso</vt:lpstr>
      <vt:lpstr>Spirale</vt:lpstr>
      <vt:lpstr>Thermo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Macarez</dc:creator>
  <cp:lastModifiedBy>Eric Macarez</cp:lastModifiedBy>
  <cp:lastPrinted>2017-11-12T15:50:31Z</cp:lastPrinted>
  <dcterms:created xsi:type="dcterms:W3CDTF">2017-10-10T15:14:18Z</dcterms:created>
  <dcterms:modified xsi:type="dcterms:W3CDTF">2017-12-10T17:35:40Z</dcterms:modified>
</cp:coreProperties>
</file>