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tables/table2.xml" ContentType="application/vnd.openxmlformats-officedocument.spreadsheetml.table+xml"/>
  <Override PartName="/xl/drawings/drawing3.xml" ContentType="application/vnd.openxmlformats-officedocument.drawing+xml"/>
  <Override PartName="/xl/tables/table3.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25" codeName="{A93C3448-2578-E12B-C58C-25EFAD1D314E}"/>
  <workbookPr codeName="ThisWorkbook" defaultThemeVersion="166925"/>
  <mc:AlternateContent xmlns:mc="http://schemas.openxmlformats.org/markup-compatibility/2006">
    <mc:Choice Requires="x15">
      <x15ac:absPath xmlns:x15ac="http://schemas.microsoft.com/office/spreadsheetml/2010/11/ac" url="C:\Users\pierr\OneDrive\Bureau\ANTOLA COOP\CLIENTS\GE 64\"/>
    </mc:Choice>
  </mc:AlternateContent>
  <xr:revisionPtr revIDLastSave="0" documentId="13_ncr:1_{E29037E2-C70C-45BA-AB3C-F8D6336E6B40}" xr6:coauthVersionLast="34" xr6:coauthVersionMax="34" xr10:uidLastSave="{00000000-0000-0000-0000-000000000000}"/>
  <bookViews>
    <workbookView xWindow="0" yWindow="0" windowWidth="19200" windowHeight="5800" tabRatio="601" activeTab="1" xr2:uid="{291BB0B7-C455-46CC-A117-C1308870365D}"/>
  </bookViews>
  <sheets>
    <sheet name="BD" sheetId="30" r:id="rId1"/>
    <sheet name="Planning bis" sheetId="31" r:id="rId2"/>
    <sheet name="bdd_salaries" sheetId="3" r:id="rId3"/>
  </sheets>
  <definedNames>
    <definedName name="_xlnm._FilterDatabase" localSheetId="0" hidden="1">BD!$E$1:$AF$1669</definedName>
    <definedName name="Année">'Planning bis'!$B$2</definedName>
    <definedName name="aujourdhui">#REF!</definedName>
    <definedName name="Avancement_de_la_demande">BD!$P$1</definedName>
    <definedName name="BDLigne">TabRemplacements[Ligne]</definedName>
    <definedName name="Client">#REF!</definedName>
    <definedName name="Client_demandeur">BD!$C$1</definedName>
    <definedName name="Code_horaire">BD!$G$1</definedName>
    <definedName name="Concat_pav_heures">BD!$W$2:$W$7</definedName>
    <definedName name="Contrat_fait">BD!$N$1</definedName>
    <definedName name="couleurs">#REF!</definedName>
    <definedName name="Creneau_horaire">BD!$T$1</definedName>
    <definedName name="Date_de_la_demande">BD!$B$1</definedName>
    <definedName name="Date_début_remplacement">BD!$L$1</definedName>
    <definedName name="Date_fin_remplacement">BD!$M$1</definedName>
    <definedName name="Début">BD!$L$2:$L$7</definedName>
    <definedName name="Description_de_l_horaire">BD!$H$1</definedName>
    <definedName name="DUE_faite">BD!$O$1</definedName>
    <definedName name="Etage_pavillon">TabRemplacements[Diminutif]</definedName>
    <definedName name="fériés">#REF!</definedName>
    <definedName name="Fin">BD!$M$2:$M$7</definedName>
    <definedName name="_xlnm.Print_Titles" localSheetId="1">'Planning bis'!$C:$C</definedName>
    <definedName name="ListClients">#REF!</definedName>
    <definedName name="liste_metiers">#REF!</definedName>
    <definedName name="liste_noms" localSheetId="1">'Planning bis'!$C$5:$C$6</definedName>
    <definedName name="Liste_salarie_nom_prenom">TabSalaries[Nom&amp;Prenom]</definedName>
    <definedName name="ListNom_client">#REF!</definedName>
    <definedName name="ListTranche_horaire">#REF!</definedName>
    <definedName name="Motif_du_contrat">BD!$J$1</definedName>
    <definedName name="Nom_personne_remplacee">BD!$K$1</definedName>
    <definedName name="nom_prenom">OFFSET(TabSalaries[[#Headers],[Nom&amp;Prenom]],1,0,COUNTA(bdd_salaries!$C:$C)-1,1)</definedName>
    <definedName name="Nombre_d_heures_par_jour">BD!$I$1</definedName>
    <definedName name="Noms">BD!$E$2:$E$7</definedName>
    <definedName name="Poste">BD!$F$1</definedName>
    <definedName name="Salarie">BD!$E$1</definedName>
    <definedName name="TabClients_Adresse_1">#REF!</definedName>
    <definedName name="TabClients_Code_postal">#REF!</definedName>
    <definedName name="TabClients_Commentaires">#REF!</definedName>
    <definedName name="TabClients_Diminutif">#REF!</definedName>
    <definedName name="TabClients_Email">#REF!</definedName>
    <definedName name="TabClients_Interlocuteur">#REF!</definedName>
    <definedName name="TabClients_N°tel">#REF!</definedName>
    <definedName name="TabClients_Nom_client">#REF!</definedName>
    <definedName name="TabClients_Ville">#REF!</definedName>
    <definedName name="TabHoraires_Client">#REF!</definedName>
    <definedName name="TabHoraires_Code_horaire">#REF!</definedName>
    <definedName name="TabHoraires_date_modif">#REF!</definedName>
    <definedName name="TabHoraires_Description">#REF!</definedName>
    <definedName name="TabHoraires_Duree">#REF!</definedName>
    <definedName name="TabHoraires_Nombre_heures_payees">#REF!</definedName>
    <definedName name="TabSalaries_Anciennete">bdd_salaries!$M$1</definedName>
    <definedName name="TabSalaries_CDI">bdd_salaries!$V$1</definedName>
    <definedName name="TabSalaries_Commentaire">bdd_salaries!$X$1</definedName>
    <definedName name="TabSalaries_COMPLEMENT_FAMILIAL">bdd_salaries!$AA$1</definedName>
    <definedName name="TabSalaries_Date_naissance">bdd_salaries!$E$1</definedName>
    <definedName name="TabSalaries_Departement_de_naissance">bdd_salaries!$G$1</definedName>
    <definedName name="TabSalaries_DOC_GE_REMIS">bdd_salaries!$Y$1</definedName>
    <definedName name="TabSalaries_Domicile">bdd_salaries!$K$1</definedName>
    <definedName name="TabSalaries_heures_prevues_contrat">bdd_salaries!$W$1</definedName>
    <definedName name="TabSalaries_Lieu_naissance">bdd_salaries!$F$1</definedName>
    <definedName name="TabSalaries_MAIL">bdd_salaries!$J$1</definedName>
    <definedName name="TabSalaries_Metier_1">bdd_salaries!$D$1</definedName>
    <definedName name="TabSalaries_Metier_2">bdd_salaries!$N$1</definedName>
    <definedName name="TabSalaries_Mobilite_km">bdd_salaries!$L$1</definedName>
    <definedName name="TabSalaries_N°_securite_sociale">bdd_salaries!$H$1</definedName>
    <definedName name="TabSalaries_N°_TEL">bdd_salaries!$I$1</definedName>
    <definedName name="TabSalaries_Nom">bdd_salaries!$A$1</definedName>
    <definedName name="TabSalaries_nom_prenom">bdd_salaries!$C$1</definedName>
    <definedName name="TabSalaries_Pavillons_etages_non_souhaites">bdd_salaries!$S$1</definedName>
    <definedName name="TabSalaries_Pavillons_etages_souhaites">bdd_salaries!$T$1</definedName>
    <definedName name="TabSalaries_Preference_horaire">bdd_salaries!$O$1</definedName>
    <definedName name="TabSalaries_Prenom">bdd_salaries!$B$1</definedName>
    <definedName name="TabSalaries_RH_REMIS">bdd_salaries!$Z$1</definedName>
    <definedName name="TabSalaries_Site_de_reference">bdd_salaries!$P$1</definedName>
    <definedName name="TabSalaries_Sites_non_souhaites">bdd_salaries!$Q$1</definedName>
    <definedName name="TabSalaries_Sites_qui_ne_le_souhaitent_pas">bdd_salaries!$R$1</definedName>
    <definedName name="TabSalaries_Vacation">bdd_salaries!$U$1</definedName>
    <definedName name="Titre_export_client">BD!$B$1:$O$1</definedName>
    <definedName name="Tranche_horaire">TabRemplacements[Tranche horaire]</definedName>
    <definedName name="Type_de_disponibilité">BD!$Q$1</definedName>
    <definedName name="_xlnm.Print_Area" localSheetId="1">'Planning bis'!$O$1:$BD$6</definedName>
    <definedName name="ZonePlan1">'Planning bis'!$O$5:$GM$6</definedName>
  </definedNames>
  <calcPr calcId="1790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6" i="31" l="1"/>
  <c r="J6" i="31" s="1"/>
  <c r="N6" i="31" s="1"/>
  <c r="F6" i="31"/>
  <c r="I5" i="31"/>
  <c r="J5" i="31" s="1"/>
  <c r="F5" i="31"/>
  <c r="E5" i="31"/>
  <c r="O4" i="31"/>
  <c r="P4" i="31" s="1"/>
  <c r="Q4" i="31" s="1"/>
  <c r="O3" i="31"/>
  <c r="P3" i="31" s="1"/>
  <c r="HF2" i="31"/>
  <c r="HE2" i="31"/>
  <c r="HD2" i="31"/>
  <c r="HC2" i="31"/>
  <c r="HB2" i="31"/>
  <c r="HA2" i="31"/>
  <c r="GZ2" i="31"/>
  <c r="GY2" i="31"/>
  <c r="GX2" i="31"/>
  <c r="GW2" i="31"/>
  <c r="GV2" i="31"/>
  <c r="GU2" i="31"/>
  <c r="GT2" i="31"/>
  <c r="GS2" i="31"/>
  <c r="GR2" i="31"/>
  <c r="GQ2" i="31"/>
  <c r="GP2" i="31"/>
  <c r="GO2" i="31"/>
  <c r="GN2" i="31"/>
  <c r="F2" i="31"/>
  <c r="O1" i="31"/>
  <c r="E6" i="31" l="1"/>
  <c r="O2" i="31"/>
  <c r="N5" i="31"/>
  <c r="L5" i="31"/>
  <c r="L6" i="31"/>
  <c r="K6" i="31"/>
  <c r="K5" i="31"/>
  <c r="R4" i="31"/>
  <c r="R1" i="31" s="1"/>
  <c r="P2" i="31"/>
  <c r="Q3" i="31"/>
  <c r="P1" i="31"/>
  <c r="M5" i="31"/>
  <c r="M6" i="31"/>
  <c r="Q2" i="31" l="1"/>
  <c r="R3" i="31"/>
  <c r="S4" i="31"/>
  <c r="R5" i="31"/>
  <c r="P5" i="31"/>
  <c r="O5" i="31"/>
  <c r="Q5" i="31"/>
  <c r="Q6" i="31"/>
  <c r="P6" i="31"/>
  <c r="R6" i="31"/>
  <c r="O6" i="31"/>
  <c r="C1" i="31" l="1"/>
  <c r="S3" i="31"/>
  <c r="R2" i="31"/>
  <c r="T4" i="31"/>
  <c r="T1" i="31" s="1"/>
  <c r="S1" i="31"/>
  <c r="S5" i="31"/>
  <c r="S6" i="31"/>
  <c r="U4" i="31" l="1"/>
  <c r="U1" i="31" s="1"/>
  <c r="T3" i="31"/>
  <c r="S2" i="31"/>
  <c r="T5" i="31"/>
  <c r="T6" i="31"/>
  <c r="T2" i="31" l="1"/>
  <c r="U3" i="31"/>
  <c r="V4" i="31"/>
  <c r="V1" i="31" s="1"/>
  <c r="U5" i="31"/>
  <c r="U6" i="31"/>
  <c r="W4" i="31" l="1"/>
  <c r="W1" i="31" s="1"/>
  <c r="U2" i="31"/>
  <c r="V3" i="31"/>
  <c r="V5" i="31"/>
  <c r="V6" i="31"/>
  <c r="X4" i="31" l="1"/>
  <c r="W3" i="31"/>
  <c r="V2" i="31"/>
  <c r="W5" i="31"/>
  <c r="W6" i="31"/>
  <c r="X3" i="31" l="1"/>
  <c r="W2" i="31"/>
  <c r="Y4" i="31"/>
  <c r="Y1" i="31" s="1"/>
  <c r="X1" i="31"/>
  <c r="X5" i="31"/>
  <c r="X6" i="31"/>
  <c r="Z4" i="31" l="1"/>
  <c r="Z1" i="31" s="1"/>
  <c r="X2" i="31"/>
  <c r="Y3" i="31"/>
  <c r="Y5" i="31"/>
  <c r="Y6" i="31"/>
  <c r="Z3" i="31" l="1"/>
  <c r="Y2" i="31"/>
  <c r="AA4" i="31"/>
  <c r="AA1" i="31"/>
  <c r="Z5" i="31"/>
  <c r="Z6" i="31"/>
  <c r="AB4" i="31" l="1"/>
  <c r="AA3" i="31"/>
  <c r="Z2" i="31"/>
  <c r="AA5" i="31"/>
  <c r="AA6" i="31"/>
  <c r="AB3" i="31" l="1"/>
  <c r="AA2" i="31"/>
  <c r="AC4" i="31"/>
  <c r="AC1" i="31" s="1"/>
  <c r="AB1" i="31"/>
  <c r="AB5" i="31"/>
  <c r="AB6" i="31"/>
  <c r="AD4" i="31" l="1"/>
  <c r="AB2" i="31"/>
  <c r="AC3" i="31"/>
  <c r="AC5" i="31"/>
  <c r="AC6" i="31"/>
  <c r="AD3" i="31" l="1"/>
  <c r="AC2" i="31"/>
  <c r="AE4" i="31"/>
  <c r="AE1" i="31" s="1"/>
  <c r="AD1" i="31"/>
  <c r="AD5" i="31"/>
  <c r="AD6" i="31"/>
  <c r="AF4" i="31" l="1"/>
  <c r="AF1" i="31" s="1"/>
  <c r="AE3" i="31"/>
  <c r="AD2" i="31"/>
  <c r="AE5" i="31"/>
  <c r="AE6" i="31"/>
  <c r="AF3" i="31" l="1"/>
  <c r="AE2" i="31"/>
  <c r="AG4" i="31"/>
  <c r="AG1" i="31" s="1"/>
  <c r="AF5" i="31"/>
  <c r="AF6" i="31"/>
  <c r="AH4" i="31" l="1"/>
  <c r="AH1" i="31" s="1"/>
  <c r="AF2" i="31"/>
  <c r="AG3" i="31"/>
  <c r="AG5" i="31"/>
  <c r="AG6" i="31"/>
  <c r="AG2" i="31" l="1"/>
  <c r="AH3" i="31"/>
  <c r="AI4" i="31"/>
  <c r="AI1" i="31"/>
  <c r="AH5" i="31"/>
  <c r="AH6" i="31"/>
  <c r="AJ4" i="31" l="1"/>
  <c r="AJ1" i="31" s="1"/>
  <c r="AI3" i="31"/>
  <c r="AH2" i="31"/>
  <c r="AI5" i="31"/>
  <c r="AI6" i="31"/>
  <c r="AJ3" i="31" l="1"/>
  <c r="AI2" i="31"/>
  <c r="AK4" i="31"/>
  <c r="AK1" i="31"/>
  <c r="AJ5" i="31"/>
  <c r="AJ6" i="31"/>
  <c r="AL4" i="31" l="1"/>
  <c r="AJ2" i="31"/>
  <c r="AK3" i="31"/>
  <c r="AK5" i="31"/>
  <c r="AK6" i="31"/>
  <c r="AK2" i="31" l="1"/>
  <c r="AL3" i="31"/>
  <c r="AM4" i="31"/>
  <c r="AM1" i="31" s="1"/>
  <c r="AL1" i="31"/>
  <c r="AL5" i="31"/>
  <c r="AL6" i="31"/>
  <c r="AN4" i="31" l="1"/>
  <c r="AN1" i="31" s="1"/>
  <c r="AM3" i="31"/>
  <c r="AL2" i="31"/>
  <c r="AM5" i="31"/>
  <c r="AM6" i="31"/>
  <c r="AN3" i="31" l="1"/>
  <c r="AM2" i="31"/>
  <c r="AO4" i="31"/>
  <c r="AO1" i="31" s="1"/>
  <c r="AN5" i="31"/>
  <c r="AN6" i="31"/>
  <c r="AP4" i="31" l="1"/>
  <c r="AP1" i="31" s="1"/>
  <c r="AN2" i="31"/>
  <c r="AO3" i="31"/>
  <c r="AO5" i="31"/>
  <c r="AO6" i="31"/>
  <c r="AP3" i="31" l="1"/>
  <c r="AO2" i="31"/>
  <c r="AQ4" i="31"/>
  <c r="AQ1" i="31" s="1"/>
  <c r="AP5" i="31"/>
  <c r="AP6" i="31"/>
  <c r="AR4" i="31" l="1"/>
  <c r="AR1" i="31" s="1"/>
  <c r="AQ3" i="31"/>
  <c r="AP2" i="31"/>
  <c r="AQ5" i="31"/>
  <c r="AQ6" i="31"/>
  <c r="AR3" i="31" l="1"/>
  <c r="AQ2" i="31"/>
  <c r="AS4" i="31"/>
  <c r="AS1" i="31"/>
  <c r="AR5" i="31"/>
  <c r="AR6" i="31"/>
  <c r="AT4" i="31" l="1"/>
  <c r="AR2" i="31"/>
  <c r="AS3" i="31"/>
  <c r="AS5" i="31"/>
  <c r="AS6" i="31"/>
  <c r="AT3" i="31" l="1"/>
  <c r="AS2" i="31"/>
  <c r="AU4" i="31"/>
  <c r="AU1" i="31" s="1"/>
  <c r="AT1" i="31"/>
  <c r="AT5" i="31"/>
  <c r="AT6" i="31"/>
  <c r="AV4" i="31" l="1"/>
  <c r="AV1" i="31"/>
  <c r="AU3" i="31"/>
  <c r="AT2" i="31"/>
  <c r="AU5" i="31"/>
  <c r="AU6" i="31"/>
  <c r="AV3" i="31" l="1"/>
  <c r="AU2" i="31"/>
  <c r="AW4" i="31"/>
  <c r="AW1" i="31" s="1"/>
  <c r="AV5" i="31"/>
  <c r="AV6" i="31"/>
  <c r="AX4" i="31" l="1"/>
  <c r="AX1" i="31" s="1"/>
  <c r="AV2" i="31"/>
  <c r="AW3" i="31"/>
  <c r="AW5" i="31"/>
  <c r="AW6" i="31"/>
  <c r="AW2" i="31" l="1"/>
  <c r="AX3" i="31"/>
  <c r="AY4" i="31"/>
  <c r="AY1" i="31"/>
  <c r="AX5" i="31"/>
  <c r="AX6" i="31"/>
  <c r="AZ4" i="31" l="1"/>
  <c r="AZ1" i="31" s="1"/>
  <c r="AY3" i="31"/>
  <c r="AX2" i="31"/>
  <c r="AY5" i="31"/>
  <c r="AY6" i="31"/>
  <c r="AZ3" i="31" l="1"/>
  <c r="AY2" i="31"/>
  <c r="BA4" i="31"/>
  <c r="BA1" i="31"/>
  <c r="AZ5" i="31"/>
  <c r="AZ6" i="31"/>
  <c r="BB4" i="31" l="1"/>
  <c r="AZ2" i="31"/>
  <c r="BA3" i="31"/>
  <c r="BA5" i="31"/>
  <c r="BA6" i="31"/>
  <c r="BA2" i="31" l="1"/>
  <c r="BB3" i="31"/>
  <c r="BC4" i="31"/>
  <c r="BC1" i="31" s="1"/>
  <c r="BB1" i="31"/>
  <c r="BB5" i="31"/>
  <c r="BB6" i="31"/>
  <c r="BD4" i="31" l="1"/>
  <c r="BD1" i="31"/>
  <c r="BC3" i="31"/>
  <c r="BB2" i="31"/>
  <c r="BC5" i="31"/>
  <c r="BC6" i="31"/>
  <c r="BD3" i="31" l="1"/>
  <c r="BC2" i="31"/>
  <c r="BE4" i="31"/>
  <c r="BE1" i="31" s="1"/>
  <c r="BD5" i="31"/>
  <c r="BD6" i="31"/>
  <c r="BF4" i="31" l="1"/>
  <c r="BF1" i="31" s="1"/>
  <c r="BD2" i="31"/>
  <c r="BE3" i="31"/>
  <c r="BE5" i="31"/>
  <c r="BE6" i="31"/>
  <c r="BF3" i="31" l="1"/>
  <c r="BE2" i="31"/>
  <c r="BG4" i="31"/>
  <c r="BG1" i="31" s="1"/>
  <c r="BF5" i="31"/>
  <c r="BF6" i="31"/>
  <c r="BH4" i="31" l="1"/>
  <c r="BG3" i="31"/>
  <c r="BF2" i="31"/>
  <c r="BG5" i="31"/>
  <c r="BG6" i="31"/>
  <c r="BH3" i="31" l="1"/>
  <c r="BG2" i="31"/>
  <c r="BI4" i="31"/>
  <c r="BI1" i="31"/>
  <c r="BH1" i="31"/>
  <c r="BH5" i="31"/>
  <c r="BH6" i="31"/>
  <c r="BJ4" i="31" l="1"/>
  <c r="BH2" i="31"/>
  <c r="BI3" i="31"/>
  <c r="BI5" i="31"/>
  <c r="BI6" i="31"/>
  <c r="BJ3" i="31" l="1"/>
  <c r="BI2" i="31"/>
  <c r="BK4" i="31"/>
  <c r="BJ1" i="31"/>
  <c r="BJ5" i="31"/>
  <c r="BJ6" i="31"/>
  <c r="BL4" i="31" l="1"/>
  <c r="BK1" i="31"/>
  <c r="BK3" i="31"/>
  <c r="BJ2" i="31"/>
  <c r="BK5" i="31"/>
  <c r="BK6" i="31"/>
  <c r="BL3" i="31" l="1"/>
  <c r="BK2" i="31"/>
  <c r="BM4" i="31"/>
  <c r="BM1" i="31"/>
  <c r="BL1" i="31"/>
  <c r="BL5" i="31"/>
  <c r="BL6" i="31"/>
  <c r="BN4" i="31" l="1"/>
  <c r="BN1" i="31" s="1"/>
  <c r="BL2" i="31"/>
  <c r="BM3" i="31"/>
  <c r="BM5" i="31"/>
  <c r="BM6" i="31"/>
  <c r="BM2" i="31" l="1"/>
  <c r="BN3" i="31"/>
  <c r="BO4" i="31"/>
  <c r="BO1" i="31" s="1"/>
  <c r="BN5" i="31"/>
  <c r="BN6" i="31"/>
  <c r="BP4" i="31" l="1"/>
  <c r="BO3" i="31"/>
  <c r="BN2" i="31"/>
  <c r="BO5" i="31"/>
  <c r="BO6" i="31"/>
  <c r="BP3" i="31" l="1"/>
  <c r="BO2" i="31"/>
  <c r="BQ4" i="31"/>
  <c r="BQ1" i="31" s="1"/>
  <c r="BP1" i="31"/>
  <c r="BP5" i="31"/>
  <c r="BP6" i="31"/>
  <c r="BR4" i="31" l="1"/>
  <c r="BP2" i="31"/>
  <c r="BQ3" i="31"/>
  <c r="BQ5" i="31"/>
  <c r="BQ6" i="31"/>
  <c r="BQ2" i="31" l="1"/>
  <c r="BR3" i="31"/>
  <c r="BS4" i="31"/>
  <c r="BS1" i="31" s="1"/>
  <c r="BR1" i="31"/>
  <c r="BR5" i="31"/>
  <c r="BR6" i="31"/>
  <c r="BT4" i="31" l="1"/>
  <c r="BT1" i="31"/>
  <c r="BS3" i="31"/>
  <c r="BR2" i="31"/>
  <c r="BS5" i="31"/>
  <c r="BS6" i="31"/>
  <c r="BT3" i="31" l="1"/>
  <c r="BS2" i="31"/>
  <c r="BU4" i="31"/>
  <c r="BU1" i="31" s="1"/>
  <c r="BT5" i="31"/>
  <c r="BT6" i="31"/>
  <c r="BV4" i="31" l="1"/>
  <c r="BV1" i="31" s="1"/>
  <c r="BT2" i="31"/>
  <c r="BU3" i="31"/>
  <c r="BU5" i="31"/>
  <c r="BU6" i="31"/>
  <c r="BV3" i="31" l="1"/>
  <c r="BU2" i="31"/>
  <c r="BW4" i="31"/>
  <c r="BW1" i="31" s="1"/>
  <c r="BV5" i="31"/>
  <c r="BV6" i="31"/>
  <c r="BX4" i="31" l="1"/>
  <c r="BX1" i="31"/>
  <c r="BW3" i="31"/>
  <c r="BV2" i="31"/>
  <c r="BW5" i="31"/>
  <c r="BW6" i="31"/>
  <c r="BX3" i="31" l="1"/>
  <c r="BW2" i="31"/>
  <c r="BY4" i="31"/>
  <c r="BY1" i="31"/>
  <c r="BX5" i="31"/>
  <c r="BX6" i="31"/>
  <c r="BZ4" i="31" l="1"/>
  <c r="BX2" i="31"/>
  <c r="BY3" i="31"/>
  <c r="BY5" i="31"/>
  <c r="BY6" i="31"/>
  <c r="BY2" i="31" l="1"/>
  <c r="BZ3" i="31"/>
  <c r="CA4" i="31"/>
  <c r="CA1" i="31" s="1"/>
  <c r="BZ1" i="31"/>
  <c r="BZ5" i="31"/>
  <c r="BZ6" i="31"/>
  <c r="CB4" i="31" l="1"/>
  <c r="CB1" i="31"/>
  <c r="CA3" i="31"/>
  <c r="BZ2" i="31"/>
  <c r="CA5" i="31"/>
  <c r="CA6" i="31"/>
  <c r="CB3" i="31" l="1"/>
  <c r="CA2" i="31"/>
  <c r="CC4" i="31"/>
  <c r="CC1" i="31" s="1"/>
  <c r="CB5" i="31"/>
  <c r="CB6" i="31"/>
  <c r="CD4" i="31" l="1"/>
  <c r="CD1" i="31" s="1"/>
  <c r="CB2" i="31"/>
  <c r="CC3" i="31"/>
  <c r="CC5" i="31"/>
  <c r="CC6" i="31"/>
  <c r="CD3" i="31" l="1"/>
  <c r="CC2" i="31"/>
  <c r="CE4" i="31"/>
  <c r="CE1" i="31"/>
  <c r="CD5" i="31"/>
  <c r="CD6" i="31"/>
  <c r="CF4" i="31" l="1"/>
  <c r="CF1" i="31" s="1"/>
  <c r="CE3" i="31"/>
  <c r="CD2" i="31"/>
  <c r="CE5" i="31"/>
  <c r="CE6" i="31"/>
  <c r="CF3" i="31" l="1"/>
  <c r="CE2" i="31"/>
  <c r="CG4" i="31"/>
  <c r="CG1" i="31" s="1"/>
  <c r="CF5" i="31"/>
  <c r="CF6" i="31"/>
  <c r="CH4" i="31" l="1"/>
  <c r="CF2" i="31"/>
  <c r="CG3" i="31"/>
  <c r="CG5" i="31"/>
  <c r="CG6" i="31"/>
  <c r="CG2" i="31" l="1"/>
  <c r="CH3" i="31"/>
  <c r="CI4" i="31"/>
  <c r="CI1" i="31"/>
  <c r="CH1" i="31"/>
  <c r="CH5" i="31"/>
  <c r="CH6" i="31"/>
  <c r="CJ4" i="31" l="1"/>
  <c r="CI3" i="31"/>
  <c r="CH2" i="31"/>
  <c r="CI5" i="31"/>
  <c r="CI6" i="31"/>
  <c r="CJ3" i="31" l="1"/>
  <c r="CI2" i="31"/>
  <c r="CK4" i="31"/>
  <c r="CJ1" i="31"/>
  <c r="CJ5" i="31"/>
  <c r="CJ6" i="31"/>
  <c r="CL4" i="31" l="1"/>
  <c r="CL1" i="31" s="1"/>
  <c r="CK1" i="31"/>
  <c r="CJ2" i="31"/>
  <c r="CK3" i="31"/>
  <c r="CK5" i="31"/>
  <c r="CK6" i="31"/>
  <c r="CL3" i="31" l="1"/>
  <c r="CK2" i="31"/>
  <c r="CM4" i="31"/>
  <c r="CM1" i="31" s="1"/>
  <c r="CL5" i="31"/>
  <c r="CL6" i="31"/>
  <c r="CN4" i="31" l="1"/>
  <c r="CN1" i="31"/>
  <c r="CM3" i="31"/>
  <c r="CL2" i="31"/>
  <c r="CM5" i="31"/>
  <c r="CM6" i="31"/>
  <c r="CN3" i="31" l="1"/>
  <c r="CM2" i="31"/>
  <c r="CO4" i="31"/>
  <c r="CO1" i="31" s="1"/>
  <c r="CN5" i="31"/>
  <c r="CN6" i="31"/>
  <c r="CP4" i="31" l="1"/>
  <c r="CN2" i="31"/>
  <c r="CO3" i="31"/>
  <c r="CO5" i="31"/>
  <c r="CO6" i="31"/>
  <c r="CP3" i="31" l="1"/>
  <c r="CO2" i="31"/>
  <c r="CQ4" i="31"/>
  <c r="CQ1" i="31" s="1"/>
  <c r="CP1" i="31"/>
  <c r="CP5" i="31"/>
  <c r="CP6" i="31"/>
  <c r="CR4" i="31" l="1"/>
  <c r="CR1" i="31"/>
  <c r="CQ3" i="31"/>
  <c r="CP2" i="31"/>
  <c r="CQ5" i="31"/>
  <c r="CQ6" i="31"/>
  <c r="CR3" i="31" l="1"/>
  <c r="CQ2" i="31"/>
  <c r="CS4" i="31"/>
  <c r="CS1" i="31" s="1"/>
  <c r="CR5" i="31"/>
  <c r="CR6" i="31"/>
  <c r="CT4" i="31" l="1"/>
  <c r="CT1" i="31" s="1"/>
  <c r="CR2" i="31"/>
  <c r="CS3" i="31"/>
  <c r="CS5" i="31"/>
  <c r="CS6" i="31"/>
  <c r="CS2" i="31" l="1"/>
  <c r="CT3" i="31"/>
  <c r="CU4" i="31"/>
  <c r="CU1" i="31"/>
  <c r="CT5" i="31"/>
  <c r="CT6" i="31"/>
  <c r="CV4" i="31" l="1"/>
  <c r="CU3" i="31"/>
  <c r="CT2" i="31"/>
  <c r="CU5" i="31"/>
  <c r="CU6" i="31"/>
  <c r="CV3" i="31" l="1"/>
  <c r="CU2" i="31"/>
  <c r="CW4" i="31"/>
  <c r="CW1" i="31" s="1"/>
  <c r="CV1" i="31"/>
  <c r="CV5" i="31"/>
  <c r="CV6" i="31"/>
  <c r="CX4" i="31" l="1"/>
  <c r="CV2" i="31"/>
  <c r="CW3" i="31"/>
  <c r="CW5" i="31"/>
  <c r="CW6" i="31"/>
  <c r="CW2" i="31" l="1"/>
  <c r="CX3" i="31"/>
  <c r="CY4" i="31"/>
  <c r="CY1" i="31" s="1"/>
  <c r="CX1" i="31"/>
  <c r="CX5" i="31"/>
  <c r="CX6" i="31"/>
  <c r="CZ4" i="31" l="1"/>
  <c r="CZ1" i="31" s="1"/>
  <c r="CY3" i="31"/>
  <c r="CX2" i="31"/>
  <c r="CY5" i="31"/>
  <c r="CY6" i="31"/>
  <c r="CZ3" i="31" l="1"/>
  <c r="CY2" i="31"/>
  <c r="DA4" i="31"/>
  <c r="DA1" i="31" s="1"/>
  <c r="CZ5" i="31"/>
  <c r="CZ6" i="31"/>
  <c r="DB4" i="31" l="1"/>
  <c r="DB1" i="31" s="1"/>
  <c r="CZ2" i="31"/>
  <c r="DA3" i="31"/>
  <c r="DA5" i="31"/>
  <c r="DA6" i="31"/>
  <c r="DB3" i="31" l="1"/>
  <c r="DA2" i="31"/>
  <c r="DC4" i="31"/>
  <c r="DC1" i="31" s="1"/>
  <c r="DB5" i="31"/>
  <c r="DB6" i="31"/>
  <c r="DD4" i="31" l="1"/>
  <c r="DC3" i="31"/>
  <c r="DB2" i="31"/>
  <c r="DC5" i="31"/>
  <c r="DC6" i="31"/>
  <c r="DD3" i="31" l="1"/>
  <c r="DC2" i="31"/>
  <c r="DE4" i="31"/>
  <c r="DD1" i="31"/>
  <c r="DD5" i="31"/>
  <c r="DD6" i="31"/>
  <c r="DF4" i="31" l="1"/>
  <c r="DE1" i="31"/>
  <c r="DD2" i="31"/>
  <c r="DE3" i="31"/>
  <c r="DE5" i="31"/>
  <c r="DE6" i="31"/>
  <c r="DG4" i="31" l="1"/>
  <c r="DG1" i="31" s="1"/>
  <c r="DF3" i="31"/>
  <c r="DE2" i="31"/>
  <c r="DF1" i="31"/>
  <c r="DF5" i="31"/>
  <c r="DF6" i="31"/>
  <c r="DG3" i="31" l="1"/>
  <c r="DF2" i="31"/>
  <c r="DH4" i="31"/>
  <c r="DH1" i="31" s="1"/>
  <c r="DG5" i="31"/>
  <c r="DG6" i="31"/>
  <c r="DI4" i="31" l="1"/>
  <c r="DI1" i="31"/>
  <c r="DH3" i="31"/>
  <c r="DG2" i="31"/>
  <c r="DH5" i="31"/>
  <c r="DH6" i="31"/>
  <c r="DH2" i="31" l="1"/>
  <c r="DI3" i="31"/>
  <c r="DJ4" i="31"/>
  <c r="DJ1" i="31"/>
  <c r="DI5" i="31"/>
  <c r="DI6" i="31"/>
  <c r="DK4" i="31" l="1"/>
  <c r="DK1" i="31"/>
  <c r="DI2" i="31"/>
  <c r="DJ3" i="31"/>
  <c r="DJ5" i="31"/>
  <c r="DJ6" i="31"/>
  <c r="DK3" i="31" l="1"/>
  <c r="DJ2" i="31"/>
  <c r="DL4" i="31"/>
  <c r="DL1" i="31" s="1"/>
  <c r="DK5" i="31"/>
  <c r="DK6" i="31"/>
  <c r="DM4" i="31" l="1"/>
  <c r="DM1" i="31" s="1"/>
  <c r="DL3" i="31"/>
  <c r="DK2" i="31"/>
  <c r="DL5" i="31"/>
  <c r="DL6" i="31"/>
  <c r="DL2" i="31" l="1"/>
  <c r="DM3" i="31"/>
  <c r="DN4" i="31"/>
  <c r="DN1" i="31" s="1"/>
  <c r="DM5" i="31"/>
  <c r="DM6" i="31"/>
  <c r="DM2" i="31" l="1"/>
  <c r="DN3" i="31"/>
  <c r="DO4" i="31"/>
  <c r="DO1" i="31" s="1"/>
  <c r="DN5" i="31"/>
  <c r="DN6" i="31"/>
  <c r="DP4" i="31" l="1"/>
  <c r="DO3" i="31"/>
  <c r="DN2" i="31"/>
  <c r="DO5" i="31"/>
  <c r="DO6" i="31"/>
  <c r="DP3" i="31" l="1"/>
  <c r="DO2" i="31"/>
  <c r="DQ4" i="31"/>
  <c r="DP1" i="31"/>
  <c r="DP5" i="31"/>
  <c r="DP6" i="31"/>
  <c r="DR4" i="31" l="1"/>
  <c r="DR1" i="31"/>
  <c r="DQ1" i="31"/>
  <c r="DP2" i="31"/>
  <c r="DQ3" i="31"/>
  <c r="DQ5" i="31"/>
  <c r="DQ6" i="31"/>
  <c r="DR3" i="31" l="1"/>
  <c r="DQ2" i="31"/>
  <c r="DS4" i="31"/>
  <c r="DS1" i="31" s="1"/>
  <c r="DR5" i="31"/>
  <c r="DR6" i="31"/>
  <c r="DT4" i="31" l="1"/>
  <c r="DT1" i="31"/>
  <c r="DS3" i="31"/>
  <c r="DR2" i="31"/>
  <c r="DS5" i="31"/>
  <c r="DS6" i="31"/>
  <c r="DT3" i="31" l="1"/>
  <c r="DS2" i="31"/>
  <c r="DU4" i="31"/>
  <c r="DU1" i="31" s="1"/>
  <c r="DT5" i="31"/>
  <c r="DT6" i="31"/>
  <c r="DV4" i="31" l="1"/>
  <c r="DT2" i="31"/>
  <c r="DU3" i="31"/>
  <c r="DU5" i="31"/>
  <c r="DU6" i="31"/>
  <c r="DV3" i="31" l="1"/>
  <c r="DU2" i="31"/>
  <c r="DW4" i="31"/>
  <c r="DW1" i="31" s="1"/>
  <c r="DV1" i="31"/>
  <c r="DV5" i="31"/>
  <c r="DV6" i="31"/>
  <c r="DX4" i="31" l="1"/>
  <c r="DW3" i="31"/>
  <c r="DV2" i="31"/>
  <c r="DW5" i="31"/>
  <c r="DW6" i="31"/>
  <c r="DX3" i="31" l="1"/>
  <c r="DW2" i="31"/>
  <c r="DY4" i="31"/>
  <c r="DX1" i="31"/>
  <c r="DX5" i="31"/>
  <c r="DX6" i="31"/>
  <c r="DZ4" i="31" l="1"/>
  <c r="DZ1" i="31" s="1"/>
  <c r="DY1" i="31"/>
  <c r="DX2" i="31"/>
  <c r="DY3" i="31"/>
  <c r="DY5" i="31"/>
  <c r="DY6" i="31"/>
  <c r="DY2" i="31" l="1"/>
  <c r="DZ3" i="31"/>
  <c r="EA4" i="31"/>
  <c r="EA1" i="31" s="1"/>
  <c r="DZ5" i="31"/>
  <c r="DZ6" i="31"/>
  <c r="EB4" i="31" l="1"/>
  <c r="EB1" i="31" s="1"/>
  <c r="EA3" i="31"/>
  <c r="DZ2" i="31"/>
  <c r="EA5" i="31"/>
  <c r="EA6" i="31"/>
  <c r="EB3" i="31" l="1"/>
  <c r="EA2" i="31"/>
  <c r="EC4" i="31"/>
  <c r="EC1" i="31" s="1"/>
  <c r="EB5" i="31"/>
  <c r="EB6" i="31"/>
  <c r="ED4" i="31" l="1"/>
  <c r="EB2" i="31"/>
  <c r="EC3" i="31"/>
  <c r="EC5" i="31"/>
  <c r="EC6" i="31"/>
  <c r="EC2" i="31" l="1"/>
  <c r="ED3" i="31"/>
  <c r="EE4" i="31"/>
  <c r="EE1" i="31" s="1"/>
  <c r="ED1" i="31"/>
  <c r="ED5" i="31"/>
  <c r="ED6" i="31"/>
  <c r="EF4" i="31" l="1"/>
  <c r="EE3" i="31"/>
  <c r="ED2" i="31"/>
  <c r="EE5" i="31"/>
  <c r="EE6" i="31"/>
  <c r="EF3" i="31" l="1"/>
  <c r="EE2" i="31"/>
  <c r="EG4" i="31"/>
  <c r="EG1" i="31"/>
  <c r="EF1" i="31"/>
  <c r="EF5" i="31"/>
  <c r="EF6" i="31"/>
  <c r="EH4" i="31" l="1"/>
  <c r="EH1" i="31"/>
  <c r="EF2" i="31"/>
  <c r="EG3" i="31"/>
  <c r="EG5" i="31"/>
  <c r="EG6" i="31"/>
  <c r="EH3" i="31" l="1"/>
  <c r="EG2" i="31"/>
  <c r="EI4" i="31"/>
  <c r="EI1" i="31"/>
  <c r="EH5" i="31"/>
  <c r="EH6" i="31"/>
  <c r="EJ4" i="31" l="1"/>
  <c r="EJ1" i="31"/>
  <c r="EI3" i="31"/>
  <c r="EH2" i="31"/>
  <c r="EI5" i="31"/>
  <c r="EI6" i="31"/>
  <c r="EJ3" i="31" l="1"/>
  <c r="EI2" i="31"/>
  <c r="EK4" i="31"/>
  <c r="EK1" i="31" s="1"/>
  <c r="EJ5" i="31"/>
  <c r="EJ6" i="31"/>
  <c r="EL4" i="31" l="1"/>
  <c r="EJ2" i="31"/>
  <c r="EK3" i="31"/>
  <c r="EK5" i="31"/>
  <c r="EK6" i="31"/>
  <c r="EL3" i="31" l="1"/>
  <c r="EK2" i="31"/>
  <c r="EM4" i="31"/>
  <c r="EM1" i="31" s="1"/>
  <c r="EL1" i="31"/>
  <c r="EL5" i="31"/>
  <c r="EL6" i="31"/>
  <c r="EN4" i="31" l="1"/>
  <c r="EN1" i="31"/>
  <c r="EM3" i="31"/>
  <c r="EL2" i="31"/>
  <c r="EM5" i="31"/>
  <c r="EM6" i="31"/>
  <c r="EN3" i="31" l="1"/>
  <c r="EM2" i="31"/>
  <c r="EO4" i="31"/>
  <c r="EO1" i="31" s="1"/>
  <c r="EN5" i="31"/>
  <c r="EN6" i="31"/>
  <c r="EP4" i="31" l="1"/>
  <c r="EP1" i="31" s="1"/>
  <c r="EN2" i="31"/>
  <c r="EO3" i="31"/>
  <c r="EO5" i="31"/>
  <c r="EO6" i="31"/>
  <c r="EO2" i="31" l="1"/>
  <c r="EP3" i="31"/>
  <c r="EQ4" i="31"/>
  <c r="EQ1" i="31"/>
  <c r="EP5" i="31"/>
  <c r="EP6" i="31"/>
  <c r="ER4" i="31" l="1"/>
  <c r="EQ3" i="31"/>
  <c r="EP2" i="31"/>
  <c r="EQ5" i="31"/>
  <c r="EQ6" i="31"/>
  <c r="ER3" i="31" l="1"/>
  <c r="EQ2" i="31"/>
  <c r="ES4" i="31"/>
  <c r="ES1" i="31" s="1"/>
  <c r="ER1" i="31"/>
  <c r="ER5" i="31"/>
  <c r="ER6" i="31"/>
  <c r="ET4" i="31" l="1"/>
  <c r="ER2" i="31"/>
  <c r="ES3" i="31"/>
  <c r="ES5" i="31"/>
  <c r="ES6" i="31"/>
  <c r="ES2" i="31" l="1"/>
  <c r="ET3" i="31"/>
  <c r="EU4" i="31"/>
  <c r="EU1" i="31" s="1"/>
  <c r="ET1" i="31"/>
  <c r="ET5" i="31"/>
  <c r="ET6" i="31"/>
  <c r="EV4" i="31" l="1"/>
  <c r="EV1" i="31"/>
  <c r="EU3" i="31"/>
  <c r="ET2" i="31"/>
  <c r="EU5" i="31"/>
  <c r="EU6" i="31"/>
  <c r="EV3" i="31" l="1"/>
  <c r="EU2" i="31"/>
  <c r="EW4" i="31"/>
  <c r="EW1" i="31" s="1"/>
  <c r="EV5" i="31"/>
  <c r="EV6" i="31"/>
  <c r="EX4" i="31" l="1"/>
  <c r="EX1" i="31" s="1"/>
  <c r="EV2" i="31"/>
  <c r="EW3" i="31"/>
  <c r="EW5" i="31"/>
  <c r="EW6" i="31"/>
  <c r="EX3" i="31" l="1"/>
  <c r="EW2" i="31"/>
  <c r="EY4" i="31"/>
  <c r="EY1" i="31" s="1"/>
  <c r="EX5" i="31"/>
  <c r="EX6" i="31"/>
  <c r="EZ4" i="31" l="1"/>
  <c r="EZ1" i="31" s="1"/>
  <c r="EY3" i="31"/>
  <c r="EX2" i="31"/>
  <c r="EY5" i="31"/>
  <c r="EY6" i="31"/>
  <c r="EZ3" i="31" l="1"/>
  <c r="EY2" i="31"/>
  <c r="FA4" i="31"/>
  <c r="FA1" i="31" s="1"/>
  <c r="EZ5" i="31"/>
  <c r="EZ6" i="31"/>
  <c r="FB4" i="31" l="1"/>
  <c r="EZ2" i="31"/>
  <c r="FA3" i="31"/>
  <c r="FA5" i="31"/>
  <c r="FA6" i="31"/>
  <c r="FB3" i="31" l="1"/>
  <c r="FA2" i="31"/>
  <c r="FC4" i="31"/>
  <c r="FC1" i="31"/>
  <c r="FB1" i="31"/>
  <c r="FB5" i="31"/>
  <c r="FB6" i="31"/>
  <c r="FD4" i="31" l="1"/>
  <c r="FC3" i="31"/>
  <c r="FB2" i="31"/>
  <c r="FC5" i="31"/>
  <c r="FC6" i="31"/>
  <c r="FD3" i="31" l="1"/>
  <c r="FC2" i="31"/>
  <c r="FE4" i="31"/>
  <c r="FE1" i="31" s="1"/>
  <c r="FD1" i="31"/>
  <c r="FD5" i="31"/>
  <c r="FD6" i="31"/>
  <c r="FF4" i="31" l="1"/>
  <c r="FF1" i="31" s="1"/>
  <c r="FD2" i="31"/>
  <c r="FE3" i="31"/>
  <c r="FE5" i="31"/>
  <c r="FE6" i="31"/>
  <c r="FE2" i="31" l="1"/>
  <c r="FF3" i="31"/>
  <c r="FG4" i="31"/>
  <c r="FG1" i="31" s="1"/>
  <c r="FF5" i="31"/>
  <c r="FF6" i="31"/>
  <c r="FH4" i="31" l="1"/>
  <c r="FH1" i="31" s="1"/>
  <c r="FG3" i="31"/>
  <c r="FF2" i="31"/>
  <c r="FG5" i="31"/>
  <c r="FG6" i="31"/>
  <c r="FH3" i="31" l="1"/>
  <c r="FG2" i="31"/>
  <c r="FI4" i="31"/>
  <c r="FI1" i="31" s="1"/>
  <c r="FH5" i="31"/>
  <c r="FH6" i="31"/>
  <c r="FJ4" i="31" l="1"/>
  <c r="FH2" i="31"/>
  <c r="FI3" i="31"/>
  <c r="FI5" i="31"/>
  <c r="FI6" i="31"/>
  <c r="FJ3" i="31" l="1"/>
  <c r="FI2" i="31"/>
  <c r="FK4" i="31"/>
  <c r="FK1" i="31" s="1"/>
  <c r="FJ1" i="31"/>
  <c r="FJ5" i="31"/>
  <c r="FJ6" i="31"/>
  <c r="FL4" i="31" l="1"/>
  <c r="FL1" i="31" s="1"/>
  <c r="FK3" i="31"/>
  <c r="FJ2" i="31"/>
  <c r="FK5" i="31"/>
  <c r="FK6" i="31"/>
  <c r="FL3" i="31" l="1"/>
  <c r="FK2" i="31"/>
  <c r="FM4" i="31"/>
  <c r="FM1" i="31" s="1"/>
  <c r="FL5" i="31"/>
  <c r="FL6" i="31"/>
  <c r="FN4" i="31" l="1"/>
  <c r="FN1" i="31" s="1"/>
  <c r="FL2" i="31"/>
  <c r="FM3" i="31"/>
  <c r="FM5" i="31"/>
  <c r="FM6" i="31"/>
  <c r="FN3" i="31" l="1"/>
  <c r="FM2" i="31"/>
  <c r="FO4" i="31"/>
  <c r="FO1" i="31" s="1"/>
  <c r="FN5" i="31"/>
  <c r="FN6" i="31"/>
  <c r="FP4" i="31" l="1"/>
  <c r="FP1" i="31" s="1"/>
  <c r="FO3" i="31"/>
  <c r="FN2" i="31"/>
  <c r="FO5" i="31"/>
  <c r="FO6" i="31"/>
  <c r="FP3" i="31" l="1"/>
  <c r="FO2" i="31"/>
  <c r="FQ4" i="31"/>
  <c r="FQ1" i="31" s="1"/>
  <c r="FP5" i="31"/>
  <c r="FP6" i="31"/>
  <c r="FR4" i="31" l="1"/>
  <c r="FR1" i="31" s="1"/>
  <c r="FP2" i="31"/>
  <c r="FQ3" i="31"/>
  <c r="FQ5" i="31"/>
  <c r="FQ6" i="31"/>
  <c r="FQ2" i="31" l="1"/>
  <c r="FR3" i="31"/>
  <c r="FS4" i="31"/>
  <c r="FS1" i="31" s="1"/>
  <c r="FR5" i="31"/>
  <c r="FR6" i="31"/>
  <c r="FT4" i="31" l="1"/>
  <c r="FS3" i="31"/>
  <c r="FR2" i="31"/>
  <c r="FS5" i="31"/>
  <c r="FS6" i="31"/>
  <c r="FT3" i="31" l="1"/>
  <c r="FS2" i="31"/>
  <c r="FU4" i="31"/>
  <c r="FU1" i="31" s="1"/>
  <c r="FT1" i="31"/>
  <c r="FT5" i="31"/>
  <c r="FT6" i="31"/>
  <c r="FV4" i="31" l="1"/>
  <c r="FT2" i="31"/>
  <c r="FU3" i="31"/>
  <c r="FU5" i="31"/>
  <c r="FU6" i="31"/>
  <c r="FU2" i="31" l="1"/>
  <c r="FV3" i="31"/>
  <c r="FW4" i="31"/>
  <c r="FW1" i="31"/>
  <c r="FV1" i="31"/>
  <c r="FV5" i="31"/>
  <c r="FV6" i="31"/>
  <c r="FX4" i="31" l="1"/>
  <c r="FX1" i="31" s="1"/>
  <c r="FW3" i="31"/>
  <c r="FV2" i="31"/>
  <c r="FW5" i="31"/>
  <c r="FW6" i="31"/>
  <c r="FX3" i="31" l="1"/>
  <c r="FW2" i="31"/>
  <c r="FY4" i="31"/>
  <c r="FY1" i="31"/>
  <c r="FX5" i="31"/>
  <c r="FX6" i="31"/>
  <c r="FZ4" i="31" l="1"/>
  <c r="FZ1" i="31" s="1"/>
  <c r="FX2" i="31"/>
  <c r="FY3" i="31"/>
  <c r="FY5" i="31"/>
  <c r="FY6" i="31"/>
  <c r="FZ3" i="31" l="1"/>
  <c r="FY2" i="31"/>
  <c r="GA4" i="31"/>
  <c r="GA1" i="31" s="1"/>
  <c r="FZ5" i="31"/>
  <c r="FZ6" i="31"/>
  <c r="GB4" i="31" l="1"/>
  <c r="GB1" i="31" s="1"/>
  <c r="GA3" i="31"/>
  <c r="FZ2" i="31"/>
  <c r="GA5" i="31"/>
  <c r="GA6" i="31"/>
  <c r="GB3" i="31" l="1"/>
  <c r="GA2" i="31"/>
  <c r="GC4" i="31"/>
  <c r="GC1" i="31" s="1"/>
  <c r="GB5" i="31"/>
  <c r="GB6" i="31"/>
  <c r="GD4" i="31" l="1"/>
  <c r="GD1" i="31" s="1"/>
  <c r="GB2" i="31"/>
  <c r="GC3" i="31"/>
  <c r="GC5" i="31"/>
  <c r="GC6" i="31"/>
  <c r="GD3" i="31" l="1"/>
  <c r="GC2" i="31"/>
  <c r="GE4" i="31"/>
  <c r="GE1" i="31" s="1"/>
  <c r="GD5" i="31"/>
  <c r="GD6" i="31"/>
  <c r="GF4" i="31" l="1"/>
  <c r="GE3" i="31"/>
  <c r="GD2" i="31"/>
  <c r="GE5" i="31"/>
  <c r="GE6" i="31"/>
  <c r="GF3" i="31" l="1"/>
  <c r="GE2" i="31"/>
  <c r="GG4" i="31"/>
  <c r="GF1" i="31"/>
  <c r="GF5" i="31"/>
  <c r="GF6" i="31"/>
  <c r="GH4" i="31" l="1"/>
  <c r="GH1" i="31" s="1"/>
  <c r="GG1" i="31"/>
  <c r="GF2" i="31"/>
  <c r="GG3" i="31"/>
  <c r="GG5" i="31"/>
  <c r="GG6" i="31"/>
  <c r="GH3" i="31" l="1"/>
  <c r="GG2" i="31"/>
  <c r="GI4" i="31"/>
  <c r="GI1" i="31"/>
  <c r="GH5" i="31"/>
  <c r="GH6" i="31"/>
  <c r="GJ4" i="31" l="1"/>
  <c r="GJ1" i="31" s="1"/>
  <c r="GI3" i="31"/>
  <c r="GH2" i="31"/>
  <c r="GI5" i="31"/>
  <c r="GI6" i="31"/>
  <c r="GJ3" i="31" l="1"/>
  <c r="GI2" i="31"/>
  <c r="GK4" i="31"/>
  <c r="GK1" i="31" s="1"/>
  <c r="GJ5" i="31"/>
  <c r="GJ6" i="31"/>
  <c r="GL4" i="31" l="1"/>
  <c r="GL1" i="31" s="1"/>
  <c r="GJ2" i="31"/>
  <c r="GK3" i="31"/>
  <c r="GK5" i="31"/>
  <c r="GK6" i="31"/>
  <c r="GL3" i="31" l="1"/>
  <c r="GK2" i="31"/>
  <c r="GM4" i="31"/>
  <c r="GM1" i="31"/>
  <c r="GL5" i="31"/>
  <c r="GL6" i="31"/>
  <c r="GM3" i="31" l="1"/>
  <c r="GL2" i="31"/>
  <c r="GM5" i="31"/>
  <c r="GM6" i="31"/>
  <c r="GM2" i="31" l="1"/>
  <c r="H2" i="31"/>
  <c r="H1" i="31"/>
  <c r="H6" i="31" l="1" a="1"/>
  <c r="H6" i="31" s="1"/>
  <c r="H5" i="31" a="1"/>
  <c r="H5" i="31" s="1"/>
  <c r="G5" i="31"/>
  <c r="G6" i="31"/>
</calcChain>
</file>

<file path=xl/sharedStrings.xml><?xml version="1.0" encoding="utf-8"?>
<sst xmlns="http://schemas.openxmlformats.org/spreadsheetml/2006/main" count="153" uniqueCount="96">
  <si>
    <t xml:space="preserve">Nom </t>
  </si>
  <si>
    <t>Date naissance</t>
  </si>
  <si>
    <t>N° TEL</t>
  </si>
  <si>
    <t>MAIL</t>
  </si>
  <si>
    <t>CDI</t>
  </si>
  <si>
    <t>Commentaire</t>
  </si>
  <si>
    <t>DOC GE REMIS</t>
  </si>
  <si>
    <t>RH REMIS</t>
  </si>
  <si>
    <t>COMPLEMENT FAMILIAL</t>
  </si>
  <si>
    <t>AES</t>
  </si>
  <si>
    <t>AMP</t>
  </si>
  <si>
    <t>NON</t>
  </si>
  <si>
    <t>OUI</t>
  </si>
  <si>
    <t>Année</t>
  </si>
  <si>
    <t>ASH</t>
  </si>
  <si>
    <t>Client</t>
  </si>
  <si>
    <t>Lieu naissance</t>
  </si>
  <si>
    <t>Prenom</t>
  </si>
  <si>
    <t>Preference horaire</t>
  </si>
  <si>
    <t>Departement de naissance</t>
  </si>
  <si>
    <t>N° securite sociale</t>
  </si>
  <si>
    <t>Site de reference</t>
  </si>
  <si>
    <t>Pavillons/etages non souhaites</t>
  </si>
  <si>
    <t>Pavillons/etages souhaites</t>
  </si>
  <si>
    <t>Domicile</t>
  </si>
  <si>
    <t>Mobilite  (km)</t>
  </si>
  <si>
    <t>Vacation</t>
  </si>
  <si>
    <t>Sites non souhaités</t>
  </si>
  <si>
    <t>Sites qui ne le souhaitent pas</t>
  </si>
  <si>
    <t>Nom&amp;Prenom</t>
  </si>
  <si>
    <t>Heures prevues au contrat</t>
  </si>
  <si>
    <t>Date de la demande</t>
  </si>
  <si>
    <t>Poste</t>
  </si>
  <si>
    <t>Statut de la demande</t>
  </si>
  <si>
    <t>Nom</t>
  </si>
  <si>
    <t>Mois de début</t>
  </si>
  <si>
    <t>N° SEMAINE</t>
  </si>
  <si>
    <t>M</t>
  </si>
  <si>
    <t>J</t>
  </si>
  <si>
    <t>S</t>
  </si>
  <si>
    <t>Tranche horaire</t>
  </si>
  <si>
    <t>Concatener Pavillon-Heures</t>
  </si>
  <si>
    <t>Nombre d'heures par jour</t>
  </si>
  <si>
    <t>Mois</t>
  </si>
  <si>
    <t>LigDebut</t>
  </si>
  <si>
    <t>LigFin</t>
  </si>
  <si>
    <t>Verification</t>
  </si>
  <si>
    <t>PlgeRechLig</t>
  </si>
  <si>
    <t>Ligne</t>
  </si>
  <si>
    <t>PlgeRechDebut</t>
  </si>
  <si>
    <t>PlgeRechFin</t>
  </si>
  <si>
    <t/>
  </si>
  <si>
    <t>h.SEM</t>
  </si>
  <si>
    <t>h.MOIS</t>
  </si>
  <si>
    <t>Diminutif</t>
  </si>
  <si>
    <t>ADA</t>
  </si>
  <si>
    <t>ATZ</t>
  </si>
  <si>
    <t>Nature de la demande</t>
  </si>
  <si>
    <t>demande de remplacement</t>
  </si>
  <si>
    <t>Matin</t>
  </si>
  <si>
    <t>Journée</t>
  </si>
  <si>
    <t>Soir</t>
  </si>
  <si>
    <t>Créneau horaire</t>
  </si>
  <si>
    <t>Qualification</t>
  </si>
  <si>
    <t>Qualification2</t>
  </si>
  <si>
    <t>Ancienneté</t>
  </si>
  <si>
    <t>Salarié</t>
  </si>
  <si>
    <t>Nbre heures (si pas de code horaire)</t>
  </si>
  <si>
    <t>N°Téléphone salarié</t>
  </si>
  <si>
    <t>Motif du contrat</t>
  </si>
  <si>
    <t>Nom de la personne remplacée</t>
  </si>
  <si>
    <t>Code horaire</t>
  </si>
  <si>
    <t>Description de l'horaire</t>
  </si>
  <si>
    <t>Type de disponibilité</t>
  </si>
  <si>
    <t>Avancement de la demande</t>
  </si>
  <si>
    <t>Autre</t>
  </si>
  <si>
    <t>Contrat fait</t>
  </si>
  <si>
    <t>DUE faite</t>
  </si>
  <si>
    <t>Date début remplacement</t>
  </si>
  <si>
    <t>Date fin remplacement</t>
  </si>
  <si>
    <t>En cours</t>
  </si>
  <si>
    <t>DEZ</t>
  </si>
  <si>
    <t>AZDC</t>
  </si>
  <si>
    <t>Pas de candidat</t>
  </si>
  <si>
    <t>Pourvu</t>
  </si>
  <si>
    <t>ATZ-7</t>
  </si>
  <si>
    <t>Non-pourvu</t>
  </si>
  <si>
    <t>ADA-10</t>
  </si>
  <si>
    <t>ATZ-5</t>
  </si>
  <si>
    <t>ATZ-12</t>
  </si>
  <si>
    <t>Mme X</t>
  </si>
  <si>
    <t>Mme Y</t>
  </si>
  <si>
    <t>05 59 26 …</t>
  </si>
  <si>
    <t>05 59 26 1</t>
  </si>
  <si>
    <t>05 59 26 2</t>
  </si>
  <si>
    <t>05 59 26 3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</si>
</sst>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ddd\ dd\ mmm\ yy"/>
    <numFmt numFmtId="165" formatCode="mmmm\ yy"/>
    <numFmt numFmtId="166" formatCode="ddd"/>
    <numFmt numFmtId="167" formatCode="dd"/>
    <numFmt numFmtId="169" formatCode="&quot;S.&quot;0"/>
  </numFmts>
  <fonts count="17" x14ac:knownFonts="1">
    <font>
      <sz val="11"/>
      <color theme="1"/>
      <name val="Calibri"/>
      <family val="2"/>
      <scheme val="minor"/>
    </font>
    <font>
      <sz val="8"/>
      <name val="Verdana"/>
      <family val="2"/>
    </font>
    <font>
      <b/>
      <sz val="8"/>
      <name val="Verdana"/>
      <family val="2"/>
    </font>
    <font>
      <sz val="7"/>
      <name val="Verdana"/>
      <family val="2"/>
    </font>
    <font>
      <b/>
      <sz val="8"/>
      <color theme="0"/>
      <name val="Verdana"/>
      <family val="2"/>
    </font>
    <font>
      <sz val="8"/>
      <color theme="0"/>
      <name val="Verdana"/>
      <family val="2"/>
    </font>
    <font>
      <sz val="24"/>
      <name val="Verdana"/>
      <family val="2"/>
    </font>
    <font>
      <sz val="8"/>
      <color rgb="FF303030"/>
      <name val="Arial"/>
      <family val="2"/>
    </font>
    <font>
      <b/>
      <sz val="10"/>
      <name val="Verdana"/>
      <family val="2"/>
    </font>
    <font>
      <b/>
      <sz val="10"/>
      <color rgb="FFFF0000"/>
      <name val="Verdana"/>
      <family val="2"/>
    </font>
    <font>
      <sz val="12"/>
      <name val="Verdana"/>
      <family val="2"/>
    </font>
    <font>
      <sz val="14"/>
      <name val="Verdana"/>
      <family val="2"/>
    </font>
    <font>
      <sz val="14"/>
      <color rgb="FF303030"/>
      <name val="Arial"/>
      <family val="2"/>
    </font>
    <font>
      <b/>
      <sz val="14"/>
      <name val="Verdana"/>
      <family val="2"/>
    </font>
    <font>
      <b/>
      <sz val="12"/>
      <color theme="0"/>
      <name val="Verdana"/>
      <family val="2"/>
    </font>
    <font>
      <sz val="12"/>
      <color rgb="FFFF0000"/>
      <name val="Verdana"/>
      <family val="2"/>
    </font>
    <font>
      <sz val="8"/>
      <color rgb="FFFF0000"/>
      <name val="Verdana"/>
      <family val="2"/>
    </font>
  </fonts>
  <fills count="7">
    <fill>
      <patternFill patternType="none"/>
    </fill>
    <fill>
      <patternFill patternType="gray125"/>
    </fill>
    <fill>
      <patternFill patternType="solid">
        <fgColor theme="0"/>
        <bgColor indexed="64"/>
      </patternFill>
    </fill>
    <fill>
      <patternFill patternType="solid">
        <fgColor indexed="26"/>
        <bgColor indexed="64"/>
      </patternFill>
    </fill>
    <fill>
      <patternFill patternType="solid">
        <fgColor rgb="FFFF0000"/>
        <bgColor indexed="64"/>
      </patternFill>
    </fill>
    <fill>
      <patternFill patternType="solid">
        <fgColor rgb="FF002060"/>
        <bgColor indexed="64"/>
      </patternFill>
    </fill>
    <fill>
      <patternFill patternType="solid">
        <fgColor rgb="FFFFFF00"/>
        <bgColor indexed="64"/>
      </patternFill>
    </fill>
  </fills>
  <borders count="14">
    <border>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diagonal/>
    </border>
    <border>
      <left/>
      <right/>
      <top/>
      <bottom style="hair">
        <color indexed="64"/>
      </bottom>
      <diagonal/>
    </border>
    <border>
      <left/>
      <right style="hair">
        <color indexed="64"/>
      </right>
      <top style="hair">
        <color indexed="64"/>
      </top>
      <bottom style="hair">
        <color indexed="64"/>
      </bottom>
      <diagonal/>
    </border>
    <border>
      <left style="medium">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right style="thin">
        <color indexed="64"/>
      </right>
      <top/>
      <bottom/>
      <diagonal/>
    </border>
    <border>
      <left style="medium">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0" fontId="1" fillId="0" borderId="0"/>
  </cellStyleXfs>
  <cellXfs count="80">
    <xf numFmtId="0" fontId="0" fillId="0" borderId="0" xfId="0"/>
    <xf numFmtId="0" fontId="0" fillId="0" borderId="0" xfId="0" applyAlignment="1">
      <alignment horizontal="center"/>
    </xf>
    <xf numFmtId="0" fontId="0" fillId="0" borderId="0" xfId="0" applyAlignment="1">
      <alignment horizontal="center" wrapText="1"/>
    </xf>
    <xf numFmtId="14" fontId="0" fillId="0" borderId="0" xfId="0" applyNumberFormat="1" applyAlignment="1">
      <alignment horizontal="center" wrapText="1"/>
    </xf>
    <xf numFmtId="1" fontId="0" fillId="0" borderId="0" xfId="0" applyNumberFormat="1" applyAlignment="1">
      <alignment horizontal="center" wrapText="1"/>
    </xf>
    <xf numFmtId="0" fontId="1" fillId="0" borderId="0" xfId="1"/>
    <xf numFmtId="0" fontId="1" fillId="0" borderId="0" xfId="1" applyBorder="1" applyAlignment="1">
      <alignment textRotation="90"/>
    </xf>
    <xf numFmtId="0" fontId="1" fillId="0" borderId="0" xfId="1" applyAlignment="1">
      <alignment textRotation="90"/>
    </xf>
    <xf numFmtId="167" fontId="3" fillId="0" borderId="0" xfId="1" applyNumberFormat="1" applyFont="1" applyBorder="1"/>
    <xf numFmtId="0" fontId="1" fillId="0" borderId="4" xfId="1" applyBorder="1" applyAlignment="1"/>
    <xf numFmtId="169" fontId="4" fillId="0" borderId="0" xfId="1" applyNumberFormat="1" applyFont="1" applyBorder="1" applyAlignment="1">
      <alignment horizontal="center" shrinkToFit="1"/>
    </xf>
    <xf numFmtId="0" fontId="5" fillId="0" borderId="8" xfId="1" applyFont="1" applyFill="1" applyBorder="1" applyAlignment="1"/>
    <xf numFmtId="0" fontId="5" fillId="0" borderId="9" xfId="1" applyFont="1" applyFill="1" applyBorder="1" applyAlignment="1"/>
    <xf numFmtId="0" fontId="1" fillId="0" borderId="10" xfId="1" applyFill="1" applyBorder="1" applyAlignment="1"/>
    <xf numFmtId="0" fontId="1" fillId="0" borderId="0" xfId="1" applyFill="1" applyAlignment="1"/>
    <xf numFmtId="0" fontId="1" fillId="0" borderId="0" xfId="1" applyBorder="1" applyAlignment="1">
      <alignment horizontal="center" textRotation="90"/>
    </xf>
    <xf numFmtId="0" fontId="1" fillId="0" borderId="0" xfId="1" applyAlignment="1">
      <alignment horizontal="center" textRotation="90"/>
    </xf>
    <xf numFmtId="0" fontId="5" fillId="0" borderId="9" xfId="1" applyFont="1" applyFill="1" applyBorder="1" applyAlignment="1">
      <alignment horizontal="center"/>
    </xf>
    <xf numFmtId="0" fontId="1" fillId="0" borderId="0" xfId="1" applyFill="1" applyAlignment="1">
      <alignment horizontal="center"/>
    </xf>
    <xf numFmtId="0" fontId="1" fillId="0" borderId="0" xfId="1" applyAlignment="1">
      <alignment horizontal="center"/>
    </xf>
    <xf numFmtId="169" fontId="1" fillId="0" borderId="0" xfId="1" applyNumberFormat="1"/>
    <xf numFmtId="1" fontId="6" fillId="0" borderId="7" xfId="1" applyNumberFormat="1" applyFont="1" applyBorder="1" applyAlignment="1">
      <alignment horizontal="center" vertical="center" textRotation="90"/>
    </xf>
    <xf numFmtId="0" fontId="1" fillId="0" borderId="0" xfId="1" applyFont="1" applyBorder="1" applyAlignment="1">
      <alignment horizontal="left" textRotation="90" shrinkToFit="1"/>
    </xf>
    <xf numFmtId="0" fontId="1" fillId="4" borderId="0" xfId="1" applyFill="1" applyAlignment="1">
      <alignment horizontal="center"/>
    </xf>
    <xf numFmtId="0" fontId="1" fillId="2" borderId="0" xfId="1" applyFill="1" applyBorder="1" applyAlignment="1">
      <alignment horizontal="center"/>
    </xf>
    <xf numFmtId="0" fontId="7" fillId="0" borderId="0" xfId="0" applyFont="1" applyBorder="1" applyAlignment="1">
      <alignment horizontal="center"/>
    </xf>
    <xf numFmtId="0" fontId="13" fillId="2" borderId="13" xfId="1" applyFont="1" applyFill="1" applyBorder="1" applyAlignment="1" applyProtection="1">
      <alignment horizontal="center" vertical="center"/>
      <protection locked="0"/>
    </xf>
    <xf numFmtId="0" fontId="1" fillId="0" borderId="0" xfId="1" applyFont="1" applyBorder="1" applyAlignment="1">
      <alignment horizontal="center" vertical="center" textRotation="90" shrinkToFit="1"/>
    </xf>
    <xf numFmtId="169" fontId="11" fillId="0" borderId="11" xfId="1" applyNumberFormat="1" applyFont="1" applyBorder="1" applyAlignment="1">
      <alignment horizontal="center" vertical="center"/>
    </xf>
    <xf numFmtId="0" fontId="12" fillId="0" borderId="11" xfId="0" applyFont="1" applyBorder="1" applyAlignment="1">
      <alignment horizontal="center" vertical="center"/>
    </xf>
    <xf numFmtId="0" fontId="14" fillId="5" borderId="6" xfId="1" applyFont="1" applyFill="1" applyBorder="1" applyAlignment="1">
      <alignment horizontal="center" vertical="center"/>
    </xf>
    <xf numFmtId="0" fontId="14" fillId="5" borderId="12" xfId="1" applyFont="1" applyFill="1" applyBorder="1" applyAlignment="1">
      <alignment horizontal="center" vertical="center"/>
    </xf>
    <xf numFmtId="0" fontId="10" fillId="0" borderId="0" xfId="1" applyFont="1" applyBorder="1" applyAlignment="1">
      <alignment horizontal="center" textRotation="90"/>
    </xf>
    <xf numFmtId="0" fontId="15" fillId="2" borderId="0" xfId="1" applyFont="1" applyFill="1" applyBorder="1" applyAlignment="1">
      <alignment horizontal="center" vertical="center"/>
    </xf>
    <xf numFmtId="0" fontId="16" fillId="2" borderId="0" xfId="1" applyFont="1" applyFill="1" applyBorder="1" applyAlignment="1">
      <alignment horizontal="center" vertical="center"/>
    </xf>
    <xf numFmtId="0" fontId="16" fillId="2" borderId="0" xfId="1" applyFont="1" applyFill="1" applyBorder="1" applyAlignment="1">
      <alignment horizontal="center" vertical="center" shrinkToFit="1"/>
    </xf>
    <xf numFmtId="165" fontId="8" fillId="0" borderId="0" xfId="1" applyNumberFormat="1" applyFont="1" applyBorder="1" applyAlignment="1">
      <alignment horizontal="center" textRotation="90"/>
    </xf>
    <xf numFmtId="0" fontId="9" fillId="0" borderId="0" xfId="1" applyFont="1" applyBorder="1" applyAlignment="1">
      <alignment horizontal="center" textRotation="90"/>
    </xf>
    <xf numFmtId="0" fontId="8" fillId="0" borderId="0" xfId="1" applyFont="1" applyBorder="1" applyAlignment="1">
      <alignment horizontal="center" textRotation="90"/>
    </xf>
    <xf numFmtId="0" fontId="5" fillId="0" borderId="0" xfId="1" applyFont="1" applyAlignment="1">
      <alignment horizontal="center" shrinkToFit="1"/>
    </xf>
    <xf numFmtId="0" fontId="1" fillId="0" borderId="0" xfId="1" applyFont="1" applyAlignment="1">
      <alignment horizontal="center" shrinkToFit="1"/>
    </xf>
    <xf numFmtId="0" fontId="1" fillId="0" borderId="0" xfId="1" applyFont="1" applyBorder="1" applyAlignment="1">
      <alignment horizontal="center" textRotation="90" shrinkToFit="1"/>
    </xf>
    <xf numFmtId="166" fontId="1" fillId="3" borderId="2" xfId="1" applyNumberFormat="1" applyFill="1" applyBorder="1" applyAlignment="1">
      <alignment horizontal="center" textRotation="90"/>
    </xf>
    <xf numFmtId="166" fontId="1" fillId="0" borderId="1" xfId="1" applyNumberFormat="1" applyBorder="1" applyAlignment="1">
      <alignment horizontal="center" textRotation="90"/>
    </xf>
    <xf numFmtId="167" fontId="3" fillId="3" borderId="5" xfId="1" applyNumberFormat="1" applyFont="1" applyFill="1" applyBorder="1" applyAlignment="1">
      <alignment horizontal="center" textRotation="90"/>
    </xf>
    <xf numFmtId="167" fontId="3" fillId="3" borderId="1" xfId="1" applyNumberFormat="1" applyFont="1" applyFill="1" applyBorder="1" applyAlignment="1">
      <alignment horizontal="center" textRotation="90"/>
    </xf>
    <xf numFmtId="167" fontId="3" fillId="3" borderId="3" xfId="1" applyNumberFormat="1" applyFont="1" applyFill="1" applyBorder="1" applyAlignment="1">
      <alignment horizontal="center" textRotation="90"/>
    </xf>
    <xf numFmtId="167" fontId="3" fillId="0" borderId="1" xfId="1" applyNumberFormat="1" applyFont="1" applyBorder="1" applyAlignment="1">
      <alignment horizontal="center"/>
    </xf>
    <xf numFmtId="0" fontId="1" fillId="0" borderId="5" xfId="1" applyFont="1" applyFill="1" applyBorder="1" applyAlignment="1">
      <alignment horizontal="center"/>
    </xf>
    <xf numFmtId="0" fontId="1" fillId="0" borderId="1" xfId="1" applyBorder="1" applyAlignment="1">
      <alignment horizontal="center"/>
    </xf>
    <xf numFmtId="0" fontId="1" fillId="0" borderId="1" xfId="1" applyFill="1" applyBorder="1" applyAlignment="1">
      <alignment horizontal="center"/>
    </xf>
    <xf numFmtId="0" fontId="1" fillId="0" borderId="0" xfId="1" applyFill="1" applyBorder="1" applyAlignment="1" applyProtection="1">
      <alignment horizontal="right" wrapText="1" indent="2"/>
    </xf>
    <xf numFmtId="14" fontId="2" fillId="0" borderId="0" xfId="1" applyNumberFormat="1" applyFont="1" applyFill="1" applyBorder="1" applyAlignment="1" applyProtection="1">
      <alignment horizontal="center" wrapText="1"/>
    </xf>
    <xf numFmtId="164" fontId="2" fillId="0" borderId="0" xfId="1" applyNumberFormat="1" applyFont="1" applyFill="1" applyBorder="1" applyAlignment="1" applyProtection="1">
      <alignment horizontal="right" wrapText="1" indent="2"/>
    </xf>
    <xf numFmtId="0" fontId="2" fillId="0" borderId="0" xfId="1" applyFont="1" applyFill="1" applyBorder="1" applyAlignment="1" applyProtection="1">
      <alignment horizontal="right" wrapText="1" indent="2"/>
    </xf>
    <xf numFmtId="2" fontId="2" fillId="0" borderId="0" xfId="1" applyNumberFormat="1" applyFont="1" applyFill="1" applyBorder="1" applyAlignment="1" applyProtection="1">
      <alignment horizontal="center" wrapText="1"/>
    </xf>
    <xf numFmtId="0" fontId="1" fillId="0" borderId="0" xfId="1" applyFill="1" applyAlignment="1" applyProtection="1">
      <alignment horizontal="right" wrapText="1" indent="2"/>
    </xf>
    <xf numFmtId="0" fontId="1" fillId="0" borderId="0" xfId="1" applyFill="1" applyAlignment="1" applyProtection="1">
      <alignment horizontal="right" indent="2"/>
    </xf>
    <xf numFmtId="14" fontId="1" fillId="0" borderId="0" xfId="1" applyNumberFormat="1" applyFill="1" applyAlignment="1" applyProtection="1">
      <alignment horizontal="right" wrapText="1" indent="2"/>
    </xf>
    <xf numFmtId="0" fontId="1" fillId="6" borderId="0" xfId="1" applyNumberFormat="1" applyFill="1" applyAlignment="1" applyProtection="1">
      <alignment horizontal="right" indent="2"/>
    </xf>
    <xf numFmtId="0" fontId="1" fillId="0" borderId="0" xfId="1" applyFont="1" applyFill="1" applyAlignment="1" applyProtection="1">
      <alignment horizontal="right" indent="2"/>
    </xf>
    <xf numFmtId="164" fontId="1" fillId="0" borderId="0" xfId="1" applyNumberFormat="1" applyFont="1" applyFill="1" applyAlignment="1" applyProtection="1">
      <alignment horizontal="right" indent="2"/>
    </xf>
    <xf numFmtId="0" fontId="1" fillId="6" borderId="0" xfId="1" applyNumberFormat="1" applyFont="1" applyFill="1" applyAlignment="1" applyProtection="1">
      <alignment horizontal="right" indent="2"/>
    </xf>
    <xf numFmtId="0" fontId="1" fillId="6" borderId="0" xfId="1" applyFont="1" applyFill="1" applyAlignment="1" applyProtection="1">
      <alignment horizontal="right" indent="2"/>
    </xf>
    <xf numFmtId="2" fontId="1" fillId="6" borderId="0" xfId="1" applyNumberFormat="1" applyFont="1" applyFill="1" applyAlignment="1" applyProtection="1">
      <alignment horizontal="right" indent="2"/>
    </xf>
    <xf numFmtId="0" fontId="1" fillId="0" borderId="0" xfId="1" applyNumberFormat="1" applyFont="1" applyFill="1" applyAlignment="1" applyProtection="1">
      <alignment horizontal="right" indent="2"/>
    </xf>
    <xf numFmtId="14" fontId="1" fillId="0" borderId="0" xfId="1" applyNumberFormat="1" applyFill="1" applyAlignment="1" applyProtection="1">
      <alignment horizontal="right" indent="2"/>
    </xf>
    <xf numFmtId="164" fontId="1" fillId="0" borderId="0" xfId="1" applyNumberFormat="1" applyFill="1" applyAlignment="1" applyProtection="1">
      <alignment horizontal="right" indent="2"/>
    </xf>
    <xf numFmtId="2" fontId="1" fillId="0" borderId="0" xfId="1" applyNumberFormat="1" applyFill="1" applyAlignment="1" applyProtection="1">
      <alignment horizontal="right" indent="2"/>
    </xf>
    <xf numFmtId="0" fontId="1" fillId="0" borderId="0" xfId="1" applyNumberFormat="1" applyFill="1" applyAlignment="1" applyProtection="1">
      <alignment horizontal="right" indent="2"/>
    </xf>
    <xf numFmtId="0" fontId="1" fillId="0" borderId="0" xfId="1" applyNumberFormat="1" applyFill="1" applyAlignment="1" applyProtection="1">
      <alignment horizontal="right" wrapText="1" indent="2"/>
    </xf>
    <xf numFmtId="14" fontId="1" fillId="0" borderId="0" xfId="1" applyNumberFormat="1" applyFill="1" applyAlignment="1"/>
    <xf numFmtId="0" fontId="2" fillId="0" borderId="0" xfId="1" applyFont="1" applyFill="1" applyBorder="1" applyAlignment="1" applyProtection="1">
      <alignment horizontal="center" wrapText="1"/>
    </xf>
    <xf numFmtId="164" fontId="2" fillId="0" borderId="0" xfId="1" applyNumberFormat="1" applyFont="1" applyFill="1" applyBorder="1" applyAlignment="1" applyProtection="1">
      <alignment horizontal="center" wrapText="1"/>
    </xf>
    <xf numFmtId="0" fontId="1" fillId="2" borderId="0" xfId="1" applyFont="1" applyFill="1" applyAlignment="1" applyProtection="1">
      <alignment horizontal="right" indent="2"/>
    </xf>
    <xf numFmtId="0" fontId="5" fillId="2" borderId="0" xfId="1" applyFont="1" applyFill="1" applyBorder="1" applyAlignment="1">
      <alignment horizontal="left" textRotation="90" shrinkToFit="1"/>
    </xf>
    <xf numFmtId="2" fontId="2" fillId="0" borderId="0" xfId="1" applyNumberFormat="1" applyFont="1" applyFill="1" applyBorder="1" applyAlignment="1" applyProtection="1">
      <alignment horizontal="right" wrapText="1" indent="2"/>
    </xf>
    <xf numFmtId="2" fontId="1" fillId="2" borderId="0" xfId="1" applyNumberFormat="1" applyFont="1" applyFill="1" applyAlignment="1" applyProtection="1">
      <alignment horizontal="right" wrapText="1" indent="2"/>
    </xf>
    <xf numFmtId="2" fontId="0" fillId="0" borderId="0" xfId="0" applyNumberFormat="1"/>
    <xf numFmtId="0" fontId="1" fillId="0" borderId="0" xfId="1" quotePrefix="1" applyNumberFormat="1" applyFont="1" applyFill="1" applyAlignment="1" applyProtection="1">
      <alignment horizontal="right" indent="2"/>
    </xf>
  </cellXfs>
  <cellStyles count="2">
    <cellStyle name="Normal" xfId="0" builtinId="0"/>
    <cellStyle name="Normal 2" xfId="1" xr:uid="{3A50BA2B-5EB3-4E7B-951A-93CE81427757}"/>
  </cellStyles>
  <dxfs count="80">
    <dxf>
      <fill>
        <patternFill>
          <bgColor indexed="11"/>
        </patternFill>
      </fill>
    </dxf>
    <dxf>
      <font>
        <color theme="0"/>
      </font>
      <fill>
        <patternFill>
          <bgColor rgb="FF7030A0"/>
        </patternFill>
      </fill>
    </dxf>
    <dxf>
      <fill>
        <patternFill>
          <bgColor theme="9" tint="0.39994506668294322"/>
        </patternFill>
      </fill>
    </dxf>
    <dxf>
      <fill>
        <patternFill>
          <bgColor rgb="FF00B0F0"/>
        </patternFill>
      </fill>
    </dxf>
    <dxf>
      <fill>
        <patternFill>
          <bgColor rgb="FFFFCC99"/>
        </patternFill>
      </fill>
    </dxf>
    <dxf>
      <font>
        <color theme="0"/>
      </font>
      <fill>
        <patternFill>
          <bgColor theme="0"/>
        </patternFill>
      </fill>
    </dxf>
    <dxf>
      <font>
        <color theme="0"/>
      </font>
      <fill>
        <patternFill>
          <bgColor theme="0"/>
        </patternFill>
      </fill>
    </dxf>
    <dxf>
      <font>
        <color theme="0"/>
      </font>
      <fill>
        <patternFill>
          <bgColor theme="0"/>
        </patternFill>
      </fill>
    </dxf>
    <dxf>
      <font>
        <color auto="1"/>
      </font>
      <border>
        <left style="thin">
          <color auto="1"/>
        </left>
      </border>
    </dxf>
    <dxf>
      <font>
        <color auto="1"/>
      </font>
      <border>
        <left style="thin">
          <color auto="1"/>
        </left>
      </border>
    </dxf>
    <dxf>
      <alignment horizontal="center" vertical="bottom" textRotation="0" wrapText="1" indent="0" justifyLastLine="0" shrinkToFit="0" readingOrder="0"/>
    </dxf>
    <dxf>
      <alignment horizontal="center" vertical="bottom" textRotation="0" wrapText="1" indent="0" justifyLastLine="0" shrinkToFit="0" readingOrder="0"/>
    </dxf>
    <dxf>
      <alignment horizontal="center" vertical="bottom" textRotation="0" wrapText="1" indent="0" justifyLastLine="0" shrinkToFit="0" readingOrder="0"/>
    </dxf>
    <dxf>
      <alignment horizontal="center" vertical="bottom" textRotation="0" wrapText="1" indent="0" justifyLastLine="0" shrinkToFit="0" readingOrder="0"/>
    </dxf>
    <dxf>
      <alignment horizontal="center" vertical="bottom" textRotation="0" wrapText="1" indent="0" justifyLastLine="0" shrinkToFit="0" readingOrder="0"/>
    </dxf>
    <dxf>
      <alignment horizontal="center" vertical="bottom" textRotation="0" wrapText="1" indent="0" justifyLastLine="0" shrinkToFit="0" readingOrder="0"/>
    </dxf>
    <dxf>
      <alignment horizontal="center" vertical="bottom" textRotation="0" wrapText="1" indent="0" justifyLastLine="0" shrinkToFit="0" readingOrder="0"/>
    </dxf>
    <dxf>
      <alignment horizontal="center" vertical="bottom" textRotation="0" wrapText="1" indent="0" justifyLastLine="0" shrinkToFit="0" readingOrder="0"/>
    </dxf>
    <dxf>
      <alignment horizontal="center" vertical="bottom" textRotation="0" wrapText="1" indent="0" justifyLastLine="0" shrinkToFit="0" readingOrder="0"/>
    </dxf>
    <dxf>
      <alignment horizontal="center" vertical="bottom" textRotation="0" wrapText="1" indent="0" justifyLastLine="0" shrinkToFit="0" readingOrder="0"/>
    </dxf>
    <dxf>
      <alignment horizontal="center" vertical="bottom" textRotation="0" wrapText="1" indent="0" justifyLastLine="0" shrinkToFit="0" readingOrder="0"/>
    </dxf>
    <dxf>
      <alignment horizontal="center" vertical="bottom" textRotation="0" wrapText="1" indent="0" justifyLastLine="0" shrinkToFit="0" readingOrder="0"/>
    </dxf>
    <dxf>
      <alignment horizontal="center" vertical="bottom" textRotation="0" wrapText="1" indent="0" justifyLastLine="0" shrinkToFit="0" readingOrder="0"/>
    </dxf>
    <dxf>
      <alignment horizontal="center" vertical="bottom" textRotation="0" wrapText="1" indent="0" justifyLastLine="0" shrinkToFit="0" readingOrder="0"/>
    </dxf>
    <dxf>
      <alignment horizontal="center" vertical="bottom" textRotation="0" wrapText="1" indent="0" justifyLastLine="0" shrinkToFit="0" readingOrder="0"/>
    </dxf>
    <dxf>
      <alignment horizontal="center" vertical="bottom" textRotation="0" wrapText="1" indent="0" justifyLastLine="0" shrinkToFit="0" readingOrder="0"/>
    </dxf>
    <dxf>
      <alignment horizontal="center" vertical="bottom" textRotation="0" wrapText="1" indent="0" justifyLastLine="0" shrinkToFit="0" readingOrder="0"/>
    </dxf>
    <dxf>
      <alignment horizontal="center" vertical="bottom" textRotation="0" wrapText="1" indent="0" justifyLastLine="0" shrinkToFit="0" readingOrder="0"/>
    </dxf>
    <dxf>
      <alignment horizontal="center" vertical="bottom" textRotation="0" wrapText="1" indent="0" justifyLastLine="0" shrinkToFit="0" readingOrder="0"/>
    </dxf>
    <dxf>
      <numFmt numFmtId="1" formatCode="0"/>
      <alignment horizontal="center" vertical="bottom" textRotation="0" wrapText="1" indent="0" justifyLastLine="0" shrinkToFit="0" readingOrder="0"/>
    </dxf>
    <dxf>
      <alignment horizontal="center" vertical="bottom" textRotation="0" wrapText="1" indent="0" justifyLastLine="0" shrinkToFit="0" readingOrder="0"/>
    </dxf>
    <dxf>
      <alignment horizontal="center" vertical="bottom" textRotation="0" wrapText="1" indent="0" justifyLastLine="0" shrinkToFit="0" readingOrder="0"/>
    </dxf>
    <dxf>
      <numFmt numFmtId="19" formatCode="dd/mm/yyyy"/>
      <alignment horizontal="center" vertical="bottom" textRotation="0" wrapText="1" indent="0" justifyLastLine="0" shrinkToFit="0" readingOrder="0"/>
    </dxf>
    <dxf>
      <alignment horizontal="center" vertical="bottom" textRotation="0" wrapText="1" indent="0" justifyLastLine="0" shrinkToFit="0" readingOrder="0"/>
    </dxf>
    <dxf>
      <numFmt numFmtId="0" formatCode="General"/>
      <alignment horizontal="center" vertical="bottom" textRotation="0" wrapText="1" indent="0" justifyLastLine="0" shrinkToFit="0" readingOrder="0"/>
    </dxf>
    <dxf>
      <alignment horizontal="center" vertical="bottom" textRotation="0" wrapText="1" indent="0" justifyLastLine="0" shrinkToFit="0" readingOrder="0"/>
    </dxf>
    <dxf>
      <alignment horizontal="center" vertical="bottom" textRotation="0" wrapText="1" indent="0" justifyLastLine="0" shrinkToFit="0" readingOrder="0"/>
    </dxf>
    <dxf>
      <alignment horizontal="center" vertical="bottom" textRotation="0" wrapText="1" indent="0" justifyLastLine="0" shrinkToFit="0" readingOrder="0"/>
    </dxf>
    <dxf>
      <alignment horizontal="center" vertical="bottom" textRotation="0" wrapText="1" indent="0" justifyLastLine="0" shrinkToFit="0" readingOrder="0"/>
    </dxf>
    <dxf>
      <numFmt numFmtId="0" formatCode="General"/>
      <alignment horizontal="center" vertical="bottom" textRotation="0" wrapText="0" indent="0" justifyLastLine="0" shrinkToFit="0" readingOrder="0"/>
    </dxf>
    <dxf>
      <numFmt numFmtId="0" formatCode="General"/>
      <alignment horizontal="center" vertical="bottom" textRotation="0" wrapText="0" indent="0" justifyLastLine="0" shrinkToFit="0" readingOrder="0"/>
    </dxf>
    <dxf>
      <numFmt numFmtId="0" formatCode="General"/>
      <alignment horizontal="center" vertical="bottom" textRotation="0" wrapText="0" indent="0" justifyLastLine="0" shrinkToFit="0" readingOrder="0"/>
    </dxf>
    <dxf>
      <numFmt numFmtId="0" formatCode="General"/>
      <alignment horizontal="center" vertical="bottom" textRotation="0" wrapText="0" indent="0" justifyLastLine="0" shrinkToFit="0" readingOrder="0"/>
    </dxf>
    <dxf>
      <numFmt numFmtId="0" formatCode="General"/>
      <alignment horizontal="center" vertical="bottom" textRotation="0" wrapText="0" indent="0" justifyLastLine="0" shrinkToFit="0" readingOrder="0"/>
    </dxf>
    <dxf>
      <numFmt numFmtId="0" formatCode="General"/>
      <alignment horizontal="center" vertical="bottom" textRotation="0" wrapText="0" indent="0" justifyLastLine="0" shrinkToFit="0" readingOrder="0"/>
    </dxf>
    <dxf>
      <numFmt numFmtId="0" formatCode="General"/>
      <fill>
        <patternFill patternType="solid">
          <fgColor indexed="64"/>
          <bgColor rgb="FFFF0000"/>
        </patternFill>
      </fill>
      <alignment horizontal="center" vertical="bottom" textRotation="0" wrapText="0" indent="0" justifyLastLine="0" shrinkToFit="0" readingOrder="0"/>
    </dxf>
    <dxf>
      <numFmt numFmtId="0" formatCode="General"/>
      <alignment horizontal="center" vertical="bottom" wrapText="0" indent="0" justifyLastLine="0" readingOrder="0"/>
    </dxf>
    <dxf>
      <numFmt numFmtId="169" formatCode="&quot;S.&quot;0"/>
    </dxf>
    <dxf>
      <numFmt numFmtId="0" formatCode="General"/>
      <fill>
        <patternFill patternType="none">
          <fgColor indexed="64"/>
          <bgColor indexed="65"/>
        </patternFill>
      </fill>
      <alignment horizontal="center"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border diagonalUp="0" diagonalDown="0">
        <left/>
        <right style="thin">
          <color indexed="64"/>
        </right>
        <top style="thin">
          <color indexed="64"/>
        </top>
        <bottom/>
        <vertical/>
        <horizontal/>
      </border>
    </dxf>
    <dxf>
      <border outline="0">
        <left style="thin">
          <color indexed="64"/>
        </left>
        <top style="thin">
          <color indexed="64"/>
        </top>
        <bottom style="hair">
          <color indexed="64"/>
        </bottom>
      </border>
    </dxf>
    <dxf>
      <border outline="0">
        <bottom style="hair">
          <color indexed="64"/>
        </bottom>
      </border>
    </dxf>
    <dxf>
      <font>
        <strike val="0"/>
        <outline val="0"/>
        <shadow val="0"/>
        <u val="none"/>
        <vertAlign val="baseline"/>
        <sz val="8"/>
        <color theme="0"/>
        <name val="Verdana"/>
        <family val="2"/>
        <scheme val="none"/>
      </font>
      <fill>
        <patternFill patternType="none">
          <fgColor indexed="64"/>
          <bgColor indexed="65"/>
        </patternFill>
      </fill>
      <alignment horizontal="general"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8"/>
        <color auto="1"/>
        <name val="Verdana"/>
        <family val="2"/>
        <scheme val="none"/>
      </font>
      <fill>
        <patternFill patternType="none">
          <fgColor indexed="64"/>
          <bgColor indexed="65"/>
        </patternFill>
      </fill>
      <alignment horizontal="right" vertical="bottom" textRotation="0" wrapText="0" indent="2" justifyLastLine="0" shrinkToFit="0" readingOrder="0"/>
      <protection locked="1" hidden="0"/>
    </dxf>
    <dxf>
      <font>
        <b val="0"/>
        <i val="0"/>
        <strike val="0"/>
        <condense val="0"/>
        <extend val="0"/>
        <outline val="0"/>
        <shadow val="0"/>
        <u val="none"/>
        <vertAlign val="baseline"/>
        <sz val="8"/>
        <color auto="1"/>
        <name val="Verdana"/>
        <family val="2"/>
        <scheme val="none"/>
      </font>
      <numFmt numFmtId="0" formatCode="General"/>
      <fill>
        <patternFill patternType="solid">
          <fgColor indexed="64"/>
          <bgColor rgb="FFFFFF00"/>
        </patternFill>
      </fill>
      <alignment horizontal="right" vertical="bottom" textRotation="0" wrapText="0" indent="2" justifyLastLine="0" shrinkToFit="0" readingOrder="0"/>
      <protection locked="1" hidden="0"/>
    </dxf>
    <dxf>
      <font>
        <b val="0"/>
        <i val="0"/>
        <strike val="0"/>
        <condense val="0"/>
        <extend val="0"/>
        <outline val="0"/>
        <shadow val="0"/>
        <u val="none"/>
        <vertAlign val="baseline"/>
        <sz val="8"/>
        <color auto="1"/>
        <name val="Verdana"/>
        <family val="2"/>
        <scheme val="none"/>
      </font>
      <numFmt numFmtId="0" formatCode="General"/>
      <fill>
        <patternFill patternType="none">
          <fgColor indexed="64"/>
          <bgColor indexed="65"/>
        </patternFill>
      </fill>
      <alignment horizontal="right" vertical="bottom" textRotation="0" indent="2" justifyLastLine="0" shrinkToFit="0" readingOrder="0"/>
      <protection locked="1" hidden="0"/>
    </dxf>
    <dxf>
      <font>
        <b val="0"/>
        <i val="0"/>
        <strike val="0"/>
        <condense val="0"/>
        <extend val="0"/>
        <outline val="0"/>
        <shadow val="0"/>
        <u val="none"/>
        <vertAlign val="baseline"/>
        <sz val="8"/>
        <color auto="1"/>
        <name val="Verdana"/>
        <family val="2"/>
        <scheme val="none"/>
      </font>
      <numFmt numFmtId="2" formatCode="0.00"/>
      <fill>
        <patternFill patternType="solid">
          <fgColor indexed="64"/>
          <bgColor rgb="FFFFFF00"/>
        </patternFill>
      </fill>
      <alignment horizontal="right" vertical="bottom" textRotation="0" wrapText="0" indent="2" justifyLastLine="0" shrinkToFit="0" readingOrder="0"/>
      <protection locked="1" hidden="0"/>
    </dxf>
    <dxf>
      <font>
        <b val="0"/>
        <i val="0"/>
        <strike val="0"/>
        <condense val="0"/>
        <extend val="0"/>
        <outline val="0"/>
        <shadow val="0"/>
        <u val="none"/>
        <vertAlign val="baseline"/>
        <sz val="8"/>
        <color auto="1"/>
        <name val="Verdana"/>
        <family val="2"/>
        <scheme val="none"/>
      </font>
      <fill>
        <patternFill patternType="solid">
          <fgColor indexed="64"/>
          <bgColor rgb="FFFFFF00"/>
        </patternFill>
      </fill>
      <alignment horizontal="right" vertical="bottom" textRotation="0" wrapText="0" indent="2" justifyLastLine="0" shrinkToFit="0" readingOrder="0"/>
      <protection locked="1" hidden="0"/>
    </dxf>
    <dxf>
      <fill>
        <patternFill patternType="none">
          <fgColor indexed="64"/>
          <bgColor indexed="65"/>
        </patternFill>
      </fill>
      <alignment horizontal="right" vertical="bottom" textRotation="0" indent="2" justifyLastLine="0" shrinkToFit="0" readingOrder="0"/>
      <protection locked="1" hidden="0"/>
    </dxf>
    <dxf>
      <numFmt numFmtId="0" formatCode="General"/>
      <fill>
        <patternFill patternType="solid">
          <fgColor indexed="64"/>
          <bgColor rgb="FFFFFF00"/>
        </patternFill>
      </fill>
      <alignment horizontal="right" vertical="bottom" textRotation="0" indent="2" justifyLastLine="0" shrinkToFit="0" readingOrder="0"/>
      <protection locked="1" hidden="0"/>
    </dxf>
    <dxf>
      <fill>
        <patternFill patternType="none">
          <fgColor indexed="64"/>
          <bgColor indexed="65"/>
        </patternFill>
      </fill>
      <alignment horizontal="right" vertical="bottom" textRotation="0" wrapText="1" indent="2" justifyLastLine="0" shrinkToFit="0" readingOrder="0"/>
      <protection locked="1" hidden="0"/>
    </dxf>
    <dxf>
      <font>
        <b val="0"/>
        <i val="0"/>
        <strike val="0"/>
        <condense val="0"/>
        <extend val="0"/>
        <outline val="0"/>
        <shadow val="0"/>
        <u val="none"/>
        <vertAlign val="baseline"/>
        <sz val="8"/>
        <color auto="1"/>
        <name val="Verdana"/>
        <family val="2"/>
        <scheme val="none"/>
      </font>
      <numFmt numFmtId="164" formatCode="ddd\ dd\ mmm\ yy"/>
      <fill>
        <patternFill patternType="none">
          <fgColor indexed="64"/>
          <bgColor indexed="65"/>
        </patternFill>
      </fill>
      <alignment horizontal="right" vertical="bottom" textRotation="0" wrapText="0" indent="2" justifyLastLine="0" shrinkToFit="0" readingOrder="0"/>
      <protection locked="1" hidden="0"/>
    </dxf>
    <dxf>
      <font>
        <b val="0"/>
        <i val="0"/>
        <strike val="0"/>
        <condense val="0"/>
        <extend val="0"/>
        <outline val="0"/>
        <shadow val="0"/>
        <u val="none"/>
        <vertAlign val="baseline"/>
        <sz val="8"/>
        <color auto="1"/>
        <name val="Verdana"/>
        <family val="2"/>
        <scheme val="none"/>
      </font>
      <numFmt numFmtId="164" formatCode="ddd\ dd\ mmm\ yy"/>
      <fill>
        <patternFill patternType="none">
          <fgColor indexed="64"/>
          <bgColor indexed="65"/>
        </patternFill>
      </fill>
      <alignment horizontal="right" vertical="bottom" textRotation="0" wrapText="0" indent="2" justifyLastLine="0" shrinkToFit="0" readingOrder="0"/>
      <protection locked="1" hidden="0"/>
    </dxf>
    <dxf>
      <font>
        <b val="0"/>
        <i val="0"/>
        <strike val="0"/>
        <condense val="0"/>
        <extend val="0"/>
        <outline val="0"/>
        <shadow val="0"/>
        <u val="none"/>
        <vertAlign val="baseline"/>
        <sz val="8"/>
        <color auto="1"/>
        <name val="Verdana"/>
        <family val="2"/>
        <scheme val="none"/>
      </font>
      <numFmt numFmtId="164" formatCode="ddd\ dd\ mmm\ yy"/>
      <fill>
        <patternFill patternType="none">
          <fgColor indexed="64"/>
          <bgColor indexed="65"/>
        </patternFill>
      </fill>
      <alignment horizontal="right" vertical="bottom" textRotation="0" wrapText="0" indent="2" justifyLastLine="0" shrinkToFit="0" readingOrder="0"/>
      <protection locked="1" hidden="0"/>
    </dxf>
    <dxf>
      <font>
        <b val="0"/>
        <i val="0"/>
        <strike val="0"/>
        <condense val="0"/>
        <extend val="0"/>
        <outline val="0"/>
        <shadow val="0"/>
        <u val="none"/>
        <vertAlign val="baseline"/>
        <sz val="8"/>
        <color auto="1"/>
        <name val="Verdana"/>
        <family val="2"/>
        <scheme val="none"/>
      </font>
      <numFmt numFmtId="164" formatCode="ddd\ dd\ mmm\ yy"/>
      <fill>
        <patternFill patternType="none">
          <fgColor indexed="64"/>
          <bgColor indexed="65"/>
        </patternFill>
      </fill>
      <alignment horizontal="right" vertical="bottom" textRotation="0" wrapText="0" indent="2" justifyLastLine="0" shrinkToFit="0" readingOrder="0"/>
      <protection locked="1" hidden="0"/>
    </dxf>
    <dxf>
      <font>
        <b val="0"/>
        <i val="0"/>
        <strike val="0"/>
        <condense val="0"/>
        <extend val="0"/>
        <outline val="0"/>
        <shadow val="0"/>
        <u val="none"/>
        <vertAlign val="baseline"/>
        <sz val="8"/>
        <color auto="1"/>
        <name val="Verdana"/>
        <family val="2"/>
        <scheme val="none"/>
      </font>
      <numFmt numFmtId="164" formatCode="ddd\ dd\ mmm\ yy"/>
      <fill>
        <patternFill patternType="none">
          <fgColor indexed="64"/>
          <bgColor indexed="65"/>
        </patternFill>
      </fill>
      <alignment horizontal="right" vertical="bottom" textRotation="0" wrapText="0" indent="2" justifyLastLine="0" shrinkToFit="0" readingOrder="0"/>
      <protection locked="1" hidden="0"/>
    </dxf>
    <dxf>
      <font>
        <b val="0"/>
        <i val="0"/>
        <strike val="0"/>
        <condense val="0"/>
        <extend val="0"/>
        <outline val="0"/>
        <shadow val="0"/>
        <u val="none"/>
        <vertAlign val="baseline"/>
        <sz val="8"/>
        <color auto="1"/>
        <name val="Verdana"/>
        <family val="2"/>
        <scheme val="none"/>
      </font>
      <fill>
        <patternFill patternType="solid">
          <fgColor indexed="64"/>
          <bgColor theme="0"/>
        </patternFill>
      </fill>
      <alignment horizontal="right" vertical="bottom" textRotation="0" wrapText="0" indent="2" justifyLastLine="0" shrinkToFit="0" readingOrder="0"/>
      <protection locked="1" hidden="0"/>
    </dxf>
    <dxf>
      <font>
        <b val="0"/>
        <i val="0"/>
        <strike val="0"/>
        <condense val="0"/>
        <extend val="0"/>
        <outline val="0"/>
        <shadow val="0"/>
        <u val="none"/>
        <vertAlign val="baseline"/>
        <sz val="8"/>
        <color auto="1"/>
        <name val="Verdana"/>
        <family val="2"/>
        <scheme val="none"/>
      </font>
      <fill>
        <patternFill patternType="solid">
          <fgColor indexed="64"/>
          <bgColor theme="0"/>
        </patternFill>
      </fill>
      <alignment horizontal="right" vertical="bottom" textRotation="0" wrapText="0" indent="2" justifyLastLine="0" shrinkToFit="0" readingOrder="0"/>
      <protection locked="1" hidden="0"/>
    </dxf>
    <dxf>
      <font>
        <b val="0"/>
        <i val="0"/>
        <strike val="0"/>
        <condense val="0"/>
        <extend val="0"/>
        <outline val="0"/>
        <shadow val="0"/>
        <u val="none"/>
        <vertAlign val="baseline"/>
        <sz val="8"/>
        <color auto="1"/>
        <name val="Verdana"/>
        <family val="2"/>
        <scheme val="none"/>
      </font>
      <numFmt numFmtId="2" formatCode="0.00"/>
      <fill>
        <patternFill patternType="solid">
          <fgColor indexed="64"/>
          <bgColor theme="0"/>
        </patternFill>
      </fill>
      <alignment horizontal="right" vertical="bottom" textRotation="0" wrapText="1" indent="2" justifyLastLine="0" shrinkToFit="0" readingOrder="0"/>
      <protection locked="1" hidden="0"/>
    </dxf>
    <dxf>
      <font>
        <b val="0"/>
        <i val="0"/>
        <strike val="0"/>
        <condense val="0"/>
        <extend val="0"/>
        <outline val="0"/>
        <shadow val="0"/>
        <u val="none"/>
        <vertAlign val="baseline"/>
        <sz val="8"/>
        <color auto="1"/>
        <name val="Verdana"/>
        <family val="2"/>
        <scheme val="none"/>
      </font>
      <fill>
        <patternFill patternType="solid">
          <fgColor indexed="64"/>
          <bgColor theme="0"/>
        </patternFill>
      </fill>
      <alignment horizontal="right" vertical="bottom" textRotation="0" wrapText="0" indent="2" justifyLastLine="0" shrinkToFit="0" readingOrder="0"/>
      <protection locked="1" hidden="0"/>
    </dxf>
    <dxf>
      <font>
        <b val="0"/>
        <i val="0"/>
        <strike val="0"/>
        <condense val="0"/>
        <extend val="0"/>
        <outline val="0"/>
        <shadow val="0"/>
        <u val="none"/>
        <vertAlign val="baseline"/>
        <sz val="8"/>
        <color auto="1"/>
        <name val="Verdana"/>
        <family val="2"/>
        <scheme val="none"/>
      </font>
      <fill>
        <patternFill patternType="solid">
          <fgColor indexed="64"/>
          <bgColor theme="0"/>
        </patternFill>
      </fill>
      <alignment horizontal="right" vertical="bottom" textRotation="0" wrapText="0" indent="2" justifyLastLine="0" shrinkToFit="0" readingOrder="0"/>
      <protection locked="1" hidden="0"/>
    </dxf>
    <dxf>
      <font>
        <sz val="8"/>
        <color auto="1"/>
        <name val="Verdana"/>
        <family val="2"/>
        <scheme val="none"/>
      </font>
      <fill>
        <patternFill patternType="none">
          <fgColor indexed="64"/>
          <bgColor indexed="65"/>
        </patternFill>
      </fill>
      <alignment horizontal="right" vertical="bottom" textRotation="0" wrapText="0" indent="2" justifyLastLine="0" shrinkToFit="0" readingOrder="0"/>
      <protection locked="1" hidden="0"/>
    </dxf>
    <dxf>
      <font>
        <b val="0"/>
        <i val="0"/>
        <strike val="0"/>
        <condense val="0"/>
        <extend val="0"/>
        <outline val="0"/>
        <shadow val="0"/>
        <u val="none"/>
        <vertAlign val="baseline"/>
        <sz val="8"/>
        <color auto="1"/>
        <name val="Verdana"/>
        <family val="2"/>
        <scheme val="none"/>
      </font>
      <fill>
        <patternFill patternType="none">
          <fgColor indexed="64"/>
          <bgColor indexed="65"/>
        </patternFill>
      </fill>
      <alignment horizontal="right" vertical="bottom" textRotation="0" wrapText="0" indent="2" justifyLastLine="0" shrinkToFit="0" readingOrder="0"/>
      <protection locked="1" hidden="0"/>
    </dxf>
    <dxf>
      <font>
        <b val="0"/>
        <i val="0"/>
        <strike val="0"/>
        <condense val="0"/>
        <extend val="0"/>
        <outline val="0"/>
        <shadow val="0"/>
        <u val="none"/>
        <vertAlign val="baseline"/>
        <sz val="8"/>
        <color auto="1"/>
        <name val="Verdana"/>
        <family val="2"/>
        <scheme val="none"/>
      </font>
      <numFmt numFmtId="0" formatCode="General"/>
      <fill>
        <patternFill patternType="none">
          <fgColor indexed="64"/>
          <bgColor indexed="65"/>
        </patternFill>
      </fill>
      <alignment horizontal="right" vertical="bottom" textRotation="0" wrapText="0" indent="2" justifyLastLine="0" shrinkToFit="0" readingOrder="0"/>
      <protection locked="1" hidden="0"/>
    </dxf>
    <dxf>
      <numFmt numFmtId="19" formatCode="dd/mm/yyyy"/>
      <fill>
        <patternFill patternType="none">
          <fgColor indexed="64"/>
          <bgColor indexed="65"/>
        </patternFill>
      </fill>
      <alignment horizontal="right" vertical="bottom" textRotation="0" wrapText="0" indent="2" justifyLastLine="0" shrinkToFit="0" readingOrder="0"/>
      <protection locked="1" hidden="0"/>
    </dxf>
    <dxf>
      <fill>
        <patternFill patternType="none">
          <fgColor indexed="64"/>
          <bgColor indexed="65"/>
        </patternFill>
      </fill>
      <alignment horizontal="right" vertical="bottom" textRotation="0" indent="2" justifyLastLine="0" shrinkToFit="0" readingOrder="0"/>
      <protection locked="1" hidden="0"/>
    </dxf>
    <dxf>
      <numFmt numFmtId="19" formatCode="dd/mm/yyyy"/>
      <fill>
        <patternFill patternType="none">
          <fgColor indexed="64"/>
          <bgColor indexed="65"/>
        </patternFill>
      </fill>
      <alignment horizontal="right" vertical="bottom" textRotation="0" wrapText="1" indent="2" justifyLastLine="0" shrinkToFit="0" readingOrder="0"/>
      <protection locked="1" hidden="0"/>
    </dxf>
    <dxf>
      <font>
        <b val="0"/>
        <i val="0"/>
        <strike val="0"/>
        <condense val="0"/>
        <extend val="0"/>
        <outline val="0"/>
        <shadow val="0"/>
        <u val="none"/>
        <vertAlign val="baseline"/>
        <sz val="8"/>
        <color auto="1"/>
        <name val="Verdana"/>
        <family val="2"/>
        <scheme val="none"/>
      </font>
      <fill>
        <patternFill patternType="none">
          <fgColor indexed="64"/>
          <bgColor indexed="65"/>
        </patternFill>
      </fill>
      <alignment horizontal="right" vertical="bottom" textRotation="0" indent="2" justifyLastLine="0" shrinkToFit="0" readingOrder="0"/>
      <protection locked="1" hidden="0"/>
    </dxf>
    <dxf>
      <alignment horizontal="right" vertical="bottom" textRotation="0" indent="2" justifyLastLine="0" shrinkToFit="0" readingOrder="0"/>
      <protection locked="1" hidden="0"/>
    </dxf>
  </dxfs>
  <tableStyles count="0" defaultTableStyle="TableStyleMedium2" defaultPivotStyle="PivotStyleLight16"/>
  <colors>
    <mruColors>
      <color rgb="FFFF6600"/>
      <color rgb="FFFF3300"/>
      <color rgb="FFFF7C80"/>
      <color rgb="FFFFCC99"/>
      <color rgb="FF66FF66"/>
      <color rgb="FF00FF00"/>
      <color rgb="FFA162D0"/>
      <color rgb="FFA86ED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Spin" dx="31" fmlaLink="$A$2" max="12" min="1" page="10" val="8"/>
</file>

<file path=xl/ctrlProps/ctrlProp2.xml><?xml version="1.0" encoding="utf-8"?>
<formControlPr xmlns="http://schemas.microsoft.com/office/spreadsheetml/2009/9/main" objectType="Spin" dx="31" fmlaLink="$G$2" max="12" page="10" val="8"/>
</file>

<file path=xl/ctrlProps/ctrlProp3.xml><?xml version="1.0" encoding="utf-8"?>
<formControlPr xmlns="http://schemas.microsoft.com/office/spreadsheetml/2009/9/main" objectType="Spin" dx="31" fmlaLink="$D$2" max="53" page="10" val="35"/>
</file>

<file path=xl/drawings/drawing1.xml><?xml version="1.0" encoding="utf-8"?>
<xdr:wsDr xmlns:xdr="http://schemas.openxmlformats.org/drawingml/2006/spreadsheetDrawing" xmlns:a="http://schemas.openxmlformats.org/drawingml/2006/main">
  <xdr:twoCellAnchor editAs="absolute">
    <xdr:from>
      <xdr:col>0</xdr:col>
      <xdr:colOff>325967</xdr:colOff>
      <xdr:row>0</xdr:row>
      <xdr:rowOff>150283</xdr:rowOff>
    </xdr:from>
    <xdr:to>
      <xdr:col>1</xdr:col>
      <xdr:colOff>677335</xdr:colOff>
      <xdr:row>0</xdr:row>
      <xdr:rowOff>423333</xdr:rowOff>
    </xdr:to>
    <xdr:sp macro="[0]!onglet_menu" textlink="">
      <xdr:nvSpPr>
        <xdr:cNvPr id="3" name="Rectangle : en biseau 2">
          <a:extLst>
            <a:ext uri="{FF2B5EF4-FFF2-40B4-BE49-F238E27FC236}">
              <a16:creationId xmlns:a16="http://schemas.microsoft.com/office/drawing/2014/main" id="{00000000-0008-0000-0500-000003000000}"/>
            </a:ext>
          </a:extLst>
        </xdr:cNvPr>
        <xdr:cNvSpPr/>
      </xdr:nvSpPr>
      <xdr:spPr>
        <a:xfrm>
          <a:off x="325967" y="150283"/>
          <a:ext cx="1748368" cy="273050"/>
        </a:xfrm>
        <a:prstGeom prst="bevel">
          <a:avLst/>
        </a:prstGeom>
        <a:solidFill>
          <a:srgbClr val="00206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800"/>
            <a:t>retour</a:t>
          </a:r>
          <a:r>
            <a:rPr lang="fr-FR" sz="800" baseline="0"/>
            <a:t> MENU</a:t>
          </a:r>
          <a:endParaRPr lang="fr-FR" sz="800"/>
        </a:p>
      </xdr:txBody>
    </xdr:sp>
    <xdr:clientData fPrintsWithSheet="0"/>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69850</xdr:colOff>
          <xdr:row>1</xdr:row>
          <xdr:rowOff>63500</xdr:rowOff>
        </xdr:from>
        <xdr:to>
          <xdr:col>0</xdr:col>
          <xdr:colOff>1492250</xdr:colOff>
          <xdr:row>1</xdr:row>
          <xdr:rowOff>527050</xdr:rowOff>
        </xdr:to>
        <xdr:sp macro="" textlink="">
          <xdr:nvSpPr>
            <xdr:cNvPr id="30721" name="Spinner 1" hidden="1">
              <a:extLst>
                <a:ext uri="{63B3BB69-23CF-44E3-9099-C40C66FF867C}">
                  <a14:compatExt spid="_x0000_s30721"/>
                </a:ext>
                <a:ext uri="{FF2B5EF4-FFF2-40B4-BE49-F238E27FC236}">
                  <a16:creationId xmlns:a16="http://schemas.microsoft.com/office/drawing/2014/main" id="{00000000-0008-0000-0600-0000017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25400</xdr:colOff>
          <xdr:row>0</xdr:row>
          <xdr:rowOff>12700</xdr:rowOff>
        </xdr:from>
        <xdr:to>
          <xdr:col>6</xdr:col>
          <xdr:colOff>565150</xdr:colOff>
          <xdr:row>2</xdr:row>
          <xdr:rowOff>25400</xdr:rowOff>
        </xdr:to>
        <xdr:sp macro="" textlink="">
          <xdr:nvSpPr>
            <xdr:cNvPr id="30726" name="Spinner 6" hidden="1">
              <a:extLst>
                <a:ext uri="{63B3BB69-23CF-44E3-9099-C40C66FF867C}">
                  <a14:compatExt spid="_x0000_s30726"/>
                </a:ext>
                <a:ext uri="{FF2B5EF4-FFF2-40B4-BE49-F238E27FC236}">
                  <a16:creationId xmlns:a16="http://schemas.microsoft.com/office/drawing/2014/main" id="{00000000-0008-0000-0600-0000067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6350</xdr:colOff>
          <xdr:row>0</xdr:row>
          <xdr:rowOff>0</xdr:rowOff>
        </xdr:from>
        <xdr:to>
          <xdr:col>4</xdr:col>
          <xdr:colOff>546100</xdr:colOff>
          <xdr:row>2</xdr:row>
          <xdr:rowOff>12700</xdr:rowOff>
        </xdr:to>
        <xdr:sp macro="" textlink="">
          <xdr:nvSpPr>
            <xdr:cNvPr id="30728" name="Spinner 8" hidden="1">
              <a:extLst>
                <a:ext uri="{63B3BB69-23CF-44E3-9099-C40C66FF867C}">
                  <a14:compatExt spid="_x0000_s30728"/>
                </a:ext>
                <a:ext uri="{FF2B5EF4-FFF2-40B4-BE49-F238E27FC236}">
                  <a16:creationId xmlns:a16="http://schemas.microsoft.com/office/drawing/2014/main" id="{00000000-0008-0000-0600-0000087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347133</xdr:colOff>
      <xdr:row>0</xdr:row>
      <xdr:rowOff>550332</xdr:rowOff>
    </xdr:to>
    <xdr:sp macro="[0]!onglet_menu" textlink="">
      <xdr:nvSpPr>
        <xdr:cNvPr id="2" name="Rectangle : en biseau 1">
          <a:extLst>
            <a:ext uri="{FF2B5EF4-FFF2-40B4-BE49-F238E27FC236}">
              <a16:creationId xmlns:a16="http://schemas.microsoft.com/office/drawing/2014/main" id="{00000000-0008-0000-0A00-000002000000}"/>
            </a:ext>
          </a:extLst>
        </xdr:cNvPr>
        <xdr:cNvSpPr/>
      </xdr:nvSpPr>
      <xdr:spPr>
        <a:xfrm>
          <a:off x="0" y="0"/>
          <a:ext cx="1405466" cy="550332"/>
        </a:xfrm>
        <a:prstGeom prst="bevel">
          <a:avLst/>
        </a:prstGeom>
      </xdr:spPr>
      <xdr:style>
        <a:lnRef idx="3">
          <a:schemeClr val="lt1"/>
        </a:lnRef>
        <a:fillRef idx="1">
          <a:schemeClr val="accent2"/>
        </a:fillRef>
        <a:effectRef idx="1">
          <a:schemeClr val="accent2"/>
        </a:effectRef>
        <a:fontRef idx="minor">
          <a:schemeClr val="lt1"/>
        </a:fontRef>
      </xdr:style>
      <xdr:txBody>
        <a:bodyPr vertOverflow="clip" horzOverflow="clip" rtlCol="0" anchor="t"/>
        <a:lstStyle/>
        <a:p>
          <a:pPr algn="ctr"/>
          <a:r>
            <a:rPr lang="fr-FR" sz="1100"/>
            <a:t>MENU</a:t>
          </a:r>
        </a:p>
      </xdr:txBody>
    </xdr:sp>
    <xdr:clientData/>
  </xdr:twoCellAnchor>
  <xdr:twoCellAnchor>
    <xdr:from>
      <xdr:col>1</xdr:col>
      <xdr:colOff>524934</xdr:colOff>
      <xdr:row>0</xdr:row>
      <xdr:rowOff>0</xdr:rowOff>
    </xdr:from>
    <xdr:to>
      <xdr:col>4</xdr:col>
      <xdr:colOff>524934</xdr:colOff>
      <xdr:row>0</xdr:row>
      <xdr:rowOff>550333</xdr:rowOff>
    </xdr:to>
    <xdr:sp macro="[0]!saisie_salarie" textlink="">
      <xdr:nvSpPr>
        <xdr:cNvPr id="3" name="Rectangle : en biseau 2">
          <a:extLst>
            <a:ext uri="{FF2B5EF4-FFF2-40B4-BE49-F238E27FC236}">
              <a16:creationId xmlns:a16="http://schemas.microsoft.com/office/drawing/2014/main" id="{00000000-0008-0000-0A00-000003000000}"/>
            </a:ext>
          </a:extLst>
        </xdr:cNvPr>
        <xdr:cNvSpPr/>
      </xdr:nvSpPr>
      <xdr:spPr>
        <a:xfrm>
          <a:off x="1583267" y="0"/>
          <a:ext cx="2370667" cy="550333"/>
        </a:xfrm>
        <a:prstGeom prst="bevel">
          <a:avLst/>
        </a:prstGeom>
        <a:solidFill>
          <a:schemeClr val="accent2">
            <a:lumMod val="75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t"/>
        <a:lstStyle/>
        <a:p>
          <a:pPr algn="ctr"/>
          <a:r>
            <a:rPr lang="fr-FR" sz="1100"/>
            <a:t>Créer-modifier-archiver un salarié</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14468D91-7EE6-4650-9260-C1C0D8DD4249}" name="TabRemplacements" displayName="TabRemplacements" ref="A1:X7" totalsRowShown="0" headerRowDxfId="79" dataDxfId="78" dataCellStyle="Normal 2">
  <autoFilter ref="A1:X7" xr:uid="{42E013EB-8ADE-4C01-B658-3300191B9C5B}"/>
  <sortState ref="A2:X7">
    <sortCondition descending="1" ref="E1:E7"/>
  </sortState>
  <tableColumns count="24">
    <tableColumn id="12" xr3:uid="{AD6342F1-8892-497E-898D-D7DFA9A2C851}" name="Nature de la demande" dataDxfId="77" dataCellStyle="Normal 2"/>
    <tableColumn id="1" xr3:uid="{DC7978F5-6397-42FC-B3F9-D8B5249A929A}" name="Date de la demande" dataDxfId="76" dataCellStyle="Normal 2"/>
    <tableColumn id="3" xr3:uid="{4F878918-0B13-4B7D-8CB5-CA1CE51CAFEA}" name="Client" dataDxfId="75" dataCellStyle="Normal 2"/>
    <tableColumn id="18" xr3:uid="{C058068A-1194-4A19-A572-84249B56E4A1}" name="N°Téléphone salarié" dataDxfId="74" dataCellStyle="Normal 2"/>
    <tableColumn id="6" xr3:uid="{FABAC61C-4849-42DB-B288-1FC38648DD03}" name="Salarié" dataDxfId="73" dataCellStyle="Normal 2"/>
    <tableColumn id="5" xr3:uid="{0C1776BF-D136-47A4-B32B-7965EC445459}" name="Poste" dataDxfId="72" dataCellStyle="Normal 2"/>
    <tableColumn id="14" xr3:uid="{9A258EAD-D6B5-493F-AB60-8CFF34764270}" name="Code horaire" dataDxfId="71" dataCellStyle="Normal 2"/>
    <tableColumn id="20" xr3:uid="{4E5442AD-9FBD-41F4-9D56-EA97772E5DD4}" name="Description de l'horaire" dataDxfId="70" dataCellStyle="Normal 2"/>
    <tableColumn id="10" xr3:uid="{57399A41-6002-4F5E-90C2-8A946FE7BE19}" name="Nombre d'heures par jour" dataDxfId="69" dataCellStyle="Normal 2"/>
    <tableColumn id="21" xr3:uid="{CE404CFE-8888-479D-99D7-6FBB7DA1E3D3}" name="Motif du contrat" dataDxfId="68" dataCellStyle="Normal 2"/>
    <tableColumn id="22" xr3:uid="{3C12113C-CFD1-44C3-9014-1A1BFF1FEF79}" name="Nom de la personne remplacée" dataDxfId="67" dataCellStyle="Normal 2"/>
    <tableColumn id="7" xr3:uid="{65B3C8B9-9F22-4C8A-B72A-D6764322A764}" name="Date début remplacement" dataDxfId="66" dataCellStyle="Normal 2"/>
    <tableColumn id="8" xr3:uid="{6064C92F-F714-4BAF-A12C-82729C8A31AD}" name="Date fin remplacement" dataDxfId="65" dataCellStyle="Normal 2"/>
    <tableColumn id="23" xr3:uid="{4899F662-65AE-4A37-891B-093C8F8A6D22}" name="Contrat fait" dataDxfId="64" dataCellStyle="Normal 2"/>
    <tableColumn id="24" xr3:uid="{FDDF7C71-3C37-4237-BD5A-AF5765F8F478}" name="DUE faite" dataDxfId="63" dataCellStyle="Normal 2"/>
    <tableColumn id="19" xr3:uid="{FE777D5C-1C44-4906-BB84-4A2120E79EA6}" name="Avancement de la demande" dataDxfId="62" dataCellStyle="Normal 2"/>
    <tableColumn id="15" xr3:uid="{5A87A35C-F81B-4266-8F4B-702ED90D978C}" name="Type de disponibilité" dataDxfId="61" dataCellStyle="Normal 2"/>
    <tableColumn id="2" xr3:uid="{FA946596-8D95-43E5-85EB-184DE092FD4A}" name="Statut de la demande" dataDxfId="60" dataCellStyle="Normal 2"/>
    <tableColumn id="4" xr3:uid="{8DD15AB0-4433-4FBE-B2C9-BEF8B34DBFE2}" name="Diminutif" dataDxfId="59" dataCellStyle="Normal 2"/>
    <tableColumn id="16" xr3:uid="{AE5B7549-C080-4037-856D-0B632E6DA4D9}" name="Créneau horaire" dataDxfId="58" dataCellStyle="Normal 2"/>
    <tableColumn id="17" xr3:uid="{1DED2F93-1CE3-452A-AFE8-720CDA840222}" name="Nbre heures (si pas de code horaire)" dataDxfId="57" dataCellStyle="Normal 2"/>
    <tableColumn id="13" xr3:uid="{9670AF2A-4A01-4E42-B3DE-EEF4EEBAE90B}" name="Ligne" dataDxfId="56" dataCellStyle="Normal 2"/>
    <tableColumn id="9" xr3:uid="{8021F195-C061-4217-A30B-420C5A23042E}" name="Concatener Pavillon-Heures" dataDxfId="55" dataCellStyle="Normal 2"/>
    <tableColumn id="11" xr3:uid="{B1B25E7F-07A2-442C-B58B-D57DA4028EEF}" name="Tranche horaire" dataDxfId="54" dataCellStyle="Normal 2"/>
  </tableColumns>
  <tableStyleInfo name="TableStyleLight1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F205EA1A-2BB3-4313-9202-66D8F29FC9C6}" name="Tableau12" displayName="Tableau12" ref="C4:N6" insertRowShift="1" totalsRowShown="0" headerRowDxfId="53" headerRowBorderDxfId="52" tableBorderDxfId="51" headerRowCellStyle="Normal 2">
  <autoFilter ref="C4:N6" xr:uid="{DF115A56-01A6-44B6-9CFA-A966299F1100}"/>
  <tableColumns count="12">
    <tableColumn id="1" xr3:uid="{5E2F656D-6F4D-4082-A6E2-E2037F3469DD}" name="Nom" dataDxfId="50" dataCellStyle="Normal 2"/>
    <tableColumn id="2" xr3:uid="{9FBC3701-0C1C-4259-993F-BB1A36A3BA0C}" name="Poste" dataDxfId="49" dataCellStyle="Normal 2"/>
    <tableColumn id="3" xr3:uid="{50EF1CE7-6C86-4A81-8192-15C005463AAB}" name="CDI" dataDxfId="48" dataCellStyle="Normal 2">
      <calculatedColumnFormula>IF(Tableau12[[#This Row],[Nom]]="","",INDEX(TabSalaries[#All],MATCH(Tableau12[[#This Row],[Nom]],TabSalaries[[#All],[Nom&amp;Prenom]],0),MATCH(TabSalaries_CDI,TabSalaries[#Headers],0)))</calculatedColumnFormula>
    </tableColumn>
    <tableColumn id="4" xr3:uid="{295D3975-DD0F-4082-BE1F-03B525ED523C}" name="N° SEMAINE" dataDxfId="47" dataCellStyle="Normal 2">
      <calculatedColumnFormula>IF(Tableau12[[#This Row],[Nom]]="","",$D$2)</calculatedColumnFormula>
    </tableColumn>
    <tableColumn id="5" xr3:uid="{CFE4D8E6-303E-4B67-AA4D-9C49CF85BDFC}" name="h.SEM" dataDxfId="46" dataCellStyle="Normal 2">
      <calculatedColumnFormula>IFERROR(RIGHT(OFFSET($O5,,MATCH($D$2,$O$2:$GM$2,0)-1,1,1),LEN(OFFSET($O5,,MATCH($D$2,$O$2:$GM$2,0)-1,1,1))-SEARCH("-",OFFSET($O5,,MATCH($D$2,$O$2:$GM$2,0)-1,1,1))),0)+IFERROR(RIGHT(OFFSET($P5,,MATCH($D$2,$O$2:$GM$2,0)-1,1,1),LEN(OFFSET($P5,,MATCH($D$2,$O$2:$GM$2,0)-1,1,1))-SEARCH("-",OFFSET($P5,,MATCH($D$2,$O$2:$GM$2,0)-1,1,1))),0)+IFERROR(RIGHT(OFFSET($Q5,,MATCH($D$2,$O$2:$GM$2,0)-1,1,1),LEN(OFFSET($Q5,,MATCH($D$2,$O$2:$GM$2,0)-1,1,1))-SEARCH("-",OFFSET($Q5,,MATCH($D$2,$O$2:$GM$2,0)-1,1,1))),0)+IFERROR(RIGHT(OFFSET($R5,,MATCH($D$2,$O$2:$GM$2,0)-1,1,1),LEN(OFFSET($R5,,MATCH($D$2,$O$2:$GM$2,0)-1,1,1))-SEARCH("-",OFFSET($R5,,MATCH($D$2,$O$2:$GM$2,0)-1,1,1))),0)+IFERROR(RIGHT(OFFSET($S5,,MATCH($D$2,$O$2:$GM$2,0)-1,1,1),LEN(OFFSET($S5,,MATCH($D$2,$O$2:$GM$2,0)-1,1,1))-SEARCH("-",OFFSET($S5,,MATCH($D$2,$O$2:$GM$2,0)-1,1,1))),0)+IFERROR(RIGHT(OFFSET($T5,,MATCH($D$2,$O$2:$GM$2,0)-1,1,1),LEN(OFFSET($T5,,MATCH($D$2,$O$2:$GM$2,0)-1,1,1))-SEARCH("-",OFFSET($T5,,MATCH($D$2,$O$2:$GM$2,0)-1,1,1))),0)+IFERROR(RIGHT(OFFSET($U5,,MATCH($D$2,$O$2:$GM$2,0)-1,1,1),LEN(OFFSET($U5,,MATCH($D$2,$O$2:$GM$2,0)-1,1,1))-SEARCH("-",OFFSET($U5,,MATCH($D$2,$O$2:$GM$2,0)-1,1,1))),0)</calculatedColumnFormula>
    </tableColumn>
    <tableColumn id="6" xr3:uid="{828FCB00-9152-46A9-92B5-17F68393D635}" name="h.MOIS" dataDxfId="45" dataCellStyle="Normal 2">
      <calculatedColumnFormula array="1">SUMPRODUCT(((IFERROR(MID(OFFSET($O5,0,$H$1-1,1,$H$2),IFERROR(SEARCH("-",OFFSET($O5,0,$H$1-1,1,$H$2))+1,0),LEN(OFFSET($O5,0,$H$1-1,1,$H$2))),0)*1)))</calculatedColumnFormula>
    </tableColumn>
    <tableColumn id="7" xr3:uid="{FD554E44-6974-4441-8247-99499DB6B11D}" name="LigDebut" dataDxfId="44" dataCellStyle="Normal 2">
      <calculatedColumnFormula>IFERROR(MATCH(Tableau12[[#This Row],[Nom]],Noms,0)+1,"")</calculatedColumnFormula>
    </tableColumn>
    <tableColumn id="8" xr3:uid="{FDDD6D63-5B09-43E4-97FE-5EA6D1036921}" name="LigFin" dataDxfId="43" dataCellStyle="Normal 2">
      <calculatedColumnFormula>IFERROR(Tableau12[[#This Row],[LigDebut]]+COUNTIFS(Noms,Tableau12[[#This Row],[Nom]])-1,"")</calculatedColumnFormula>
    </tableColumn>
    <tableColumn id="9" xr3:uid="{C2886882-847F-4587-927E-A3F04EEF2715}" name="Verification" dataDxfId="42" dataCellStyle="Normal 2">
      <calculatedColumnFormula>IFERROR(AND(INDEX(Noms,Tableau12[[#This Row],[LigDebut]]-1)=Tableau12[[#This Row],[Nom]],INDEX(Noms,Tableau12[[#This Row],[LigFin]]-1)=Tableau12[[#This Row],[Nom]]),TRUE())</calculatedColumnFormula>
    </tableColumn>
    <tableColumn id="10" xr3:uid="{C4F1FC4D-4631-41EA-BCA7-A6F5C47F974C}" name="PlgeRechLig" dataDxfId="41" dataCellStyle="Normal 2">
      <calculatedColumnFormula>IFERROR("BD!"&amp;ADDRESS(Tableau12[[#This Row],[LigDebut]],COLUMN(BDLigne))&amp;":"&amp;ADDRESS(Tableau12[[#This Row],[LigFin]],COLUMN(BDLigne)),"")</calculatedColumnFormula>
    </tableColumn>
    <tableColumn id="11" xr3:uid="{FD5EF1F6-156B-40CC-8955-CECE84E3849A}" name="PlgeRechDebut" dataDxfId="40" dataCellStyle="Normal 2">
      <calculatedColumnFormula>IFERROR("BD!"&amp;ADDRESS(Tableau12[[#This Row],[LigDebut]],COLUMN(Début))&amp;":"&amp;ADDRESS(Tableau12[[#This Row],[LigFin]],COLUMN(Début)),"")</calculatedColumnFormula>
    </tableColumn>
    <tableColumn id="12" xr3:uid="{3E85BF2B-20E8-4D6F-AE03-76F73170C293}" name="PlgeRechFin" dataDxfId="39" dataCellStyle="Normal 2">
      <calculatedColumnFormula>IFERROR("BD!"&amp;ADDRESS(Tableau12[[#This Row],[LigDebut]],COLUMN(Fin))&amp;":"&amp;ADDRESS(Tableau12[[#This Row],[LigFin]],COLUMN(Fin)),"")</calculatedColumnFormula>
    </tableColumn>
  </tableColumns>
  <tableStyleInfo name="TableStyleLight8"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1C8EB97-E0D6-4E9E-AF42-1BDFE736A68D}" name="TabSalaries" displayName="TabSalaries" ref="A1:AA3" totalsRowShown="0" headerRowDxfId="38" dataDxfId="37">
  <autoFilter ref="A1:AA3" xr:uid="{C5BD6C8B-7FB0-4275-87F9-8C583E82D1B5}"/>
  <sortState ref="A2:AA3">
    <sortCondition ref="A1:A3"/>
  </sortState>
  <tableColumns count="27">
    <tableColumn id="1" xr3:uid="{2DD72832-F772-4CE8-BD36-C1348F939D36}" name="Nom " dataDxfId="36"/>
    <tableColumn id="2" xr3:uid="{D55963C6-FCC4-4AB5-A5C0-D149DCC41725}" name="Prenom" dataDxfId="35"/>
    <tableColumn id="10" xr3:uid="{35280BBF-0E64-4795-A4DE-0FF6A7A0F444}" name="Nom&amp;Prenom" dataDxfId="34">
      <calculatedColumnFormula>CONCATENATE(TabSalaries[[#This Row],[Nom ]]," ",TabSalaries[[#This Row],[Prenom]])</calculatedColumnFormula>
    </tableColumn>
    <tableColumn id="3" xr3:uid="{EDC5A391-6B83-4A03-9D6F-359BC5DF7937}" name="Qualification" dataDxfId="33"/>
    <tableColumn id="4" xr3:uid="{60F667E7-3F9E-404F-B0F4-7D9ECC6704F3}" name="Date naissance" dataDxfId="32"/>
    <tableColumn id="5" xr3:uid="{58565C57-D77F-4DD8-92FE-EC2E7E0860D8}" name="Lieu naissance" dataDxfId="31"/>
    <tableColumn id="24" xr3:uid="{82797C0C-56D7-418B-9B10-31D3ADD93A3E}" name="Departement de naissance" dataDxfId="30"/>
    <tableColumn id="6" xr3:uid="{CA7373DB-D550-492A-AE21-4A009B38FFD2}" name="N° securite sociale" dataDxfId="29"/>
    <tableColumn id="7" xr3:uid="{5AE853E4-A95C-4B4D-B002-D13AECD30926}" name="N° TEL" dataDxfId="28"/>
    <tableColumn id="8" xr3:uid="{1F2F0BFD-8ABD-4134-BDD4-45BAE7C4A864}" name="MAIL" dataDxfId="27"/>
    <tableColumn id="16" xr3:uid="{A9ACBAC9-1034-484F-BC7C-755360DDAB36}" name="Domicile" dataDxfId="26"/>
    <tableColumn id="17" xr3:uid="{B6614D2F-EF59-4C71-A159-63FAF2957043}" name="Mobilite  (km)" dataDxfId="25"/>
    <tableColumn id="13" xr3:uid="{2D9CD31B-667C-4A29-8BD5-2525667CBEE1}" name="Ancienneté" dataDxfId="24"/>
    <tableColumn id="28" xr3:uid="{6ECFE6DF-EEF9-43B5-B3B3-EA016C56CA01}" name="Qualification2" dataDxfId="23"/>
    <tableColumn id="25" xr3:uid="{AE371E65-D033-4775-A4D0-6C8F27BB95E3}" name="Preference horaire" dataDxfId="22"/>
    <tableColumn id="9" xr3:uid="{B66E4EA5-9D17-458A-8649-FBB1D4900BB4}" name="Site de reference" dataDxfId="21"/>
    <tableColumn id="31" xr3:uid="{09018F8F-7B9D-4698-9C87-28F1401B1BD8}" name="Sites non souhaités" dataDxfId="20"/>
    <tableColumn id="32" xr3:uid="{0B99B486-2237-40BE-8263-342F039F2669}" name="Sites qui ne le souhaitent pas" dataDxfId="19"/>
    <tableColumn id="11" xr3:uid="{859610F5-4C80-43D8-BD64-859CFBA2B002}" name="Pavillons/etages non souhaites" dataDxfId="18"/>
    <tableColumn id="30" xr3:uid="{A8F975E7-05DF-47B1-AC1B-0FDAD88D9BDB}" name="Pavillons/etages souhaites" dataDxfId="17"/>
    <tableColumn id="18" xr3:uid="{2331F438-4F3B-4433-AECC-EB9FB4F4F532}" name="Vacation" dataDxfId="16"/>
    <tableColumn id="19" xr3:uid="{93D431B3-F4B0-40E6-B8B0-B6CA9B1ADBE5}" name="CDI" dataDxfId="15"/>
    <tableColumn id="12" xr3:uid="{61BFB9D6-E049-4191-916E-2EE619385962}" name="Heures prevues au contrat" dataDxfId="14"/>
    <tableColumn id="20" xr3:uid="{A5D61D89-7B15-48E7-86F0-A490947F50BA}" name="Commentaire" dataDxfId="13"/>
    <tableColumn id="21" xr3:uid="{9E6AA79F-41C8-4DC8-8D5D-02580EC1F79F}" name="DOC GE REMIS" dataDxfId="12"/>
    <tableColumn id="22" xr3:uid="{747EDBAC-0B35-42C1-8FD9-7CA447EE142A}" name="RH REMIS" dataDxfId="11"/>
    <tableColumn id="23" xr3:uid="{BFC9C252-B84F-40E0-BA55-C83F5877824C}" name="COMPLEMENT FAMILIAL" dataDxfId="10"/>
  </tableColumns>
  <tableStyleInfo name="TableStyleLight8"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BDEAB6-6B09-43EB-90C0-71005B57DAF8}">
  <sheetPr codeName="wksBD"/>
  <dimension ref="A1:AG7"/>
  <sheetViews>
    <sheetView showGridLines="0" showZeros="0" zoomScale="75" zoomScaleNormal="75" workbookViewId="0">
      <selection activeCell="A2" sqref="A2:X7"/>
    </sheetView>
  </sheetViews>
  <sheetFormatPr baseColWidth="10" defaultColWidth="20" defaultRowHeight="14.5" x14ac:dyDescent="0.35"/>
  <cols>
    <col min="1" max="1" width="20" style="56"/>
    <col min="2" max="3" width="20" style="57"/>
    <col min="4" max="4" width="20" style="56"/>
    <col min="5" max="5" width="27.36328125" style="57" customWidth="1"/>
    <col min="6" max="6" width="20" style="57"/>
    <col min="7" max="8" width="20" style="67"/>
    <col min="9" max="9" width="20" style="78"/>
    <col min="10" max="11" width="20" style="67"/>
    <col min="19" max="19" width="20" style="57"/>
    <col min="21" max="21" width="20" style="57"/>
    <col min="24" max="24" width="20" style="57"/>
    <col min="25" max="25" width="20" style="67"/>
    <col min="28" max="28" width="20" style="57"/>
    <col min="29" max="29" width="20" style="68"/>
    <col min="31" max="31" width="20" style="57"/>
    <col min="32" max="32" width="20" style="70"/>
    <col min="33" max="16384" width="20" style="57"/>
  </cols>
  <sheetData>
    <row r="1" spans="1:33" s="56" customFormat="1" ht="83.5" customHeight="1" x14ac:dyDescent="0.2">
      <c r="A1" s="51" t="s">
        <v>57</v>
      </c>
      <c r="B1" s="51" t="s">
        <v>31</v>
      </c>
      <c r="C1" s="51" t="s">
        <v>15</v>
      </c>
      <c r="D1" s="52" t="s">
        <v>68</v>
      </c>
      <c r="E1" s="52" t="s">
        <v>66</v>
      </c>
      <c r="F1" s="51" t="s">
        <v>32</v>
      </c>
      <c r="G1" s="54" t="s">
        <v>71</v>
      </c>
      <c r="H1" s="72" t="s">
        <v>72</v>
      </c>
      <c r="I1" s="76" t="s">
        <v>42</v>
      </c>
      <c r="J1" s="54" t="s">
        <v>69</v>
      </c>
      <c r="K1" s="54" t="s">
        <v>70</v>
      </c>
      <c r="L1" s="73" t="s">
        <v>78</v>
      </c>
      <c r="M1" s="73" t="s">
        <v>79</v>
      </c>
      <c r="N1" s="53" t="s">
        <v>76</v>
      </c>
      <c r="O1" s="53" t="s">
        <v>77</v>
      </c>
      <c r="P1" s="53" t="s">
        <v>74</v>
      </c>
      <c r="Q1" s="51" t="s">
        <v>73</v>
      </c>
      <c r="R1" s="51" t="s">
        <v>33</v>
      </c>
      <c r="S1" s="51" t="s">
        <v>54</v>
      </c>
      <c r="T1" s="54" t="s">
        <v>62</v>
      </c>
      <c r="U1" s="55" t="s">
        <v>67</v>
      </c>
      <c r="V1" s="56" t="s">
        <v>48</v>
      </c>
      <c r="W1" s="54" t="s">
        <v>41</v>
      </c>
      <c r="X1" s="54" t="s">
        <v>40</v>
      </c>
    </row>
    <row r="2" spans="1:33" ht="21.5" x14ac:dyDescent="0.35">
      <c r="A2" s="58" t="s">
        <v>58</v>
      </c>
      <c r="B2" s="66"/>
      <c r="C2" s="66"/>
      <c r="D2" s="65" t="s">
        <v>95</v>
      </c>
      <c r="E2" s="60" t="s">
        <v>91</v>
      </c>
      <c r="F2" s="60" t="s">
        <v>14</v>
      </c>
      <c r="G2" s="74"/>
      <c r="H2" s="74"/>
      <c r="I2" s="77">
        <v>12</v>
      </c>
      <c r="J2" s="74"/>
      <c r="K2" s="74"/>
      <c r="L2" s="61">
        <v>43331</v>
      </c>
      <c r="M2" s="61">
        <v>43338</v>
      </c>
      <c r="N2" s="61"/>
      <c r="O2" s="61"/>
      <c r="P2" s="61"/>
      <c r="Q2" s="56"/>
      <c r="R2" s="59" t="s">
        <v>84</v>
      </c>
      <c r="S2" s="57" t="s">
        <v>56</v>
      </c>
      <c r="T2" s="63" t="s">
        <v>61</v>
      </c>
      <c r="U2" s="64"/>
      <c r="V2" s="65">
        <v>4</v>
      </c>
      <c r="W2" s="62" t="s">
        <v>89</v>
      </c>
      <c r="X2" s="60" t="s">
        <v>39</v>
      </c>
      <c r="Y2"/>
      <c r="AA2" s="57"/>
      <c r="AB2" s="68"/>
      <c r="AC2"/>
      <c r="AD2" s="57"/>
      <c r="AE2" s="70"/>
      <c r="AF2" s="57"/>
      <c r="AG2" s="69"/>
    </row>
    <row r="3" spans="1:33" ht="21.5" x14ac:dyDescent="0.35">
      <c r="A3" s="58" t="s">
        <v>58</v>
      </c>
      <c r="B3" s="66"/>
      <c r="C3" s="66"/>
      <c r="D3" s="65" t="s">
        <v>95</v>
      </c>
      <c r="E3" s="60" t="s">
        <v>91</v>
      </c>
      <c r="F3" s="57" t="s">
        <v>14</v>
      </c>
      <c r="G3" s="74"/>
      <c r="H3" s="74"/>
      <c r="I3" s="77">
        <v>10</v>
      </c>
      <c r="J3" s="74" t="s">
        <v>75</v>
      </c>
      <c r="K3" s="74" t="s">
        <v>82</v>
      </c>
      <c r="L3" s="61">
        <v>43325</v>
      </c>
      <c r="M3" s="61">
        <v>43329</v>
      </c>
      <c r="N3" s="61" t="s">
        <v>12</v>
      </c>
      <c r="O3" s="61" t="s">
        <v>11</v>
      </c>
      <c r="P3" s="61" t="s">
        <v>80</v>
      </c>
      <c r="Q3" s="56"/>
      <c r="R3" s="59" t="s">
        <v>84</v>
      </c>
      <c r="S3" s="57" t="s">
        <v>55</v>
      </c>
      <c r="T3" s="63" t="s">
        <v>60</v>
      </c>
      <c r="U3" s="64"/>
      <c r="V3" s="65">
        <v>5</v>
      </c>
      <c r="W3" s="62" t="s">
        <v>87</v>
      </c>
      <c r="X3" s="60" t="s">
        <v>38</v>
      </c>
      <c r="Y3"/>
      <c r="AA3" s="57"/>
      <c r="AB3" s="68"/>
      <c r="AC3"/>
      <c r="AD3" s="57"/>
      <c r="AE3" s="70"/>
      <c r="AF3" s="57"/>
    </row>
    <row r="4" spans="1:33" ht="21.5" x14ac:dyDescent="0.35">
      <c r="A4" s="58" t="s">
        <v>58</v>
      </c>
      <c r="B4" s="66"/>
      <c r="C4" s="66"/>
      <c r="D4" s="79" t="s">
        <v>92</v>
      </c>
      <c r="E4" s="60" t="s">
        <v>90</v>
      </c>
      <c r="F4" s="60" t="s">
        <v>14</v>
      </c>
      <c r="G4" s="74"/>
      <c r="H4" s="74"/>
      <c r="I4" s="77">
        <v>7</v>
      </c>
      <c r="J4" s="74" t="s">
        <v>75</v>
      </c>
      <c r="K4" s="74" t="s">
        <v>81</v>
      </c>
      <c r="L4" s="61">
        <v>43346</v>
      </c>
      <c r="M4" s="61">
        <v>43348</v>
      </c>
      <c r="N4" s="61" t="s">
        <v>11</v>
      </c>
      <c r="O4" s="61" t="s">
        <v>11</v>
      </c>
      <c r="P4" s="61" t="s">
        <v>80</v>
      </c>
      <c r="Q4" s="56"/>
      <c r="R4" s="59" t="s">
        <v>84</v>
      </c>
      <c r="S4" s="57" t="s">
        <v>56</v>
      </c>
      <c r="T4" s="63" t="s">
        <v>61</v>
      </c>
      <c r="U4" s="64"/>
      <c r="V4" s="65">
        <v>1</v>
      </c>
      <c r="W4" s="62" t="s">
        <v>85</v>
      </c>
      <c r="X4" s="60" t="s">
        <v>39</v>
      </c>
      <c r="Y4"/>
      <c r="AA4" s="57"/>
      <c r="AB4" s="68"/>
      <c r="AC4"/>
      <c r="AD4" s="57"/>
      <c r="AE4" s="70"/>
      <c r="AF4" s="57"/>
    </row>
    <row r="5" spans="1:33" ht="21.5" x14ac:dyDescent="0.35">
      <c r="A5" s="58" t="s">
        <v>58</v>
      </c>
      <c r="B5" s="66"/>
      <c r="C5" s="66"/>
      <c r="D5" s="65" t="s">
        <v>92</v>
      </c>
      <c r="E5" s="60" t="s">
        <v>90</v>
      </c>
      <c r="F5" s="60" t="s">
        <v>14</v>
      </c>
      <c r="G5" s="74"/>
      <c r="H5" s="74"/>
      <c r="I5" s="77">
        <v>10</v>
      </c>
      <c r="J5" s="74" t="s">
        <v>75</v>
      </c>
      <c r="K5" s="74" t="s">
        <v>82</v>
      </c>
      <c r="L5" s="61">
        <v>43343</v>
      </c>
      <c r="M5" s="61">
        <v>43345</v>
      </c>
      <c r="N5" s="61" t="s">
        <v>12</v>
      </c>
      <c r="O5" s="61" t="s">
        <v>11</v>
      </c>
      <c r="P5" s="61" t="s">
        <v>83</v>
      </c>
      <c r="Q5" s="56"/>
      <c r="R5" s="59" t="s">
        <v>84</v>
      </c>
      <c r="S5" s="57" t="s">
        <v>55</v>
      </c>
      <c r="T5" s="63" t="s">
        <v>60</v>
      </c>
      <c r="U5" s="64"/>
      <c r="V5" s="65">
        <v>6</v>
      </c>
      <c r="W5" s="62" t="s">
        <v>87</v>
      </c>
      <c r="X5" s="60" t="s">
        <v>38</v>
      </c>
      <c r="Y5"/>
      <c r="AA5" s="57"/>
      <c r="AB5" s="68"/>
      <c r="AC5"/>
      <c r="AD5" s="57"/>
      <c r="AE5" s="70"/>
      <c r="AF5" s="57"/>
    </row>
    <row r="6" spans="1:33" ht="21.5" x14ac:dyDescent="0.35">
      <c r="A6" s="58" t="s">
        <v>58</v>
      </c>
      <c r="B6" s="66"/>
      <c r="C6" s="66"/>
      <c r="D6" s="79" t="s">
        <v>93</v>
      </c>
      <c r="E6" s="60"/>
      <c r="F6" s="60" t="s">
        <v>14</v>
      </c>
      <c r="G6" s="74"/>
      <c r="H6" s="74"/>
      <c r="I6" s="77">
        <v>10</v>
      </c>
      <c r="J6" s="74" t="s">
        <v>75</v>
      </c>
      <c r="K6" s="74" t="s">
        <v>82</v>
      </c>
      <c r="L6" s="61">
        <v>43343</v>
      </c>
      <c r="M6" s="61">
        <v>43345</v>
      </c>
      <c r="N6" s="61" t="s">
        <v>12</v>
      </c>
      <c r="O6" s="61" t="s">
        <v>11</v>
      </c>
      <c r="P6" s="61" t="s">
        <v>80</v>
      </c>
      <c r="Q6" s="56"/>
      <c r="R6" s="59" t="s">
        <v>86</v>
      </c>
      <c r="S6" s="57" t="s">
        <v>55</v>
      </c>
      <c r="T6" s="63" t="s">
        <v>60</v>
      </c>
      <c r="U6" s="64"/>
      <c r="V6" s="65">
        <v>2</v>
      </c>
      <c r="W6" s="62" t="s">
        <v>87</v>
      </c>
      <c r="X6" s="60" t="s">
        <v>38</v>
      </c>
    </row>
    <row r="7" spans="1:33" ht="21.5" x14ac:dyDescent="0.35">
      <c r="A7" s="58" t="s">
        <v>58</v>
      </c>
      <c r="B7" s="66"/>
      <c r="C7" s="66"/>
      <c r="D7" s="79" t="s">
        <v>94</v>
      </c>
      <c r="E7" s="60"/>
      <c r="F7" s="60" t="s">
        <v>14</v>
      </c>
      <c r="G7" s="74"/>
      <c r="H7" s="74"/>
      <c r="I7" s="77">
        <v>5</v>
      </c>
      <c r="J7" s="74" t="s">
        <v>75</v>
      </c>
      <c r="K7" s="74" t="s">
        <v>81</v>
      </c>
      <c r="L7" s="61">
        <v>43344</v>
      </c>
      <c r="M7" s="61">
        <v>43345</v>
      </c>
      <c r="N7" s="61" t="s">
        <v>11</v>
      </c>
      <c r="O7" s="61" t="s">
        <v>11</v>
      </c>
      <c r="P7" s="61" t="s">
        <v>80</v>
      </c>
      <c r="Q7" s="56"/>
      <c r="R7" s="59" t="s">
        <v>86</v>
      </c>
      <c r="S7" s="57" t="s">
        <v>56</v>
      </c>
      <c r="T7" s="63" t="s">
        <v>59</v>
      </c>
      <c r="U7" s="64"/>
      <c r="V7" s="65">
        <v>3</v>
      </c>
      <c r="W7" s="62" t="s">
        <v>88</v>
      </c>
      <c r="X7" s="60" t="s">
        <v>37</v>
      </c>
    </row>
  </sheetData>
  <sheetProtection sheet="1" objects="1" scenarios="1" sort="0" autoFilter="0"/>
  <dataValidations count="2">
    <dataValidation type="list" allowBlank="1" showInputMessage="1" showErrorMessage="1" sqref="A2:A7" xr:uid="{C0DE1CC4-95A8-4E69-B227-39FA16CA8301}">
      <formula1>"disponibilité,demande de remplacement"</formula1>
    </dataValidation>
    <dataValidation type="list" allowBlank="1" showInputMessage="1" showErrorMessage="1" sqref="Q2:Q7" xr:uid="{55217906-7EF0-4AB9-BB20-8E5F737FC005}">
      <formula1>"D,Dm,Dam"</formula1>
    </dataValidation>
  </dataValidations>
  <pageMargins left="0.78740157499999996" right="0.78740157499999996" top="0.984251969" bottom="0.984251969" header="0.4921259845" footer="0.4921259845"/>
  <pageSetup paperSize="9" orientation="portrait" horizontalDpi="300" r:id="rId1"/>
  <headerFooter alignWithMargins="0"/>
  <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0ABD8B21-D387-4A83-A01E-6AF2057DEE45}">
          <x14:formula1>
            <xm:f>#REF!</xm:f>
          </x14:formula1>
          <xm:sqref>T2:T7</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C65FE6-1297-4A31-9413-0BBB5E2B6774}">
  <sheetPr codeName="wksPlanningt"/>
  <dimension ref="A1:JF6"/>
  <sheetViews>
    <sheetView showGridLines="0" tabSelected="1" zoomScale="59" zoomScaleNormal="59" workbookViewId="0">
      <pane xSplit="3" ySplit="4" topLeftCell="D5" activePane="bottomRight" state="frozen"/>
      <selection activeCell="A2" sqref="A2"/>
      <selection pane="topRight" activeCell="A2" sqref="A2"/>
      <selection pane="bottomLeft" activeCell="A2" sqref="A2"/>
      <selection pane="bottomRight" activeCell="I11" sqref="I11"/>
    </sheetView>
  </sheetViews>
  <sheetFormatPr baseColWidth="10" defaultColWidth="2.453125" defaultRowHeight="14.5" x14ac:dyDescent="0.35"/>
  <cols>
    <col min="1" max="1" width="22.08984375" style="5" customWidth="1"/>
    <col min="2" max="2" width="14.54296875" style="5" customWidth="1"/>
    <col min="3" max="3" width="26.453125" style="5" bestFit="1" customWidth="1"/>
    <col min="4" max="4" width="23.453125" style="5" bestFit="1" customWidth="1"/>
    <col min="5" max="5" width="11" style="19" bestFit="1" customWidth="1"/>
    <col min="6" max="6" width="18.54296875" style="5" customWidth="1"/>
    <col min="7" max="7" width="12.26953125" style="19" customWidth="1"/>
    <col min="8" max="8" width="17.90625" style="19" customWidth="1"/>
    <col min="9" max="10" width="23.1796875" style="19" customWidth="1"/>
    <col min="11" max="11" width="18.54296875" style="19" customWidth="1"/>
    <col min="12" max="12" width="19.54296875" style="19" customWidth="1"/>
    <col min="13" max="13" width="22.1796875" style="19" customWidth="1"/>
    <col min="14" max="14" width="23.1796875" style="19" customWidth="1"/>
    <col min="15" max="15" width="5.6328125" style="1" customWidth="1"/>
    <col min="16" max="25" width="5.6328125" style="19" customWidth="1"/>
    <col min="26" max="26" width="5.7265625" style="19" customWidth="1"/>
    <col min="27" max="195" width="5.6328125" style="19" customWidth="1"/>
    <col min="196" max="196" width="4" style="19" customWidth="1"/>
    <col min="197" max="267" width="2.453125" style="19"/>
    <col min="268" max="268" width="11.453125" style="19" bestFit="1" customWidth="1"/>
    <col min="269" max="270" width="10.453125" style="19" customWidth="1"/>
    <col min="271" max="271" width="9.26953125" style="19" customWidth="1"/>
    <col min="272" max="452" width="4" style="19" customWidth="1"/>
    <col min="453" max="523" width="2.453125" style="19"/>
    <col min="524" max="524" width="11.453125" style="19" bestFit="1" customWidth="1"/>
    <col min="525" max="526" width="10.453125" style="19" customWidth="1"/>
    <col min="527" max="527" width="9.26953125" style="19" customWidth="1"/>
    <col min="528" max="708" width="4" style="19" customWidth="1"/>
    <col min="709" max="779" width="2.453125" style="19"/>
    <col min="780" max="780" width="11.453125" style="19" bestFit="1" customWidth="1"/>
    <col min="781" max="782" width="10.453125" style="19" customWidth="1"/>
    <col min="783" max="783" width="9.26953125" style="19" customWidth="1"/>
    <col min="784" max="964" width="4" style="19" customWidth="1"/>
    <col min="965" max="1035" width="2.453125" style="19"/>
    <col min="1036" max="1036" width="11.453125" style="19" bestFit="1" customWidth="1"/>
    <col min="1037" max="1038" width="10.453125" style="19" customWidth="1"/>
    <col min="1039" max="1039" width="9.26953125" style="19" customWidth="1"/>
    <col min="1040" max="1220" width="4" style="19" customWidth="1"/>
    <col min="1221" max="1291" width="2.453125" style="19"/>
    <col min="1292" max="1292" width="11.453125" style="19" bestFit="1" customWidth="1"/>
    <col min="1293" max="1294" width="10.453125" style="19" customWidth="1"/>
    <col min="1295" max="1295" width="9.26953125" style="19" customWidth="1"/>
    <col min="1296" max="1476" width="4" style="19" customWidth="1"/>
    <col min="1477" max="1547" width="2.453125" style="19"/>
    <col min="1548" max="1548" width="11.453125" style="19" bestFit="1" customWidth="1"/>
    <col min="1549" max="1550" width="10.453125" style="19" customWidth="1"/>
    <col min="1551" max="1551" width="9.26953125" style="19" customWidth="1"/>
    <col min="1552" max="1732" width="4" style="19" customWidth="1"/>
    <col min="1733" max="1803" width="2.453125" style="19"/>
    <col min="1804" max="1804" width="11.453125" style="19" bestFit="1" customWidth="1"/>
    <col min="1805" max="1806" width="10.453125" style="19" customWidth="1"/>
    <col min="1807" max="1807" width="9.26953125" style="19" customWidth="1"/>
    <col min="1808" max="1988" width="4" style="19" customWidth="1"/>
    <col min="1989" max="2059" width="2.453125" style="19"/>
    <col min="2060" max="2060" width="11.453125" style="19" bestFit="1" customWidth="1"/>
    <col min="2061" max="2062" width="10.453125" style="19" customWidth="1"/>
    <col min="2063" max="2063" width="9.26953125" style="19" customWidth="1"/>
    <col min="2064" max="2244" width="4" style="19" customWidth="1"/>
    <col min="2245" max="2315" width="2.453125" style="19"/>
    <col min="2316" max="2316" width="11.453125" style="19" bestFit="1" customWidth="1"/>
    <col min="2317" max="2318" width="10.453125" style="19" customWidth="1"/>
    <col min="2319" max="2319" width="9.26953125" style="19" customWidth="1"/>
    <col min="2320" max="2500" width="4" style="19" customWidth="1"/>
    <col min="2501" max="2571" width="2.453125" style="19"/>
    <col min="2572" max="2572" width="11.453125" style="19" bestFit="1" customWidth="1"/>
    <col min="2573" max="2574" width="10.453125" style="19" customWidth="1"/>
    <col min="2575" max="2575" width="9.26953125" style="19" customWidth="1"/>
    <col min="2576" max="2756" width="4" style="19" customWidth="1"/>
    <col min="2757" max="2827" width="2.453125" style="19"/>
    <col min="2828" max="2828" width="11.453125" style="19" bestFit="1" customWidth="1"/>
    <col min="2829" max="2830" width="10.453125" style="19" customWidth="1"/>
    <col min="2831" max="2831" width="9.26953125" style="19" customWidth="1"/>
    <col min="2832" max="3012" width="4" style="19" customWidth="1"/>
    <col min="3013" max="3083" width="2.453125" style="19"/>
    <col min="3084" max="3084" width="11.453125" style="19" bestFit="1" customWidth="1"/>
    <col min="3085" max="3086" width="10.453125" style="19" customWidth="1"/>
    <col min="3087" max="3087" width="9.26953125" style="19" customWidth="1"/>
    <col min="3088" max="3268" width="4" style="19" customWidth="1"/>
    <col min="3269" max="3339" width="2.453125" style="19"/>
    <col min="3340" max="3340" width="11.453125" style="19" bestFit="1" customWidth="1"/>
    <col min="3341" max="3342" width="10.453125" style="19" customWidth="1"/>
    <col min="3343" max="3343" width="9.26953125" style="19" customWidth="1"/>
    <col min="3344" max="3524" width="4" style="19" customWidth="1"/>
    <col min="3525" max="3595" width="2.453125" style="19"/>
    <col min="3596" max="3596" width="11.453125" style="19" bestFit="1" customWidth="1"/>
    <col min="3597" max="3598" width="10.453125" style="19" customWidth="1"/>
    <col min="3599" max="3599" width="9.26953125" style="19" customWidth="1"/>
    <col min="3600" max="3780" width="4" style="19" customWidth="1"/>
    <col min="3781" max="3851" width="2.453125" style="19"/>
    <col min="3852" max="3852" width="11.453125" style="19" bestFit="1" customWidth="1"/>
    <col min="3853" max="3854" width="10.453125" style="19" customWidth="1"/>
    <col min="3855" max="3855" width="9.26953125" style="19" customWidth="1"/>
    <col min="3856" max="4036" width="4" style="19" customWidth="1"/>
    <col min="4037" max="4107" width="2.453125" style="19"/>
    <col min="4108" max="4108" width="11.453125" style="19" bestFit="1" customWidth="1"/>
    <col min="4109" max="4110" width="10.453125" style="19" customWidth="1"/>
    <col min="4111" max="4111" width="9.26953125" style="19" customWidth="1"/>
    <col min="4112" max="4292" width="4" style="19" customWidth="1"/>
    <col min="4293" max="4363" width="2.453125" style="19"/>
    <col min="4364" max="4364" width="11.453125" style="19" bestFit="1" customWidth="1"/>
    <col min="4365" max="4366" width="10.453125" style="19" customWidth="1"/>
    <col min="4367" max="4367" width="9.26953125" style="19" customWidth="1"/>
    <col min="4368" max="4548" width="4" style="19" customWidth="1"/>
    <col min="4549" max="4619" width="2.453125" style="19"/>
    <col min="4620" max="4620" width="11.453125" style="19" bestFit="1" customWidth="1"/>
    <col min="4621" max="4622" width="10.453125" style="19" customWidth="1"/>
    <col min="4623" max="4623" width="9.26953125" style="19" customWidth="1"/>
    <col min="4624" max="4804" width="4" style="19" customWidth="1"/>
    <col min="4805" max="4875" width="2.453125" style="19"/>
    <col min="4876" max="4876" width="11.453125" style="19" bestFit="1" customWidth="1"/>
    <col min="4877" max="4878" width="10.453125" style="19" customWidth="1"/>
    <col min="4879" max="4879" width="9.26953125" style="19" customWidth="1"/>
    <col min="4880" max="5060" width="4" style="19" customWidth="1"/>
    <col min="5061" max="5131" width="2.453125" style="19"/>
    <col min="5132" max="5132" width="11.453125" style="19" bestFit="1" customWidth="1"/>
    <col min="5133" max="5134" width="10.453125" style="19" customWidth="1"/>
    <col min="5135" max="5135" width="9.26953125" style="19" customWidth="1"/>
    <col min="5136" max="5316" width="4" style="19" customWidth="1"/>
    <col min="5317" max="5387" width="2.453125" style="19"/>
    <col min="5388" max="5388" width="11.453125" style="19" bestFit="1" customWidth="1"/>
    <col min="5389" max="5390" width="10.453125" style="19" customWidth="1"/>
    <col min="5391" max="5391" width="9.26953125" style="19" customWidth="1"/>
    <col min="5392" max="5572" width="4" style="19" customWidth="1"/>
    <col min="5573" max="5643" width="2.453125" style="19"/>
    <col min="5644" max="5644" width="11.453125" style="19" bestFit="1" customWidth="1"/>
    <col min="5645" max="5646" width="10.453125" style="19" customWidth="1"/>
    <col min="5647" max="5647" width="9.26953125" style="19" customWidth="1"/>
    <col min="5648" max="5828" width="4" style="19" customWidth="1"/>
    <col min="5829" max="5899" width="2.453125" style="19"/>
    <col min="5900" max="5900" width="11.453125" style="19" bestFit="1" customWidth="1"/>
    <col min="5901" max="5902" width="10.453125" style="19" customWidth="1"/>
    <col min="5903" max="5903" width="9.26953125" style="19" customWidth="1"/>
    <col min="5904" max="6084" width="4" style="19" customWidth="1"/>
    <col min="6085" max="6155" width="2.453125" style="19"/>
    <col min="6156" max="6156" width="11.453125" style="19" bestFit="1" customWidth="1"/>
    <col min="6157" max="6158" width="10.453125" style="19" customWidth="1"/>
    <col min="6159" max="6159" width="9.26953125" style="19" customWidth="1"/>
    <col min="6160" max="6340" width="4" style="19" customWidth="1"/>
    <col min="6341" max="6411" width="2.453125" style="19"/>
    <col min="6412" max="6412" width="11.453125" style="19" bestFit="1" customWidth="1"/>
    <col min="6413" max="6414" width="10.453125" style="19" customWidth="1"/>
    <col min="6415" max="6415" width="9.26953125" style="19" customWidth="1"/>
    <col min="6416" max="6596" width="4" style="19" customWidth="1"/>
    <col min="6597" max="6667" width="2.453125" style="19"/>
    <col min="6668" max="6668" width="11.453125" style="19" bestFit="1" customWidth="1"/>
    <col min="6669" max="6670" width="10.453125" style="19" customWidth="1"/>
    <col min="6671" max="6671" width="9.26953125" style="19" customWidth="1"/>
    <col min="6672" max="6852" width="4" style="19" customWidth="1"/>
    <col min="6853" max="6923" width="2.453125" style="19"/>
    <col min="6924" max="6924" width="11.453125" style="19" bestFit="1" customWidth="1"/>
    <col min="6925" max="6926" width="10.453125" style="19" customWidth="1"/>
    <col min="6927" max="6927" width="9.26953125" style="19" customWidth="1"/>
    <col min="6928" max="7108" width="4" style="19" customWidth="1"/>
    <col min="7109" max="7179" width="2.453125" style="19"/>
    <col min="7180" max="7180" width="11.453125" style="19" bestFit="1" customWidth="1"/>
    <col min="7181" max="7182" width="10.453125" style="19" customWidth="1"/>
    <col min="7183" max="7183" width="9.26953125" style="19" customWidth="1"/>
    <col min="7184" max="7364" width="4" style="19" customWidth="1"/>
    <col min="7365" max="7435" width="2.453125" style="19"/>
    <col min="7436" max="7436" width="11.453125" style="19" bestFit="1" customWidth="1"/>
    <col min="7437" max="7438" width="10.453125" style="19" customWidth="1"/>
    <col min="7439" max="7439" width="9.26953125" style="19" customWidth="1"/>
    <col min="7440" max="7620" width="4" style="19" customWidth="1"/>
    <col min="7621" max="7691" width="2.453125" style="19"/>
    <col min="7692" max="7692" width="11.453125" style="19" bestFit="1" customWidth="1"/>
    <col min="7693" max="7694" width="10.453125" style="19" customWidth="1"/>
    <col min="7695" max="7695" width="9.26953125" style="19" customWidth="1"/>
    <col min="7696" max="7876" width="4" style="19" customWidth="1"/>
    <col min="7877" max="7947" width="2.453125" style="19"/>
    <col min="7948" max="7948" width="11.453125" style="19" bestFit="1" customWidth="1"/>
    <col min="7949" max="7950" width="10.453125" style="19" customWidth="1"/>
    <col min="7951" max="7951" width="9.26953125" style="19" customWidth="1"/>
    <col min="7952" max="8132" width="4" style="19" customWidth="1"/>
    <col min="8133" max="8203" width="2.453125" style="19"/>
    <col min="8204" max="8204" width="11.453125" style="19" bestFit="1" customWidth="1"/>
    <col min="8205" max="8206" width="10.453125" style="19" customWidth="1"/>
    <col min="8207" max="8207" width="9.26953125" style="19" customWidth="1"/>
    <col min="8208" max="8388" width="4" style="19" customWidth="1"/>
    <col min="8389" max="8459" width="2.453125" style="19"/>
    <col min="8460" max="8460" width="11.453125" style="19" bestFit="1" customWidth="1"/>
    <col min="8461" max="8462" width="10.453125" style="19" customWidth="1"/>
    <col min="8463" max="8463" width="9.26953125" style="19" customWidth="1"/>
    <col min="8464" max="8644" width="4" style="19" customWidth="1"/>
    <col min="8645" max="8715" width="2.453125" style="19"/>
    <col min="8716" max="8716" width="11.453125" style="19" bestFit="1" customWidth="1"/>
    <col min="8717" max="8718" width="10.453125" style="19" customWidth="1"/>
    <col min="8719" max="8719" width="9.26953125" style="19" customWidth="1"/>
    <col min="8720" max="8900" width="4" style="19" customWidth="1"/>
    <col min="8901" max="8971" width="2.453125" style="19"/>
    <col min="8972" max="8972" width="11.453125" style="19" bestFit="1" customWidth="1"/>
    <col min="8973" max="8974" width="10.453125" style="19" customWidth="1"/>
    <col min="8975" max="8975" width="9.26953125" style="19" customWidth="1"/>
    <col min="8976" max="9156" width="4" style="19" customWidth="1"/>
    <col min="9157" max="9227" width="2.453125" style="19"/>
    <col min="9228" max="9228" width="11.453125" style="19" bestFit="1" customWidth="1"/>
    <col min="9229" max="9230" width="10.453125" style="19" customWidth="1"/>
    <col min="9231" max="9231" width="9.26953125" style="19" customWidth="1"/>
    <col min="9232" max="9412" width="4" style="19" customWidth="1"/>
    <col min="9413" max="9483" width="2.453125" style="19"/>
    <col min="9484" max="9484" width="11.453125" style="19" bestFit="1" customWidth="1"/>
    <col min="9485" max="9486" width="10.453125" style="19" customWidth="1"/>
    <col min="9487" max="9487" width="9.26953125" style="19" customWidth="1"/>
    <col min="9488" max="9668" width="4" style="19" customWidth="1"/>
    <col min="9669" max="9739" width="2.453125" style="19"/>
    <col min="9740" max="9740" width="11.453125" style="19" bestFit="1" customWidth="1"/>
    <col min="9741" max="9742" width="10.453125" style="19" customWidth="1"/>
    <col min="9743" max="9743" width="9.26953125" style="19" customWidth="1"/>
    <col min="9744" max="9924" width="4" style="19" customWidth="1"/>
    <col min="9925" max="9995" width="2.453125" style="19"/>
    <col min="9996" max="9996" width="11.453125" style="19" bestFit="1" customWidth="1"/>
    <col min="9997" max="9998" width="10.453125" style="19" customWidth="1"/>
    <col min="9999" max="9999" width="9.26953125" style="19" customWidth="1"/>
    <col min="10000" max="10180" width="4" style="19" customWidth="1"/>
    <col min="10181" max="10251" width="2.453125" style="19"/>
    <col min="10252" max="10252" width="11.453125" style="19" bestFit="1" customWidth="1"/>
    <col min="10253" max="10254" width="10.453125" style="19" customWidth="1"/>
    <col min="10255" max="10255" width="9.26953125" style="19" customWidth="1"/>
    <col min="10256" max="10436" width="4" style="19" customWidth="1"/>
    <col min="10437" max="10507" width="2.453125" style="19"/>
    <col min="10508" max="10508" width="11.453125" style="19" bestFit="1" customWidth="1"/>
    <col min="10509" max="10510" width="10.453125" style="19" customWidth="1"/>
    <col min="10511" max="10511" width="9.26953125" style="19" customWidth="1"/>
    <col min="10512" max="10692" width="4" style="19" customWidth="1"/>
    <col min="10693" max="10763" width="2.453125" style="19"/>
    <col min="10764" max="10764" width="11.453125" style="19" bestFit="1" customWidth="1"/>
    <col min="10765" max="10766" width="10.453125" style="19" customWidth="1"/>
    <col min="10767" max="10767" width="9.26953125" style="19" customWidth="1"/>
    <col min="10768" max="10948" width="4" style="19" customWidth="1"/>
    <col min="10949" max="11019" width="2.453125" style="19"/>
    <col min="11020" max="11020" width="11.453125" style="19" bestFit="1" customWidth="1"/>
    <col min="11021" max="11022" width="10.453125" style="19" customWidth="1"/>
    <col min="11023" max="11023" width="9.26953125" style="19" customWidth="1"/>
    <col min="11024" max="11204" width="4" style="19" customWidth="1"/>
    <col min="11205" max="11275" width="2.453125" style="19"/>
    <col min="11276" max="11276" width="11.453125" style="19" bestFit="1" customWidth="1"/>
    <col min="11277" max="11278" width="10.453125" style="19" customWidth="1"/>
    <col min="11279" max="11279" width="9.26953125" style="19" customWidth="1"/>
    <col min="11280" max="11460" width="4" style="19" customWidth="1"/>
    <col min="11461" max="11531" width="2.453125" style="19"/>
    <col min="11532" max="11532" width="11.453125" style="19" bestFit="1" customWidth="1"/>
    <col min="11533" max="11534" width="10.453125" style="19" customWidth="1"/>
    <col min="11535" max="11535" width="9.26953125" style="19" customWidth="1"/>
    <col min="11536" max="11716" width="4" style="19" customWidth="1"/>
    <col min="11717" max="11787" width="2.453125" style="19"/>
    <col min="11788" max="11788" width="11.453125" style="19" bestFit="1" customWidth="1"/>
    <col min="11789" max="11790" width="10.453125" style="19" customWidth="1"/>
    <col min="11791" max="11791" width="9.26953125" style="19" customWidth="1"/>
    <col min="11792" max="11972" width="4" style="19" customWidth="1"/>
    <col min="11973" max="12043" width="2.453125" style="19"/>
    <col min="12044" max="12044" width="11.453125" style="19" bestFit="1" customWidth="1"/>
    <col min="12045" max="12046" width="10.453125" style="19" customWidth="1"/>
    <col min="12047" max="12047" width="9.26953125" style="19" customWidth="1"/>
    <col min="12048" max="12228" width="4" style="19" customWidth="1"/>
    <col min="12229" max="12299" width="2.453125" style="19"/>
    <col min="12300" max="12300" width="11.453125" style="19" bestFit="1" customWidth="1"/>
    <col min="12301" max="12302" width="10.453125" style="19" customWidth="1"/>
    <col min="12303" max="12303" width="9.26953125" style="19" customWidth="1"/>
    <col min="12304" max="12484" width="4" style="19" customWidth="1"/>
    <col min="12485" max="12555" width="2.453125" style="19"/>
    <col min="12556" max="12556" width="11.453125" style="19" bestFit="1" customWidth="1"/>
    <col min="12557" max="12558" width="10.453125" style="19" customWidth="1"/>
    <col min="12559" max="12559" width="9.26953125" style="19" customWidth="1"/>
    <col min="12560" max="12740" width="4" style="19" customWidth="1"/>
    <col min="12741" max="12811" width="2.453125" style="19"/>
    <col min="12812" max="12812" width="11.453125" style="19" bestFit="1" customWidth="1"/>
    <col min="12813" max="12814" width="10.453125" style="19" customWidth="1"/>
    <col min="12815" max="12815" width="9.26953125" style="19" customWidth="1"/>
    <col min="12816" max="12996" width="4" style="19" customWidth="1"/>
    <col min="12997" max="13067" width="2.453125" style="19"/>
    <col min="13068" max="13068" width="11.453125" style="19" bestFit="1" customWidth="1"/>
    <col min="13069" max="13070" width="10.453125" style="19" customWidth="1"/>
    <col min="13071" max="13071" width="9.26953125" style="19" customWidth="1"/>
    <col min="13072" max="13252" width="4" style="19" customWidth="1"/>
    <col min="13253" max="13323" width="2.453125" style="19"/>
    <col min="13324" max="13324" width="11.453125" style="19" bestFit="1" customWidth="1"/>
    <col min="13325" max="13326" width="10.453125" style="19" customWidth="1"/>
    <col min="13327" max="13327" width="9.26953125" style="19" customWidth="1"/>
    <col min="13328" max="13508" width="4" style="19" customWidth="1"/>
    <col min="13509" max="13579" width="2.453125" style="19"/>
    <col min="13580" max="13580" width="11.453125" style="19" bestFit="1" customWidth="1"/>
    <col min="13581" max="13582" width="10.453125" style="19" customWidth="1"/>
    <col min="13583" max="13583" width="9.26953125" style="19" customWidth="1"/>
    <col min="13584" max="13764" width="4" style="19" customWidth="1"/>
    <col min="13765" max="13835" width="2.453125" style="19"/>
    <col min="13836" max="13836" width="11.453125" style="19" bestFit="1" customWidth="1"/>
    <col min="13837" max="13838" width="10.453125" style="19" customWidth="1"/>
    <col min="13839" max="13839" width="9.26953125" style="19" customWidth="1"/>
    <col min="13840" max="14020" width="4" style="19" customWidth="1"/>
    <col min="14021" max="14091" width="2.453125" style="19"/>
    <col min="14092" max="14092" width="11.453125" style="19" bestFit="1" customWidth="1"/>
    <col min="14093" max="14094" width="10.453125" style="19" customWidth="1"/>
    <col min="14095" max="14095" width="9.26953125" style="19" customWidth="1"/>
    <col min="14096" max="14276" width="4" style="19" customWidth="1"/>
    <col min="14277" max="14347" width="2.453125" style="19"/>
    <col min="14348" max="14348" width="11.453125" style="19" bestFit="1" customWidth="1"/>
    <col min="14349" max="14350" width="10.453125" style="19" customWidth="1"/>
    <col min="14351" max="14351" width="9.26953125" style="19" customWidth="1"/>
    <col min="14352" max="14532" width="4" style="19" customWidth="1"/>
    <col min="14533" max="14603" width="2.453125" style="19"/>
    <col min="14604" max="14604" width="11.453125" style="19" bestFit="1" customWidth="1"/>
    <col min="14605" max="14606" width="10.453125" style="19" customWidth="1"/>
    <col min="14607" max="14607" width="9.26953125" style="19" customWidth="1"/>
    <col min="14608" max="14788" width="4" style="19" customWidth="1"/>
    <col min="14789" max="14859" width="2.453125" style="19"/>
    <col min="14860" max="14860" width="11.453125" style="19" bestFit="1" customWidth="1"/>
    <col min="14861" max="14862" width="10.453125" style="19" customWidth="1"/>
    <col min="14863" max="14863" width="9.26953125" style="19" customWidth="1"/>
    <col min="14864" max="15044" width="4" style="19" customWidth="1"/>
    <col min="15045" max="15115" width="2.453125" style="19"/>
    <col min="15116" max="15116" width="11.453125" style="19" bestFit="1" customWidth="1"/>
    <col min="15117" max="15118" width="10.453125" style="19" customWidth="1"/>
    <col min="15119" max="15119" width="9.26953125" style="19" customWidth="1"/>
    <col min="15120" max="15300" width="4" style="19" customWidth="1"/>
    <col min="15301" max="15371" width="2.453125" style="19"/>
    <col min="15372" max="15372" width="11.453125" style="19" bestFit="1" customWidth="1"/>
    <col min="15373" max="15374" width="10.453125" style="19" customWidth="1"/>
    <col min="15375" max="15375" width="9.26953125" style="19" customWidth="1"/>
    <col min="15376" max="15556" width="4" style="19" customWidth="1"/>
    <col min="15557" max="15627" width="2.453125" style="19"/>
    <col min="15628" max="15628" width="11.453125" style="19" bestFit="1" customWidth="1"/>
    <col min="15629" max="15630" width="10.453125" style="19" customWidth="1"/>
    <col min="15631" max="15631" width="9.26953125" style="19" customWidth="1"/>
    <col min="15632" max="15812" width="4" style="19" customWidth="1"/>
    <col min="15813" max="15883" width="2.453125" style="19"/>
    <col min="15884" max="15884" width="11.453125" style="19" bestFit="1" customWidth="1"/>
    <col min="15885" max="15886" width="10.453125" style="19" customWidth="1"/>
    <col min="15887" max="15887" width="9.26953125" style="19" customWidth="1"/>
    <col min="15888" max="16068" width="4" style="19" customWidth="1"/>
    <col min="16069" max="16139" width="2.453125" style="19"/>
    <col min="16140" max="16140" width="11.453125" style="19" bestFit="1" customWidth="1"/>
    <col min="16141" max="16142" width="10.453125" style="19" customWidth="1"/>
    <col min="16143" max="16143" width="9.26953125" style="19" customWidth="1"/>
    <col min="16144" max="16324" width="4" style="19" customWidth="1"/>
    <col min="16325" max="16384" width="2.453125" style="19"/>
  </cols>
  <sheetData>
    <row r="1" spans="1:266" s="15" customFormat="1" ht="87.65" customHeight="1" x14ac:dyDescent="0.2">
      <c r="A1" s="30" t="s">
        <v>35</v>
      </c>
      <c r="B1" s="31" t="s">
        <v>13</v>
      </c>
      <c r="C1" s="33" t="str">
        <f>IF(AND(Tableau12[Verification]),"Tri Ok","Tri non effectué")</f>
        <v>Tri Ok</v>
      </c>
      <c r="D1" s="30" t="s">
        <v>36</v>
      </c>
      <c r="E1" s="32"/>
      <c r="F1" s="30" t="s">
        <v>43</v>
      </c>
      <c r="H1" s="34">
        <f>MATCH(DATE(Année,G2,1),$O$3:$GM$3,0)</f>
        <v>1</v>
      </c>
      <c r="I1" s="6"/>
      <c r="J1" s="15" t="s">
        <v>51</v>
      </c>
      <c r="K1" s="6"/>
      <c r="L1" s="24"/>
      <c r="M1" s="25"/>
      <c r="O1" s="36">
        <f>DATE(Année,A2,1)</f>
        <v>43313</v>
      </c>
      <c r="P1" s="37" t="str">
        <f t="shared" ref="P1:CA1" si="0">IF(MONTH(O4)&lt;&gt;MONTH(P4),TEXT(P4,"mmmm aa"),"")</f>
        <v/>
      </c>
      <c r="Q1" s="38"/>
      <c r="R1" s="38" t="str">
        <f t="shared" si="0"/>
        <v/>
      </c>
      <c r="S1" s="38" t="str">
        <f t="shared" si="0"/>
        <v/>
      </c>
      <c r="T1" s="38" t="str">
        <f t="shared" si="0"/>
        <v/>
      </c>
      <c r="U1" s="38" t="str">
        <f t="shared" si="0"/>
        <v/>
      </c>
      <c r="V1" s="38" t="str">
        <f t="shared" si="0"/>
        <v/>
      </c>
      <c r="W1" s="38" t="str">
        <f t="shared" si="0"/>
        <v/>
      </c>
      <c r="X1" s="38" t="str">
        <f t="shared" si="0"/>
        <v/>
      </c>
      <c r="Y1" s="38" t="str">
        <f t="shared" si="0"/>
        <v/>
      </c>
      <c r="Z1" s="38" t="str">
        <f t="shared" si="0"/>
        <v/>
      </c>
      <c r="AA1" s="38" t="str">
        <f t="shared" si="0"/>
        <v/>
      </c>
      <c r="AB1" s="38" t="str">
        <f t="shared" si="0"/>
        <v/>
      </c>
      <c r="AC1" s="38" t="str">
        <f t="shared" si="0"/>
        <v/>
      </c>
      <c r="AD1" s="38" t="str">
        <f t="shared" si="0"/>
        <v/>
      </c>
      <c r="AE1" s="38" t="str">
        <f t="shared" si="0"/>
        <v/>
      </c>
      <c r="AF1" s="38" t="str">
        <f t="shared" si="0"/>
        <v/>
      </c>
      <c r="AG1" s="38" t="str">
        <f t="shared" si="0"/>
        <v/>
      </c>
      <c r="AH1" s="38" t="str">
        <f t="shared" si="0"/>
        <v/>
      </c>
      <c r="AI1" s="38" t="str">
        <f t="shared" si="0"/>
        <v/>
      </c>
      <c r="AJ1" s="38" t="str">
        <f t="shared" si="0"/>
        <v/>
      </c>
      <c r="AK1" s="38" t="str">
        <f t="shared" si="0"/>
        <v/>
      </c>
      <c r="AL1" s="38" t="str">
        <f t="shared" si="0"/>
        <v/>
      </c>
      <c r="AM1" s="38" t="str">
        <f t="shared" si="0"/>
        <v/>
      </c>
      <c r="AN1" s="38" t="str">
        <f t="shared" si="0"/>
        <v/>
      </c>
      <c r="AO1" s="38" t="str">
        <f t="shared" si="0"/>
        <v/>
      </c>
      <c r="AP1" s="38" t="str">
        <f t="shared" si="0"/>
        <v/>
      </c>
      <c r="AQ1" s="38" t="str">
        <f t="shared" si="0"/>
        <v/>
      </c>
      <c r="AR1" s="38" t="str">
        <f t="shared" si="0"/>
        <v/>
      </c>
      <c r="AS1" s="38" t="str">
        <f t="shared" si="0"/>
        <v/>
      </c>
      <c r="AT1" s="38" t="str">
        <f t="shared" si="0"/>
        <v>septembre 18</v>
      </c>
      <c r="AU1" s="38" t="str">
        <f t="shared" si="0"/>
        <v/>
      </c>
      <c r="AV1" s="38" t="str">
        <f t="shared" si="0"/>
        <v/>
      </c>
      <c r="AW1" s="38" t="str">
        <f t="shared" si="0"/>
        <v/>
      </c>
      <c r="AX1" s="38" t="str">
        <f t="shared" si="0"/>
        <v/>
      </c>
      <c r="AY1" s="38" t="str">
        <f t="shared" si="0"/>
        <v/>
      </c>
      <c r="AZ1" s="38" t="str">
        <f t="shared" si="0"/>
        <v/>
      </c>
      <c r="BA1" s="38" t="str">
        <f t="shared" si="0"/>
        <v/>
      </c>
      <c r="BB1" s="38" t="str">
        <f t="shared" si="0"/>
        <v/>
      </c>
      <c r="BC1" s="38" t="str">
        <f t="shared" si="0"/>
        <v/>
      </c>
      <c r="BD1" s="38" t="str">
        <f t="shared" si="0"/>
        <v/>
      </c>
      <c r="BE1" s="38" t="str">
        <f t="shared" si="0"/>
        <v/>
      </c>
      <c r="BF1" s="38" t="str">
        <f t="shared" si="0"/>
        <v/>
      </c>
      <c r="BG1" s="38" t="str">
        <f t="shared" si="0"/>
        <v/>
      </c>
      <c r="BH1" s="38" t="str">
        <f t="shared" si="0"/>
        <v/>
      </c>
      <c r="BI1" s="38" t="str">
        <f t="shared" si="0"/>
        <v/>
      </c>
      <c r="BJ1" s="38" t="str">
        <f t="shared" si="0"/>
        <v/>
      </c>
      <c r="BK1" s="38" t="str">
        <f t="shared" si="0"/>
        <v/>
      </c>
      <c r="BL1" s="38" t="str">
        <f t="shared" si="0"/>
        <v/>
      </c>
      <c r="BM1" s="38" t="str">
        <f t="shared" si="0"/>
        <v/>
      </c>
      <c r="BN1" s="38" t="str">
        <f t="shared" si="0"/>
        <v/>
      </c>
      <c r="BO1" s="38" t="str">
        <f t="shared" si="0"/>
        <v/>
      </c>
      <c r="BP1" s="38" t="str">
        <f t="shared" si="0"/>
        <v/>
      </c>
      <c r="BQ1" s="38" t="str">
        <f t="shared" si="0"/>
        <v/>
      </c>
      <c r="BR1" s="38" t="str">
        <f t="shared" si="0"/>
        <v/>
      </c>
      <c r="BS1" s="38" t="str">
        <f t="shared" si="0"/>
        <v/>
      </c>
      <c r="BT1" s="38" t="str">
        <f t="shared" si="0"/>
        <v/>
      </c>
      <c r="BU1" s="38" t="str">
        <f t="shared" si="0"/>
        <v/>
      </c>
      <c r="BV1" s="38" t="str">
        <f t="shared" si="0"/>
        <v/>
      </c>
      <c r="BW1" s="38" t="str">
        <f t="shared" si="0"/>
        <v/>
      </c>
      <c r="BX1" s="38" t="str">
        <f t="shared" si="0"/>
        <v>octobre 18</v>
      </c>
      <c r="BY1" s="38" t="str">
        <f t="shared" si="0"/>
        <v/>
      </c>
      <c r="BZ1" s="38" t="str">
        <f t="shared" si="0"/>
        <v/>
      </c>
      <c r="CA1" s="38" t="str">
        <f t="shared" si="0"/>
        <v/>
      </c>
      <c r="CB1" s="38" t="str">
        <f t="shared" ref="CB1:EM1" si="1">IF(MONTH(CA4)&lt;&gt;MONTH(CB4),TEXT(CB4,"mmmm aa"),"")</f>
        <v/>
      </c>
      <c r="CC1" s="38" t="str">
        <f t="shared" si="1"/>
        <v/>
      </c>
      <c r="CD1" s="38" t="str">
        <f t="shared" si="1"/>
        <v/>
      </c>
      <c r="CE1" s="38" t="str">
        <f t="shared" si="1"/>
        <v/>
      </c>
      <c r="CF1" s="38" t="str">
        <f t="shared" si="1"/>
        <v/>
      </c>
      <c r="CG1" s="38" t="str">
        <f t="shared" si="1"/>
        <v/>
      </c>
      <c r="CH1" s="38" t="str">
        <f t="shared" si="1"/>
        <v/>
      </c>
      <c r="CI1" s="38" t="str">
        <f t="shared" si="1"/>
        <v/>
      </c>
      <c r="CJ1" s="38" t="str">
        <f t="shared" si="1"/>
        <v/>
      </c>
      <c r="CK1" s="38" t="str">
        <f t="shared" si="1"/>
        <v/>
      </c>
      <c r="CL1" s="38" t="str">
        <f t="shared" si="1"/>
        <v/>
      </c>
      <c r="CM1" s="38" t="str">
        <f t="shared" si="1"/>
        <v/>
      </c>
      <c r="CN1" s="38" t="str">
        <f t="shared" si="1"/>
        <v/>
      </c>
      <c r="CO1" s="38" t="str">
        <f t="shared" si="1"/>
        <v/>
      </c>
      <c r="CP1" s="38" t="str">
        <f t="shared" si="1"/>
        <v/>
      </c>
      <c r="CQ1" s="38" t="str">
        <f t="shared" si="1"/>
        <v/>
      </c>
      <c r="CR1" s="38" t="str">
        <f t="shared" si="1"/>
        <v/>
      </c>
      <c r="CS1" s="38" t="str">
        <f t="shared" si="1"/>
        <v/>
      </c>
      <c r="CT1" s="38" t="str">
        <f t="shared" si="1"/>
        <v/>
      </c>
      <c r="CU1" s="38" t="str">
        <f t="shared" si="1"/>
        <v/>
      </c>
      <c r="CV1" s="38" t="str">
        <f t="shared" si="1"/>
        <v/>
      </c>
      <c r="CW1" s="38" t="str">
        <f t="shared" si="1"/>
        <v/>
      </c>
      <c r="CX1" s="38" t="str">
        <f t="shared" si="1"/>
        <v/>
      </c>
      <c r="CY1" s="38" t="str">
        <f t="shared" si="1"/>
        <v/>
      </c>
      <c r="CZ1" s="38" t="str">
        <f t="shared" si="1"/>
        <v/>
      </c>
      <c r="DA1" s="38" t="str">
        <f t="shared" si="1"/>
        <v/>
      </c>
      <c r="DB1" s="38" t="str">
        <f t="shared" si="1"/>
        <v/>
      </c>
      <c r="DC1" s="38" t="str">
        <f t="shared" si="1"/>
        <v>novembre 18</v>
      </c>
      <c r="DD1" s="38" t="str">
        <f t="shared" si="1"/>
        <v/>
      </c>
      <c r="DE1" s="38" t="str">
        <f t="shared" si="1"/>
        <v/>
      </c>
      <c r="DF1" s="38" t="str">
        <f t="shared" si="1"/>
        <v/>
      </c>
      <c r="DG1" s="38" t="str">
        <f t="shared" si="1"/>
        <v/>
      </c>
      <c r="DH1" s="38" t="str">
        <f t="shared" si="1"/>
        <v/>
      </c>
      <c r="DI1" s="38" t="str">
        <f t="shared" si="1"/>
        <v/>
      </c>
      <c r="DJ1" s="38" t="str">
        <f t="shared" si="1"/>
        <v/>
      </c>
      <c r="DK1" s="38" t="str">
        <f t="shared" si="1"/>
        <v/>
      </c>
      <c r="DL1" s="38" t="str">
        <f t="shared" si="1"/>
        <v/>
      </c>
      <c r="DM1" s="38" t="str">
        <f t="shared" si="1"/>
        <v/>
      </c>
      <c r="DN1" s="38" t="str">
        <f t="shared" si="1"/>
        <v/>
      </c>
      <c r="DO1" s="38" t="str">
        <f t="shared" si="1"/>
        <v/>
      </c>
      <c r="DP1" s="38" t="str">
        <f t="shared" si="1"/>
        <v/>
      </c>
      <c r="DQ1" s="38" t="str">
        <f t="shared" si="1"/>
        <v/>
      </c>
      <c r="DR1" s="38" t="str">
        <f t="shared" si="1"/>
        <v/>
      </c>
      <c r="DS1" s="38" t="str">
        <f t="shared" si="1"/>
        <v/>
      </c>
      <c r="DT1" s="38" t="str">
        <f t="shared" si="1"/>
        <v/>
      </c>
      <c r="DU1" s="38" t="str">
        <f t="shared" si="1"/>
        <v/>
      </c>
      <c r="DV1" s="38" t="str">
        <f t="shared" si="1"/>
        <v/>
      </c>
      <c r="DW1" s="38" t="str">
        <f t="shared" si="1"/>
        <v/>
      </c>
      <c r="DX1" s="38" t="str">
        <f t="shared" si="1"/>
        <v/>
      </c>
      <c r="DY1" s="38" t="str">
        <f t="shared" si="1"/>
        <v/>
      </c>
      <c r="DZ1" s="38" t="str">
        <f t="shared" si="1"/>
        <v/>
      </c>
      <c r="EA1" s="38" t="str">
        <f t="shared" si="1"/>
        <v/>
      </c>
      <c r="EB1" s="38" t="str">
        <f t="shared" si="1"/>
        <v/>
      </c>
      <c r="EC1" s="38" t="str">
        <f t="shared" si="1"/>
        <v/>
      </c>
      <c r="ED1" s="38" t="str">
        <f t="shared" si="1"/>
        <v/>
      </c>
      <c r="EE1" s="38" t="str">
        <f t="shared" si="1"/>
        <v/>
      </c>
      <c r="EF1" s="38" t="str">
        <f t="shared" si="1"/>
        <v/>
      </c>
      <c r="EG1" s="38" t="str">
        <f t="shared" si="1"/>
        <v>décembre 18</v>
      </c>
      <c r="EH1" s="38" t="str">
        <f t="shared" si="1"/>
        <v/>
      </c>
      <c r="EI1" s="38" t="str">
        <f t="shared" si="1"/>
        <v/>
      </c>
      <c r="EJ1" s="38" t="str">
        <f t="shared" si="1"/>
        <v/>
      </c>
      <c r="EK1" s="38" t="str">
        <f t="shared" si="1"/>
        <v/>
      </c>
      <c r="EL1" s="38" t="str">
        <f t="shared" si="1"/>
        <v/>
      </c>
      <c r="EM1" s="38" t="str">
        <f t="shared" si="1"/>
        <v/>
      </c>
      <c r="EN1" s="38" t="str">
        <f t="shared" ref="EN1:GM1" si="2">IF(MONTH(EM4)&lt;&gt;MONTH(EN4),TEXT(EN4,"mmmm aa"),"")</f>
        <v/>
      </c>
      <c r="EO1" s="38" t="str">
        <f t="shared" si="2"/>
        <v/>
      </c>
      <c r="EP1" s="38" t="str">
        <f t="shared" si="2"/>
        <v/>
      </c>
      <c r="EQ1" s="38" t="str">
        <f t="shared" si="2"/>
        <v/>
      </c>
      <c r="ER1" s="38" t="str">
        <f t="shared" si="2"/>
        <v/>
      </c>
      <c r="ES1" s="38" t="str">
        <f t="shared" si="2"/>
        <v/>
      </c>
      <c r="ET1" s="38" t="str">
        <f t="shared" si="2"/>
        <v/>
      </c>
      <c r="EU1" s="38" t="str">
        <f t="shared" si="2"/>
        <v/>
      </c>
      <c r="EV1" s="38" t="str">
        <f t="shared" si="2"/>
        <v/>
      </c>
      <c r="EW1" s="38" t="str">
        <f t="shared" si="2"/>
        <v/>
      </c>
      <c r="EX1" s="38" t="str">
        <f t="shared" si="2"/>
        <v/>
      </c>
      <c r="EY1" s="38" t="str">
        <f t="shared" si="2"/>
        <v/>
      </c>
      <c r="EZ1" s="38" t="str">
        <f t="shared" si="2"/>
        <v/>
      </c>
      <c r="FA1" s="38" t="str">
        <f t="shared" si="2"/>
        <v/>
      </c>
      <c r="FB1" s="38" t="str">
        <f t="shared" si="2"/>
        <v/>
      </c>
      <c r="FC1" s="38" t="str">
        <f t="shared" si="2"/>
        <v/>
      </c>
      <c r="FD1" s="38" t="str">
        <f t="shared" si="2"/>
        <v/>
      </c>
      <c r="FE1" s="38" t="str">
        <f t="shared" si="2"/>
        <v/>
      </c>
      <c r="FF1" s="38" t="str">
        <f t="shared" si="2"/>
        <v/>
      </c>
      <c r="FG1" s="38" t="str">
        <f t="shared" si="2"/>
        <v/>
      </c>
      <c r="FH1" s="38" t="str">
        <f t="shared" si="2"/>
        <v/>
      </c>
      <c r="FI1" s="38" t="str">
        <f t="shared" si="2"/>
        <v/>
      </c>
      <c r="FJ1" s="38" t="str">
        <f t="shared" si="2"/>
        <v/>
      </c>
      <c r="FK1" s="38" t="str">
        <f t="shared" si="2"/>
        <v/>
      </c>
      <c r="FL1" s="38" t="str">
        <f t="shared" si="2"/>
        <v>janvier 19</v>
      </c>
      <c r="FM1" s="38" t="str">
        <f t="shared" si="2"/>
        <v/>
      </c>
      <c r="FN1" s="38" t="str">
        <f t="shared" si="2"/>
        <v/>
      </c>
      <c r="FO1" s="38" t="str">
        <f t="shared" si="2"/>
        <v/>
      </c>
      <c r="FP1" s="38" t="str">
        <f t="shared" si="2"/>
        <v/>
      </c>
      <c r="FQ1" s="38" t="str">
        <f t="shared" si="2"/>
        <v/>
      </c>
      <c r="FR1" s="38" t="str">
        <f t="shared" si="2"/>
        <v/>
      </c>
      <c r="FS1" s="38" t="str">
        <f t="shared" si="2"/>
        <v/>
      </c>
      <c r="FT1" s="38" t="str">
        <f t="shared" si="2"/>
        <v/>
      </c>
      <c r="FU1" s="38" t="str">
        <f t="shared" si="2"/>
        <v/>
      </c>
      <c r="FV1" s="38" t="str">
        <f t="shared" si="2"/>
        <v/>
      </c>
      <c r="FW1" s="38" t="str">
        <f t="shared" si="2"/>
        <v/>
      </c>
      <c r="FX1" s="38" t="str">
        <f t="shared" si="2"/>
        <v/>
      </c>
      <c r="FY1" s="38" t="str">
        <f t="shared" si="2"/>
        <v/>
      </c>
      <c r="FZ1" s="38" t="str">
        <f t="shared" si="2"/>
        <v/>
      </c>
      <c r="GA1" s="38" t="str">
        <f t="shared" si="2"/>
        <v/>
      </c>
      <c r="GB1" s="38" t="str">
        <f t="shared" si="2"/>
        <v/>
      </c>
      <c r="GC1" s="38" t="str">
        <f t="shared" si="2"/>
        <v/>
      </c>
      <c r="GD1" s="38" t="str">
        <f t="shared" si="2"/>
        <v/>
      </c>
      <c r="GE1" s="38" t="str">
        <f t="shared" si="2"/>
        <v/>
      </c>
      <c r="GF1" s="38" t="str">
        <f t="shared" si="2"/>
        <v/>
      </c>
      <c r="GG1" s="38" t="str">
        <f t="shared" si="2"/>
        <v/>
      </c>
      <c r="GH1" s="38" t="str">
        <f t="shared" si="2"/>
        <v/>
      </c>
      <c r="GI1" s="38" t="str">
        <f t="shared" si="2"/>
        <v/>
      </c>
      <c r="GJ1" s="38" t="str">
        <f t="shared" si="2"/>
        <v/>
      </c>
      <c r="GK1" s="38" t="str">
        <f t="shared" si="2"/>
        <v/>
      </c>
      <c r="GL1" s="38" t="str">
        <f t="shared" si="2"/>
        <v/>
      </c>
      <c r="GM1" s="38" t="str">
        <f t="shared" si="2"/>
        <v/>
      </c>
      <c r="GN1" s="19"/>
      <c r="GO1" s="19"/>
      <c r="GP1" s="19"/>
      <c r="GQ1" s="19"/>
      <c r="GR1" s="19"/>
      <c r="GS1" s="19"/>
      <c r="GT1" s="19"/>
      <c r="GU1" s="19"/>
      <c r="GV1" s="19"/>
      <c r="GW1" s="19"/>
      <c r="GX1" s="19"/>
      <c r="GY1" s="19"/>
      <c r="GZ1" s="19"/>
      <c r="HA1" s="19"/>
      <c r="HB1" s="19"/>
      <c r="HC1" s="19"/>
      <c r="HD1" s="19"/>
      <c r="HE1" s="19"/>
      <c r="HF1" s="19"/>
      <c r="HG1" s="19"/>
      <c r="HH1" s="19"/>
      <c r="HI1" s="19"/>
      <c r="HJ1" s="19"/>
      <c r="HK1" s="19"/>
      <c r="HL1" s="19"/>
      <c r="HM1" s="19"/>
      <c r="HN1" s="19"/>
      <c r="HO1" s="19"/>
      <c r="HP1" s="19"/>
      <c r="HQ1" s="19"/>
      <c r="HR1" s="19"/>
      <c r="HS1" s="19"/>
      <c r="HT1" s="19"/>
      <c r="HU1" s="19"/>
      <c r="HV1" s="19"/>
      <c r="HW1" s="19"/>
      <c r="HX1" s="19"/>
      <c r="HY1" s="19"/>
      <c r="HZ1" s="19"/>
      <c r="IA1" s="19"/>
      <c r="IB1" s="19"/>
      <c r="IC1" s="19"/>
      <c r="ID1" s="19"/>
      <c r="IE1" s="19"/>
      <c r="IF1" s="19"/>
      <c r="IG1" s="19"/>
      <c r="IH1" s="19"/>
      <c r="II1" s="19"/>
      <c r="IJ1" s="19"/>
      <c r="IK1" s="19"/>
      <c r="IL1" s="19"/>
      <c r="IM1" s="19"/>
      <c r="IN1" s="19"/>
      <c r="IO1" s="19"/>
      <c r="IP1" s="19"/>
      <c r="IQ1" s="19"/>
      <c r="IR1" s="19"/>
      <c r="IS1" s="19"/>
      <c r="IT1" s="19"/>
      <c r="IU1" s="19"/>
      <c r="IV1" s="19"/>
      <c r="IW1" s="19"/>
      <c r="IX1" s="19"/>
      <c r="IY1" s="19"/>
      <c r="IZ1" s="19"/>
      <c r="JA1" s="19"/>
      <c r="JB1" s="19"/>
      <c r="JC1" s="19"/>
      <c r="JD1" s="19"/>
      <c r="JE1" s="19"/>
      <c r="JF1" s="19"/>
    </row>
    <row r="2" spans="1:266" s="41" customFormat="1" ht="49" customHeight="1" thickBot="1" x14ac:dyDescent="0.25">
      <c r="A2" s="21">
        <v>8</v>
      </c>
      <c r="B2" s="26">
        <v>2018</v>
      </c>
      <c r="C2" s="27"/>
      <c r="D2" s="28">
        <v>35</v>
      </c>
      <c r="E2" s="27"/>
      <c r="F2" s="29" t="str">
        <f>TEXT("1/"&amp;G2,"mmmm  aa")</f>
        <v>août 18</v>
      </c>
      <c r="G2" s="22">
        <v>8</v>
      </c>
      <c r="H2" s="35">
        <f>MATCH(DATE(Année,G2+1,1)-1,$O$3:$GM$3,0)</f>
        <v>31</v>
      </c>
      <c r="I2" s="75"/>
      <c r="J2" s="22"/>
      <c r="K2" s="25"/>
      <c r="L2" s="22"/>
      <c r="M2" s="22"/>
      <c r="N2" s="22"/>
      <c r="O2" s="10">
        <f>_xlfn.ISOWEEKNUM(O3)</f>
        <v>31</v>
      </c>
      <c r="P2" s="10">
        <f t="shared" ref="P2:AF2" si="3">_xlfn.ISOWEEKNUM(P3)</f>
        <v>31</v>
      </c>
      <c r="Q2" s="10">
        <f t="shared" si="3"/>
        <v>31</v>
      </c>
      <c r="R2" s="10">
        <f t="shared" si="3"/>
        <v>31</v>
      </c>
      <c r="S2" s="10">
        <f t="shared" si="3"/>
        <v>31</v>
      </c>
      <c r="T2" s="10">
        <f t="shared" si="3"/>
        <v>32</v>
      </c>
      <c r="U2" s="10">
        <f t="shared" si="3"/>
        <v>32</v>
      </c>
      <c r="V2" s="10">
        <f t="shared" si="3"/>
        <v>32</v>
      </c>
      <c r="W2" s="10">
        <f t="shared" si="3"/>
        <v>32</v>
      </c>
      <c r="X2" s="10">
        <f t="shared" si="3"/>
        <v>32</v>
      </c>
      <c r="Y2" s="10">
        <f t="shared" si="3"/>
        <v>32</v>
      </c>
      <c r="Z2" s="10">
        <f t="shared" si="3"/>
        <v>32</v>
      </c>
      <c r="AA2" s="10">
        <f t="shared" si="3"/>
        <v>33</v>
      </c>
      <c r="AB2" s="10">
        <f t="shared" si="3"/>
        <v>33</v>
      </c>
      <c r="AC2" s="10">
        <f t="shared" si="3"/>
        <v>33</v>
      </c>
      <c r="AD2" s="10">
        <f t="shared" si="3"/>
        <v>33</v>
      </c>
      <c r="AE2" s="10">
        <f t="shared" si="3"/>
        <v>33</v>
      </c>
      <c r="AF2" s="10">
        <f t="shared" si="3"/>
        <v>33</v>
      </c>
      <c r="AG2" s="10">
        <f t="shared" ref="AG2:BL2" si="4">_xlfn.ISOWEEKNUM(AG3)</f>
        <v>33</v>
      </c>
      <c r="AH2" s="10">
        <f t="shared" si="4"/>
        <v>34</v>
      </c>
      <c r="AI2" s="10">
        <f t="shared" si="4"/>
        <v>34</v>
      </c>
      <c r="AJ2" s="10">
        <f t="shared" si="4"/>
        <v>34</v>
      </c>
      <c r="AK2" s="10">
        <f t="shared" si="4"/>
        <v>34</v>
      </c>
      <c r="AL2" s="10">
        <f t="shared" si="4"/>
        <v>34</v>
      </c>
      <c r="AM2" s="10">
        <f t="shared" si="4"/>
        <v>34</v>
      </c>
      <c r="AN2" s="10">
        <f t="shared" si="4"/>
        <v>34</v>
      </c>
      <c r="AO2" s="10">
        <f t="shared" si="4"/>
        <v>35</v>
      </c>
      <c r="AP2" s="10">
        <f t="shared" si="4"/>
        <v>35</v>
      </c>
      <c r="AQ2" s="10">
        <f t="shared" si="4"/>
        <v>35</v>
      </c>
      <c r="AR2" s="10">
        <f t="shared" si="4"/>
        <v>35</v>
      </c>
      <c r="AS2" s="10">
        <f t="shared" si="4"/>
        <v>35</v>
      </c>
      <c r="AT2" s="10">
        <f t="shared" si="4"/>
        <v>35</v>
      </c>
      <c r="AU2" s="10">
        <f t="shared" si="4"/>
        <v>35</v>
      </c>
      <c r="AV2" s="10">
        <f t="shared" si="4"/>
        <v>36</v>
      </c>
      <c r="AW2" s="10">
        <f t="shared" si="4"/>
        <v>36</v>
      </c>
      <c r="AX2" s="10">
        <f t="shared" si="4"/>
        <v>36</v>
      </c>
      <c r="AY2" s="10">
        <f t="shared" si="4"/>
        <v>36</v>
      </c>
      <c r="AZ2" s="10">
        <f t="shared" si="4"/>
        <v>36</v>
      </c>
      <c r="BA2" s="10">
        <f t="shared" si="4"/>
        <v>36</v>
      </c>
      <c r="BB2" s="10">
        <f t="shared" si="4"/>
        <v>36</v>
      </c>
      <c r="BC2" s="10">
        <f t="shared" si="4"/>
        <v>37</v>
      </c>
      <c r="BD2" s="10">
        <f t="shared" si="4"/>
        <v>37</v>
      </c>
      <c r="BE2" s="10">
        <f t="shared" si="4"/>
        <v>37</v>
      </c>
      <c r="BF2" s="10">
        <f t="shared" si="4"/>
        <v>37</v>
      </c>
      <c r="BG2" s="10">
        <f t="shared" si="4"/>
        <v>37</v>
      </c>
      <c r="BH2" s="10">
        <f t="shared" si="4"/>
        <v>37</v>
      </c>
      <c r="BI2" s="10">
        <f t="shared" si="4"/>
        <v>37</v>
      </c>
      <c r="BJ2" s="10">
        <f t="shared" si="4"/>
        <v>38</v>
      </c>
      <c r="BK2" s="10">
        <f t="shared" si="4"/>
        <v>38</v>
      </c>
      <c r="BL2" s="10">
        <f t="shared" si="4"/>
        <v>38</v>
      </c>
      <c r="BM2" s="10">
        <f t="shared" ref="BM2:CR2" si="5">_xlfn.ISOWEEKNUM(BM3)</f>
        <v>38</v>
      </c>
      <c r="BN2" s="10">
        <f t="shared" si="5"/>
        <v>38</v>
      </c>
      <c r="BO2" s="10">
        <f t="shared" si="5"/>
        <v>38</v>
      </c>
      <c r="BP2" s="10">
        <f t="shared" si="5"/>
        <v>38</v>
      </c>
      <c r="BQ2" s="10">
        <f t="shared" si="5"/>
        <v>39</v>
      </c>
      <c r="BR2" s="10">
        <f t="shared" si="5"/>
        <v>39</v>
      </c>
      <c r="BS2" s="10">
        <f t="shared" si="5"/>
        <v>39</v>
      </c>
      <c r="BT2" s="10">
        <f t="shared" si="5"/>
        <v>39</v>
      </c>
      <c r="BU2" s="10">
        <f t="shared" si="5"/>
        <v>39</v>
      </c>
      <c r="BV2" s="10">
        <f t="shared" si="5"/>
        <v>39</v>
      </c>
      <c r="BW2" s="10">
        <f t="shared" si="5"/>
        <v>39</v>
      </c>
      <c r="BX2" s="10">
        <f t="shared" si="5"/>
        <v>40</v>
      </c>
      <c r="BY2" s="10">
        <f t="shared" si="5"/>
        <v>40</v>
      </c>
      <c r="BZ2" s="10">
        <f t="shared" si="5"/>
        <v>40</v>
      </c>
      <c r="CA2" s="10">
        <f t="shared" si="5"/>
        <v>40</v>
      </c>
      <c r="CB2" s="10">
        <f t="shared" si="5"/>
        <v>40</v>
      </c>
      <c r="CC2" s="10">
        <f t="shared" si="5"/>
        <v>40</v>
      </c>
      <c r="CD2" s="10">
        <f t="shared" si="5"/>
        <v>40</v>
      </c>
      <c r="CE2" s="10">
        <f t="shared" si="5"/>
        <v>41</v>
      </c>
      <c r="CF2" s="10">
        <f t="shared" si="5"/>
        <v>41</v>
      </c>
      <c r="CG2" s="10">
        <f t="shared" si="5"/>
        <v>41</v>
      </c>
      <c r="CH2" s="10">
        <f t="shared" si="5"/>
        <v>41</v>
      </c>
      <c r="CI2" s="10">
        <f t="shared" si="5"/>
        <v>41</v>
      </c>
      <c r="CJ2" s="10">
        <f t="shared" si="5"/>
        <v>41</v>
      </c>
      <c r="CK2" s="10">
        <f t="shared" si="5"/>
        <v>41</v>
      </c>
      <c r="CL2" s="10">
        <f t="shared" si="5"/>
        <v>42</v>
      </c>
      <c r="CM2" s="10">
        <f t="shared" si="5"/>
        <v>42</v>
      </c>
      <c r="CN2" s="10">
        <f t="shared" si="5"/>
        <v>42</v>
      </c>
      <c r="CO2" s="10">
        <f t="shared" si="5"/>
        <v>42</v>
      </c>
      <c r="CP2" s="10">
        <f t="shared" si="5"/>
        <v>42</v>
      </c>
      <c r="CQ2" s="10">
        <f t="shared" si="5"/>
        <v>42</v>
      </c>
      <c r="CR2" s="10">
        <f t="shared" si="5"/>
        <v>42</v>
      </c>
      <c r="CS2" s="10">
        <f t="shared" ref="CS2:DX2" si="6">_xlfn.ISOWEEKNUM(CS3)</f>
        <v>43</v>
      </c>
      <c r="CT2" s="10">
        <f t="shared" si="6"/>
        <v>43</v>
      </c>
      <c r="CU2" s="10">
        <f t="shared" si="6"/>
        <v>43</v>
      </c>
      <c r="CV2" s="10">
        <f t="shared" si="6"/>
        <v>43</v>
      </c>
      <c r="CW2" s="10">
        <f t="shared" si="6"/>
        <v>43</v>
      </c>
      <c r="CX2" s="10">
        <f t="shared" si="6"/>
        <v>43</v>
      </c>
      <c r="CY2" s="10">
        <f t="shared" si="6"/>
        <v>43</v>
      </c>
      <c r="CZ2" s="10">
        <f t="shared" si="6"/>
        <v>44</v>
      </c>
      <c r="DA2" s="10">
        <f t="shared" si="6"/>
        <v>44</v>
      </c>
      <c r="DB2" s="10">
        <f t="shared" si="6"/>
        <v>44</v>
      </c>
      <c r="DC2" s="10">
        <f t="shared" si="6"/>
        <v>44</v>
      </c>
      <c r="DD2" s="10">
        <f t="shared" si="6"/>
        <v>44</v>
      </c>
      <c r="DE2" s="10">
        <f t="shared" si="6"/>
        <v>44</v>
      </c>
      <c r="DF2" s="10">
        <f t="shared" si="6"/>
        <v>44</v>
      </c>
      <c r="DG2" s="10">
        <f t="shared" si="6"/>
        <v>45</v>
      </c>
      <c r="DH2" s="10">
        <f t="shared" si="6"/>
        <v>45</v>
      </c>
      <c r="DI2" s="10">
        <f t="shared" si="6"/>
        <v>45</v>
      </c>
      <c r="DJ2" s="10">
        <f t="shared" si="6"/>
        <v>45</v>
      </c>
      <c r="DK2" s="10">
        <f t="shared" si="6"/>
        <v>45</v>
      </c>
      <c r="DL2" s="10">
        <f t="shared" si="6"/>
        <v>45</v>
      </c>
      <c r="DM2" s="10">
        <f t="shared" si="6"/>
        <v>45</v>
      </c>
      <c r="DN2" s="10">
        <f t="shared" si="6"/>
        <v>46</v>
      </c>
      <c r="DO2" s="10">
        <f t="shared" si="6"/>
        <v>46</v>
      </c>
      <c r="DP2" s="10">
        <f t="shared" si="6"/>
        <v>46</v>
      </c>
      <c r="DQ2" s="10">
        <f t="shared" si="6"/>
        <v>46</v>
      </c>
      <c r="DR2" s="10">
        <f t="shared" si="6"/>
        <v>46</v>
      </c>
      <c r="DS2" s="10">
        <f t="shared" si="6"/>
        <v>46</v>
      </c>
      <c r="DT2" s="10">
        <f t="shared" si="6"/>
        <v>46</v>
      </c>
      <c r="DU2" s="10">
        <f t="shared" si="6"/>
        <v>47</v>
      </c>
      <c r="DV2" s="10">
        <f t="shared" si="6"/>
        <v>47</v>
      </c>
      <c r="DW2" s="10">
        <f t="shared" si="6"/>
        <v>47</v>
      </c>
      <c r="DX2" s="10">
        <f t="shared" si="6"/>
        <v>47</v>
      </c>
      <c r="DY2" s="10">
        <f t="shared" ref="DY2:FD2" si="7">_xlfn.ISOWEEKNUM(DY3)</f>
        <v>47</v>
      </c>
      <c r="DZ2" s="10">
        <f t="shared" si="7"/>
        <v>47</v>
      </c>
      <c r="EA2" s="10">
        <f t="shared" si="7"/>
        <v>47</v>
      </c>
      <c r="EB2" s="10">
        <f t="shared" si="7"/>
        <v>48</v>
      </c>
      <c r="EC2" s="10">
        <f t="shared" si="7"/>
        <v>48</v>
      </c>
      <c r="ED2" s="10">
        <f t="shared" si="7"/>
        <v>48</v>
      </c>
      <c r="EE2" s="10">
        <f t="shared" si="7"/>
        <v>48</v>
      </c>
      <c r="EF2" s="10">
        <f t="shared" si="7"/>
        <v>48</v>
      </c>
      <c r="EG2" s="10">
        <f t="shared" si="7"/>
        <v>48</v>
      </c>
      <c r="EH2" s="10">
        <f t="shared" si="7"/>
        <v>48</v>
      </c>
      <c r="EI2" s="10">
        <f t="shared" si="7"/>
        <v>49</v>
      </c>
      <c r="EJ2" s="10">
        <f t="shared" si="7"/>
        <v>49</v>
      </c>
      <c r="EK2" s="10">
        <f t="shared" si="7"/>
        <v>49</v>
      </c>
      <c r="EL2" s="10">
        <f t="shared" si="7"/>
        <v>49</v>
      </c>
      <c r="EM2" s="10">
        <f t="shared" si="7"/>
        <v>49</v>
      </c>
      <c r="EN2" s="10">
        <f t="shared" si="7"/>
        <v>49</v>
      </c>
      <c r="EO2" s="10">
        <f t="shared" si="7"/>
        <v>49</v>
      </c>
      <c r="EP2" s="10">
        <f t="shared" si="7"/>
        <v>50</v>
      </c>
      <c r="EQ2" s="10">
        <f t="shared" si="7"/>
        <v>50</v>
      </c>
      <c r="ER2" s="10">
        <f t="shared" si="7"/>
        <v>50</v>
      </c>
      <c r="ES2" s="10">
        <f t="shared" si="7"/>
        <v>50</v>
      </c>
      <c r="ET2" s="10">
        <f t="shared" si="7"/>
        <v>50</v>
      </c>
      <c r="EU2" s="10">
        <f t="shared" si="7"/>
        <v>50</v>
      </c>
      <c r="EV2" s="10">
        <f t="shared" si="7"/>
        <v>50</v>
      </c>
      <c r="EW2" s="10">
        <f t="shared" si="7"/>
        <v>51</v>
      </c>
      <c r="EX2" s="10">
        <f t="shared" si="7"/>
        <v>51</v>
      </c>
      <c r="EY2" s="10">
        <f t="shared" si="7"/>
        <v>51</v>
      </c>
      <c r="EZ2" s="10">
        <f t="shared" si="7"/>
        <v>51</v>
      </c>
      <c r="FA2" s="10">
        <f t="shared" si="7"/>
        <v>51</v>
      </c>
      <c r="FB2" s="10">
        <f t="shared" si="7"/>
        <v>51</v>
      </c>
      <c r="FC2" s="10">
        <f t="shared" si="7"/>
        <v>51</v>
      </c>
      <c r="FD2" s="10">
        <f t="shared" si="7"/>
        <v>52</v>
      </c>
      <c r="FE2" s="10">
        <f t="shared" ref="FE2:GJ2" si="8">_xlfn.ISOWEEKNUM(FE3)</f>
        <v>52</v>
      </c>
      <c r="FF2" s="10">
        <f t="shared" si="8"/>
        <v>52</v>
      </c>
      <c r="FG2" s="10">
        <f t="shared" si="8"/>
        <v>52</v>
      </c>
      <c r="FH2" s="10">
        <f t="shared" si="8"/>
        <v>52</v>
      </c>
      <c r="FI2" s="10">
        <f t="shared" si="8"/>
        <v>52</v>
      </c>
      <c r="FJ2" s="10">
        <f t="shared" si="8"/>
        <v>52</v>
      </c>
      <c r="FK2" s="10">
        <f t="shared" si="8"/>
        <v>1</v>
      </c>
      <c r="FL2" s="10">
        <f t="shared" si="8"/>
        <v>1</v>
      </c>
      <c r="FM2" s="10">
        <f t="shared" si="8"/>
        <v>1</v>
      </c>
      <c r="FN2" s="10">
        <f t="shared" si="8"/>
        <v>1</v>
      </c>
      <c r="FO2" s="10">
        <f t="shared" si="8"/>
        <v>1</v>
      </c>
      <c r="FP2" s="10">
        <f t="shared" si="8"/>
        <v>1</v>
      </c>
      <c r="FQ2" s="10">
        <f t="shared" si="8"/>
        <v>1</v>
      </c>
      <c r="FR2" s="10">
        <f t="shared" si="8"/>
        <v>2</v>
      </c>
      <c r="FS2" s="10">
        <f t="shared" si="8"/>
        <v>2</v>
      </c>
      <c r="FT2" s="10">
        <f t="shared" si="8"/>
        <v>2</v>
      </c>
      <c r="FU2" s="10">
        <f t="shared" si="8"/>
        <v>2</v>
      </c>
      <c r="FV2" s="10">
        <f t="shared" si="8"/>
        <v>2</v>
      </c>
      <c r="FW2" s="10">
        <f t="shared" si="8"/>
        <v>2</v>
      </c>
      <c r="FX2" s="10">
        <f t="shared" si="8"/>
        <v>2</v>
      </c>
      <c r="FY2" s="10">
        <f t="shared" si="8"/>
        <v>3</v>
      </c>
      <c r="FZ2" s="10">
        <f t="shared" si="8"/>
        <v>3</v>
      </c>
      <c r="GA2" s="10">
        <f t="shared" si="8"/>
        <v>3</v>
      </c>
      <c r="GB2" s="10">
        <f t="shared" si="8"/>
        <v>3</v>
      </c>
      <c r="GC2" s="10">
        <f t="shared" si="8"/>
        <v>3</v>
      </c>
      <c r="GD2" s="10">
        <f t="shared" si="8"/>
        <v>3</v>
      </c>
      <c r="GE2" s="10">
        <f t="shared" si="8"/>
        <v>3</v>
      </c>
      <c r="GF2" s="10">
        <f t="shared" si="8"/>
        <v>4</v>
      </c>
      <c r="GG2" s="10">
        <f t="shared" si="8"/>
        <v>4</v>
      </c>
      <c r="GH2" s="10">
        <f t="shared" si="8"/>
        <v>4</v>
      </c>
      <c r="GI2" s="10">
        <f t="shared" si="8"/>
        <v>4</v>
      </c>
      <c r="GJ2" s="10">
        <f t="shared" si="8"/>
        <v>4</v>
      </c>
      <c r="GK2" s="10">
        <f t="shared" ref="GK2:HF2" si="9">_xlfn.ISOWEEKNUM(GK3)</f>
        <v>4</v>
      </c>
      <c r="GL2" s="10">
        <f t="shared" si="9"/>
        <v>4</v>
      </c>
      <c r="GM2" s="10">
        <f t="shared" si="9"/>
        <v>5</v>
      </c>
      <c r="GN2" s="10">
        <f t="shared" si="9"/>
        <v>52</v>
      </c>
      <c r="GO2" s="10">
        <f t="shared" si="9"/>
        <v>52</v>
      </c>
      <c r="GP2" s="10">
        <f t="shared" si="9"/>
        <v>52</v>
      </c>
      <c r="GQ2" s="10">
        <f t="shared" si="9"/>
        <v>52</v>
      </c>
      <c r="GR2" s="10">
        <f t="shared" si="9"/>
        <v>52</v>
      </c>
      <c r="GS2" s="10">
        <f t="shared" si="9"/>
        <v>52</v>
      </c>
      <c r="GT2" s="10">
        <f t="shared" si="9"/>
        <v>52</v>
      </c>
      <c r="GU2" s="10">
        <f t="shared" si="9"/>
        <v>52</v>
      </c>
      <c r="GV2" s="10">
        <f t="shared" si="9"/>
        <v>52</v>
      </c>
      <c r="GW2" s="10">
        <f t="shared" si="9"/>
        <v>52</v>
      </c>
      <c r="GX2" s="10">
        <f t="shared" si="9"/>
        <v>52</v>
      </c>
      <c r="GY2" s="10">
        <f t="shared" si="9"/>
        <v>52</v>
      </c>
      <c r="GZ2" s="10">
        <f t="shared" si="9"/>
        <v>52</v>
      </c>
      <c r="HA2" s="10">
        <f t="shared" si="9"/>
        <v>52</v>
      </c>
      <c r="HB2" s="10">
        <f t="shared" si="9"/>
        <v>52</v>
      </c>
      <c r="HC2" s="10">
        <f t="shared" si="9"/>
        <v>52</v>
      </c>
      <c r="HD2" s="10">
        <f t="shared" si="9"/>
        <v>52</v>
      </c>
      <c r="HE2" s="10">
        <f t="shared" si="9"/>
        <v>52</v>
      </c>
      <c r="HF2" s="10">
        <f t="shared" si="9"/>
        <v>52</v>
      </c>
      <c r="HG2" s="39"/>
      <c r="HH2" s="40"/>
      <c r="HI2" s="40"/>
      <c r="HJ2" s="40"/>
      <c r="HK2" s="40"/>
      <c r="HL2" s="40"/>
      <c r="HM2" s="40"/>
      <c r="HN2" s="40"/>
      <c r="HO2" s="40"/>
      <c r="HP2" s="40"/>
      <c r="HQ2" s="40"/>
      <c r="HR2" s="40"/>
      <c r="HS2" s="40"/>
      <c r="HT2" s="40"/>
      <c r="HU2" s="40"/>
      <c r="HV2" s="40"/>
      <c r="HW2" s="40"/>
      <c r="HX2" s="40"/>
      <c r="HY2" s="40"/>
      <c r="HZ2" s="40"/>
      <c r="IA2" s="40"/>
      <c r="IB2" s="40"/>
      <c r="IC2" s="40"/>
      <c r="ID2" s="40"/>
      <c r="IE2" s="40"/>
      <c r="IF2" s="40"/>
      <c r="IG2" s="40"/>
      <c r="IH2" s="40"/>
      <c r="II2" s="40"/>
      <c r="IJ2" s="40"/>
      <c r="IK2" s="40"/>
      <c r="IL2" s="40"/>
      <c r="IM2" s="40"/>
      <c r="IN2" s="40"/>
      <c r="IO2" s="40"/>
      <c r="IP2" s="40"/>
      <c r="IQ2" s="40"/>
      <c r="IR2" s="40"/>
      <c r="IS2" s="40"/>
      <c r="IT2" s="40"/>
      <c r="IU2" s="40"/>
      <c r="IV2" s="40"/>
      <c r="IW2" s="40"/>
      <c r="IX2" s="40"/>
      <c r="IY2" s="40"/>
      <c r="IZ2" s="40"/>
      <c r="JA2" s="40"/>
      <c r="JB2" s="40"/>
      <c r="JC2" s="40"/>
      <c r="JD2" s="40"/>
      <c r="JE2" s="40"/>
      <c r="JF2" s="40"/>
    </row>
    <row r="3" spans="1:266" s="43" customFormat="1" ht="21.5" x14ac:dyDescent="0.2">
      <c r="A3" s="8"/>
      <c r="B3" s="8"/>
      <c r="C3" s="7"/>
      <c r="D3" s="7"/>
      <c r="E3" s="16"/>
      <c r="F3" s="7"/>
      <c r="G3" s="16"/>
      <c r="H3" s="16"/>
      <c r="I3" s="16"/>
      <c r="J3" s="16"/>
      <c r="K3" s="16"/>
      <c r="L3" s="16"/>
      <c r="M3" s="16"/>
      <c r="N3" s="16"/>
      <c r="O3" s="42">
        <f>DATE(Année,A2,1)</f>
        <v>43313</v>
      </c>
      <c r="P3" s="42">
        <f t="shared" ref="P3:CA4" si="10">O3+1</f>
        <v>43314</v>
      </c>
      <c r="Q3" s="42">
        <f t="shared" si="10"/>
        <v>43315</v>
      </c>
      <c r="R3" s="42">
        <f t="shared" si="10"/>
        <v>43316</v>
      </c>
      <c r="S3" s="42">
        <f t="shared" si="10"/>
        <v>43317</v>
      </c>
      <c r="T3" s="42">
        <f t="shared" si="10"/>
        <v>43318</v>
      </c>
      <c r="U3" s="42">
        <f t="shared" si="10"/>
        <v>43319</v>
      </c>
      <c r="V3" s="42">
        <f t="shared" si="10"/>
        <v>43320</v>
      </c>
      <c r="W3" s="42">
        <f t="shared" si="10"/>
        <v>43321</v>
      </c>
      <c r="X3" s="42">
        <f t="shared" si="10"/>
        <v>43322</v>
      </c>
      <c r="Y3" s="42">
        <f t="shared" si="10"/>
        <v>43323</v>
      </c>
      <c r="Z3" s="42">
        <f t="shared" si="10"/>
        <v>43324</v>
      </c>
      <c r="AA3" s="42">
        <f t="shared" si="10"/>
        <v>43325</v>
      </c>
      <c r="AB3" s="42">
        <f t="shared" si="10"/>
        <v>43326</v>
      </c>
      <c r="AC3" s="42">
        <f t="shared" si="10"/>
        <v>43327</v>
      </c>
      <c r="AD3" s="42">
        <f t="shared" si="10"/>
        <v>43328</v>
      </c>
      <c r="AE3" s="42">
        <f t="shared" si="10"/>
        <v>43329</v>
      </c>
      <c r="AF3" s="42">
        <f t="shared" si="10"/>
        <v>43330</v>
      </c>
      <c r="AG3" s="42">
        <f t="shared" si="10"/>
        <v>43331</v>
      </c>
      <c r="AH3" s="42">
        <f t="shared" si="10"/>
        <v>43332</v>
      </c>
      <c r="AI3" s="42">
        <f t="shared" si="10"/>
        <v>43333</v>
      </c>
      <c r="AJ3" s="42">
        <f t="shared" si="10"/>
        <v>43334</v>
      </c>
      <c r="AK3" s="42">
        <f t="shared" si="10"/>
        <v>43335</v>
      </c>
      <c r="AL3" s="42">
        <f t="shared" si="10"/>
        <v>43336</v>
      </c>
      <c r="AM3" s="42">
        <f t="shared" si="10"/>
        <v>43337</v>
      </c>
      <c r="AN3" s="42">
        <f t="shared" si="10"/>
        <v>43338</v>
      </c>
      <c r="AO3" s="42">
        <f t="shared" si="10"/>
        <v>43339</v>
      </c>
      <c r="AP3" s="42">
        <f t="shared" si="10"/>
        <v>43340</v>
      </c>
      <c r="AQ3" s="42">
        <f t="shared" si="10"/>
        <v>43341</v>
      </c>
      <c r="AR3" s="42">
        <f t="shared" si="10"/>
        <v>43342</v>
      </c>
      <c r="AS3" s="42">
        <f t="shared" si="10"/>
        <v>43343</v>
      </c>
      <c r="AT3" s="42">
        <f t="shared" si="10"/>
        <v>43344</v>
      </c>
      <c r="AU3" s="42">
        <f t="shared" si="10"/>
        <v>43345</v>
      </c>
      <c r="AV3" s="42">
        <f t="shared" si="10"/>
        <v>43346</v>
      </c>
      <c r="AW3" s="42">
        <f t="shared" si="10"/>
        <v>43347</v>
      </c>
      <c r="AX3" s="42">
        <f t="shared" si="10"/>
        <v>43348</v>
      </c>
      <c r="AY3" s="42">
        <f t="shared" si="10"/>
        <v>43349</v>
      </c>
      <c r="AZ3" s="42">
        <f t="shared" si="10"/>
        <v>43350</v>
      </c>
      <c r="BA3" s="42">
        <f t="shared" si="10"/>
        <v>43351</v>
      </c>
      <c r="BB3" s="42">
        <f t="shared" si="10"/>
        <v>43352</v>
      </c>
      <c r="BC3" s="42">
        <f t="shared" si="10"/>
        <v>43353</v>
      </c>
      <c r="BD3" s="42">
        <f t="shared" si="10"/>
        <v>43354</v>
      </c>
      <c r="BE3" s="42">
        <f t="shared" si="10"/>
        <v>43355</v>
      </c>
      <c r="BF3" s="42">
        <f t="shared" si="10"/>
        <v>43356</v>
      </c>
      <c r="BG3" s="42">
        <f t="shared" si="10"/>
        <v>43357</v>
      </c>
      <c r="BH3" s="42">
        <f t="shared" si="10"/>
        <v>43358</v>
      </c>
      <c r="BI3" s="42">
        <f t="shared" si="10"/>
        <v>43359</v>
      </c>
      <c r="BJ3" s="42">
        <f t="shared" si="10"/>
        <v>43360</v>
      </c>
      <c r="BK3" s="42">
        <f t="shared" si="10"/>
        <v>43361</v>
      </c>
      <c r="BL3" s="42">
        <f t="shared" si="10"/>
        <v>43362</v>
      </c>
      <c r="BM3" s="42">
        <f t="shared" si="10"/>
        <v>43363</v>
      </c>
      <c r="BN3" s="42">
        <f t="shared" si="10"/>
        <v>43364</v>
      </c>
      <c r="BO3" s="42">
        <f t="shared" si="10"/>
        <v>43365</v>
      </c>
      <c r="BP3" s="42">
        <f t="shared" si="10"/>
        <v>43366</v>
      </c>
      <c r="BQ3" s="42">
        <f t="shared" si="10"/>
        <v>43367</v>
      </c>
      <c r="BR3" s="42">
        <f t="shared" si="10"/>
        <v>43368</v>
      </c>
      <c r="BS3" s="42">
        <f t="shared" si="10"/>
        <v>43369</v>
      </c>
      <c r="BT3" s="42">
        <f t="shared" si="10"/>
        <v>43370</v>
      </c>
      <c r="BU3" s="42">
        <f t="shared" si="10"/>
        <v>43371</v>
      </c>
      <c r="BV3" s="42">
        <f t="shared" si="10"/>
        <v>43372</v>
      </c>
      <c r="BW3" s="42">
        <f t="shared" si="10"/>
        <v>43373</v>
      </c>
      <c r="BX3" s="42">
        <f t="shared" si="10"/>
        <v>43374</v>
      </c>
      <c r="BY3" s="42">
        <f t="shared" si="10"/>
        <v>43375</v>
      </c>
      <c r="BZ3" s="42">
        <f t="shared" si="10"/>
        <v>43376</v>
      </c>
      <c r="CA3" s="42">
        <f t="shared" si="10"/>
        <v>43377</v>
      </c>
      <c r="CB3" s="42">
        <f t="shared" ref="CB3:EM4" si="11">CA3+1</f>
        <v>43378</v>
      </c>
      <c r="CC3" s="42">
        <f t="shared" si="11"/>
        <v>43379</v>
      </c>
      <c r="CD3" s="42">
        <f t="shared" si="11"/>
        <v>43380</v>
      </c>
      <c r="CE3" s="42">
        <f t="shared" si="11"/>
        <v>43381</v>
      </c>
      <c r="CF3" s="42">
        <f t="shared" si="11"/>
        <v>43382</v>
      </c>
      <c r="CG3" s="42">
        <f t="shared" si="11"/>
        <v>43383</v>
      </c>
      <c r="CH3" s="42">
        <f t="shared" si="11"/>
        <v>43384</v>
      </c>
      <c r="CI3" s="42">
        <f t="shared" si="11"/>
        <v>43385</v>
      </c>
      <c r="CJ3" s="42">
        <f t="shared" si="11"/>
        <v>43386</v>
      </c>
      <c r="CK3" s="42">
        <f t="shared" si="11"/>
        <v>43387</v>
      </c>
      <c r="CL3" s="42">
        <f t="shared" si="11"/>
        <v>43388</v>
      </c>
      <c r="CM3" s="42">
        <f t="shared" si="11"/>
        <v>43389</v>
      </c>
      <c r="CN3" s="42">
        <f t="shared" si="11"/>
        <v>43390</v>
      </c>
      <c r="CO3" s="42">
        <f t="shared" si="11"/>
        <v>43391</v>
      </c>
      <c r="CP3" s="42">
        <f t="shared" si="11"/>
        <v>43392</v>
      </c>
      <c r="CQ3" s="42">
        <f t="shared" si="11"/>
        <v>43393</v>
      </c>
      <c r="CR3" s="42">
        <f t="shared" si="11"/>
        <v>43394</v>
      </c>
      <c r="CS3" s="42">
        <f t="shared" si="11"/>
        <v>43395</v>
      </c>
      <c r="CT3" s="42">
        <f t="shared" si="11"/>
        <v>43396</v>
      </c>
      <c r="CU3" s="42">
        <f t="shared" si="11"/>
        <v>43397</v>
      </c>
      <c r="CV3" s="42">
        <f t="shared" si="11"/>
        <v>43398</v>
      </c>
      <c r="CW3" s="42">
        <f t="shared" si="11"/>
        <v>43399</v>
      </c>
      <c r="CX3" s="42">
        <f t="shared" si="11"/>
        <v>43400</v>
      </c>
      <c r="CY3" s="42">
        <f t="shared" si="11"/>
        <v>43401</v>
      </c>
      <c r="CZ3" s="42">
        <f t="shared" si="11"/>
        <v>43402</v>
      </c>
      <c r="DA3" s="42">
        <f t="shared" si="11"/>
        <v>43403</v>
      </c>
      <c r="DB3" s="42">
        <f t="shared" si="11"/>
        <v>43404</v>
      </c>
      <c r="DC3" s="42">
        <f t="shared" si="11"/>
        <v>43405</v>
      </c>
      <c r="DD3" s="42">
        <f t="shared" si="11"/>
        <v>43406</v>
      </c>
      <c r="DE3" s="42">
        <f t="shared" si="11"/>
        <v>43407</v>
      </c>
      <c r="DF3" s="42">
        <f t="shared" si="11"/>
        <v>43408</v>
      </c>
      <c r="DG3" s="42">
        <f t="shared" si="11"/>
        <v>43409</v>
      </c>
      <c r="DH3" s="42">
        <f t="shared" si="11"/>
        <v>43410</v>
      </c>
      <c r="DI3" s="42">
        <f t="shared" si="11"/>
        <v>43411</v>
      </c>
      <c r="DJ3" s="42">
        <f t="shared" si="11"/>
        <v>43412</v>
      </c>
      <c r="DK3" s="42">
        <f t="shared" si="11"/>
        <v>43413</v>
      </c>
      <c r="DL3" s="42">
        <f t="shared" si="11"/>
        <v>43414</v>
      </c>
      <c r="DM3" s="42">
        <f t="shared" si="11"/>
        <v>43415</v>
      </c>
      <c r="DN3" s="42">
        <f t="shared" si="11"/>
        <v>43416</v>
      </c>
      <c r="DO3" s="42">
        <f t="shared" si="11"/>
        <v>43417</v>
      </c>
      <c r="DP3" s="42">
        <f t="shared" si="11"/>
        <v>43418</v>
      </c>
      <c r="DQ3" s="42">
        <f t="shared" si="11"/>
        <v>43419</v>
      </c>
      <c r="DR3" s="42">
        <f t="shared" si="11"/>
        <v>43420</v>
      </c>
      <c r="DS3" s="42">
        <f t="shared" si="11"/>
        <v>43421</v>
      </c>
      <c r="DT3" s="42">
        <f t="shared" si="11"/>
        <v>43422</v>
      </c>
      <c r="DU3" s="42">
        <f t="shared" si="11"/>
        <v>43423</v>
      </c>
      <c r="DV3" s="42">
        <f t="shared" si="11"/>
        <v>43424</v>
      </c>
      <c r="DW3" s="42">
        <f t="shared" si="11"/>
        <v>43425</v>
      </c>
      <c r="DX3" s="42">
        <f t="shared" si="11"/>
        <v>43426</v>
      </c>
      <c r="DY3" s="42">
        <f t="shared" si="11"/>
        <v>43427</v>
      </c>
      <c r="DZ3" s="42">
        <f t="shared" si="11"/>
        <v>43428</v>
      </c>
      <c r="EA3" s="42">
        <f t="shared" si="11"/>
        <v>43429</v>
      </c>
      <c r="EB3" s="42">
        <f t="shared" si="11"/>
        <v>43430</v>
      </c>
      <c r="EC3" s="42">
        <f t="shared" si="11"/>
        <v>43431</v>
      </c>
      <c r="ED3" s="42">
        <f t="shared" si="11"/>
        <v>43432</v>
      </c>
      <c r="EE3" s="42">
        <f t="shared" si="11"/>
        <v>43433</v>
      </c>
      <c r="EF3" s="42">
        <f t="shared" si="11"/>
        <v>43434</v>
      </c>
      <c r="EG3" s="42">
        <f t="shared" si="11"/>
        <v>43435</v>
      </c>
      <c r="EH3" s="42">
        <f t="shared" si="11"/>
        <v>43436</v>
      </c>
      <c r="EI3" s="42">
        <f t="shared" si="11"/>
        <v>43437</v>
      </c>
      <c r="EJ3" s="42">
        <f t="shared" si="11"/>
        <v>43438</v>
      </c>
      <c r="EK3" s="42">
        <f t="shared" si="11"/>
        <v>43439</v>
      </c>
      <c r="EL3" s="42">
        <f t="shared" si="11"/>
        <v>43440</v>
      </c>
      <c r="EM3" s="42">
        <f t="shared" si="11"/>
        <v>43441</v>
      </c>
      <c r="EN3" s="42">
        <f t="shared" ref="EN3:GM4" si="12">EM3+1</f>
        <v>43442</v>
      </c>
      <c r="EO3" s="42">
        <f t="shared" si="12"/>
        <v>43443</v>
      </c>
      <c r="EP3" s="42">
        <f t="shared" si="12"/>
        <v>43444</v>
      </c>
      <c r="EQ3" s="42">
        <f t="shared" si="12"/>
        <v>43445</v>
      </c>
      <c r="ER3" s="42">
        <f t="shared" si="12"/>
        <v>43446</v>
      </c>
      <c r="ES3" s="42">
        <f t="shared" si="12"/>
        <v>43447</v>
      </c>
      <c r="ET3" s="42">
        <f t="shared" si="12"/>
        <v>43448</v>
      </c>
      <c r="EU3" s="42">
        <f t="shared" si="12"/>
        <v>43449</v>
      </c>
      <c r="EV3" s="42">
        <f t="shared" si="12"/>
        <v>43450</v>
      </c>
      <c r="EW3" s="42">
        <f t="shared" si="12"/>
        <v>43451</v>
      </c>
      <c r="EX3" s="42">
        <f t="shared" si="12"/>
        <v>43452</v>
      </c>
      <c r="EY3" s="42">
        <f t="shared" si="12"/>
        <v>43453</v>
      </c>
      <c r="EZ3" s="42">
        <f t="shared" si="12"/>
        <v>43454</v>
      </c>
      <c r="FA3" s="42">
        <f t="shared" si="12"/>
        <v>43455</v>
      </c>
      <c r="FB3" s="42">
        <f t="shared" si="12"/>
        <v>43456</v>
      </c>
      <c r="FC3" s="42">
        <f t="shared" si="12"/>
        <v>43457</v>
      </c>
      <c r="FD3" s="42">
        <f t="shared" si="12"/>
        <v>43458</v>
      </c>
      <c r="FE3" s="42">
        <f t="shared" si="12"/>
        <v>43459</v>
      </c>
      <c r="FF3" s="42">
        <f t="shared" si="12"/>
        <v>43460</v>
      </c>
      <c r="FG3" s="42">
        <f t="shared" si="12"/>
        <v>43461</v>
      </c>
      <c r="FH3" s="42">
        <f t="shared" si="12"/>
        <v>43462</v>
      </c>
      <c r="FI3" s="42">
        <f t="shared" si="12"/>
        <v>43463</v>
      </c>
      <c r="FJ3" s="42">
        <f t="shared" si="12"/>
        <v>43464</v>
      </c>
      <c r="FK3" s="42">
        <f t="shared" si="12"/>
        <v>43465</v>
      </c>
      <c r="FL3" s="42">
        <f t="shared" si="12"/>
        <v>43466</v>
      </c>
      <c r="FM3" s="42">
        <f t="shared" si="12"/>
        <v>43467</v>
      </c>
      <c r="FN3" s="42">
        <f t="shared" si="12"/>
        <v>43468</v>
      </c>
      <c r="FO3" s="42">
        <f t="shared" si="12"/>
        <v>43469</v>
      </c>
      <c r="FP3" s="42">
        <f t="shared" si="12"/>
        <v>43470</v>
      </c>
      <c r="FQ3" s="42">
        <f t="shared" si="12"/>
        <v>43471</v>
      </c>
      <c r="FR3" s="42">
        <f t="shared" si="12"/>
        <v>43472</v>
      </c>
      <c r="FS3" s="42">
        <f t="shared" si="12"/>
        <v>43473</v>
      </c>
      <c r="FT3" s="42">
        <f t="shared" si="12"/>
        <v>43474</v>
      </c>
      <c r="FU3" s="42">
        <f t="shared" si="12"/>
        <v>43475</v>
      </c>
      <c r="FV3" s="42">
        <f t="shared" si="12"/>
        <v>43476</v>
      </c>
      <c r="FW3" s="42">
        <f t="shared" si="12"/>
        <v>43477</v>
      </c>
      <c r="FX3" s="42">
        <f t="shared" si="12"/>
        <v>43478</v>
      </c>
      <c r="FY3" s="42">
        <f t="shared" si="12"/>
        <v>43479</v>
      </c>
      <c r="FZ3" s="42">
        <f t="shared" si="12"/>
        <v>43480</v>
      </c>
      <c r="GA3" s="42">
        <f t="shared" si="12"/>
        <v>43481</v>
      </c>
      <c r="GB3" s="42">
        <f t="shared" si="12"/>
        <v>43482</v>
      </c>
      <c r="GC3" s="42">
        <f t="shared" si="12"/>
        <v>43483</v>
      </c>
      <c r="GD3" s="42">
        <f t="shared" si="12"/>
        <v>43484</v>
      </c>
      <c r="GE3" s="42">
        <f t="shared" si="12"/>
        <v>43485</v>
      </c>
      <c r="GF3" s="42">
        <f t="shared" si="12"/>
        <v>43486</v>
      </c>
      <c r="GG3" s="42">
        <f t="shared" si="12"/>
        <v>43487</v>
      </c>
      <c r="GH3" s="42">
        <f t="shared" si="12"/>
        <v>43488</v>
      </c>
      <c r="GI3" s="42">
        <f t="shared" si="12"/>
        <v>43489</v>
      </c>
      <c r="GJ3" s="42">
        <f t="shared" si="12"/>
        <v>43490</v>
      </c>
      <c r="GK3" s="42">
        <f t="shared" si="12"/>
        <v>43491</v>
      </c>
      <c r="GL3" s="42">
        <f t="shared" si="12"/>
        <v>43492</v>
      </c>
      <c r="GM3" s="42">
        <f t="shared" si="12"/>
        <v>43493</v>
      </c>
      <c r="GN3" s="19"/>
      <c r="GO3" s="19"/>
      <c r="GP3" s="19"/>
      <c r="GQ3" s="19"/>
      <c r="GR3" s="19"/>
      <c r="GS3" s="19"/>
      <c r="GT3" s="19"/>
      <c r="GU3" s="19"/>
      <c r="GV3" s="19"/>
      <c r="GW3" s="19"/>
      <c r="GX3" s="19"/>
      <c r="GY3" s="19"/>
      <c r="GZ3" s="19"/>
      <c r="HA3" s="19"/>
      <c r="HB3" s="19"/>
      <c r="HC3" s="19"/>
      <c r="HD3" s="19"/>
      <c r="HE3" s="19"/>
      <c r="HF3" s="19"/>
      <c r="HG3" s="19"/>
      <c r="HH3" s="19"/>
      <c r="HI3" s="19"/>
      <c r="HJ3" s="19"/>
      <c r="HK3" s="19"/>
      <c r="HL3" s="19"/>
      <c r="HM3" s="19"/>
      <c r="HN3" s="19"/>
      <c r="HO3" s="19"/>
      <c r="HP3" s="19"/>
      <c r="HQ3" s="19"/>
      <c r="HR3" s="19"/>
      <c r="HS3" s="19"/>
      <c r="HT3" s="19"/>
      <c r="HU3" s="19"/>
      <c r="HV3" s="19"/>
      <c r="HW3" s="19"/>
      <c r="HX3" s="19"/>
      <c r="HY3" s="19"/>
      <c r="HZ3" s="19"/>
      <c r="IA3" s="19"/>
      <c r="IB3" s="19"/>
      <c r="IC3" s="19"/>
      <c r="ID3" s="19"/>
      <c r="IE3" s="19"/>
      <c r="IF3" s="19"/>
      <c r="IG3" s="19"/>
      <c r="IH3" s="19"/>
      <c r="II3" s="19"/>
      <c r="IJ3" s="19"/>
      <c r="IK3" s="19"/>
      <c r="IL3" s="19"/>
      <c r="IM3" s="19"/>
      <c r="IN3" s="19"/>
      <c r="IO3" s="19"/>
      <c r="IP3" s="19"/>
      <c r="IQ3" s="19"/>
      <c r="IR3" s="19"/>
      <c r="IS3" s="19"/>
      <c r="IT3" s="19"/>
      <c r="IU3" s="19"/>
      <c r="IV3" s="19"/>
      <c r="IW3" s="19"/>
      <c r="IX3" s="19"/>
      <c r="IY3" s="19"/>
      <c r="IZ3" s="19"/>
      <c r="JA3" s="19"/>
      <c r="JB3" s="19"/>
      <c r="JC3" s="19"/>
      <c r="JD3" s="19"/>
      <c r="JE3" s="19"/>
      <c r="JF3" s="19"/>
    </row>
    <row r="4" spans="1:266" s="47" customFormat="1" ht="13.5" x14ac:dyDescent="0.2">
      <c r="A4" s="9"/>
      <c r="B4" s="9"/>
      <c r="C4" s="11" t="s">
        <v>34</v>
      </c>
      <c r="D4" s="12" t="s">
        <v>32</v>
      </c>
      <c r="E4" s="17" t="s">
        <v>4</v>
      </c>
      <c r="F4" s="10" t="s">
        <v>36</v>
      </c>
      <c r="G4" s="17" t="s">
        <v>52</v>
      </c>
      <c r="H4" s="17" t="s">
        <v>53</v>
      </c>
      <c r="I4" s="17" t="s">
        <v>44</v>
      </c>
      <c r="J4" s="17" t="s">
        <v>45</v>
      </c>
      <c r="K4" s="17" t="s">
        <v>46</v>
      </c>
      <c r="L4" s="17" t="s">
        <v>47</v>
      </c>
      <c r="M4" s="17" t="s">
        <v>49</v>
      </c>
      <c r="N4" s="17" t="s">
        <v>50</v>
      </c>
      <c r="O4" s="44">
        <f>DATE(Année,A2,1)</f>
        <v>43313</v>
      </c>
      <c r="P4" s="45">
        <f t="shared" si="10"/>
        <v>43314</v>
      </c>
      <c r="Q4" s="45">
        <f t="shared" si="10"/>
        <v>43315</v>
      </c>
      <c r="R4" s="45">
        <f t="shared" si="10"/>
        <v>43316</v>
      </c>
      <c r="S4" s="45">
        <f t="shared" si="10"/>
        <v>43317</v>
      </c>
      <c r="T4" s="45">
        <f t="shared" si="10"/>
        <v>43318</v>
      </c>
      <c r="U4" s="45">
        <f t="shared" si="10"/>
        <v>43319</v>
      </c>
      <c r="V4" s="45">
        <f t="shared" si="10"/>
        <v>43320</v>
      </c>
      <c r="W4" s="45">
        <f t="shared" si="10"/>
        <v>43321</v>
      </c>
      <c r="X4" s="45">
        <f t="shared" si="10"/>
        <v>43322</v>
      </c>
      <c r="Y4" s="45">
        <f t="shared" si="10"/>
        <v>43323</v>
      </c>
      <c r="Z4" s="45">
        <f t="shared" si="10"/>
        <v>43324</v>
      </c>
      <c r="AA4" s="45">
        <f t="shared" si="10"/>
        <v>43325</v>
      </c>
      <c r="AB4" s="45">
        <f t="shared" si="10"/>
        <v>43326</v>
      </c>
      <c r="AC4" s="45">
        <f t="shared" si="10"/>
        <v>43327</v>
      </c>
      <c r="AD4" s="45">
        <f t="shared" si="10"/>
        <v>43328</v>
      </c>
      <c r="AE4" s="45">
        <f t="shared" si="10"/>
        <v>43329</v>
      </c>
      <c r="AF4" s="45">
        <f t="shared" si="10"/>
        <v>43330</v>
      </c>
      <c r="AG4" s="45">
        <f t="shared" si="10"/>
        <v>43331</v>
      </c>
      <c r="AH4" s="46">
        <f t="shared" si="10"/>
        <v>43332</v>
      </c>
      <c r="AI4" s="46">
        <f t="shared" si="10"/>
        <v>43333</v>
      </c>
      <c r="AJ4" s="46">
        <f t="shared" si="10"/>
        <v>43334</v>
      </c>
      <c r="AK4" s="46">
        <f t="shared" si="10"/>
        <v>43335</v>
      </c>
      <c r="AL4" s="45">
        <f t="shared" si="10"/>
        <v>43336</v>
      </c>
      <c r="AM4" s="45">
        <f t="shared" si="10"/>
        <v>43337</v>
      </c>
      <c r="AN4" s="45">
        <f t="shared" si="10"/>
        <v>43338</v>
      </c>
      <c r="AO4" s="45">
        <f t="shared" si="10"/>
        <v>43339</v>
      </c>
      <c r="AP4" s="45">
        <f t="shared" si="10"/>
        <v>43340</v>
      </c>
      <c r="AQ4" s="45">
        <f t="shared" si="10"/>
        <v>43341</v>
      </c>
      <c r="AR4" s="45">
        <f t="shared" si="10"/>
        <v>43342</v>
      </c>
      <c r="AS4" s="45">
        <f t="shared" si="10"/>
        <v>43343</v>
      </c>
      <c r="AT4" s="45">
        <f t="shared" si="10"/>
        <v>43344</v>
      </c>
      <c r="AU4" s="45">
        <f t="shared" si="10"/>
        <v>43345</v>
      </c>
      <c r="AV4" s="45">
        <f t="shared" si="10"/>
        <v>43346</v>
      </c>
      <c r="AW4" s="45">
        <f t="shared" si="10"/>
        <v>43347</v>
      </c>
      <c r="AX4" s="45">
        <f t="shared" si="10"/>
        <v>43348</v>
      </c>
      <c r="AY4" s="45">
        <f t="shared" si="10"/>
        <v>43349</v>
      </c>
      <c r="AZ4" s="45">
        <f t="shared" si="10"/>
        <v>43350</v>
      </c>
      <c r="BA4" s="45">
        <f t="shared" si="10"/>
        <v>43351</v>
      </c>
      <c r="BB4" s="45">
        <f t="shared" si="10"/>
        <v>43352</v>
      </c>
      <c r="BC4" s="45">
        <f t="shared" si="10"/>
        <v>43353</v>
      </c>
      <c r="BD4" s="45">
        <f t="shared" si="10"/>
        <v>43354</v>
      </c>
      <c r="BE4" s="45">
        <f t="shared" si="10"/>
        <v>43355</v>
      </c>
      <c r="BF4" s="45">
        <f t="shared" si="10"/>
        <v>43356</v>
      </c>
      <c r="BG4" s="45">
        <f t="shared" si="10"/>
        <v>43357</v>
      </c>
      <c r="BH4" s="45">
        <f t="shared" si="10"/>
        <v>43358</v>
      </c>
      <c r="BI4" s="45">
        <f t="shared" si="10"/>
        <v>43359</v>
      </c>
      <c r="BJ4" s="45">
        <f t="shared" si="10"/>
        <v>43360</v>
      </c>
      <c r="BK4" s="45">
        <f t="shared" si="10"/>
        <v>43361</v>
      </c>
      <c r="BL4" s="45">
        <f t="shared" si="10"/>
        <v>43362</v>
      </c>
      <c r="BM4" s="45">
        <f t="shared" si="10"/>
        <v>43363</v>
      </c>
      <c r="BN4" s="45">
        <f t="shared" si="10"/>
        <v>43364</v>
      </c>
      <c r="BO4" s="45">
        <f t="shared" si="10"/>
        <v>43365</v>
      </c>
      <c r="BP4" s="45">
        <f t="shared" si="10"/>
        <v>43366</v>
      </c>
      <c r="BQ4" s="45">
        <f t="shared" si="10"/>
        <v>43367</v>
      </c>
      <c r="BR4" s="45">
        <f t="shared" si="10"/>
        <v>43368</v>
      </c>
      <c r="BS4" s="45">
        <f t="shared" si="10"/>
        <v>43369</v>
      </c>
      <c r="BT4" s="45">
        <f t="shared" si="10"/>
        <v>43370</v>
      </c>
      <c r="BU4" s="45">
        <f t="shared" si="10"/>
        <v>43371</v>
      </c>
      <c r="BV4" s="45">
        <f t="shared" si="10"/>
        <v>43372</v>
      </c>
      <c r="BW4" s="45">
        <f t="shared" si="10"/>
        <v>43373</v>
      </c>
      <c r="BX4" s="45">
        <f t="shared" si="10"/>
        <v>43374</v>
      </c>
      <c r="BY4" s="45">
        <f t="shared" si="10"/>
        <v>43375</v>
      </c>
      <c r="BZ4" s="45">
        <f t="shared" si="10"/>
        <v>43376</v>
      </c>
      <c r="CA4" s="45">
        <f t="shared" si="10"/>
        <v>43377</v>
      </c>
      <c r="CB4" s="45">
        <f t="shared" si="11"/>
        <v>43378</v>
      </c>
      <c r="CC4" s="45">
        <f t="shared" si="11"/>
        <v>43379</v>
      </c>
      <c r="CD4" s="45">
        <f t="shared" si="11"/>
        <v>43380</v>
      </c>
      <c r="CE4" s="45">
        <f t="shared" si="11"/>
        <v>43381</v>
      </c>
      <c r="CF4" s="45">
        <f t="shared" si="11"/>
        <v>43382</v>
      </c>
      <c r="CG4" s="45">
        <f t="shared" si="11"/>
        <v>43383</v>
      </c>
      <c r="CH4" s="45">
        <f t="shared" si="11"/>
        <v>43384</v>
      </c>
      <c r="CI4" s="45">
        <f t="shared" si="11"/>
        <v>43385</v>
      </c>
      <c r="CJ4" s="45">
        <f t="shared" si="11"/>
        <v>43386</v>
      </c>
      <c r="CK4" s="45">
        <f t="shared" si="11"/>
        <v>43387</v>
      </c>
      <c r="CL4" s="45">
        <f t="shared" si="11"/>
        <v>43388</v>
      </c>
      <c r="CM4" s="45">
        <f t="shared" si="11"/>
        <v>43389</v>
      </c>
      <c r="CN4" s="45">
        <f t="shared" si="11"/>
        <v>43390</v>
      </c>
      <c r="CO4" s="45">
        <f t="shared" si="11"/>
        <v>43391</v>
      </c>
      <c r="CP4" s="45">
        <f t="shared" si="11"/>
        <v>43392</v>
      </c>
      <c r="CQ4" s="45">
        <f t="shared" si="11"/>
        <v>43393</v>
      </c>
      <c r="CR4" s="45">
        <f t="shared" si="11"/>
        <v>43394</v>
      </c>
      <c r="CS4" s="45">
        <f t="shared" si="11"/>
        <v>43395</v>
      </c>
      <c r="CT4" s="45">
        <f t="shared" si="11"/>
        <v>43396</v>
      </c>
      <c r="CU4" s="45">
        <f t="shared" si="11"/>
        <v>43397</v>
      </c>
      <c r="CV4" s="45">
        <f t="shared" si="11"/>
        <v>43398</v>
      </c>
      <c r="CW4" s="45">
        <f t="shared" si="11"/>
        <v>43399</v>
      </c>
      <c r="CX4" s="45">
        <f t="shared" si="11"/>
        <v>43400</v>
      </c>
      <c r="CY4" s="45">
        <f t="shared" si="11"/>
        <v>43401</v>
      </c>
      <c r="CZ4" s="45">
        <f t="shared" si="11"/>
        <v>43402</v>
      </c>
      <c r="DA4" s="45">
        <f t="shared" si="11"/>
        <v>43403</v>
      </c>
      <c r="DB4" s="45">
        <f t="shared" si="11"/>
        <v>43404</v>
      </c>
      <c r="DC4" s="45">
        <f t="shared" si="11"/>
        <v>43405</v>
      </c>
      <c r="DD4" s="45">
        <f t="shared" si="11"/>
        <v>43406</v>
      </c>
      <c r="DE4" s="45">
        <f t="shared" si="11"/>
        <v>43407</v>
      </c>
      <c r="DF4" s="45">
        <f t="shared" si="11"/>
        <v>43408</v>
      </c>
      <c r="DG4" s="45">
        <f t="shared" si="11"/>
        <v>43409</v>
      </c>
      <c r="DH4" s="45">
        <f t="shared" si="11"/>
        <v>43410</v>
      </c>
      <c r="DI4" s="45">
        <f t="shared" si="11"/>
        <v>43411</v>
      </c>
      <c r="DJ4" s="45">
        <f t="shared" si="11"/>
        <v>43412</v>
      </c>
      <c r="DK4" s="45">
        <f t="shared" si="11"/>
        <v>43413</v>
      </c>
      <c r="DL4" s="45">
        <f t="shared" si="11"/>
        <v>43414</v>
      </c>
      <c r="DM4" s="45">
        <f t="shared" si="11"/>
        <v>43415</v>
      </c>
      <c r="DN4" s="45">
        <f t="shared" si="11"/>
        <v>43416</v>
      </c>
      <c r="DO4" s="45">
        <f t="shared" si="11"/>
        <v>43417</v>
      </c>
      <c r="DP4" s="45">
        <f t="shared" si="11"/>
        <v>43418</v>
      </c>
      <c r="DQ4" s="45">
        <f t="shared" si="11"/>
        <v>43419</v>
      </c>
      <c r="DR4" s="45">
        <f t="shared" si="11"/>
        <v>43420</v>
      </c>
      <c r="DS4" s="45">
        <f t="shared" si="11"/>
        <v>43421</v>
      </c>
      <c r="DT4" s="45">
        <f t="shared" si="11"/>
        <v>43422</v>
      </c>
      <c r="DU4" s="45">
        <f t="shared" si="11"/>
        <v>43423</v>
      </c>
      <c r="DV4" s="45">
        <f t="shared" si="11"/>
        <v>43424</v>
      </c>
      <c r="DW4" s="45">
        <f t="shared" si="11"/>
        <v>43425</v>
      </c>
      <c r="DX4" s="45">
        <f t="shared" si="11"/>
        <v>43426</v>
      </c>
      <c r="DY4" s="45">
        <f t="shared" si="11"/>
        <v>43427</v>
      </c>
      <c r="DZ4" s="45">
        <f t="shared" si="11"/>
        <v>43428</v>
      </c>
      <c r="EA4" s="45">
        <f t="shared" si="11"/>
        <v>43429</v>
      </c>
      <c r="EB4" s="45">
        <f t="shared" si="11"/>
        <v>43430</v>
      </c>
      <c r="EC4" s="45">
        <f t="shared" si="11"/>
        <v>43431</v>
      </c>
      <c r="ED4" s="45">
        <f t="shared" si="11"/>
        <v>43432</v>
      </c>
      <c r="EE4" s="45">
        <f t="shared" si="11"/>
        <v>43433</v>
      </c>
      <c r="EF4" s="45">
        <f t="shared" si="11"/>
        <v>43434</v>
      </c>
      <c r="EG4" s="45">
        <f t="shared" si="11"/>
        <v>43435</v>
      </c>
      <c r="EH4" s="45">
        <f t="shared" si="11"/>
        <v>43436</v>
      </c>
      <c r="EI4" s="45">
        <f t="shared" si="11"/>
        <v>43437</v>
      </c>
      <c r="EJ4" s="45">
        <f t="shared" si="11"/>
        <v>43438</v>
      </c>
      <c r="EK4" s="45">
        <f t="shared" si="11"/>
        <v>43439</v>
      </c>
      <c r="EL4" s="45">
        <f t="shared" si="11"/>
        <v>43440</v>
      </c>
      <c r="EM4" s="45">
        <f t="shared" si="11"/>
        <v>43441</v>
      </c>
      <c r="EN4" s="45">
        <f t="shared" si="12"/>
        <v>43442</v>
      </c>
      <c r="EO4" s="45">
        <f t="shared" si="12"/>
        <v>43443</v>
      </c>
      <c r="EP4" s="45">
        <f t="shared" si="12"/>
        <v>43444</v>
      </c>
      <c r="EQ4" s="45">
        <f t="shared" si="12"/>
        <v>43445</v>
      </c>
      <c r="ER4" s="45">
        <f t="shared" si="12"/>
        <v>43446</v>
      </c>
      <c r="ES4" s="45">
        <f t="shared" si="12"/>
        <v>43447</v>
      </c>
      <c r="ET4" s="45">
        <f t="shared" si="12"/>
        <v>43448</v>
      </c>
      <c r="EU4" s="45">
        <f t="shared" si="12"/>
        <v>43449</v>
      </c>
      <c r="EV4" s="45">
        <f t="shared" si="12"/>
        <v>43450</v>
      </c>
      <c r="EW4" s="45">
        <f t="shared" si="12"/>
        <v>43451</v>
      </c>
      <c r="EX4" s="45">
        <f t="shared" si="12"/>
        <v>43452</v>
      </c>
      <c r="EY4" s="45">
        <f t="shared" si="12"/>
        <v>43453</v>
      </c>
      <c r="EZ4" s="45">
        <f t="shared" si="12"/>
        <v>43454</v>
      </c>
      <c r="FA4" s="45">
        <f t="shared" si="12"/>
        <v>43455</v>
      </c>
      <c r="FB4" s="45">
        <f t="shared" si="12"/>
        <v>43456</v>
      </c>
      <c r="FC4" s="45">
        <f t="shared" si="12"/>
        <v>43457</v>
      </c>
      <c r="FD4" s="45">
        <f t="shared" si="12"/>
        <v>43458</v>
      </c>
      <c r="FE4" s="45">
        <f t="shared" si="12"/>
        <v>43459</v>
      </c>
      <c r="FF4" s="45">
        <f t="shared" si="12"/>
        <v>43460</v>
      </c>
      <c r="FG4" s="45">
        <f t="shared" si="12"/>
        <v>43461</v>
      </c>
      <c r="FH4" s="45">
        <f t="shared" si="12"/>
        <v>43462</v>
      </c>
      <c r="FI4" s="45">
        <f t="shared" si="12"/>
        <v>43463</v>
      </c>
      <c r="FJ4" s="45">
        <f t="shared" si="12"/>
        <v>43464</v>
      </c>
      <c r="FK4" s="45">
        <f t="shared" si="12"/>
        <v>43465</v>
      </c>
      <c r="FL4" s="45">
        <f t="shared" si="12"/>
        <v>43466</v>
      </c>
      <c r="FM4" s="45">
        <f t="shared" si="12"/>
        <v>43467</v>
      </c>
      <c r="FN4" s="45">
        <f t="shared" si="12"/>
        <v>43468</v>
      </c>
      <c r="FO4" s="45">
        <f t="shared" si="12"/>
        <v>43469</v>
      </c>
      <c r="FP4" s="45">
        <f t="shared" si="12"/>
        <v>43470</v>
      </c>
      <c r="FQ4" s="45">
        <f t="shared" si="12"/>
        <v>43471</v>
      </c>
      <c r="FR4" s="45">
        <f t="shared" si="12"/>
        <v>43472</v>
      </c>
      <c r="FS4" s="45">
        <f t="shared" si="12"/>
        <v>43473</v>
      </c>
      <c r="FT4" s="45">
        <f t="shared" si="12"/>
        <v>43474</v>
      </c>
      <c r="FU4" s="45">
        <f t="shared" si="12"/>
        <v>43475</v>
      </c>
      <c r="FV4" s="45">
        <f t="shared" si="12"/>
        <v>43476</v>
      </c>
      <c r="FW4" s="45">
        <f t="shared" si="12"/>
        <v>43477</v>
      </c>
      <c r="FX4" s="45">
        <f t="shared" si="12"/>
        <v>43478</v>
      </c>
      <c r="FY4" s="45">
        <f t="shared" si="12"/>
        <v>43479</v>
      </c>
      <c r="FZ4" s="45">
        <f t="shared" si="12"/>
        <v>43480</v>
      </c>
      <c r="GA4" s="45">
        <f t="shared" si="12"/>
        <v>43481</v>
      </c>
      <c r="GB4" s="45">
        <f t="shared" si="12"/>
        <v>43482</v>
      </c>
      <c r="GC4" s="45">
        <f t="shared" si="12"/>
        <v>43483</v>
      </c>
      <c r="GD4" s="45">
        <f t="shared" si="12"/>
        <v>43484</v>
      </c>
      <c r="GE4" s="45">
        <f t="shared" si="12"/>
        <v>43485</v>
      </c>
      <c r="GF4" s="45">
        <f t="shared" si="12"/>
        <v>43486</v>
      </c>
      <c r="GG4" s="45">
        <f t="shared" si="12"/>
        <v>43487</v>
      </c>
      <c r="GH4" s="45">
        <f t="shared" si="12"/>
        <v>43488</v>
      </c>
      <c r="GI4" s="45">
        <f t="shared" si="12"/>
        <v>43489</v>
      </c>
      <c r="GJ4" s="45">
        <f t="shared" si="12"/>
        <v>43490</v>
      </c>
      <c r="GK4" s="45">
        <f t="shared" si="12"/>
        <v>43491</v>
      </c>
      <c r="GL4" s="45">
        <f t="shared" si="12"/>
        <v>43492</v>
      </c>
      <c r="GM4" s="45">
        <f t="shared" si="12"/>
        <v>43493</v>
      </c>
      <c r="GN4" s="19"/>
      <c r="GO4" s="19"/>
      <c r="GP4" s="19"/>
      <c r="GQ4" s="19"/>
      <c r="GR4" s="19"/>
      <c r="GS4" s="19"/>
      <c r="GT4" s="19"/>
      <c r="GU4" s="19"/>
      <c r="GV4" s="19"/>
      <c r="GW4" s="19"/>
      <c r="GX4" s="19"/>
      <c r="GY4" s="19"/>
      <c r="GZ4" s="19"/>
      <c r="HA4" s="19"/>
      <c r="HB4" s="19"/>
      <c r="HC4" s="19"/>
      <c r="HD4" s="19"/>
      <c r="HE4" s="19"/>
      <c r="HF4" s="19"/>
      <c r="HG4" s="19"/>
      <c r="HH4" s="19"/>
      <c r="HI4" s="19"/>
      <c r="HJ4" s="19"/>
      <c r="HK4" s="19"/>
      <c r="HL4" s="19"/>
      <c r="HM4" s="19"/>
      <c r="HN4" s="19"/>
      <c r="HO4" s="19"/>
      <c r="HP4" s="19"/>
      <c r="HQ4" s="19"/>
      <c r="HR4" s="19"/>
      <c r="HS4" s="19"/>
      <c r="HT4" s="19"/>
      <c r="HU4" s="19"/>
      <c r="HV4" s="19"/>
      <c r="HW4" s="19"/>
      <c r="HX4" s="19"/>
      <c r="HY4" s="19"/>
      <c r="HZ4" s="19"/>
      <c r="IA4" s="19"/>
      <c r="IB4" s="19"/>
      <c r="IC4" s="19"/>
      <c r="ID4" s="19"/>
      <c r="IE4" s="19"/>
      <c r="IF4" s="19"/>
      <c r="IG4" s="19"/>
      <c r="IH4" s="19"/>
      <c r="II4" s="19"/>
      <c r="IJ4" s="19"/>
      <c r="IK4" s="19"/>
      <c r="IL4" s="19"/>
      <c r="IM4" s="19"/>
      <c r="IN4" s="19"/>
      <c r="IO4" s="19"/>
      <c r="IP4" s="19"/>
      <c r="IQ4" s="19"/>
      <c r="IR4" s="19"/>
      <c r="IS4" s="19"/>
      <c r="IT4" s="19"/>
      <c r="IU4" s="19"/>
      <c r="IV4" s="19"/>
      <c r="IW4" s="19"/>
      <c r="IX4" s="19"/>
      <c r="IY4" s="19"/>
      <c r="IZ4" s="19"/>
      <c r="JA4" s="19"/>
      <c r="JB4" s="19"/>
      <c r="JC4" s="19"/>
      <c r="JD4" s="19"/>
      <c r="JE4" s="19"/>
      <c r="JF4" s="19"/>
    </row>
    <row r="5" spans="1:266" s="49" customFormat="1" ht="17.5" customHeight="1" x14ac:dyDescent="0.2">
      <c r="A5" s="5"/>
      <c r="B5" s="5"/>
      <c r="C5" s="13" t="s">
        <v>90</v>
      </c>
      <c r="D5" s="71" t="s">
        <v>9</v>
      </c>
      <c r="E5" s="18">
        <f>IF(Tableau12[[#This Row],[Nom]]="","",INDEX(TabSalaries[#All],MATCH(Tableau12[[#This Row],[Nom]],TabSalaries[[#All],[Nom&amp;Prenom]],0),MATCH(TabSalaries_CDI,TabSalaries[#Headers],0)))</f>
        <v>0</v>
      </c>
      <c r="F5" s="20">
        <f>IF(Tableau12[[#This Row],[Nom]]="","",$D$2)</f>
        <v>35</v>
      </c>
      <c r="G5" s="23">
        <f t="shared" ref="G5:G6" ca="1" si="13">IFERROR(RIGHT(OFFSET($O5,,MATCH($D$2,$O$2:$GM$2,0)-1,1,1),LEN(OFFSET($O5,,MATCH($D$2,$O$2:$GM$2,0)-1,1,1))-SEARCH("-",OFFSET($O5,,MATCH($D$2,$O$2:$GM$2,0)-1,1,1))),0)+IFERROR(RIGHT(OFFSET($P5,,MATCH($D$2,$O$2:$GM$2,0)-1,1,1),LEN(OFFSET($P5,,MATCH($D$2,$O$2:$GM$2,0)-1,1,1))-SEARCH("-",OFFSET($P5,,MATCH($D$2,$O$2:$GM$2,0)-1,1,1))),0)+IFERROR(RIGHT(OFFSET($Q5,,MATCH($D$2,$O$2:$GM$2,0)-1,1,1),LEN(OFFSET($Q5,,MATCH($D$2,$O$2:$GM$2,0)-1,1,1))-SEARCH("-",OFFSET($Q5,,MATCH($D$2,$O$2:$GM$2,0)-1,1,1))),0)+IFERROR(RIGHT(OFFSET($R5,,MATCH($D$2,$O$2:$GM$2,0)-1,1,1),LEN(OFFSET($R5,,MATCH($D$2,$O$2:$GM$2,0)-1,1,1))-SEARCH("-",OFFSET($R5,,MATCH($D$2,$O$2:$GM$2,0)-1,1,1))),0)+IFERROR(RIGHT(OFFSET($S5,,MATCH($D$2,$O$2:$GM$2,0)-1,1,1),LEN(OFFSET($S5,,MATCH($D$2,$O$2:$GM$2,0)-1,1,1))-SEARCH("-",OFFSET($S5,,MATCH($D$2,$O$2:$GM$2,0)-1,1,1))),0)+IFERROR(RIGHT(OFFSET($T5,,MATCH($D$2,$O$2:$GM$2,0)-1,1,1),LEN(OFFSET($T5,,MATCH($D$2,$O$2:$GM$2,0)-1,1,1))-SEARCH("-",OFFSET($T5,,MATCH($D$2,$O$2:$GM$2,0)-1,1,1))),0)+IFERROR(RIGHT(OFFSET($U5,,MATCH($D$2,$O$2:$GM$2,0)-1,1,1),LEN(OFFSET($U5,,MATCH($D$2,$O$2:$GM$2,0)-1,1,1))-SEARCH("-",OFFSET($U5,,MATCH($D$2,$O$2:$GM$2,0)-1,1,1))),0)</f>
        <v>15</v>
      </c>
      <c r="H5" s="23">
        <f t="array" aca="1" ref="H5" ca="1">SUMPRODUCT(((IFERROR(MID(OFFSET($O5,0,$H$1-1,1,$H$2),IFERROR(SEARCH("-",OFFSET($O5,0,$H$1-1,1,$H$2))+1,0),LEN(OFFSET($O5,0,$H$1-1,1,$H$2))),0)*1)))</f>
        <v>5</v>
      </c>
      <c r="I5" s="19">
        <f>IFERROR(MATCH(Tableau12[[#This Row],[Nom]],Noms,0)+1,"")</f>
        <v>4</v>
      </c>
      <c r="J5" s="19">
        <f>IFERROR(Tableau12[[#This Row],[LigDebut]]+COUNTIFS(Noms,Tableau12[[#This Row],[Nom]])-1,"")</f>
        <v>5</v>
      </c>
      <c r="K5" s="19" t="b">
        <f>IFERROR(AND(INDEX(Noms,Tableau12[[#This Row],[LigDebut]]-1)=Tableau12[[#This Row],[Nom]],INDEX(Noms,Tableau12[[#This Row],[LigFin]]-1)=Tableau12[[#This Row],[Nom]]),TRUE())</f>
        <v>1</v>
      </c>
      <c r="L5" s="19" t="str">
        <f>IFERROR("BD!"&amp;ADDRESS(Tableau12[[#This Row],[LigDebut]],COLUMN(BDLigne))&amp;":"&amp;ADDRESS(Tableau12[[#This Row],[LigFin]],COLUMN(BDLigne)),"")</f>
        <v>BD!$V$4:$V$5</v>
      </c>
      <c r="M5" s="19" t="str">
        <f>IFERROR("BD!"&amp;ADDRESS(Tableau12[[#This Row],[LigDebut]],COLUMN(Début))&amp;":"&amp;ADDRESS(Tableau12[[#This Row],[LigFin]],COLUMN(Début)),"")</f>
        <v>BD!$L$4:$L$5</v>
      </c>
      <c r="N5" s="19" t="str">
        <f>IFERROR("BD!"&amp;ADDRESS(Tableau12[[#This Row],[LigDebut]],COLUMN(Fin))&amp;":"&amp;ADDRESS(Tableau12[[#This Row],[LigFin]],COLUMN(Fin)),"")</f>
        <v>BD!$M$4:$M$5</v>
      </c>
      <c r="O5" s="48" t="str">
        <f ca="1">IF(OR(Tableau12[[#This Row],[PlgeRechFin]]="",Tableau12[[#This Row],[Nom]]=""),"",
IF(COUNTIFS( INDIRECT(Tableau12[[#This Row],[PlgeRechDebut]]), "&lt;="&amp; O$3, INDIRECT(Tableau12[[#This Row],[PlgeRechFin]]), "&gt;=" &amp; O$3)&lt;&gt;0,
INDEX(Concat_pav_heures,
    _xlfn.MINIFS(INDIRECT(Tableau12[[#This Row],[PlgeRechLig]]), INDIRECT(Tableau12[[#This Row],[PlgeRechDebut]]), "&lt;="&amp;O$3, INDIRECT(Tableau12[[#This Row],[PlgeRechFin]]), "&gt;=" &amp; O$3)),""))</f>
        <v/>
      </c>
      <c r="P5" s="48" t="str">
        <f ca="1">IF(OR(Tableau12[[#This Row],[PlgeRechFin]]="",Tableau12[[#This Row],[Nom]]=""),"",
IF(COUNTIFS( INDIRECT(Tableau12[[#This Row],[PlgeRechDebut]]), "&lt;="&amp; P$3, INDIRECT(Tableau12[[#This Row],[PlgeRechFin]]), "&gt;=" &amp; P$3)&lt;&gt;0,
INDEX(Concat_pav_heures,
    _xlfn.MINIFS(INDIRECT(Tableau12[[#This Row],[PlgeRechLig]]), INDIRECT(Tableau12[[#This Row],[PlgeRechDebut]]), "&lt;="&amp;P$3, INDIRECT(Tableau12[[#This Row],[PlgeRechFin]]), "&gt;=" &amp; P$3)),""))</f>
        <v/>
      </c>
      <c r="Q5" s="48" t="str">
        <f ca="1">IF(OR(Tableau12[[#This Row],[PlgeRechFin]]="",Tableau12[[#This Row],[Nom]]=""),"",
IF(COUNTIFS( INDIRECT(Tableau12[[#This Row],[PlgeRechDebut]]), "&lt;="&amp; Q$3, INDIRECT(Tableau12[[#This Row],[PlgeRechFin]]), "&gt;=" &amp; Q$3)&lt;&gt;0,
INDEX(Concat_pav_heures,
    _xlfn.MINIFS(INDIRECT(Tableau12[[#This Row],[PlgeRechLig]]), INDIRECT(Tableau12[[#This Row],[PlgeRechDebut]]), "&lt;="&amp;Q$3, INDIRECT(Tableau12[[#This Row],[PlgeRechFin]]), "&gt;=" &amp; Q$3)),""))</f>
        <v/>
      </c>
      <c r="R5" s="48" t="str">
        <f ca="1">IF(OR(Tableau12[[#This Row],[PlgeRechFin]]="",Tableau12[[#This Row],[Nom]]=""),"",
IF(COUNTIFS( INDIRECT(Tableau12[[#This Row],[PlgeRechDebut]]), "&lt;="&amp; R$3, INDIRECT(Tableau12[[#This Row],[PlgeRechFin]]), "&gt;=" &amp; R$3)&lt;&gt;0,
INDEX(Concat_pav_heures,
    _xlfn.MINIFS(INDIRECT(Tableau12[[#This Row],[PlgeRechLig]]), INDIRECT(Tableau12[[#This Row],[PlgeRechDebut]]), "&lt;="&amp;R$3, INDIRECT(Tableau12[[#This Row],[PlgeRechFin]]), "&gt;=" &amp; R$3)),""))</f>
        <v/>
      </c>
      <c r="S5" s="48" t="str">
        <f ca="1">IF(OR(Tableau12[[#This Row],[PlgeRechFin]]="",Tableau12[[#This Row],[Nom]]=""),"",
IF(COUNTIFS( INDIRECT(Tableau12[[#This Row],[PlgeRechDebut]]), "&lt;="&amp; S$3, INDIRECT(Tableau12[[#This Row],[PlgeRechFin]]), "&gt;=" &amp; S$3)&lt;&gt;0,
INDEX(Concat_pav_heures,
    _xlfn.MINIFS(INDIRECT(Tableau12[[#This Row],[PlgeRechLig]]), INDIRECT(Tableau12[[#This Row],[PlgeRechDebut]]), "&lt;="&amp;S$3, INDIRECT(Tableau12[[#This Row],[PlgeRechFin]]), "&gt;=" &amp; S$3)),""))</f>
        <v/>
      </c>
      <c r="T5" s="48" t="str">
        <f ca="1">IF(OR(Tableau12[[#This Row],[PlgeRechFin]]="",Tableau12[[#This Row],[Nom]]=""),"",
IF(COUNTIFS( INDIRECT(Tableau12[[#This Row],[PlgeRechDebut]]), "&lt;="&amp; T$3, INDIRECT(Tableau12[[#This Row],[PlgeRechFin]]), "&gt;=" &amp; T$3)&lt;&gt;0,
INDEX(Concat_pav_heures,
    _xlfn.MINIFS(INDIRECT(Tableau12[[#This Row],[PlgeRechLig]]), INDIRECT(Tableau12[[#This Row],[PlgeRechDebut]]), "&lt;="&amp;T$3, INDIRECT(Tableau12[[#This Row],[PlgeRechFin]]), "&gt;=" &amp; T$3)),""))</f>
        <v/>
      </c>
      <c r="U5" s="48" t="str">
        <f ca="1">IF(OR(Tableau12[[#This Row],[PlgeRechFin]]="",Tableau12[[#This Row],[Nom]]=""),"",
IF(COUNTIFS( INDIRECT(Tableau12[[#This Row],[PlgeRechDebut]]), "&lt;="&amp; U$3, INDIRECT(Tableau12[[#This Row],[PlgeRechFin]]), "&gt;=" &amp; U$3)&lt;&gt;0,
INDEX(Concat_pav_heures,
    _xlfn.MINIFS(INDIRECT(Tableau12[[#This Row],[PlgeRechLig]]), INDIRECT(Tableau12[[#This Row],[PlgeRechDebut]]), "&lt;="&amp;U$3, INDIRECT(Tableau12[[#This Row],[PlgeRechFin]]), "&gt;=" &amp; U$3)),""))</f>
        <v/>
      </c>
      <c r="V5" s="48" t="str">
        <f ca="1">IF(OR(Tableau12[[#This Row],[PlgeRechFin]]="",Tableau12[[#This Row],[Nom]]=""),"",
IF(COUNTIFS( INDIRECT(Tableau12[[#This Row],[PlgeRechDebut]]), "&lt;="&amp; V$3, INDIRECT(Tableau12[[#This Row],[PlgeRechFin]]), "&gt;=" &amp; V$3)&lt;&gt;0,
INDEX(Concat_pav_heures,
    _xlfn.MINIFS(INDIRECT(Tableau12[[#This Row],[PlgeRechLig]]), INDIRECT(Tableau12[[#This Row],[PlgeRechDebut]]), "&lt;="&amp;V$3, INDIRECT(Tableau12[[#This Row],[PlgeRechFin]]), "&gt;=" &amp; V$3)),""))</f>
        <v/>
      </c>
      <c r="W5" s="48" t="str">
        <f ca="1">IF(OR(Tableau12[[#This Row],[PlgeRechFin]]="",Tableau12[[#This Row],[Nom]]=""),"",
IF(COUNTIFS( INDIRECT(Tableau12[[#This Row],[PlgeRechDebut]]), "&lt;="&amp; W$3, INDIRECT(Tableau12[[#This Row],[PlgeRechFin]]), "&gt;=" &amp; W$3)&lt;&gt;0,
INDEX(Concat_pav_heures,
    _xlfn.MINIFS(INDIRECT(Tableau12[[#This Row],[PlgeRechLig]]), INDIRECT(Tableau12[[#This Row],[PlgeRechDebut]]), "&lt;="&amp;W$3, INDIRECT(Tableau12[[#This Row],[PlgeRechFin]]), "&gt;=" &amp; W$3)),""))</f>
        <v/>
      </c>
      <c r="X5" s="48" t="str">
        <f ca="1">IF(OR(Tableau12[[#This Row],[PlgeRechFin]]="",Tableau12[[#This Row],[Nom]]=""),"",
IF(COUNTIFS( INDIRECT(Tableau12[[#This Row],[PlgeRechDebut]]), "&lt;="&amp; X$3, INDIRECT(Tableau12[[#This Row],[PlgeRechFin]]), "&gt;=" &amp; X$3)&lt;&gt;0,
INDEX(Concat_pav_heures,
    _xlfn.MINIFS(INDIRECT(Tableau12[[#This Row],[PlgeRechLig]]), INDIRECT(Tableau12[[#This Row],[PlgeRechDebut]]), "&lt;="&amp;X$3, INDIRECT(Tableau12[[#This Row],[PlgeRechFin]]), "&gt;=" &amp; X$3)),""))</f>
        <v/>
      </c>
      <c r="Y5" s="48" t="str">
        <f ca="1">IF(OR(Tableau12[[#This Row],[PlgeRechFin]]="",Tableau12[[#This Row],[Nom]]=""),"",
IF(COUNTIFS( INDIRECT(Tableau12[[#This Row],[PlgeRechDebut]]), "&lt;="&amp; Y$3, INDIRECT(Tableau12[[#This Row],[PlgeRechFin]]), "&gt;=" &amp; Y$3)&lt;&gt;0,
INDEX(Concat_pav_heures,
    _xlfn.MINIFS(INDIRECT(Tableau12[[#This Row],[PlgeRechLig]]), INDIRECT(Tableau12[[#This Row],[PlgeRechDebut]]), "&lt;="&amp;Y$3, INDIRECT(Tableau12[[#This Row],[PlgeRechFin]]), "&gt;=" &amp; Y$3)),""))</f>
        <v/>
      </c>
      <c r="Z5" s="48" t="str">
        <f ca="1">IF(OR(Tableau12[[#This Row],[PlgeRechFin]]="",Tableau12[[#This Row],[Nom]]=""),"",
IF(COUNTIFS( INDIRECT(Tableau12[[#This Row],[PlgeRechDebut]]), "&lt;="&amp; Z$3, INDIRECT(Tableau12[[#This Row],[PlgeRechFin]]), "&gt;=" &amp; Z$3)&lt;&gt;0,
INDEX(Concat_pav_heures,
    _xlfn.MINIFS(INDIRECT(Tableau12[[#This Row],[PlgeRechLig]]), INDIRECT(Tableau12[[#This Row],[PlgeRechDebut]]), "&lt;="&amp;Z$3, INDIRECT(Tableau12[[#This Row],[PlgeRechFin]]), "&gt;=" &amp; Z$3)),""))</f>
        <v/>
      </c>
      <c r="AA5" s="48" t="str">
        <f ca="1">IF(OR(Tableau12[[#This Row],[PlgeRechFin]]="",Tableau12[[#This Row],[Nom]]=""),"",
IF(COUNTIFS( INDIRECT(Tableau12[[#This Row],[PlgeRechDebut]]), "&lt;="&amp; AA$3, INDIRECT(Tableau12[[#This Row],[PlgeRechFin]]), "&gt;=" &amp; AA$3)&lt;&gt;0,
INDEX(Concat_pav_heures,
    _xlfn.MINIFS(INDIRECT(Tableau12[[#This Row],[PlgeRechLig]]), INDIRECT(Tableau12[[#This Row],[PlgeRechDebut]]), "&lt;="&amp;AA$3, INDIRECT(Tableau12[[#This Row],[PlgeRechFin]]), "&gt;=" &amp; AA$3)),""))</f>
        <v/>
      </c>
      <c r="AB5" s="48" t="str">
        <f ca="1">IF(OR(Tableau12[[#This Row],[PlgeRechFin]]="",Tableau12[[#This Row],[Nom]]=""),"",
IF(COUNTIFS( INDIRECT(Tableau12[[#This Row],[PlgeRechDebut]]), "&lt;="&amp; AB$3, INDIRECT(Tableau12[[#This Row],[PlgeRechFin]]), "&gt;=" &amp; AB$3)&lt;&gt;0,
INDEX(Concat_pav_heures,
    _xlfn.MINIFS(INDIRECT(Tableau12[[#This Row],[PlgeRechLig]]), INDIRECT(Tableau12[[#This Row],[PlgeRechDebut]]), "&lt;="&amp;AB$3, INDIRECT(Tableau12[[#This Row],[PlgeRechFin]]), "&gt;=" &amp; AB$3)),""))</f>
        <v/>
      </c>
      <c r="AC5" s="48" t="str">
        <f ca="1">IF(OR(Tableau12[[#This Row],[PlgeRechFin]]="",Tableau12[[#This Row],[Nom]]=""),"",
IF(COUNTIFS( INDIRECT(Tableau12[[#This Row],[PlgeRechDebut]]), "&lt;="&amp; AC$3, INDIRECT(Tableau12[[#This Row],[PlgeRechFin]]), "&gt;=" &amp; AC$3)&lt;&gt;0,
INDEX(Concat_pav_heures,
    _xlfn.MINIFS(INDIRECT(Tableau12[[#This Row],[PlgeRechLig]]), INDIRECT(Tableau12[[#This Row],[PlgeRechDebut]]), "&lt;="&amp;AC$3, INDIRECT(Tableau12[[#This Row],[PlgeRechFin]]), "&gt;=" &amp; AC$3)),""))</f>
        <v/>
      </c>
      <c r="AD5" s="48" t="str">
        <f ca="1">IF(OR(Tableau12[[#This Row],[PlgeRechFin]]="",Tableau12[[#This Row],[Nom]]=""),"",
IF(COUNTIFS( INDIRECT(Tableau12[[#This Row],[PlgeRechDebut]]), "&lt;="&amp; AD$3, INDIRECT(Tableau12[[#This Row],[PlgeRechFin]]), "&gt;=" &amp; AD$3)&lt;&gt;0,
INDEX(Concat_pav_heures,
    _xlfn.MINIFS(INDIRECT(Tableau12[[#This Row],[PlgeRechLig]]), INDIRECT(Tableau12[[#This Row],[PlgeRechDebut]]), "&lt;="&amp;AD$3, INDIRECT(Tableau12[[#This Row],[PlgeRechFin]]), "&gt;=" &amp; AD$3)),""))</f>
        <v/>
      </c>
      <c r="AE5" s="48" t="str">
        <f ca="1">IF(OR(Tableau12[[#This Row],[PlgeRechFin]]="",Tableau12[[#This Row],[Nom]]=""),"",
IF(COUNTIFS( INDIRECT(Tableau12[[#This Row],[PlgeRechDebut]]), "&lt;="&amp; AE$3, INDIRECT(Tableau12[[#This Row],[PlgeRechFin]]), "&gt;=" &amp; AE$3)&lt;&gt;0,
INDEX(Concat_pav_heures,
    _xlfn.MINIFS(INDIRECT(Tableau12[[#This Row],[PlgeRechLig]]), INDIRECT(Tableau12[[#This Row],[PlgeRechDebut]]), "&lt;="&amp;AE$3, INDIRECT(Tableau12[[#This Row],[PlgeRechFin]]), "&gt;=" &amp; AE$3)),""))</f>
        <v/>
      </c>
      <c r="AF5" s="48" t="str">
        <f ca="1">IF(OR(Tableau12[[#This Row],[PlgeRechFin]]="",Tableau12[[#This Row],[Nom]]=""),"",
IF(COUNTIFS( INDIRECT(Tableau12[[#This Row],[PlgeRechDebut]]), "&lt;="&amp; AF$3, INDIRECT(Tableau12[[#This Row],[PlgeRechFin]]), "&gt;=" &amp; AF$3)&lt;&gt;0,
INDEX(Concat_pav_heures,
    _xlfn.MINIFS(INDIRECT(Tableau12[[#This Row],[PlgeRechLig]]), INDIRECT(Tableau12[[#This Row],[PlgeRechDebut]]), "&lt;="&amp;AF$3, INDIRECT(Tableau12[[#This Row],[PlgeRechFin]]), "&gt;=" &amp; AF$3)),""))</f>
        <v/>
      </c>
      <c r="AG5" s="48" t="str">
        <f ca="1">IF(OR(Tableau12[[#This Row],[PlgeRechFin]]="",Tableau12[[#This Row],[Nom]]=""),"",
IF(COUNTIFS( INDIRECT(Tableau12[[#This Row],[PlgeRechDebut]]), "&lt;="&amp; AG$3, INDIRECT(Tableau12[[#This Row],[PlgeRechFin]]), "&gt;=" &amp; AG$3)&lt;&gt;0,
INDEX(Concat_pav_heures,
    _xlfn.MINIFS(INDIRECT(Tableau12[[#This Row],[PlgeRechLig]]), INDIRECT(Tableau12[[#This Row],[PlgeRechDebut]]), "&lt;="&amp;AG$3, INDIRECT(Tableau12[[#This Row],[PlgeRechFin]]), "&gt;=" &amp; AG$3)),""))</f>
        <v/>
      </c>
      <c r="AH5" s="48" t="str">
        <f ca="1">IF(OR(Tableau12[[#This Row],[PlgeRechFin]]="",Tableau12[[#This Row],[Nom]]=""),"",
IF(COUNTIFS( INDIRECT(Tableau12[[#This Row],[PlgeRechDebut]]), "&lt;="&amp; AH$3, INDIRECT(Tableau12[[#This Row],[PlgeRechFin]]), "&gt;=" &amp; AH$3)&lt;&gt;0,
INDEX(Concat_pav_heures,
    _xlfn.MINIFS(INDIRECT(Tableau12[[#This Row],[PlgeRechLig]]), INDIRECT(Tableau12[[#This Row],[PlgeRechDebut]]), "&lt;="&amp;AH$3, INDIRECT(Tableau12[[#This Row],[PlgeRechFin]]), "&gt;=" &amp; AH$3)),""))</f>
        <v/>
      </c>
      <c r="AI5" s="48" t="str">
        <f ca="1">IF(OR(Tableau12[[#This Row],[PlgeRechFin]]="",Tableau12[[#This Row],[Nom]]=""),"",
IF(COUNTIFS( INDIRECT(Tableau12[[#This Row],[PlgeRechDebut]]), "&lt;="&amp; AI$3, INDIRECT(Tableau12[[#This Row],[PlgeRechFin]]), "&gt;=" &amp; AI$3)&lt;&gt;0,
INDEX(Concat_pav_heures,
    _xlfn.MINIFS(INDIRECT(Tableau12[[#This Row],[PlgeRechLig]]), INDIRECT(Tableau12[[#This Row],[PlgeRechDebut]]), "&lt;="&amp;AI$3, INDIRECT(Tableau12[[#This Row],[PlgeRechFin]]), "&gt;=" &amp; AI$3)),""))</f>
        <v/>
      </c>
      <c r="AJ5" s="48" t="str">
        <f ca="1">IF(OR(Tableau12[[#This Row],[PlgeRechFin]]="",Tableau12[[#This Row],[Nom]]=""),"",
IF(COUNTIFS( INDIRECT(Tableau12[[#This Row],[PlgeRechDebut]]), "&lt;="&amp; AJ$3, INDIRECT(Tableau12[[#This Row],[PlgeRechFin]]), "&gt;=" &amp; AJ$3)&lt;&gt;0,
INDEX(Concat_pav_heures,
    _xlfn.MINIFS(INDIRECT(Tableau12[[#This Row],[PlgeRechLig]]), INDIRECT(Tableau12[[#This Row],[PlgeRechDebut]]), "&lt;="&amp;AJ$3, INDIRECT(Tableau12[[#This Row],[PlgeRechFin]]), "&gt;=" &amp; AJ$3)),""))</f>
        <v/>
      </c>
      <c r="AK5" s="48" t="str">
        <f ca="1">IF(OR(Tableau12[[#This Row],[PlgeRechFin]]="",Tableau12[[#This Row],[Nom]]=""),"",
IF(COUNTIFS( INDIRECT(Tableau12[[#This Row],[PlgeRechDebut]]), "&lt;="&amp; AK$3, INDIRECT(Tableau12[[#This Row],[PlgeRechFin]]), "&gt;=" &amp; AK$3)&lt;&gt;0,
INDEX(Concat_pav_heures,
    _xlfn.MINIFS(INDIRECT(Tableau12[[#This Row],[PlgeRechLig]]), INDIRECT(Tableau12[[#This Row],[PlgeRechDebut]]), "&lt;="&amp;AK$3, INDIRECT(Tableau12[[#This Row],[PlgeRechFin]]), "&gt;=" &amp; AK$3)),""))</f>
        <v/>
      </c>
      <c r="AL5" s="48" t="str">
        <f ca="1">IF(OR(Tableau12[[#This Row],[PlgeRechFin]]="",Tableau12[[#This Row],[Nom]]=""),"",
IF(COUNTIFS( INDIRECT(Tableau12[[#This Row],[PlgeRechDebut]]), "&lt;="&amp; AL$3, INDIRECT(Tableau12[[#This Row],[PlgeRechFin]]), "&gt;=" &amp; AL$3)&lt;&gt;0,
INDEX(Concat_pav_heures,
    _xlfn.MINIFS(INDIRECT(Tableau12[[#This Row],[PlgeRechLig]]), INDIRECT(Tableau12[[#This Row],[PlgeRechDebut]]), "&lt;="&amp;AL$3, INDIRECT(Tableau12[[#This Row],[PlgeRechFin]]), "&gt;=" &amp; AL$3)),""))</f>
        <v/>
      </c>
      <c r="AM5" s="48" t="str">
        <f ca="1">IF(OR(Tableau12[[#This Row],[PlgeRechFin]]="",Tableau12[[#This Row],[Nom]]=""),"",
IF(COUNTIFS( INDIRECT(Tableau12[[#This Row],[PlgeRechDebut]]), "&lt;="&amp; AM$3, INDIRECT(Tableau12[[#This Row],[PlgeRechFin]]), "&gt;=" &amp; AM$3)&lt;&gt;0,
INDEX(Concat_pav_heures,
    _xlfn.MINIFS(INDIRECT(Tableau12[[#This Row],[PlgeRechLig]]), INDIRECT(Tableau12[[#This Row],[PlgeRechDebut]]), "&lt;="&amp;AM$3, INDIRECT(Tableau12[[#This Row],[PlgeRechFin]]), "&gt;=" &amp; AM$3)),""))</f>
        <v/>
      </c>
      <c r="AN5" s="48" t="str">
        <f ca="1">IF(OR(Tableau12[[#This Row],[PlgeRechFin]]="",Tableau12[[#This Row],[Nom]]=""),"",
IF(COUNTIFS( INDIRECT(Tableau12[[#This Row],[PlgeRechDebut]]), "&lt;="&amp; AN$3, INDIRECT(Tableau12[[#This Row],[PlgeRechFin]]), "&gt;=" &amp; AN$3)&lt;&gt;0,
INDEX(Concat_pav_heures,
    _xlfn.MINIFS(INDIRECT(Tableau12[[#This Row],[PlgeRechLig]]), INDIRECT(Tableau12[[#This Row],[PlgeRechDebut]]), "&lt;="&amp;AN$3, INDIRECT(Tableau12[[#This Row],[PlgeRechFin]]), "&gt;=" &amp; AN$3)),""))</f>
        <v/>
      </c>
      <c r="AO5" s="48" t="str">
        <f ca="1">IF(OR(Tableau12[[#This Row],[PlgeRechFin]]="",Tableau12[[#This Row],[Nom]]=""),"",
IF(COUNTIFS( INDIRECT(Tableau12[[#This Row],[PlgeRechDebut]]), "&lt;="&amp; AO$3, INDIRECT(Tableau12[[#This Row],[PlgeRechFin]]), "&gt;=" &amp; AO$3)&lt;&gt;0,
INDEX(Concat_pav_heures,
    _xlfn.MINIFS(INDIRECT(Tableau12[[#This Row],[PlgeRechLig]]), INDIRECT(Tableau12[[#This Row],[PlgeRechDebut]]), "&lt;="&amp;AO$3, INDIRECT(Tableau12[[#This Row],[PlgeRechFin]]), "&gt;=" &amp; AO$3)),""))</f>
        <v/>
      </c>
      <c r="AP5" s="48" t="str">
        <f ca="1">IF(OR(Tableau12[[#This Row],[PlgeRechFin]]="",Tableau12[[#This Row],[Nom]]=""),"",
IF(COUNTIFS( INDIRECT(Tableau12[[#This Row],[PlgeRechDebut]]), "&lt;="&amp; AP$3, INDIRECT(Tableau12[[#This Row],[PlgeRechFin]]), "&gt;=" &amp; AP$3)&lt;&gt;0,
INDEX(Concat_pav_heures,
    _xlfn.MINIFS(INDIRECT(Tableau12[[#This Row],[PlgeRechLig]]), INDIRECT(Tableau12[[#This Row],[PlgeRechDebut]]), "&lt;="&amp;AP$3, INDIRECT(Tableau12[[#This Row],[PlgeRechFin]]), "&gt;=" &amp; AP$3)),""))</f>
        <v/>
      </c>
      <c r="AQ5" s="48" t="str">
        <f ca="1">IF(OR(Tableau12[[#This Row],[PlgeRechFin]]="",Tableau12[[#This Row],[Nom]]=""),"",
IF(COUNTIFS( INDIRECT(Tableau12[[#This Row],[PlgeRechDebut]]), "&lt;="&amp; AQ$3, INDIRECT(Tableau12[[#This Row],[PlgeRechFin]]), "&gt;=" &amp; AQ$3)&lt;&gt;0,
INDEX(Concat_pav_heures,
    _xlfn.MINIFS(INDIRECT(Tableau12[[#This Row],[PlgeRechLig]]), INDIRECT(Tableau12[[#This Row],[PlgeRechDebut]]), "&lt;="&amp;AQ$3, INDIRECT(Tableau12[[#This Row],[PlgeRechFin]]), "&gt;=" &amp; AQ$3)),""))</f>
        <v/>
      </c>
      <c r="AR5" s="48" t="str">
        <f ca="1">IF(OR(Tableau12[[#This Row],[PlgeRechFin]]="",Tableau12[[#This Row],[Nom]]=""),"",
IF(COUNTIFS( INDIRECT(Tableau12[[#This Row],[PlgeRechDebut]]), "&lt;="&amp; AR$3, INDIRECT(Tableau12[[#This Row],[PlgeRechFin]]), "&gt;=" &amp; AR$3)&lt;&gt;0,
INDEX(Concat_pav_heures,
    _xlfn.MINIFS(INDIRECT(Tableau12[[#This Row],[PlgeRechLig]]), INDIRECT(Tableau12[[#This Row],[PlgeRechDebut]]), "&lt;="&amp;AR$3, INDIRECT(Tableau12[[#This Row],[PlgeRechFin]]), "&gt;=" &amp; AR$3)),""))</f>
        <v/>
      </c>
      <c r="AS5" s="48" t="str">
        <f ca="1">IF(OR(Tableau12[[#This Row],[PlgeRechFin]]="",Tableau12[[#This Row],[Nom]]=""),"",
IF(COUNTIFS( INDIRECT(Tableau12[[#This Row],[PlgeRechDebut]]), "&lt;="&amp; AS$3, INDIRECT(Tableau12[[#This Row],[PlgeRechFin]]), "&gt;=" &amp; AS$3)&lt;&gt;0,
INDEX(Concat_pav_heures,
    _xlfn.MINIFS(INDIRECT(Tableau12[[#This Row],[PlgeRechLig]]), INDIRECT(Tableau12[[#This Row],[PlgeRechDebut]]), "&lt;="&amp;AS$3, INDIRECT(Tableau12[[#This Row],[PlgeRechFin]]), "&gt;=" &amp; AS$3)),""))</f>
        <v>ATZ-5</v>
      </c>
      <c r="AT5" s="48" t="str">
        <f ca="1">IF(OR(Tableau12[[#This Row],[PlgeRechFin]]="",Tableau12[[#This Row],[Nom]]=""),"",
IF(COUNTIFS( INDIRECT(Tableau12[[#This Row],[PlgeRechDebut]]), "&lt;="&amp; AT$3, INDIRECT(Tableau12[[#This Row],[PlgeRechFin]]), "&gt;=" &amp; AT$3)&lt;&gt;0,
INDEX(Concat_pav_heures,
    _xlfn.MINIFS(INDIRECT(Tableau12[[#This Row],[PlgeRechLig]]), INDIRECT(Tableau12[[#This Row],[PlgeRechDebut]]), "&lt;="&amp;AT$3, INDIRECT(Tableau12[[#This Row],[PlgeRechFin]]), "&gt;=" &amp; AT$3)),""))</f>
        <v>ATZ-5</v>
      </c>
      <c r="AU5" s="48" t="str">
        <f ca="1">IF(OR(Tableau12[[#This Row],[PlgeRechFin]]="",Tableau12[[#This Row],[Nom]]=""),"",
IF(COUNTIFS( INDIRECT(Tableau12[[#This Row],[PlgeRechDebut]]), "&lt;="&amp; AU$3, INDIRECT(Tableau12[[#This Row],[PlgeRechFin]]), "&gt;=" &amp; AU$3)&lt;&gt;0,
INDEX(Concat_pav_heures,
    _xlfn.MINIFS(INDIRECT(Tableau12[[#This Row],[PlgeRechLig]]), INDIRECT(Tableau12[[#This Row],[PlgeRechDebut]]), "&lt;="&amp;AU$3, INDIRECT(Tableau12[[#This Row],[PlgeRechFin]]), "&gt;=" &amp; AU$3)),""))</f>
        <v>ATZ-5</v>
      </c>
      <c r="AV5" s="48" t="str">
        <f ca="1">IF(OR(Tableau12[[#This Row],[PlgeRechFin]]="",Tableau12[[#This Row],[Nom]]=""),"",
IF(COUNTIFS( INDIRECT(Tableau12[[#This Row],[PlgeRechDebut]]), "&lt;="&amp; AV$3, INDIRECT(Tableau12[[#This Row],[PlgeRechFin]]), "&gt;=" &amp; AV$3)&lt;&gt;0,
INDEX(Concat_pav_heures,
    _xlfn.MINIFS(INDIRECT(Tableau12[[#This Row],[PlgeRechLig]]), INDIRECT(Tableau12[[#This Row],[PlgeRechDebut]]), "&lt;="&amp;AV$3, INDIRECT(Tableau12[[#This Row],[PlgeRechFin]]), "&gt;=" &amp; AV$3)),""))</f>
        <v>ATZ-12</v>
      </c>
      <c r="AW5" s="48" t="str">
        <f ca="1">IF(OR(Tableau12[[#This Row],[PlgeRechFin]]="",Tableau12[[#This Row],[Nom]]=""),"",
IF(COUNTIFS( INDIRECT(Tableau12[[#This Row],[PlgeRechDebut]]), "&lt;="&amp; AW$3, INDIRECT(Tableau12[[#This Row],[PlgeRechFin]]), "&gt;=" &amp; AW$3)&lt;&gt;0,
INDEX(Concat_pav_heures,
    _xlfn.MINIFS(INDIRECT(Tableau12[[#This Row],[PlgeRechLig]]), INDIRECT(Tableau12[[#This Row],[PlgeRechDebut]]), "&lt;="&amp;AW$3, INDIRECT(Tableau12[[#This Row],[PlgeRechFin]]), "&gt;=" &amp; AW$3)),""))</f>
        <v>ATZ-12</v>
      </c>
      <c r="AX5" s="48" t="str">
        <f ca="1">IF(OR(Tableau12[[#This Row],[PlgeRechFin]]="",Tableau12[[#This Row],[Nom]]=""),"",
IF(COUNTIFS( INDIRECT(Tableau12[[#This Row],[PlgeRechDebut]]), "&lt;="&amp; AX$3, INDIRECT(Tableau12[[#This Row],[PlgeRechFin]]), "&gt;=" &amp; AX$3)&lt;&gt;0,
INDEX(Concat_pav_heures,
    _xlfn.MINIFS(INDIRECT(Tableau12[[#This Row],[PlgeRechLig]]), INDIRECT(Tableau12[[#This Row],[PlgeRechDebut]]), "&lt;="&amp;AX$3, INDIRECT(Tableau12[[#This Row],[PlgeRechFin]]), "&gt;=" &amp; AX$3)),""))</f>
        <v>ATZ-12</v>
      </c>
      <c r="AY5" s="48" t="str">
        <f ca="1">IF(OR(Tableau12[[#This Row],[PlgeRechFin]]="",Tableau12[[#This Row],[Nom]]=""),"",
IF(COUNTIFS( INDIRECT(Tableau12[[#This Row],[PlgeRechDebut]]), "&lt;="&amp; AY$3, INDIRECT(Tableau12[[#This Row],[PlgeRechFin]]), "&gt;=" &amp; AY$3)&lt;&gt;0,
INDEX(Concat_pav_heures,
    _xlfn.MINIFS(INDIRECT(Tableau12[[#This Row],[PlgeRechLig]]), INDIRECT(Tableau12[[#This Row],[PlgeRechDebut]]), "&lt;="&amp;AY$3, INDIRECT(Tableau12[[#This Row],[PlgeRechFin]]), "&gt;=" &amp; AY$3)),""))</f>
        <v/>
      </c>
      <c r="AZ5" s="48" t="str">
        <f ca="1">IF(OR(Tableau12[[#This Row],[PlgeRechFin]]="",Tableau12[[#This Row],[Nom]]=""),"",
IF(COUNTIFS( INDIRECT(Tableau12[[#This Row],[PlgeRechDebut]]), "&lt;="&amp; AZ$3, INDIRECT(Tableau12[[#This Row],[PlgeRechFin]]), "&gt;=" &amp; AZ$3)&lt;&gt;0,
INDEX(Concat_pav_heures,
    _xlfn.MINIFS(INDIRECT(Tableau12[[#This Row],[PlgeRechLig]]), INDIRECT(Tableau12[[#This Row],[PlgeRechDebut]]), "&lt;="&amp;AZ$3, INDIRECT(Tableau12[[#This Row],[PlgeRechFin]]), "&gt;=" &amp; AZ$3)),""))</f>
        <v/>
      </c>
      <c r="BA5" s="48" t="str">
        <f ca="1">IF(OR(Tableau12[[#This Row],[PlgeRechFin]]="",Tableau12[[#This Row],[Nom]]=""),"",
IF(COUNTIFS( INDIRECT(Tableau12[[#This Row],[PlgeRechDebut]]), "&lt;="&amp; BA$3, INDIRECT(Tableau12[[#This Row],[PlgeRechFin]]), "&gt;=" &amp; BA$3)&lt;&gt;0,
INDEX(Concat_pav_heures,
    _xlfn.MINIFS(INDIRECT(Tableau12[[#This Row],[PlgeRechLig]]), INDIRECT(Tableau12[[#This Row],[PlgeRechDebut]]), "&lt;="&amp;BA$3, INDIRECT(Tableau12[[#This Row],[PlgeRechFin]]), "&gt;=" &amp; BA$3)),""))</f>
        <v/>
      </c>
      <c r="BB5" s="48" t="str">
        <f ca="1">IF(OR(Tableau12[[#This Row],[PlgeRechFin]]="",Tableau12[[#This Row],[Nom]]=""),"",
IF(COUNTIFS( INDIRECT(Tableau12[[#This Row],[PlgeRechDebut]]), "&lt;="&amp; BB$3, INDIRECT(Tableau12[[#This Row],[PlgeRechFin]]), "&gt;=" &amp; BB$3)&lt;&gt;0,
INDEX(Concat_pav_heures,
    _xlfn.MINIFS(INDIRECT(Tableau12[[#This Row],[PlgeRechLig]]), INDIRECT(Tableau12[[#This Row],[PlgeRechDebut]]), "&lt;="&amp;BB$3, INDIRECT(Tableau12[[#This Row],[PlgeRechFin]]), "&gt;=" &amp; BB$3)),""))</f>
        <v/>
      </c>
      <c r="BC5" s="48" t="str">
        <f ca="1">IF(OR(Tableau12[[#This Row],[PlgeRechFin]]="",Tableau12[[#This Row],[Nom]]=""),"",
IF(COUNTIFS( INDIRECT(Tableau12[[#This Row],[PlgeRechDebut]]), "&lt;="&amp; BC$3, INDIRECT(Tableau12[[#This Row],[PlgeRechFin]]), "&gt;=" &amp; BC$3)&lt;&gt;0,
INDEX(Concat_pav_heures,
    _xlfn.MINIFS(INDIRECT(Tableau12[[#This Row],[PlgeRechLig]]), INDIRECT(Tableau12[[#This Row],[PlgeRechDebut]]), "&lt;="&amp;BC$3, INDIRECT(Tableau12[[#This Row],[PlgeRechFin]]), "&gt;=" &amp; BC$3)),""))</f>
        <v/>
      </c>
      <c r="BD5" s="48" t="str">
        <f ca="1">IF(OR(Tableau12[[#This Row],[PlgeRechFin]]="",Tableau12[[#This Row],[Nom]]=""),"",
IF(COUNTIFS( INDIRECT(Tableau12[[#This Row],[PlgeRechDebut]]), "&lt;="&amp; BD$3, INDIRECT(Tableau12[[#This Row],[PlgeRechFin]]), "&gt;=" &amp; BD$3)&lt;&gt;0,
INDEX(Concat_pav_heures,
    _xlfn.MINIFS(INDIRECT(Tableau12[[#This Row],[PlgeRechLig]]), INDIRECT(Tableau12[[#This Row],[PlgeRechDebut]]), "&lt;="&amp;BD$3, INDIRECT(Tableau12[[#This Row],[PlgeRechFin]]), "&gt;=" &amp; BD$3)),""))</f>
        <v/>
      </c>
      <c r="BE5" s="48" t="str">
        <f ca="1">IF(OR(Tableau12[[#This Row],[PlgeRechFin]]="",Tableau12[[#This Row],[Nom]]=""),"",
IF(COUNTIFS( INDIRECT(Tableau12[[#This Row],[PlgeRechDebut]]), "&lt;="&amp; BE$3, INDIRECT(Tableau12[[#This Row],[PlgeRechFin]]), "&gt;=" &amp; BE$3)&lt;&gt;0,
INDEX(Concat_pav_heures,
    _xlfn.MINIFS(INDIRECT(Tableau12[[#This Row],[PlgeRechLig]]), INDIRECT(Tableau12[[#This Row],[PlgeRechDebut]]), "&lt;="&amp;BE$3, INDIRECT(Tableau12[[#This Row],[PlgeRechFin]]), "&gt;=" &amp; BE$3)),""))</f>
        <v/>
      </c>
      <c r="BF5" s="48" t="str">
        <f ca="1">IF(OR(Tableau12[[#This Row],[PlgeRechFin]]="",Tableau12[[#This Row],[Nom]]=""),"",
IF(COUNTIFS( INDIRECT(Tableau12[[#This Row],[PlgeRechDebut]]), "&lt;="&amp; BF$3, INDIRECT(Tableau12[[#This Row],[PlgeRechFin]]), "&gt;=" &amp; BF$3)&lt;&gt;0,
INDEX(Concat_pav_heures,
    _xlfn.MINIFS(INDIRECT(Tableau12[[#This Row],[PlgeRechLig]]), INDIRECT(Tableau12[[#This Row],[PlgeRechDebut]]), "&lt;="&amp;BF$3, INDIRECT(Tableau12[[#This Row],[PlgeRechFin]]), "&gt;=" &amp; BF$3)),""))</f>
        <v/>
      </c>
      <c r="BG5" s="48" t="str">
        <f ca="1">IF(OR(Tableau12[[#This Row],[PlgeRechFin]]="",Tableau12[[#This Row],[Nom]]=""),"",
IF(COUNTIFS( INDIRECT(Tableau12[[#This Row],[PlgeRechDebut]]), "&lt;="&amp; BG$3, INDIRECT(Tableau12[[#This Row],[PlgeRechFin]]), "&gt;=" &amp; BG$3)&lt;&gt;0,
INDEX(Concat_pav_heures,
    _xlfn.MINIFS(INDIRECT(Tableau12[[#This Row],[PlgeRechLig]]), INDIRECT(Tableau12[[#This Row],[PlgeRechDebut]]), "&lt;="&amp;BG$3, INDIRECT(Tableau12[[#This Row],[PlgeRechFin]]), "&gt;=" &amp; BG$3)),""))</f>
        <v/>
      </c>
      <c r="BH5" s="48" t="str">
        <f ca="1">IF(OR(Tableau12[[#This Row],[PlgeRechFin]]="",Tableau12[[#This Row],[Nom]]=""),"",
IF(COUNTIFS( INDIRECT(Tableau12[[#This Row],[PlgeRechDebut]]), "&lt;="&amp; BH$3, INDIRECT(Tableau12[[#This Row],[PlgeRechFin]]), "&gt;=" &amp; BH$3)&lt;&gt;0,
INDEX(Concat_pav_heures,
    _xlfn.MINIFS(INDIRECT(Tableau12[[#This Row],[PlgeRechLig]]), INDIRECT(Tableau12[[#This Row],[PlgeRechDebut]]), "&lt;="&amp;BH$3, INDIRECT(Tableau12[[#This Row],[PlgeRechFin]]), "&gt;=" &amp; BH$3)),""))</f>
        <v/>
      </c>
      <c r="BI5" s="48" t="str">
        <f ca="1">IF(OR(Tableau12[[#This Row],[PlgeRechFin]]="",Tableau12[[#This Row],[Nom]]=""),"",
IF(COUNTIFS( INDIRECT(Tableau12[[#This Row],[PlgeRechDebut]]), "&lt;="&amp; BI$3, INDIRECT(Tableau12[[#This Row],[PlgeRechFin]]), "&gt;=" &amp; BI$3)&lt;&gt;0,
INDEX(Concat_pav_heures,
    _xlfn.MINIFS(INDIRECT(Tableau12[[#This Row],[PlgeRechLig]]), INDIRECT(Tableau12[[#This Row],[PlgeRechDebut]]), "&lt;="&amp;BI$3, INDIRECT(Tableau12[[#This Row],[PlgeRechFin]]), "&gt;=" &amp; BI$3)),""))</f>
        <v/>
      </c>
      <c r="BJ5" s="48" t="str">
        <f ca="1">IF(OR(Tableau12[[#This Row],[PlgeRechFin]]="",Tableau12[[#This Row],[Nom]]=""),"",
IF(COUNTIFS( INDIRECT(Tableau12[[#This Row],[PlgeRechDebut]]), "&lt;="&amp; BJ$3, INDIRECT(Tableau12[[#This Row],[PlgeRechFin]]), "&gt;=" &amp; BJ$3)&lt;&gt;0,
INDEX(Concat_pav_heures,
    _xlfn.MINIFS(INDIRECT(Tableau12[[#This Row],[PlgeRechLig]]), INDIRECT(Tableau12[[#This Row],[PlgeRechDebut]]), "&lt;="&amp;BJ$3, INDIRECT(Tableau12[[#This Row],[PlgeRechFin]]), "&gt;=" &amp; BJ$3)),""))</f>
        <v/>
      </c>
      <c r="BK5" s="48" t="str">
        <f ca="1">IF(OR(Tableau12[[#This Row],[PlgeRechFin]]="",Tableau12[[#This Row],[Nom]]=""),"",
IF(COUNTIFS( INDIRECT(Tableau12[[#This Row],[PlgeRechDebut]]), "&lt;="&amp; BK$3, INDIRECT(Tableau12[[#This Row],[PlgeRechFin]]), "&gt;=" &amp; BK$3)&lt;&gt;0,
INDEX(Concat_pav_heures,
    _xlfn.MINIFS(INDIRECT(Tableau12[[#This Row],[PlgeRechLig]]), INDIRECT(Tableau12[[#This Row],[PlgeRechDebut]]), "&lt;="&amp;BK$3, INDIRECT(Tableau12[[#This Row],[PlgeRechFin]]), "&gt;=" &amp; BK$3)),""))</f>
        <v/>
      </c>
      <c r="BL5" s="48" t="str">
        <f ca="1">IF(OR(Tableau12[[#This Row],[PlgeRechFin]]="",Tableau12[[#This Row],[Nom]]=""),"",
IF(COUNTIFS( INDIRECT(Tableau12[[#This Row],[PlgeRechDebut]]), "&lt;="&amp; BL$3, INDIRECT(Tableau12[[#This Row],[PlgeRechFin]]), "&gt;=" &amp; BL$3)&lt;&gt;0,
INDEX(Concat_pav_heures,
    _xlfn.MINIFS(INDIRECT(Tableau12[[#This Row],[PlgeRechLig]]), INDIRECT(Tableau12[[#This Row],[PlgeRechDebut]]), "&lt;="&amp;BL$3, INDIRECT(Tableau12[[#This Row],[PlgeRechFin]]), "&gt;=" &amp; BL$3)),""))</f>
        <v/>
      </c>
      <c r="BM5" s="48" t="str">
        <f ca="1">IF(OR(Tableau12[[#This Row],[PlgeRechFin]]="",Tableau12[[#This Row],[Nom]]=""),"",
IF(COUNTIFS( INDIRECT(Tableau12[[#This Row],[PlgeRechDebut]]), "&lt;="&amp; BM$3, INDIRECT(Tableau12[[#This Row],[PlgeRechFin]]), "&gt;=" &amp; BM$3)&lt;&gt;0,
INDEX(Concat_pav_heures,
    _xlfn.MINIFS(INDIRECT(Tableau12[[#This Row],[PlgeRechLig]]), INDIRECT(Tableau12[[#This Row],[PlgeRechDebut]]), "&lt;="&amp;BM$3, INDIRECT(Tableau12[[#This Row],[PlgeRechFin]]), "&gt;=" &amp; BM$3)),""))</f>
        <v/>
      </c>
      <c r="BN5" s="48" t="str">
        <f ca="1">IF(OR(Tableau12[[#This Row],[PlgeRechFin]]="",Tableau12[[#This Row],[Nom]]=""),"",
IF(COUNTIFS( INDIRECT(Tableau12[[#This Row],[PlgeRechDebut]]), "&lt;="&amp; BN$3, INDIRECT(Tableau12[[#This Row],[PlgeRechFin]]), "&gt;=" &amp; BN$3)&lt;&gt;0,
INDEX(Concat_pav_heures,
    _xlfn.MINIFS(INDIRECT(Tableau12[[#This Row],[PlgeRechLig]]), INDIRECT(Tableau12[[#This Row],[PlgeRechDebut]]), "&lt;="&amp;BN$3, INDIRECT(Tableau12[[#This Row],[PlgeRechFin]]), "&gt;=" &amp; BN$3)),""))</f>
        <v/>
      </c>
      <c r="BO5" s="48" t="str">
        <f ca="1">IF(OR(Tableau12[[#This Row],[PlgeRechFin]]="",Tableau12[[#This Row],[Nom]]=""),"",
IF(COUNTIFS( INDIRECT(Tableau12[[#This Row],[PlgeRechDebut]]), "&lt;="&amp; BO$3, INDIRECT(Tableau12[[#This Row],[PlgeRechFin]]), "&gt;=" &amp; BO$3)&lt;&gt;0,
INDEX(Concat_pav_heures,
    _xlfn.MINIFS(INDIRECT(Tableau12[[#This Row],[PlgeRechLig]]), INDIRECT(Tableau12[[#This Row],[PlgeRechDebut]]), "&lt;="&amp;BO$3, INDIRECT(Tableau12[[#This Row],[PlgeRechFin]]), "&gt;=" &amp; BO$3)),""))</f>
        <v/>
      </c>
      <c r="BP5" s="48" t="str">
        <f ca="1">IF(OR(Tableau12[[#This Row],[PlgeRechFin]]="",Tableau12[[#This Row],[Nom]]=""),"",
IF(COUNTIFS( INDIRECT(Tableau12[[#This Row],[PlgeRechDebut]]), "&lt;="&amp; BP$3, INDIRECT(Tableau12[[#This Row],[PlgeRechFin]]), "&gt;=" &amp; BP$3)&lt;&gt;0,
INDEX(Concat_pav_heures,
    _xlfn.MINIFS(INDIRECT(Tableau12[[#This Row],[PlgeRechLig]]), INDIRECT(Tableau12[[#This Row],[PlgeRechDebut]]), "&lt;="&amp;BP$3, INDIRECT(Tableau12[[#This Row],[PlgeRechFin]]), "&gt;=" &amp; BP$3)),""))</f>
        <v/>
      </c>
      <c r="BQ5" s="48" t="str">
        <f ca="1">IF(OR(Tableau12[[#This Row],[PlgeRechFin]]="",Tableau12[[#This Row],[Nom]]=""),"",
IF(COUNTIFS( INDIRECT(Tableau12[[#This Row],[PlgeRechDebut]]), "&lt;="&amp; BQ$3, INDIRECT(Tableau12[[#This Row],[PlgeRechFin]]), "&gt;=" &amp; BQ$3)&lt;&gt;0,
INDEX(Concat_pav_heures,
    _xlfn.MINIFS(INDIRECT(Tableau12[[#This Row],[PlgeRechLig]]), INDIRECT(Tableau12[[#This Row],[PlgeRechDebut]]), "&lt;="&amp;BQ$3, INDIRECT(Tableau12[[#This Row],[PlgeRechFin]]), "&gt;=" &amp; BQ$3)),""))</f>
        <v/>
      </c>
      <c r="BR5" s="48" t="str">
        <f ca="1">IF(OR(Tableau12[[#This Row],[PlgeRechFin]]="",Tableau12[[#This Row],[Nom]]=""),"",
IF(COUNTIFS( INDIRECT(Tableau12[[#This Row],[PlgeRechDebut]]), "&lt;="&amp; BR$3, INDIRECT(Tableau12[[#This Row],[PlgeRechFin]]), "&gt;=" &amp; BR$3)&lt;&gt;0,
INDEX(Concat_pav_heures,
    _xlfn.MINIFS(INDIRECT(Tableau12[[#This Row],[PlgeRechLig]]), INDIRECT(Tableau12[[#This Row],[PlgeRechDebut]]), "&lt;="&amp;BR$3, INDIRECT(Tableau12[[#This Row],[PlgeRechFin]]), "&gt;=" &amp; BR$3)),""))</f>
        <v/>
      </c>
      <c r="BS5" s="48" t="str">
        <f ca="1">IF(OR(Tableau12[[#This Row],[PlgeRechFin]]="",Tableau12[[#This Row],[Nom]]=""),"",
IF(COUNTIFS( INDIRECT(Tableau12[[#This Row],[PlgeRechDebut]]), "&lt;="&amp; BS$3, INDIRECT(Tableau12[[#This Row],[PlgeRechFin]]), "&gt;=" &amp; BS$3)&lt;&gt;0,
INDEX(Concat_pav_heures,
    _xlfn.MINIFS(INDIRECT(Tableau12[[#This Row],[PlgeRechLig]]), INDIRECT(Tableau12[[#This Row],[PlgeRechDebut]]), "&lt;="&amp;BS$3, INDIRECT(Tableau12[[#This Row],[PlgeRechFin]]), "&gt;=" &amp; BS$3)),""))</f>
        <v/>
      </c>
      <c r="BT5" s="48" t="str">
        <f ca="1">IF(OR(Tableau12[[#This Row],[PlgeRechFin]]="",Tableau12[[#This Row],[Nom]]=""),"",
IF(COUNTIFS( INDIRECT(Tableau12[[#This Row],[PlgeRechDebut]]), "&lt;="&amp; BT$3, INDIRECT(Tableau12[[#This Row],[PlgeRechFin]]), "&gt;=" &amp; BT$3)&lt;&gt;0,
INDEX(Concat_pav_heures,
    _xlfn.MINIFS(INDIRECT(Tableau12[[#This Row],[PlgeRechLig]]), INDIRECT(Tableau12[[#This Row],[PlgeRechDebut]]), "&lt;="&amp;BT$3, INDIRECT(Tableau12[[#This Row],[PlgeRechFin]]), "&gt;=" &amp; BT$3)),""))</f>
        <v/>
      </c>
      <c r="BU5" s="48" t="str">
        <f ca="1">IF(OR(Tableau12[[#This Row],[PlgeRechFin]]="",Tableau12[[#This Row],[Nom]]=""),"",
IF(COUNTIFS( INDIRECT(Tableau12[[#This Row],[PlgeRechDebut]]), "&lt;="&amp; BU$3, INDIRECT(Tableau12[[#This Row],[PlgeRechFin]]), "&gt;=" &amp; BU$3)&lt;&gt;0,
INDEX(Concat_pav_heures,
    _xlfn.MINIFS(INDIRECT(Tableau12[[#This Row],[PlgeRechLig]]), INDIRECT(Tableau12[[#This Row],[PlgeRechDebut]]), "&lt;="&amp;BU$3, INDIRECT(Tableau12[[#This Row],[PlgeRechFin]]), "&gt;=" &amp; BU$3)),""))</f>
        <v/>
      </c>
      <c r="BV5" s="48" t="str">
        <f ca="1">IF(OR(Tableau12[[#This Row],[PlgeRechFin]]="",Tableau12[[#This Row],[Nom]]=""),"",
IF(COUNTIFS( INDIRECT(Tableau12[[#This Row],[PlgeRechDebut]]), "&lt;="&amp; BV$3, INDIRECT(Tableau12[[#This Row],[PlgeRechFin]]), "&gt;=" &amp; BV$3)&lt;&gt;0,
INDEX(Concat_pav_heures,
    _xlfn.MINIFS(INDIRECT(Tableau12[[#This Row],[PlgeRechLig]]), INDIRECT(Tableau12[[#This Row],[PlgeRechDebut]]), "&lt;="&amp;BV$3, INDIRECT(Tableau12[[#This Row],[PlgeRechFin]]), "&gt;=" &amp; BV$3)),""))</f>
        <v/>
      </c>
      <c r="BW5" s="48" t="str">
        <f ca="1">IF(OR(Tableau12[[#This Row],[PlgeRechFin]]="",Tableau12[[#This Row],[Nom]]=""),"",
IF(COUNTIFS( INDIRECT(Tableau12[[#This Row],[PlgeRechDebut]]), "&lt;="&amp; BW$3, INDIRECT(Tableau12[[#This Row],[PlgeRechFin]]), "&gt;=" &amp; BW$3)&lt;&gt;0,
INDEX(Concat_pav_heures,
    _xlfn.MINIFS(INDIRECT(Tableau12[[#This Row],[PlgeRechLig]]), INDIRECT(Tableau12[[#This Row],[PlgeRechDebut]]), "&lt;="&amp;BW$3, INDIRECT(Tableau12[[#This Row],[PlgeRechFin]]), "&gt;=" &amp; BW$3)),""))</f>
        <v/>
      </c>
      <c r="BX5" s="48" t="str">
        <f ca="1">IF(OR(Tableau12[[#This Row],[PlgeRechFin]]="",Tableau12[[#This Row],[Nom]]=""),"",
IF(COUNTIFS( INDIRECT(Tableau12[[#This Row],[PlgeRechDebut]]), "&lt;="&amp; BX$3, INDIRECT(Tableau12[[#This Row],[PlgeRechFin]]), "&gt;=" &amp; BX$3)&lt;&gt;0,
INDEX(Concat_pav_heures,
    _xlfn.MINIFS(INDIRECT(Tableau12[[#This Row],[PlgeRechLig]]), INDIRECT(Tableau12[[#This Row],[PlgeRechDebut]]), "&lt;="&amp;BX$3, INDIRECT(Tableau12[[#This Row],[PlgeRechFin]]), "&gt;=" &amp; BX$3)),""))</f>
        <v/>
      </c>
      <c r="BY5" s="48" t="str">
        <f ca="1">IF(OR(Tableau12[[#This Row],[PlgeRechFin]]="",Tableau12[[#This Row],[Nom]]=""),"",
IF(COUNTIFS( INDIRECT(Tableau12[[#This Row],[PlgeRechDebut]]), "&lt;="&amp; BY$3, INDIRECT(Tableau12[[#This Row],[PlgeRechFin]]), "&gt;=" &amp; BY$3)&lt;&gt;0,
INDEX(Concat_pav_heures,
    _xlfn.MINIFS(INDIRECT(Tableau12[[#This Row],[PlgeRechLig]]), INDIRECT(Tableau12[[#This Row],[PlgeRechDebut]]), "&lt;="&amp;BY$3, INDIRECT(Tableau12[[#This Row],[PlgeRechFin]]), "&gt;=" &amp; BY$3)),""))</f>
        <v/>
      </c>
      <c r="BZ5" s="48" t="str">
        <f ca="1">IF(OR(Tableau12[[#This Row],[PlgeRechFin]]="",Tableau12[[#This Row],[Nom]]=""),"",
IF(COUNTIFS( INDIRECT(Tableau12[[#This Row],[PlgeRechDebut]]), "&lt;="&amp; BZ$3, INDIRECT(Tableau12[[#This Row],[PlgeRechFin]]), "&gt;=" &amp; BZ$3)&lt;&gt;0,
INDEX(Concat_pav_heures,
    _xlfn.MINIFS(INDIRECT(Tableau12[[#This Row],[PlgeRechLig]]), INDIRECT(Tableau12[[#This Row],[PlgeRechDebut]]), "&lt;="&amp;BZ$3, INDIRECT(Tableau12[[#This Row],[PlgeRechFin]]), "&gt;=" &amp; BZ$3)),""))</f>
        <v/>
      </c>
      <c r="CA5" s="48" t="str">
        <f ca="1">IF(OR(Tableau12[[#This Row],[PlgeRechFin]]="",Tableau12[[#This Row],[Nom]]=""),"",
IF(COUNTIFS( INDIRECT(Tableau12[[#This Row],[PlgeRechDebut]]), "&lt;="&amp; CA$3, INDIRECT(Tableau12[[#This Row],[PlgeRechFin]]), "&gt;=" &amp; CA$3)&lt;&gt;0,
INDEX(Concat_pav_heures,
    _xlfn.MINIFS(INDIRECT(Tableau12[[#This Row],[PlgeRechLig]]), INDIRECT(Tableau12[[#This Row],[PlgeRechDebut]]), "&lt;="&amp;CA$3, INDIRECT(Tableau12[[#This Row],[PlgeRechFin]]), "&gt;=" &amp; CA$3)),""))</f>
        <v/>
      </c>
      <c r="CB5" s="48" t="str">
        <f ca="1">IF(OR(Tableau12[[#This Row],[PlgeRechFin]]="",Tableau12[[#This Row],[Nom]]=""),"",
IF(COUNTIFS( INDIRECT(Tableau12[[#This Row],[PlgeRechDebut]]), "&lt;="&amp; CB$3, INDIRECT(Tableau12[[#This Row],[PlgeRechFin]]), "&gt;=" &amp; CB$3)&lt;&gt;0,
INDEX(Concat_pav_heures,
    _xlfn.MINIFS(INDIRECT(Tableau12[[#This Row],[PlgeRechLig]]), INDIRECT(Tableau12[[#This Row],[PlgeRechDebut]]), "&lt;="&amp;CB$3, INDIRECT(Tableau12[[#This Row],[PlgeRechFin]]), "&gt;=" &amp; CB$3)),""))</f>
        <v/>
      </c>
      <c r="CC5" s="48" t="str">
        <f ca="1">IF(OR(Tableau12[[#This Row],[PlgeRechFin]]="",Tableau12[[#This Row],[Nom]]=""),"",
IF(COUNTIFS( INDIRECT(Tableau12[[#This Row],[PlgeRechDebut]]), "&lt;="&amp; CC$3, INDIRECT(Tableau12[[#This Row],[PlgeRechFin]]), "&gt;=" &amp; CC$3)&lt;&gt;0,
INDEX(Concat_pav_heures,
    _xlfn.MINIFS(INDIRECT(Tableau12[[#This Row],[PlgeRechLig]]), INDIRECT(Tableau12[[#This Row],[PlgeRechDebut]]), "&lt;="&amp;CC$3, INDIRECT(Tableau12[[#This Row],[PlgeRechFin]]), "&gt;=" &amp; CC$3)),""))</f>
        <v/>
      </c>
      <c r="CD5" s="48" t="str">
        <f ca="1">IF(OR(Tableau12[[#This Row],[PlgeRechFin]]="",Tableau12[[#This Row],[Nom]]=""),"",
IF(COUNTIFS( INDIRECT(Tableau12[[#This Row],[PlgeRechDebut]]), "&lt;="&amp; CD$3, INDIRECT(Tableau12[[#This Row],[PlgeRechFin]]), "&gt;=" &amp; CD$3)&lt;&gt;0,
INDEX(Concat_pav_heures,
    _xlfn.MINIFS(INDIRECT(Tableau12[[#This Row],[PlgeRechLig]]), INDIRECT(Tableau12[[#This Row],[PlgeRechDebut]]), "&lt;="&amp;CD$3, INDIRECT(Tableau12[[#This Row],[PlgeRechFin]]), "&gt;=" &amp; CD$3)),""))</f>
        <v/>
      </c>
      <c r="CE5" s="48" t="str">
        <f ca="1">IF(OR(Tableau12[[#This Row],[PlgeRechFin]]="",Tableau12[[#This Row],[Nom]]=""),"",
IF(COUNTIFS( INDIRECT(Tableau12[[#This Row],[PlgeRechDebut]]), "&lt;="&amp; CE$3, INDIRECT(Tableau12[[#This Row],[PlgeRechFin]]), "&gt;=" &amp; CE$3)&lt;&gt;0,
INDEX(Concat_pav_heures,
    _xlfn.MINIFS(INDIRECT(Tableau12[[#This Row],[PlgeRechLig]]), INDIRECT(Tableau12[[#This Row],[PlgeRechDebut]]), "&lt;="&amp;CE$3, INDIRECT(Tableau12[[#This Row],[PlgeRechFin]]), "&gt;=" &amp; CE$3)),""))</f>
        <v/>
      </c>
      <c r="CF5" s="48" t="str">
        <f ca="1">IF(OR(Tableau12[[#This Row],[PlgeRechFin]]="",Tableau12[[#This Row],[Nom]]=""),"",
IF(COUNTIFS( INDIRECT(Tableau12[[#This Row],[PlgeRechDebut]]), "&lt;="&amp; CF$3, INDIRECT(Tableau12[[#This Row],[PlgeRechFin]]), "&gt;=" &amp; CF$3)&lt;&gt;0,
INDEX(Concat_pav_heures,
    _xlfn.MINIFS(INDIRECT(Tableau12[[#This Row],[PlgeRechLig]]), INDIRECT(Tableau12[[#This Row],[PlgeRechDebut]]), "&lt;="&amp;CF$3, INDIRECT(Tableau12[[#This Row],[PlgeRechFin]]), "&gt;=" &amp; CF$3)),""))</f>
        <v/>
      </c>
      <c r="CG5" s="48" t="str">
        <f ca="1">IF(OR(Tableau12[[#This Row],[PlgeRechFin]]="",Tableau12[[#This Row],[Nom]]=""),"",
IF(COUNTIFS( INDIRECT(Tableau12[[#This Row],[PlgeRechDebut]]), "&lt;="&amp; CG$3, INDIRECT(Tableau12[[#This Row],[PlgeRechFin]]), "&gt;=" &amp; CG$3)&lt;&gt;0,
INDEX(Concat_pav_heures,
    _xlfn.MINIFS(INDIRECT(Tableau12[[#This Row],[PlgeRechLig]]), INDIRECT(Tableau12[[#This Row],[PlgeRechDebut]]), "&lt;="&amp;CG$3, INDIRECT(Tableau12[[#This Row],[PlgeRechFin]]), "&gt;=" &amp; CG$3)),""))</f>
        <v/>
      </c>
      <c r="CH5" s="48" t="str">
        <f ca="1">IF(OR(Tableau12[[#This Row],[PlgeRechFin]]="",Tableau12[[#This Row],[Nom]]=""),"",
IF(COUNTIFS( INDIRECT(Tableau12[[#This Row],[PlgeRechDebut]]), "&lt;="&amp; CH$3, INDIRECT(Tableau12[[#This Row],[PlgeRechFin]]), "&gt;=" &amp; CH$3)&lt;&gt;0,
INDEX(Concat_pav_heures,
    _xlfn.MINIFS(INDIRECT(Tableau12[[#This Row],[PlgeRechLig]]), INDIRECT(Tableau12[[#This Row],[PlgeRechDebut]]), "&lt;="&amp;CH$3, INDIRECT(Tableau12[[#This Row],[PlgeRechFin]]), "&gt;=" &amp; CH$3)),""))</f>
        <v/>
      </c>
      <c r="CI5" s="48" t="str">
        <f ca="1">IF(OR(Tableau12[[#This Row],[PlgeRechFin]]="",Tableau12[[#This Row],[Nom]]=""),"",
IF(COUNTIFS( INDIRECT(Tableau12[[#This Row],[PlgeRechDebut]]), "&lt;="&amp; CI$3, INDIRECT(Tableau12[[#This Row],[PlgeRechFin]]), "&gt;=" &amp; CI$3)&lt;&gt;0,
INDEX(Concat_pav_heures,
    _xlfn.MINIFS(INDIRECT(Tableau12[[#This Row],[PlgeRechLig]]), INDIRECT(Tableau12[[#This Row],[PlgeRechDebut]]), "&lt;="&amp;CI$3, INDIRECT(Tableau12[[#This Row],[PlgeRechFin]]), "&gt;=" &amp; CI$3)),""))</f>
        <v/>
      </c>
      <c r="CJ5" s="48" t="str">
        <f ca="1">IF(OR(Tableau12[[#This Row],[PlgeRechFin]]="",Tableau12[[#This Row],[Nom]]=""),"",
IF(COUNTIFS( INDIRECT(Tableau12[[#This Row],[PlgeRechDebut]]), "&lt;="&amp; CJ$3, INDIRECT(Tableau12[[#This Row],[PlgeRechFin]]), "&gt;=" &amp; CJ$3)&lt;&gt;0,
INDEX(Concat_pav_heures,
    _xlfn.MINIFS(INDIRECT(Tableau12[[#This Row],[PlgeRechLig]]), INDIRECT(Tableau12[[#This Row],[PlgeRechDebut]]), "&lt;="&amp;CJ$3, INDIRECT(Tableau12[[#This Row],[PlgeRechFin]]), "&gt;=" &amp; CJ$3)),""))</f>
        <v/>
      </c>
      <c r="CK5" s="48" t="str">
        <f ca="1">IF(OR(Tableau12[[#This Row],[PlgeRechFin]]="",Tableau12[[#This Row],[Nom]]=""),"",
IF(COUNTIFS( INDIRECT(Tableau12[[#This Row],[PlgeRechDebut]]), "&lt;="&amp; CK$3, INDIRECT(Tableau12[[#This Row],[PlgeRechFin]]), "&gt;=" &amp; CK$3)&lt;&gt;0,
INDEX(Concat_pav_heures,
    _xlfn.MINIFS(INDIRECT(Tableau12[[#This Row],[PlgeRechLig]]), INDIRECT(Tableau12[[#This Row],[PlgeRechDebut]]), "&lt;="&amp;CK$3, INDIRECT(Tableau12[[#This Row],[PlgeRechFin]]), "&gt;=" &amp; CK$3)),""))</f>
        <v/>
      </c>
      <c r="CL5" s="48" t="str">
        <f ca="1">IF(OR(Tableau12[[#This Row],[PlgeRechFin]]="",Tableau12[[#This Row],[Nom]]=""),"",
IF(COUNTIFS( INDIRECT(Tableau12[[#This Row],[PlgeRechDebut]]), "&lt;="&amp; CL$3, INDIRECT(Tableau12[[#This Row],[PlgeRechFin]]), "&gt;=" &amp; CL$3)&lt;&gt;0,
INDEX(Concat_pav_heures,
    _xlfn.MINIFS(INDIRECT(Tableau12[[#This Row],[PlgeRechLig]]), INDIRECT(Tableau12[[#This Row],[PlgeRechDebut]]), "&lt;="&amp;CL$3, INDIRECT(Tableau12[[#This Row],[PlgeRechFin]]), "&gt;=" &amp; CL$3)),""))</f>
        <v/>
      </c>
      <c r="CM5" s="48" t="str">
        <f ca="1">IF(OR(Tableau12[[#This Row],[PlgeRechFin]]="",Tableau12[[#This Row],[Nom]]=""),"",
IF(COUNTIFS( INDIRECT(Tableau12[[#This Row],[PlgeRechDebut]]), "&lt;="&amp; CM$3, INDIRECT(Tableau12[[#This Row],[PlgeRechFin]]), "&gt;=" &amp; CM$3)&lt;&gt;0,
INDEX(Concat_pav_heures,
    _xlfn.MINIFS(INDIRECT(Tableau12[[#This Row],[PlgeRechLig]]), INDIRECT(Tableau12[[#This Row],[PlgeRechDebut]]), "&lt;="&amp;CM$3, INDIRECT(Tableau12[[#This Row],[PlgeRechFin]]), "&gt;=" &amp; CM$3)),""))</f>
        <v/>
      </c>
      <c r="CN5" s="48" t="str">
        <f ca="1">IF(OR(Tableau12[[#This Row],[PlgeRechFin]]="",Tableau12[[#This Row],[Nom]]=""),"",
IF(COUNTIFS( INDIRECT(Tableau12[[#This Row],[PlgeRechDebut]]), "&lt;="&amp; CN$3, INDIRECT(Tableau12[[#This Row],[PlgeRechFin]]), "&gt;=" &amp; CN$3)&lt;&gt;0,
INDEX(Concat_pav_heures,
    _xlfn.MINIFS(INDIRECT(Tableau12[[#This Row],[PlgeRechLig]]), INDIRECT(Tableau12[[#This Row],[PlgeRechDebut]]), "&lt;="&amp;CN$3, INDIRECT(Tableau12[[#This Row],[PlgeRechFin]]), "&gt;=" &amp; CN$3)),""))</f>
        <v/>
      </c>
      <c r="CO5" s="48" t="str">
        <f ca="1">IF(OR(Tableau12[[#This Row],[PlgeRechFin]]="",Tableau12[[#This Row],[Nom]]=""),"",
IF(COUNTIFS( INDIRECT(Tableau12[[#This Row],[PlgeRechDebut]]), "&lt;="&amp; CO$3, INDIRECT(Tableau12[[#This Row],[PlgeRechFin]]), "&gt;=" &amp; CO$3)&lt;&gt;0,
INDEX(Concat_pav_heures,
    _xlfn.MINIFS(INDIRECT(Tableau12[[#This Row],[PlgeRechLig]]), INDIRECT(Tableau12[[#This Row],[PlgeRechDebut]]), "&lt;="&amp;CO$3, INDIRECT(Tableau12[[#This Row],[PlgeRechFin]]), "&gt;=" &amp; CO$3)),""))</f>
        <v/>
      </c>
      <c r="CP5" s="48" t="str">
        <f ca="1">IF(OR(Tableau12[[#This Row],[PlgeRechFin]]="",Tableau12[[#This Row],[Nom]]=""),"",
IF(COUNTIFS( INDIRECT(Tableau12[[#This Row],[PlgeRechDebut]]), "&lt;="&amp; CP$3, INDIRECT(Tableau12[[#This Row],[PlgeRechFin]]), "&gt;=" &amp; CP$3)&lt;&gt;0,
INDEX(Concat_pav_heures,
    _xlfn.MINIFS(INDIRECT(Tableau12[[#This Row],[PlgeRechLig]]), INDIRECT(Tableau12[[#This Row],[PlgeRechDebut]]), "&lt;="&amp;CP$3, INDIRECT(Tableau12[[#This Row],[PlgeRechFin]]), "&gt;=" &amp; CP$3)),""))</f>
        <v/>
      </c>
      <c r="CQ5" s="48" t="str">
        <f ca="1">IF(OR(Tableau12[[#This Row],[PlgeRechFin]]="",Tableau12[[#This Row],[Nom]]=""),"",
IF(COUNTIFS( INDIRECT(Tableau12[[#This Row],[PlgeRechDebut]]), "&lt;="&amp; CQ$3, INDIRECT(Tableau12[[#This Row],[PlgeRechFin]]), "&gt;=" &amp; CQ$3)&lt;&gt;0,
INDEX(Concat_pav_heures,
    _xlfn.MINIFS(INDIRECT(Tableau12[[#This Row],[PlgeRechLig]]), INDIRECT(Tableau12[[#This Row],[PlgeRechDebut]]), "&lt;="&amp;CQ$3, INDIRECT(Tableau12[[#This Row],[PlgeRechFin]]), "&gt;=" &amp; CQ$3)),""))</f>
        <v/>
      </c>
      <c r="CR5" s="48" t="str">
        <f ca="1">IF(OR(Tableau12[[#This Row],[PlgeRechFin]]="",Tableau12[[#This Row],[Nom]]=""),"",
IF(COUNTIFS( INDIRECT(Tableau12[[#This Row],[PlgeRechDebut]]), "&lt;="&amp; CR$3, INDIRECT(Tableau12[[#This Row],[PlgeRechFin]]), "&gt;=" &amp; CR$3)&lt;&gt;0,
INDEX(Concat_pav_heures,
    _xlfn.MINIFS(INDIRECT(Tableau12[[#This Row],[PlgeRechLig]]), INDIRECT(Tableau12[[#This Row],[PlgeRechDebut]]), "&lt;="&amp;CR$3, INDIRECT(Tableau12[[#This Row],[PlgeRechFin]]), "&gt;=" &amp; CR$3)),""))</f>
        <v/>
      </c>
      <c r="CS5" s="48" t="str">
        <f ca="1">IF(OR(Tableau12[[#This Row],[PlgeRechFin]]="",Tableau12[[#This Row],[Nom]]=""),"",
IF(COUNTIFS( INDIRECT(Tableau12[[#This Row],[PlgeRechDebut]]), "&lt;="&amp; CS$3, INDIRECT(Tableau12[[#This Row],[PlgeRechFin]]), "&gt;=" &amp; CS$3)&lt;&gt;0,
INDEX(Concat_pav_heures,
    _xlfn.MINIFS(INDIRECT(Tableau12[[#This Row],[PlgeRechLig]]), INDIRECT(Tableau12[[#This Row],[PlgeRechDebut]]), "&lt;="&amp;CS$3, INDIRECT(Tableau12[[#This Row],[PlgeRechFin]]), "&gt;=" &amp; CS$3)),""))</f>
        <v/>
      </c>
      <c r="CT5" s="48" t="str">
        <f ca="1">IF(OR(Tableau12[[#This Row],[PlgeRechFin]]="",Tableau12[[#This Row],[Nom]]=""),"",
IF(COUNTIFS( INDIRECT(Tableau12[[#This Row],[PlgeRechDebut]]), "&lt;="&amp; CT$3, INDIRECT(Tableau12[[#This Row],[PlgeRechFin]]), "&gt;=" &amp; CT$3)&lt;&gt;0,
INDEX(Concat_pav_heures,
    _xlfn.MINIFS(INDIRECT(Tableau12[[#This Row],[PlgeRechLig]]), INDIRECT(Tableau12[[#This Row],[PlgeRechDebut]]), "&lt;="&amp;CT$3, INDIRECT(Tableau12[[#This Row],[PlgeRechFin]]), "&gt;=" &amp; CT$3)),""))</f>
        <v/>
      </c>
      <c r="CU5" s="48" t="str">
        <f ca="1">IF(OR(Tableau12[[#This Row],[PlgeRechFin]]="",Tableau12[[#This Row],[Nom]]=""),"",
IF(COUNTIFS( INDIRECT(Tableau12[[#This Row],[PlgeRechDebut]]), "&lt;="&amp; CU$3, INDIRECT(Tableau12[[#This Row],[PlgeRechFin]]), "&gt;=" &amp; CU$3)&lt;&gt;0,
INDEX(Concat_pav_heures,
    _xlfn.MINIFS(INDIRECT(Tableau12[[#This Row],[PlgeRechLig]]), INDIRECT(Tableau12[[#This Row],[PlgeRechDebut]]), "&lt;="&amp;CU$3, INDIRECT(Tableau12[[#This Row],[PlgeRechFin]]), "&gt;=" &amp; CU$3)),""))</f>
        <v/>
      </c>
      <c r="CV5" s="48" t="str">
        <f ca="1">IF(OR(Tableau12[[#This Row],[PlgeRechFin]]="",Tableau12[[#This Row],[Nom]]=""),"",
IF(COUNTIFS( INDIRECT(Tableau12[[#This Row],[PlgeRechDebut]]), "&lt;="&amp; CV$3, INDIRECT(Tableau12[[#This Row],[PlgeRechFin]]), "&gt;=" &amp; CV$3)&lt;&gt;0,
INDEX(Concat_pav_heures,
    _xlfn.MINIFS(INDIRECT(Tableau12[[#This Row],[PlgeRechLig]]), INDIRECT(Tableau12[[#This Row],[PlgeRechDebut]]), "&lt;="&amp;CV$3, INDIRECT(Tableau12[[#This Row],[PlgeRechFin]]), "&gt;=" &amp; CV$3)),""))</f>
        <v/>
      </c>
      <c r="CW5" s="48" t="str">
        <f ca="1">IF(OR(Tableau12[[#This Row],[PlgeRechFin]]="",Tableau12[[#This Row],[Nom]]=""),"",
IF(COUNTIFS( INDIRECT(Tableau12[[#This Row],[PlgeRechDebut]]), "&lt;="&amp; CW$3, INDIRECT(Tableau12[[#This Row],[PlgeRechFin]]), "&gt;=" &amp; CW$3)&lt;&gt;0,
INDEX(Concat_pav_heures,
    _xlfn.MINIFS(INDIRECT(Tableau12[[#This Row],[PlgeRechLig]]), INDIRECT(Tableau12[[#This Row],[PlgeRechDebut]]), "&lt;="&amp;CW$3, INDIRECT(Tableau12[[#This Row],[PlgeRechFin]]), "&gt;=" &amp; CW$3)),""))</f>
        <v/>
      </c>
      <c r="CX5" s="48" t="str">
        <f ca="1">IF(OR(Tableau12[[#This Row],[PlgeRechFin]]="",Tableau12[[#This Row],[Nom]]=""),"",
IF(COUNTIFS( INDIRECT(Tableau12[[#This Row],[PlgeRechDebut]]), "&lt;="&amp; CX$3, INDIRECT(Tableau12[[#This Row],[PlgeRechFin]]), "&gt;=" &amp; CX$3)&lt;&gt;0,
INDEX(Concat_pav_heures,
    _xlfn.MINIFS(INDIRECT(Tableau12[[#This Row],[PlgeRechLig]]), INDIRECT(Tableau12[[#This Row],[PlgeRechDebut]]), "&lt;="&amp;CX$3, INDIRECT(Tableau12[[#This Row],[PlgeRechFin]]), "&gt;=" &amp; CX$3)),""))</f>
        <v/>
      </c>
      <c r="CY5" s="48" t="str">
        <f ca="1">IF(OR(Tableau12[[#This Row],[PlgeRechFin]]="",Tableau12[[#This Row],[Nom]]=""),"",
IF(COUNTIFS( INDIRECT(Tableau12[[#This Row],[PlgeRechDebut]]), "&lt;="&amp; CY$3, INDIRECT(Tableau12[[#This Row],[PlgeRechFin]]), "&gt;=" &amp; CY$3)&lt;&gt;0,
INDEX(Concat_pav_heures,
    _xlfn.MINIFS(INDIRECT(Tableau12[[#This Row],[PlgeRechLig]]), INDIRECT(Tableau12[[#This Row],[PlgeRechDebut]]), "&lt;="&amp;CY$3, INDIRECT(Tableau12[[#This Row],[PlgeRechFin]]), "&gt;=" &amp; CY$3)),""))</f>
        <v/>
      </c>
      <c r="CZ5" s="48" t="str">
        <f ca="1">IF(OR(Tableau12[[#This Row],[PlgeRechFin]]="",Tableau12[[#This Row],[Nom]]=""),"",
IF(COUNTIFS( INDIRECT(Tableau12[[#This Row],[PlgeRechDebut]]), "&lt;="&amp; CZ$3, INDIRECT(Tableau12[[#This Row],[PlgeRechFin]]), "&gt;=" &amp; CZ$3)&lt;&gt;0,
INDEX(Concat_pav_heures,
    _xlfn.MINIFS(INDIRECT(Tableau12[[#This Row],[PlgeRechLig]]), INDIRECT(Tableau12[[#This Row],[PlgeRechDebut]]), "&lt;="&amp;CZ$3, INDIRECT(Tableau12[[#This Row],[PlgeRechFin]]), "&gt;=" &amp; CZ$3)),""))</f>
        <v/>
      </c>
      <c r="DA5" s="48" t="str">
        <f ca="1">IF(OR(Tableau12[[#This Row],[PlgeRechFin]]="",Tableau12[[#This Row],[Nom]]=""),"",
IF(COUNTIFS( INDIRECT(Tableau12[[#This Row],[PlgeRechDebut]]), "&lt;="&amp; DA$3, INDIRECT(Tableau12[[#This Row],[PlgeRechFin]]), "&gt;=" &amp; DA$3)&lt;&gt;0,
INDEX(Concat_pav_heures,
    _xlfn.MINIFS(INDIRECT(Tableau12[[#This Row],[PlgeRechLig]]), INDIRECT(Tableau12[[#This Row],[PlgeRechDebut]]), "&lt;="&amp;DA$3, INDIRECT(Tableau12[[#This Row],[PlgeRechFin]]), "&gt;=" &amp; DA$3)),""))</f>
        <v/>
      </c>
      <c r="DB5" s="48" t="str">
        <f ca="1">IF(OR(Tableau12[[#This Row],[PlgeRechFin]]="",Tableau12[[#This Row],[Nom]]=""),"",
IF(COUNTIFS( INDIRECT(Tableau12[[#This Row],[PlgeRechDebut]]), "&lt;="&amp; DB$3, INDIRECT(Tableau12[[#This Row],[PlgeRechFin]]), "&gt;=" &amp; DB$3)&lt;&gt;0,
INDEX(Concat_pav_heures,
    _xlfn.MINIFS(INDIRECT(Tableau12[[#This Row],[PlgeRechLig]]), INDIRECT(Tableau12[[#This Row],[PlgeRechDebut]]), "&lt;="&amp;DB$3, INDIRECT(Tableau12[[#This Row],[PlgeRechFin]]), "&gt;=" &amp; DB$3)),""))</f>
        <v/>
      </c>
      <c r="DC5" s="48" t="str">
        <f ca="1">IF(OR(Tableau12[[#This Row],[PlgeRechFin]]="",Tableau12[[#This Row],[Nom]]=""),"",
IF(COUNTIFS( INDIRECT(Tableau12[[#This Row],[PlgeRechDebut]]), "&lt;="&amp; DC$3, INDIRECT(Tableau12[[#This Row],[PlgeRechFin]]), "&gt;=" &amp; DC$3)&lt;&gt;0,
INDEX(Concat_pav_heures,
    _xlfn.MINIFS(INDIRECT(Tableau12[[#This Row],[PlgeRechLig]]), INDIRECT(Tableau12[[#This Row],[PlgeRechDebut]]), "&lt;="&amp;DC$3, INDIRECT(Tableau12[[#This Row],[PlgeRechFin]]), "&gt;=" &amp; DC$3)),""))</f>
        <v/>
      </c>
      <c r="DD5" s="48" t="str">
        <f ca="1">IF(OR(Tableau12[[#This Row],[PlgeRechFin]]="",Tableau12[[#This Row],[Nom]]=""),"",
IF(COUNTIFS( INDIRECT(Tableau12[[#This Row],[PlgeRechDebut]]), "&lt;="&amp; DD$3, INDIRECT(Tableau12[[#This Row],[PlgeRechFin]]), "&gt;=" &amp; DD$3)&lt;&gt;0,
INDEX(Concat_pav_heures,
    _xlfn.MINIFS(INDIRECT(Tableau12[[#This Row],[PlgeRechLig]]), INDIRECT(Tableau12[[#This Row],[PlgeRechDebut]]), "&lt;="&amp;DD$3, INDIRECT(Tableau12[[#This Row],[PlgeRechFin]]), "&gt;=" &amp; DD$3)),""))</f>
        <v/>
      </c>
      <c r="DE5" s="48" t="str">
        <f ca="1">IF(OR(Tableau12[[#This Row],[PlgeRechFin]]="",Tableau12[[#This Row],[Nom]]=""),"",
IF(COUNTIFS( INDIRECT(Tableau12[[#This Row],[PlgeRechDebut]]), "&lt;="&amp; DE$3, INDIRECT(Tableau12[[#This Row],[PlgeRechFin]]), "&gt;=" &amp; DE$3)&lt;&gt;0,
INDEX(Concat_pav_heures,
    _xlfn.MINIFS(INDIRECT(Tableau12[[#This Row],[PlgeRechLig]]), INDIRECT(Tableau12[[#This Row],[PlgeRechDebut]]), "&lt;="&amp;DE$3, INDIRECT(Tableau12[[#This Row],[PlgeRechFin]]), "&gt;=" &amp; DE$3)),""))</f>
        <v/>
      </c>
      <c r="DF5" s="48" t="str">
        <f ca="1">IF(OR(Tableau12[[#This Row],[PlgeRechFin]]="",Tableau12[[#This Row],[Nom]]=""),"",
IF(COUNTIFS( INDIRECT(Tableau12[[#This Row],[PlgeRechDebut]]), "&lt;="&amp; DF$3, INDIRECT(Tableau12[[#This Row],[PlgeRechFin]]), "&gt;=" &amp; DF$3)&lt;&gt;0,
INDEX(Concat_pav_heures,
    _xlfn.MINIFS(INDIRECT(Tableau12[[#This Row],[PlgeRechLig]]), INDIRECT(Tableau12[[#This Row],[PlgeRechDebut]]), "&lt;="&amp;DF$3, INDIRECT(Tableau12[[#This Row],[PlgeRechFin]]), "&gt;=" &amp; DF$3)),""))</f>
        <v/>
      </c>
      <c r="DG5" s="48" t="str">
        <f ca="1">IF(OR(Tableau12[[#This Row],[PlgeRechFin]]="",Tableau12[[#This Row],[Nom]]=""),"",
IF(COUNTIFS( INDIRECT(Tableau12[[#This Row],[PlgeRechDebut]]), "&lt;="&amp; DG$3, INDIRECT(Tableau12[[#This Row],[PlgeRechFin]]), "&gt;=" &amp; DG$3)&lt;&gt;0,
INDEX(Concat_pav_heures,
    _xlfn.MINIFS(INDIRECT(Tableau12[[#This Row],[PlgeRechLig]]), INDIRECT(Tableau12[[#This Row],[PlgeRechDebut]]), "&lt;="&amp;DG$3, INDIRECT(Tableau12[[#This Row],[PlgeRechFin]]), "&gt;=" &amp; DG$3)),""))</f>
        <v/>
      </c>
      <c r="DH5" s="48" t="str">
        <f ca="1">IF(OR(Tableau12[[#This Row],[PlgeRechFin]]="",Tableau12[[#This Row],[Nom]]=""),"",
IF(COUNTIFS( INDIRECT(Tableau12[[#This Row],[PlgeRechDebut]]), "&lt;="&amp; DH$3, INDIRECT(Tableau12[[#This Row],[PlgeRechFin]]), "&gt;=" &amp; DH$3)&lt;&gt;0,
INDEX(Concat_pav_heures,
    _xlfn.MINIFS(INDIRECT(Tableau12[[#This Row],[PlgeRechLig]]), INDIRECT(Tableau12[[#This Row],[PlgeRechDebut]]), "&lt;="&amp;DH$3, INDIRECT(Tableau12[[#This Row],[PlgeRechFin]]), "&gt;=" &amp; DH$3)),""))</f>
        <v/>
      </c>
      <c r="DI5" s="48" t="str">
        <f ca="1">IF(OR(Tableau12[[#This Row],[PlgeRechFin]]="",Tableau12[[#This Row],[Nom]]=""),"",
IF(COUNTIFS( INDIRECT(Tableau12[[#This Row],[PlgeRechDebut]]), "&lt;="&amp; DI$3, INDIRECT(Tableau12[[#This Row],[PlgeRechFin]]), "&gt;=" &amp; DI$3)&lt;&gt;0,
INDEX(Concat_pav_heures,
    _xlfn.MINIFS(INDIRECT(Tableau12[[#This Row],[PlgeRechLig]]), INDIRECT(Tableau12[[#This Row],[PlgeRechDebut]]), "&lt;="&amp;DI$3, INDIRECT(Tableau12[[#This Row],[PlgeRechFin]]), "&gt;=" &amp; DI$3)),""))</f>
        <v/>
      </c>
      <c r="DJ5" s="48" t="str">
        <f ca="1">IF(OR(Tableau12[[#This Row],[PlgeRechFin]]="",Tableau12[[#This Row],[Nom]]=""),"",
IF(COUNTIFS( INDIRECT(Tableau12[[#This Row],[PlgeRechDebut]]), "&lt;="&amp; DJ$3, INDIRECT(Tableau12[[#This Row],[PlgeRechFin]]), "&gt;=" &amp; DJ$3)&lt;&gt;0,
INDEX(Concat_pav_heures,
    _xlfn.MINIFS(INDIRECT(Tableau12[[#This Row],[PlgeRechLig]]), INDIRECT(Tableau12[[#This Row],[PlgeRechDebut]]), "&lt;="&amp;DJ$3, INDIRECT(Tableau12[[#This Row],[PlgeRechFin]]), "&gt;=" &amp; DJ$3)),""))</f>
        <v/>
      </c>
      <c r="DK5" s="48" t="str">
        <f ca="1">IF(OR(Tableau12[[#This Row],[PlgeRechFin]]="",Tableau12[[#This Row],[Nom]]=""),"",
IF(COUNTIFS( INDIRECT(Tableau12[[#This Row],[PlgeRechDebut]]), "&lt;="&amp; DK$3, INDIRECT(Tableau12[[#This Row],[PlgeRechFin]]), "&gt;=" &amp; DK$3)&lt;&gt;0,
INDEX(Concat_pav_heures,
    _xlfn.MINIFS(INDIRECT(Tableau12[[#This Row],[PlgeRechLig]]), INDIRECT(Tableau12[[#This Row],[PlgeRechDebut]]), "&lt;="&amp;DK$3, INDIRECT(Tableau12[[#This Row],[PlgeRechFin]]), "&gt;=" &amp; DK$3)),""))</f>
        <v/>
      </c>
      <c r="DL5" s="48" t="str">
        <f ca="1">IF(OR(Tableau12[[#This Row],[PlgeRechFin]]="",Tableau12[[#This Row],[Nom]]=""),"",
IF(COUNTIFS( INDIRECT(Tableau12[[#This Row],[PlgeRechDebut]]), "&lt;="&amp; DL$3, INDIRECT(Tableau12[[#This Row],[PlgeRechFin]]), "&gt;=" &amp; DL$3)&lt;&gt;0,
INDEX(Concat_pav_heures,
    _xlfn.MINIFS(INDIRECT(Tableau12[[#This Row],[PlgeRechLig]]), INDIRECT(Tableau12[[#This Row],[PlgeRechDebut]]), "&lt;="&amp;DL$3, INDIRECT(Tableau12[[#This Row],[PlgeRechFin]]), "&gt;=" &amp; DL$3)),""))</f>
        <v/>
      </c>
      <c r="DM5" s="48" t="str">
        <f ca="1">IF(OR(Tableau12[[#This Row],[PlgeRechFin]]="",Tableau12[[#This Row],[Nom]]=""),"",
IF(COUNTIFS( INDIRECT(Tableau12[[#This Row],[PlgeRechDebut]]), "&lt;="&amp; DM$3, INDIRECT(Tableau12[[#This Row],[PlgeRechFin]]), "&gt;=" &amp; DM$3)&lt;&gt;0,
INDEX(Concat_pav_heures,
    _xlfn.MINIFS(INDIRECT(Tableau12[[#This Row],[PlgeRechLig]]), INDIRECT(Tableau12[[#This Row],[PlgeRechDebut]]), "&lt;="&amp;DM$3, INDIRECT(Tableau12[[#This Row],[PlgeRechFin]]), "&gt;=" &amp; DM$3)),""))</f>
        <v/>
      </c>
      <c r="DN5" s="48" t="str">
        <f ca="1">IF(OR(Tableau12[[#This Row],[PlgeRechFin]]="",Tableau12[[#This Row],[Nom]]=""),"",
IF(COUNTIFS( INDIRECT(Tableau12[[#This Row],[PlgeRechDebut]]), "&lt;="&amp; DN$3, INDIRECT(Tableau12[[#This Row],[PlgeRechFin]]), "&gt;=" &amp; DN$3)&lt;&gt;0,
INDEX(Concat_pav_heures,
    _xlfn.MINIFS(INDIRECT(Tableau12[[#This Row],[PlgeRechLig]]), INDIRECT(Tableau12[[#This Row],[PlgeRechDebut]]), "&lt;="&amp;DN$3, INDIRECT(Tableau12[[#This Row],[PlgeRechFin]]), "&gt;=" &amp; DN$3)),""))</f>
        <v/>
      </c>
      <c r="DO5" s="48" t="str">
        <f ca="1">IF(OR(Tableau12[[#This Row],[PlgeRechFin]]="",Tableau12[[#This Row],[Nom]]=""),"",
IF(COUNTIFS( INDIRECT(Tableau12[[#This Row],[PlgeRechDebut]]), "&lt;="&amp; DO$3, INDIRECT(Tableau12[[#This Row],[PlgeRechFin]]), "&gt;=" &amp; DO$3)&lt;&gt;0,
INDEX(Concat_pav_heures,
    _xlfn.MINIFS(INDIRECT(Tableau12[[#This Row],[PlgeRechLig]]), INDIRECT(Tableau12[[#This Row],[PlgeRechDebut]]), "&lt;="&amp;DO$3, INDIRECT(Tableau12[[#This Row],[PlgeRechFin]]), "&gt;=" &amp; DO$3)),""))</f>
        <v/>
      </c>
      <c r="DP5" s="48" t="str">
        <f ca="1">IF(OR(Tableau12[[#This Row],[PlgeRechFin]]="",Tableau12[[#This Row],[Nom]]=""),"",
IF(COUNTIFS( INDIRECT(Tableau12[[#This Row],[PlgeRechDebut]]), "&lt;="&amp; DP$3, INDIRECT(Tableau12[[#This Row],[PlgeRechFin]]), "&gt;=" &amp; DP$3)&lt;&gt;0,
INDEX(Concat_pav_heures,
    _xlfn.MINIFS(INDIRECT(Tableau12[[#This Row],[PlgeRechLig]]), INDIRECT(Tableau12[[#This Row],[PlgeRechDebut]]), "&lt;="&amp;DP$3, INDIRECT(Tableau12[[#This Row],[PlgeRechFin]]), "&gt;=" &amp; DP$3)),""))</f>
        <v/>
      </c>
      <c r="DQ5" s="48" t="str">
        <f ca="1">IF(OR(Tableau12[[#This Row],[PlgeRechFin]]="",Tableau12[[#This Row],[Nom]]=""),"",
IF(COUNTIFS( INDIRECT(Tableau12[[#This Row],[PlgeRechDebut]]), "&lt;="&amp; DQ$3, INDIRECT(Tableau12[[#This Row],[PlgeRechFin]]), "&gt;=" &amp; DQ$3)&lt;&gt;0,
INDEX(Concat_pav_heures,
    _xlfn.MINIFS(INDIRECT(Tableau12[[#This Row],[PlgeRechLig]]), INDIRECT(Tableau12[[#This Row],[PlgeRechDebut]]), "&lt;="&amp;DQ$3, INDIRECT(Tableau12[[#This Row],[PlgeRechFin]]), "&gt;=" &amp; DQ$3)),""))</f>
        <v/>
      </c>
      <c r="DR5" s="48" t="str">
        <f ca="1">IF(OR(Tableau12[[#This Row],[PlgeRechFin]]="",Tableau12[[#This Row],[Nom]]=""),"",
IF(COUNTIFS( INDIRECT(Tableau12[[#This Row],[PlgeRechDebut]]), "&lt;="&amp; DR$3, INDIRECT(Tableau12[[#This Row],[PlgeRechFin]]), "&gt;=" &amp; DR$3)&lt;&gt;0,
INDEX(Concat_pav_heures,
    _xlfn.MINIFS(INDIRECT(Tableau12[[#This Row],[PlgeRechLig]]), INDIRECT(Tableau12[[#This Row],[PlgeRechDebut]]), "&lt;="&amp;DR$3, INDIRECT(Tableau12[[#This Row],[PlgeRechFin]]), "&gt;=" &amp; DR$3)),""))</f>
        <v/>
      </c>
      <c r="DS5" s="48" t="str">
        <f ca="1">IF(OR(Tableau12[[#This Row],[PlgeRechFin]]="",Tableau12[[#This Row],[Nom]]=""),"",
IF(COUNTIFS( INDIRECT(Tableau12[[#This Row],[PlgeRechDebut]]), "&lt;="&amp; DS$3, INDIRECT(Tableau12[[#This Row],[PlgeRechFin]]), "&gt;=" &amp; DS$3)&lt;&gt;0,
INDEX(Concat_pav_heures,
    _xlfn.MINIFS(INDIRECT(Tableau12[[#This Row],[PlgeRechLig]]), INDIRECT(Tableau12[[#This Row],[PlgeRechDebut]]), "&lt;="&amp;DS$3, INDIRECT(Tableau12[[#This Row],[PlgeRechFin]]), "&gt;=" &amp; DS$3)),""))</f>
        <v/>
      </c>
      <c r="DT5" s="48" t="str">
        <f ca="1">IF(OR(Tableau12[[#This Row],[PlgeRechFin]]="",Tableau12[[#This Row],[Nom]]=""),"",
IF(COUNTIFS( INDIRECT(Tableau12[[#This Row],[PlgeRechDebut]]), "&lt;="&amp; DT$3, INDIRECT(Tableau12[[#This Row],[PlgeRechFin]]), "&gt;=" &amp; DT$3)&lt;&gt;0,
INDEX(Concat_pav_heures,
    _xlfn.MINIFS(INDIRECT(Tableau12[[#This Row],[PlgeRechLig]]), INDIRECT(Tableau12[[#This Row],[PlgeRechDebut]]), "&lt;="&amp;DT$3, INDIRECT(Tableau12[[#This Row],[PlgeRechFin]]), "&gt;=" &amp; DT$3)),""))</f>
        <v/>
      </c>
      <c r="DU5" s="48" t="str">
        <f ca="1">IF(OR(Tableau12[[#This Row],[PlgeRechFin]]="",Tableau12[[#This Row],[Nom]]=""),"",
IF(COUNTIFS( INDIRECT(Tableau12[[#This Row],[PlgeRechDebut]]), "&lt;="&amp; DU$3, INDIRECT(Tableau12[[#This Row],[PlgeRechFin]]), "&gt;=" &amp; DU$3)&lt;&gt;0,
INDEX(Concat_pav_heures,
    _xlfn.MINIFS(INDIRECT(Tableau12[[#This Row],[PlgeRechLig]]), INDIRECT(Tableau12[[#This Row],[PlgeRechDebut]]), "&lt;="&amp;DU$3, INDIRECT(Tableau12[[#This Row],[PlgeRechFin]]), "&gt;=" &amp; DU$3)),""))</f>
        <v/>
      </c>
      <c r="DV5" s="48" t="str">
        <f ca="1">IF(OR(Tableau12[[#This Row],[PlgeRechFin]]="",Tableau12[[#This Row],[Nom]]=""),"",
IF(COUNTIFS( INDIRECT(Tableau12[[#This Row],[PlgeRechDebut]]), "&lt;="&amp; DV$3, INDIRECT(Tableau12[[#This Row],[PlgeRechFin]]), "&gt;=" &amp; DV$3)&lt;&gt;0,
INDEX(Concat_pav_heures,
    _xlfn.MINIFS(INDIRECT(Tableau12[[#This Row],[PlgeRechLig]]), INDIRECT(Tableau12[[#This Row],[PlgeRechDebut]]), "&lt;="&amp;DV$3, INDIRECT(Tableau12[[#This Row],[PlgeRechFin]]), "&gt;=" &amp; DV$3)),""))</f>
        <v/>
      </c>
      <c r="DW5" s="48" t="str">
        <f ca="1">IF(OR(Tableau12[[#This Row],[PlgeRechFin]]="",Tableau12[[#This Row],[Nom]]=""),"",
IF(COUNTIFS( INDIRECT(Tableau12[[#This Row],[PlgeRechDebut]]), "&lt;="&amp; DW$3, INDIRECT(Tableau12[[#This Row],[PlgeRechFin]]), "&gt;=" &amp; DW$3)&lt;&gt;0,
INDEX(Concat_pav_heures,
    _xlfn.MINIFS(INDIRECT(Tableau12[[#This Row],[PlgeRechLig]]), INDIRECT(Tableau12[[#This Row],[PlgeRechDebut]]), "&lt;="&amp;DW$3, INDIRECT(Tableau12[[#This Row],[PlgeRechFin]]), "&gt;=" &amp; DW$3)),""))</f>
        <v/>
      </c>
      <c r="DX5" s="48" t="str">
        <f ca="1">IF(OR(Tableau12[[#This Row],[PlgeRechFin]]="",Tableau12[[#This Row],[Nom]]=""),"",
IF(COUNTIFS( INDIRECT(Tableau12[[#This Row],[PlgeRechDebut]]), "&lt;="&amp; DX$3, INDIRECT(Tableau12[[#This Row],[PlgeRechFin]]), "&gt;=" &amp; DX$3)&lt;&gt;0,
INDEX(Concat_pav_heures,
    _xlfn.MINIFS(INDIRECT(Tableau12[[#This Row],[PlgeRechLig]]), INDIRECT(Tableau12[[#This Row],[PlgeRechDebut]]), "&lt;="&amp;DX$3, INDIRECT(Tableau12[[#This Row],[PlgeRechFin]]), "&gt;=" &amp; DX$3)),""))</f>
        <v/>
      </c>
      <c r="DY5" s="48" t="str">
        <f ca="1">IF(OR(Tableau12[[#This Row],[PlgeRechFin]]="",Tableau12[[#This Row],[Nom]]=""),"",
IF(COUNTIFS( INDIRECT(Tableau12[[#This Row],[PlgeRechDebut]]), "&lt;="&amp; DY$3, INDIRECT(Tableau12[[#This Row],[PlgeRechFin]]), "&gt;=" &amp; DY$3)&lt;&gt;0,
INDEX(Concat_pav_heures,
    _xlfn.MINIFS(INDIRECT(Tableau12[[#This Row],[PlgeRechLig]]), INDIRECT(Tableau12[[#This Row],[PlgeRechDebut]]), "&lt;="&amp;DY$3, INDIRECT(Tableau12[[#This Row],[PlgeRechFin]]), "&gt;=" &amp; DY$3)),""))</f>
        <v/>
      </c>
      <c r="DZ5" s="48" t="str">
        <f ca="1">IF(OR(Tableau12[[#This Row],[PlgeRechFin]]="",Tableau12[[#This Row],[Nom]]=""),"",
IF(COUNTIFS( INDIRECT(Tableau12[[#This Row],[PlgeRechDebut]]), "&lt;="&amp; DZ$3, INDIRECT(Tableau12[[#This Row],[PlgeRechFin]]), "&gt;=" &amp; DZ$3)&lt;&gt;0,
INDEX(Concat_pav_heures,
    _xlfn.MINIFS(INDIRECT(Tableau12[[#This Row],[PlgeRechLig]]), INDIRECT(Tableau12[[#This Row],[PlgeRechDebut]]), "&lt;="&amp;DZ$3, INDIRECT(Tableau12[[#This Row],[PlgeRechFin]]), "&gt;=" &amp; DZ$3)),""))</f>
        <v/>
      </c>
      <c r="EA5" s="48" t="str">
        <f ca="1">IF(OR(Tableau12[[#This Row],[PlgeRechFin]]="",Tableau12[[#This Row],[Nom]]=""),"",
IF(COUNTIFS( INDIRECT(Tableau12[[#This Row],[PlgeRechDebut]]), "&lt;="&amp; EA$3, INDIRECT(Tableau12[[#This Row],[PlgeRechFin]]), "&gt;=" &amp; EA$3)&lt;&gt;0,
INDEX(Concat_pav_heures,
    _xlfn.MINIFS(INDIRECT(Tableau12[[#This Row],[PlgeRechLig]]), INDIRECT(Tableau12[[#This Row],[PlgeRechDebut]]), "&lt;="&amp;EA$3, INDIRECT(Tableau12[[#This Row],[PlgeRechFin]]), "&gt;=" &amp; EA$3)),""))</f>
        <v/>
      </c>
      <c r="EB5" s="48" t="str">
        <f ca="1">IF(OR(Tableau12[[#This Row],[PlgeRechFin]]="",Tableau12[[#This Row],[Nom]]=""),"",
IF(COUNTIFS( INDIRECT(Tableau12[[#This Row],[PlgeRechDebut]]), "&lt;="&amp; EB$3, INDIRECT(Tableau12[[#This Row],[PlgeRechFin]]), "&gt;=" &amp; EB$3)&lt;&gt;0,
INDEX(Concat_pav_heures,
    _xlfn.MINIFS(INDIRECT(Tableau12[[#This Row],[PlgeRechLig]]), INDIRECT(Tableau12[[#This Row],[PlgeRechDebut]]), "&lt;="&amp;EB$3, INDIRECT(Tableau12[[#This Row],[PlgeRechFin]]), "&gt;=" &amp; EB$3)),""))</f>
        <v/>
      </c>
      <c r="EC5" s="48" t="str">
        <f ca="1">IF(OR(Tableau12[[#This Row],[PlgeRechFin]]="",Tableau12[[#This Row],[Nom]]=""),"",
IF(COUNTIFS( INDIRECT(Tableau12[[#This Row],[PlgeRechDebut]]), "&lt;="&amp; EC$3, INDIRECT(Tableau12[[#This Row],[PlgeRechFin]]), "&gt;=" &amp; EC$3)&lt;&gt;0,
INDEX(Concat_pav_heures,
    _xlfn.MINIFS(INDIRECT(Tableau12[[#This Row],[PlgeRechLig]]), INDIRECT(Tableau12[[#This Row],[PlgeRechDebut]]), "&lt;="&amp;EC$3, INDIRECT(Tableau12[[#This Row],[PlgeRechFin]]), "&gt;=" &amp; EC$3)),""))</f>
        <v/>
      </c>
      <c r="ED5" s="48" t="str">
        <f ca="1">IF(OR(Tableau12[[#This Row],[PlgeRechFin]]="",Tableau12[[#This Row],[Nom]]=""),"",
IF(COUNTIFS( INDIRECT(Tableau12[[#This Row],[PlgeRechDebut]]), "&lt;="&amp; ED$3, INDIRECT(Tableau12[[#This Row],[PlgeRechFin]]), "&gt;=" &amp; ED$3)&lt;&gt;0,
INDEX(Concat_pav_heures,
    _xlfn.MINIFS(INDIRECT(Tableau12[[#This Row],[PlgeRechLig]]), INDIRECT(Tableau12[[#This Row],[PlgeRechDebut]]), "&lt;="&amp;ED$3, INDIRECT(Tableau12[[#This Row],[PlgeRechFin]]), "&gt;=" &amp; ED$3)),""))</f>
        <v/>
      </c>
      <c r="EE5" s="48" t="str">
        <f ca="1">IF(OR(Tableau12[[#This Row],[PlgeRechFin]]="",Tableau12[[#This Row],[Nom]]=""),"",
IF(COUNTIFS( INDIRECT(Tableau12[[#This Row],[PlgeRechDebut]]), "&lt;="&amp; EE$3, INDIRECT(Tableau12[[#This Row],[PlgeRechFin]]), "&gt;=" &amp; EE$3)&lt;&gt;0,
INDEX(Concat_pav_heures,
    _xlfn.MINIFS(INDIRECT(Tableau12[[#This Row],[PlgeRechLig]]), INDIRECT(Tableau12[[#This Row],[PlgeRechDebut]]), "&lt;="&amp;EE$3, INDIRECT(Tableau12[[#This Row],[PlgeRechFin]]), "&gt;=" &amp; EE$3)),""))</f>
        <v/>
      </c>
      <c r="EF5" s="48" t="str">
        <f ca="1">IF(OR(Tableau12[[#This Row],[PlgeRechFin]]="",Tableau12[[#This Row],[Nom]]=""),"",
IF(COUNTIFS( INDIRECT(Tableau12[[#This Row],[PlgeRechDebut]]), "&lt;="&amp; EF$3, INDIRECT(Tableau12[[#This Row],[PlgeRechFin]]), "&gt;=" &amp; EF$3)&lt;&gt;0,
INDEX(Concat_pav_heures,
    _xlfn.MINIFS(INDIRECT(Tableau12[[#This Row],[PlgeRechLig]]), INDIRECT(Tableau12[[#This Row],[PlgeRechDebut]]), "&lt;="&amp;EF$3, INDIRECT(Tableau12[[#This Row],[PlgeRechFin]]), "&gt;=" &amp; EF$3)),""))</f>
        <v/>
      </c>
      <c r="EG5" s="48" t="str">
        <f ca="1">IF(OR(Tableau12[[#This Row],[PlgeRechFin]]="",Tableau12[[#This Row],[Nom]]=""),"",
IF(COUNTIFS( INDIRECT(Tableau12[[#This Row],[PlgeRechDebut]]), "&lt;="&amp; EG$3, INDIRECT(Tableau12[[#This Row],[PlgeRechFin]]), "&gt;=" &amp; EG$3)&lt;&gt;0,
INDEX(Concat_pav_heures,
    _xlfn.MINIFS(INDIRECT(Tableau12[[#This Row],[PlgeRechLig]]), INDIRECT(Tableau12[[#This Row],[PlgeRechDebut]]), "&lt;="&amp;EG$3, INDIRECT(Tableau12[[#This Row],[PlgeRechFin]]), "&gt;=" &amp; EG$3)),""))</f>
        <v/>
      </c>
      <c r="EH5" s="48" t="str">
        <f ca="1">IF(OR(Tableau12[[#This Row],[PlgeRechFin]]="",Tableau12[[#This Row],[Nom]]=""),"",
IF(COUNTIFS( INDIRECT(Tableau12[[#This Row],[PlgeRechDebut]]), "&lt;="&amp; EH$3, INDIRECT(Tableau12[[#This Row],[PlgeRechFin]]), "&gt;=" &amp; EH$3)&lt;&gt;0,
INDEX(Concat_pav_heures,
    _xlfn.MINIFS(INDIRECT(Tableau12[[#This Row],[PlgeRechLig]]), INDIRECT(Tableau12[[#This Row],[PlgeRechDebut]]), "&lt;="&amp;EH$3, INDIRECT(Tableau12[[#This Row],[PlgeRechFin]]), "&gt;=" &amp; EH$3)),""))</f>
        <v/>
      </c>
      <c r="EI5" s="48" t="str">
        <f ca="1">IF(OR(Tableau12[[#This Row],[PlgeRechFin]]="",Tableau12[[#This Row],[Nom]]=""),"",
IF(COUNTIFS( INDIRECT(Tableau12[[#This Row],[PlgeRechDebut]]), "&lt;="&amp; EI$3, INDIRECT(Tableau12[[#This Row],[PlgeRechFin]]), "&gt;=" &amp; EI$3)&lt;&gt;0,
INDEX(Concat_pav_heures,
    _xlfn.MINIFS(INDIRECT(Tableau12[[#This Row],[PlgeRechLig]]), INDIRECT(Tableau12[[#This Row],[PlgeRechDebut]]), "&lt;="&amp;EI$3, INDIRECT(Tableau12[[#This Row],[PlgeRechFin]]), "&gt;=" &amp; EI$3)),""))</f>
        <v/>
      </c>
      <c r="EJ5" s="48" t="str">
        <f ca="1">IF(OR(Tableau12[[#This Row],[PlgeRechFin]]="",Tableau12[[#This Row],[Nom]]=""),"",
IF(COUNTIFS( INDIRECT(Tableau12[[#This Row],[PlgeRechDebut]]), "&lt;="&amp; EJ$3, INDIRECT(Tableau12[[#This Row],[PlgeRechFin]]), "&gt;=" &amp; EJ$3)&lt;&gt;0,
INDEX(Concat_pav_heures,
    _xlfn.MINIFS(INDIRECT(Tableau12[[#This Row],[PlgeRechLig]]), INDIRECT(Tableau12[[#This Row],[PlgeRechDebut]]), "&lt;="&amp;EJ$3, INDIRECT(Tableau12[[#This Row],[PlgeRechFin]]), "&gt;=" &amp; EJ$3)),""))</f>
        <v/>
      </c>
      <c r="EK5" s="48" t="str">
        <f ca="1">IF(OR(Tableau12[[#This Row],[PlgeRechFin]]="",Tableau12[[#This Row],[Nom]]=""),"",
IF(COUNTIFS( INDIRECT(Tableau12[[#This Row],[PlgeRechDebut]]), "&lt;="&amp; EK$3, INDIRECT(Tableau12[[#This Row],[PlgeRechFin]]), "&gt;=" &amp; EK$3)&lt;&gt;0,
INDEX(Concat_pav_heures,
    _xlfn.MINIFS(INDIRECT(Tableau12[[#This Row],[PlgeRechLig]]), INDIRECT(Tableau12[[#This Row],[PlgeRechDebut]]), "&lt;="&amp;EK$3, INDIRECT(Tableau12[[#This Row],[PlgeRechFin]]), "&gt;=" &amp; EK$3)),""))</f>
        <v/>
      </c>
      <c r="EL5" s="48" t="str">
        <f ca="1">IF(OR(Tableau12[[#This Row],[PlgeRechFin]]="",Tableau12[[#This Row],[Nom]]=""),"",
IF(COUNTIFS( INDIRECT(Tableau12[[#This Row],[PlgeRechDebut]]), "&lt;="&amp; EL$3, INDIRECT(Tableau12[[#This Row],[PlgeRechFin]]), "&gt;=" &amp; EL$3)&lt;&gt;0,
INDEX(Concat_pav_heures,
    _xlfn.MINIFS(INDIRECT(Tableau12[[#This Row],[PlgeRechLig]]), INDIRECT(Tableau12[[#This Row],[PlgeRechDebut]]), "&lt;="&amp;EL$3, INDIRECT(Tableau12[[#This Row],[PlgeRechFin]]), "&gt;=" &amp; EL$3)),""))</f>
        <v/>
      </c>
      <c r="EM5" s="48" t="str">
        <f ca="1">IF(OR(Tableau12[[#This Row],[PlgeRechFin]]="",Tableau12[[#This Row],[Nom]]=""),"",
IF(COUNTIFS( INDIRECT(Tableau12[[#This Row],[PlgeRechDebut]]), "&lt;="&amp; EM$3, INDIRECT(Tableau12[[#This Row],[PlgeRechFin]]), "&gt;=" &amp; EM$3)&lt;&gt;0,
INDEX(Concat_pav_heures,
    _xlfn.MINIFS(INDIRECT(Tableau12[[#This Row],[PlgeRechLig]]), INDIRECT(Tableau12[[#This Row],[PlgeRechDebut]]), "&lt;="&amp;EM$3, INDIRECT(Tableau12[[#This Row],[PlgeRechFin]]), "&gt;=" &amp; EM$3)),""))</f>
        <v/>
      </c>
      <c r="EN5" s="48" t="str">
        <f ca="1">IF(OR(Tableau12[[#This Row],[PlgeRechFin]]="",Tableau12[[#This Row],[Nom]]=""),"",
IF(COUNTIFS( INDIRECT(Tableau12[[#This Row],[PlgeRechDebut]]), "&lt;="&amp; EN$3, INDIRECT(Tableau12[[#This Row],[PlgeRechFin]]), "&gt;=" &amp; EN$3)&lt;&gt;0,
INDEX(Concat_pav_heures,
    _xlfn.MINIFS(INDIRECT(Tableau12[[#This Row],[PlgeRechLig]]), INDIRECT(Tableau12[[#This Row],[PlgeRechDebut]]), "&lt;="&amp;EN$3, INDIRECT(Tableau12[[#This Row],[PlgeRechFin]]), "&gt;=" &amp; EN$3)),""))</f>
        <v/>
      </c>
      <c r="EO5" s="48" t="str">
        <f ca="1">IF(OR(Tableau12[[#This Row],[PlgeRechFin]]="",Tableau12[[#This Row],[Nom]]=""),"",
IF(COUNTIFS( INDIRECT(Tableau12[[#This Row],[PlgeRechDebut]]), "&lt;="&amp; EO$3, INDIRECT(Tableau12[[#This Row],[PlgeRechFin]]), "&gt;=" &amp; EO$3)&lt;&gt;0,
INDEX(Concat_pav_heures,
    _xlfn.MINIFS(INDIRECT(Tableau12[[#This Row],[PlgeRechLig]]), INDIRECT(Tableau12[[#This Row],[PlgeRechDebut]]), "&lt;="&amp;EO$3, INDIRECT(Tableau12[[#This Row],[PlgeRechFin]]), "&gt;=" &amp; EO$3)),""))</f>
        <v/>
      </c>
      <c r="EP5" s="48" t="str">
        <f ca="1">IF(OR(Tableau12[[#This Row],[PlgeRechFin]]="",Tableau12[[#This Row],[Nom]]=""),"",
IF(COUNTIFS( INDIRECT(Tableau12[[#This Row],[PlgeRechDebut]]), "&lt;="&amp; EP$3, INDIRECT(Tableau12[[#This Row],[PlgeRechFin]]), "&gt;=" &amp; EP$3)&lt;&gt;0,
INDEX(Concat_pav_heures,
    _xlfn.MINIFS(INDIRECT(Tableau12[[#This Row],[PlgeRechLig]]), INDIRECT(Tableau12[[#This Row],[PlgeRechDebut]]), "&lt;="&amp;EP$3, INDIRECT(Tableau12[[#This Row],[PlgeRechFin]]), "&gt;=" &amp; EP$3)),""))</f>
        <v/>
      </c>
      <c r="EQ5" s="48" t="str">
        <f ca="1">IF(OR(Tableau12[[#This Row],[PlgeRechFin]]="",Tableau12[[#This Row],[Nom]]=""),"",
IF(COUNTIFS( INDIRECT(Tableau12[[#This Row],[PlgeRechDebut]]), "&lt;="&amp; EQ$3, INDIRECT(Tableau12[[#This Row],[PlgeRechFin]]), "&gt;=" &amp; EQ$3)&lt;&gt;0,
INDEX(Concat_pav_heures,
    _xlfn.MINIFS(INDIRECT(Tableau12[[#This Row],[PlgeRechLig]]), INDIRECT(Tableau12[[#This Row],[PlgeRechDebut]]), "&lt;="&amp;EQ$3, INDIRECT(Tableau12[[#This Row],[PlgeRechFin]]), "&gt;=" &amp; EQ$3)),""))</f>
        <v/>
      </c>
      <c r="ER5" s="48" t="str">
        <f ca="1">IF(OR(Tableau12[[#This Row],[PlgeRechFin]]="",Tableau12[[#This Row],[Nom]]=""),"",
IF(COUNTIFS( INDIRECT(Tableau12[[#This Row],[PlgeRechDebut]]), "&lt;="&amp; ER$3, INDIRECT(Tableau12[[#This Row],[PlgeRechFin]]), "&gt;=" &amp; ER$3)&lt;&gt;0,
INDEX(Concat_pav_heures,
    _xlfn.MINIFS(INDIRECT(Tableau12[[#This Row],[PlgeRechLig]]), INDIRECT(Tableau12[[#This Row],[PlgeRechDebut]]), "&lt;="&amp;ER$3, INDIRECT(Tableau12[[#This Row],[PlgeRechFin]]), "&gt;=" &amp; ER$3)),""))</f>
        <v/>
      </c>
      <c r="ES5" s="48" t="str">
        <f ca="1">IF(OR(Tableau12[[#This Row],[PlgeRechFin]]="",Tableau12[[#This Row],[Nom]]=""),"",
IF(COUNTIFS( INDIRECT(Tableau12[[#This Row],[PlgeRechDebut]]), "&lt;="&amp; ES$3, INDIRECT(Tableau12[[#This Row],[PlgeRechFin]]), "&gt;=" &amp; ES$3)&lt;&gt;0,
INDEX(Concat_pav_heures,
    _xlfn.MINIFS(INDIRECT(Tableau12[[#This Row],[PlgeRechLig]]), INDIRECT(Tableau12[[#This Row],[PlgeRechDebut]]), "&lt;="&amp;ES$3, INDIRECT(Tableau12[[#This Row],[PlgeRechFin]]), "&gt;=" &amp; ES$3)),""))</f>
        <v/>
      </c>
      <c r="ET5" s="48" t="str">
        <f ca="1">IF(OR(Tableau12[[#This Row],[PlgeRechFin]]="",Tableau12[[#This Row],[Nom]]=""),"",
IF(COUNTIFS( INDIRECT(Tableau12[[#This Row],[PlgeRechDebut]]), "&lt;="&amp; ET$3, INDIRECT(Tableau12[[#This Row],[PlgeRechFin]]), "&gt;=" &amp; ET$3)&lt;&gt;0,
INDEX(Concat_pav_heures,
    _xlfn.MINIFS(INDIRECT(Tableau12[[#This Row],[PlgeRechLig]]), INDIRECT(Tableau12[[#This Row],[PlgeRechDebut]]), "&lt;="&amp;ET$3, INDIRECT(Tableau12[[#This Row],[PlgeRechFin]]), "&gt;=" &amp; ET$3)),""))</f>
        <v/>
      </c>
      <c r="EU5" s="48" t="str">
        <f ca="1">IF(OR(Tableau12[[#This Row],[PlgeRechFin]]="",Tableau12[[#This Row],[Nom]]=""),"",
IF(COUNTIFS( INDIRECT(Tableau12[[#This Row],[PlgeRechDebut]]), "&lt;="&amp; EU$3, INDIRECT(Tableau12[[#This Row],[PlgeRechFin]]), "&gt;=" &amp; EU$3)&lt;&gt;0,
INDEX(Concat_pav_heures,
    _xlfn.MINIFS(INDIRECT(Tableau12[[#This Row],[PlgeRechLig]]), INDIRECT(Tableau12[[#This Row],[PlgeRechDebut]]), "&lt;="&amp;EU$3, INDIRECT(Tableau12[[#This Row],[PlgeRechFin]]), "&gt;=" &amp; EU$3)),""))</f>
        <v/>
      </c>
      <c r="EV5" s="48" t="str">
        <f ca="1">IF(OR(Tableau12[[#This Row],[PlgeRechFin]]="",Tableau12[[#This Row],[Nom]]=""),"",
IF(COUNTIFS( INDIRECT(Tableau12[[#This Row],[PlgeRechDebut]]), "&lt;="&amp; EV$3, INDIRECT(Tableau12[[#This Row],[PlgeRechFin]]), "&gt;=" &amp; EV$3)&lt;&gt;0,
INDEX(Concat_pav_heures,
    _xlfn.MINIFS(INDIRECT(Tableau12[[#This Row],[PlgeRechLig]]), INDIRECT(Tableau12[[#This Row],[PlgeRechDebut]]), "&lt;="&amp;EV$3, INDIRECT(Tableau12[[#This Row],[PlgeRechFin]]), "&gt;=" &amp; EV$3)),""))</f>
        <v/>
      </c>
      <c r="EW5" s="48" t="str">
        <f ca="1">IF(OR(Tableau12[[#This Row],[PlgeRechFin]]="",Tableau12[[#This Row],[Nom]]=""),"",
IF(COUNTIFS( INDIRECT(Tableau12[[#This Row],[PlgeRechDebut]]), "&lt;="&amp; EW$3, INDIRECT(Tableau12[[#This Row],[PlgeRechFin]]), "&gt;=" &amp; EW$3)&lt;&gt;0,
INDEX(Concat_pav_heures,
    _xlfn.MINIFS(INDIRECT(Tableau12[[#This Row],[PlgeRechLig]]), INDIRECT(Tableau12[[#This Row],[PlgeRechDebut]]), "&lt;="&amp;EW$3, INDIRECT(Tableau12[[#This Row],[PlgeRechFin]]), "&gt;=" &amp; EW$3)),""))</f>
        <v/>
      </c>
      <c r="EX5" s="48" t="str">
        <f ca="1">IF(OR(Tableau12[[#This Row],[PlgeRechFin]]="",Tableau12[[#This Row],[Nom]]=""),"",
IF(COUNTIFS( INDIRECT(Tableau12[[#This Row],[PlgeRechDebut]]), "&lt;="&amp; EX$3, INDIRECT(Tableau12[[#This Row],[PlgeRechFin]]), "&gt;=" &amp; EX$3)&lt;&gt;0,
INDEX(Concat_pav_heures,
    _xlfn.MINIFS(INDIRECT(Tableau12[[#This Row],[PlgeRechLig]]), INDIRECT(Tableau12[[#This Row],[PlgeRechDebut]]), "&lt;="&amp;EX$3, INDIRECT(Tableau12[[#This Row],[PlgeRechFin]]), "&gt;=" &amp; EX$3)),""))</f>
        <v/>
      </c>
      <c r="EY5" s="48" t="str">
        <f ca="1">IF(OR(Tableau12[[#This Row],[PlgeRechFin]]="",Tableau12[[#This Row],[Nom]]=""),"",
IF(COUNTIFS( INDIRECT(Tableau12[[#This Row],[PlgeRechDebut]]), "&lt;="&amp; EY$3, INDIRECT(Tableau12[[#This Row],[PlgeRechFin]]), "&gt;=" &amp; EY$3)&lt;&gt;0,
INDEX(Concat_pav_heures,
    _xlfn.MINIFS(INDIRECT(Tableau12[[#This Row],[PlgeRechLig]]), INDIRECT(Tableau12[[#This Row],[PlgeRechDebut]]), "&lt;="&amp;EY$3, INDIRECT(Tableau12[[#This Row],[PlgeRechFin]]), "&gt;=" &amp; EY$3)),""))</f>
        <v/>
      </c>
      <c r="EZ5" s="48" t="str">
        <f ca="1">IF(OR(Tableau12[[#This Row],[PlgeRechFin]]="",Tableau12[[#This Row],[Nom]]=""),"",
IF(COUNTIFS( INDIRECT(Tableau12[[#This Row],[PlgeRechDebut]]), "&lt;="&amp; EZ$3, INDIRECT(Tableau12[[#This Row],[PlgeRechFin]]), "&gt;=" &amp; EZ$3)&lt;&gt;0,
INDEX(Concat_pav_heures,
    _xlfn.MINIFS(INDIRECT(Tableau12[[#This Row],[PlgeRechLig]]), INDIRECT(Tableau12[[#This Row],[PlgeRechDebut]]), "&lt;="&amp;EZ$3, INDIRECT(Tableau12[[#This Row],[PlgeRechFin]]), "&gt;=" &amp; EZ$3)),""))</f>
        <v/>
      </c>
      <c r="FA5" s="48" t="str">
        <f ca="1">IF(OR(Tableau12[[#This Row],[PlgeRechFin]]="",Tableau12[[#This Row],[Nom]]=""),"",
IF(COUNTIFS( INDIRECT(Tableau12[[#This Row],[PlgeRechDebut]]), "&lt;="&amp; FA$3, INDIRECT(Tableau12[[#This Row],[PlgeRechFin]]), "&gt;=" &amp; FA$3)&lt;&gt;0,
INDEX(Concat_pav_heures,
    _xlfn.MINIFS(INDIRECT(Tableau12[[#This Row],[PlgeRechLig]]), INDIRECT(Tableau12[[#This Row],[PlgeRechDebut]]), "&lt;="&amp;FA$3, INDIRECT(Tableau12[[#This Row],[PlgeRechFin]]), "&gt;=" &amp; FA$3)),""))</f>
        <v/>
      </c>
      <c r="FB5" s="48" t="str">
        <f ca="1">IF(OR(Tableau12[[#This Row],[PlgeRechFin]]="",Tableau12[[#This Row],[Nom]]=""),"",
IF(COUNTIFS( INDIRECT(Tableau12[[#This Row],[PlgeRechDebut]]), "&lt;="&amp; FB$3, INDIRECT(Tableau12[[#This Row],[PlgeRechFin]]), "&gt;=" &amp; FB$3)&lt;&gt;0,
INDEX(Concat_pav_heures,
    _xlfn.MINIFS(INDIRECT(Tableau12[[#This Row],[PlgeRechLig]]), INDIRECT(Tableau12[[#This Row],[PlgeRechDebut]]), "&lt;="&amp;FB$3, INDIRECT(Tableau12[[#This Row],[PlgeRechFin]]), "&gt;=" &amp; FB$3)),""))</f>
        <v/>
      </c>
      <c r="FC5" s="48" t="str">
        <f ca="1">IF(OR(Tableau12[[#This Row],[PlgeRechFin]]="",Tableau12[[#This Row],[Nom]]=""),"",
IF(COUNTIFS( INDIRECT(Tableau12[[#This Row],[PlgeRechDebut]]), "&lt;="&amp; FC$3, INDIRECT(Tableau12[[#This Row],[PlgeRechFin]]), "&gt;=" &amp; FC$3)&lt;&gt;0,
INDEX(Concat_pav_heures,
    _xlfn.MINIFS(INDIRECT(Tableau12[[#This Row],[PlgeRechLig]]), INDIRECT(Tableau12[[#This Row],[PlgeRechDebut]]), "&lt;="&amp;FC$3, INDIRECT(Tableau12[[#This Row],[PlgeRechFin]]), "&gt;=" &amp; FC$3)),""))</f>
        <v/>
      </c>
      <c r="FD5" s="48" t="str">
        <f ca="1">IF(OR(Tableau12[[#This Row],[PlgeRechFin]]="",Tableau12[[#This Row],[Nom]]=""),"",
IF(COUNTIFS( INDIRECT(Tableau12[[#This Row],[PlgeRechDebut]]), "&lt;="&amp; FD$3, INDIRECT(Tableau12[[#This Row],[PlgeRechFin]]), "&gt;=" &amp; FD$3)&lt;&gt;0,
INDEX(Concat_pav_heures,
    _xlfn.MINIFS(INDIRECT(Tableau12[[#This Row],[PlgeRechLig]]), INDIRECT(Tableau12[[#This Row],[PlgeRechDebut]]), "&lt;="&amp;FD$3, INDIRECT(Tableau12[[#This Row],[PlgeRechFin]]), "&gt;=" &amp; FD$3)),""))</f>
        <v/>
      </c>
      <c r="FE5" s="48" t="str">
        <f ca="1">IF(OR(Tableau12[[#This Row],[PlgeRechFin]]="",Tableau12[[#This Row],[Nom]]=""),"",
IF(COUNTIFS( INDIRECT(Tableau12[[#This Row],[PlgeRechDebut]]), "&lt;="&amp; FE$3, INDIRECT(Tableau12[[#This Row],[PlgeRechFin]]), "&gt;=" &amp; FE$3)&lt;&gt;0,
INDEX(Concat_pav_heures,
    _xlfn.MINIFS(INDIRECT(Tableau12[[#This Row],[PlgeRechLig]]), INDIRECT(Tableau12[[#This Row],[PlgeRechDebut]]), "&lt;="&amp;FE$3, INDIRECT(Tableau12[[#This Row],[PlgeRechFin]]), "&gt;=" &amp; FE$3)),""))</f>
        <v/>
      </c>
      <c r="FF5" s="48" t="str">
        <f ca="1">IF(OR(Tableau12[[#This Row],[PlgeRechFin]]="",Tableau12[[#This Row],[Nom]]=""),"",
IF(COUNTIFS( INDIRECT(Tableau12[[#This Row],[PlgeRechDebut]]), "&lt;="&amp; FF$3, INDIRECT(Tableau12[[#This Row],[PlgeRechFin]]), "&gt;=" &amp; FF$3)&lt;&gt;0,
INDEX(Concat_pav_heures,
    _xlfn.MINIFS(INDIRECT(Tableau12[[#This Row],[PlgeRechLig]]), INDIRECT(Tableau12[[#This Row],[PlgeRechDebut]]), "&lt;="&amp;FF$3, INDIRECT(Tableau12[[#This Row],[PlgeRechFin]]), "&gt;=" &amp; FF$3)),""))</f>
        <v/>
      </c>
      <c r="FG5" s="48" t="str">
        <f ca="1">IF(OR(Tableau12[[#This Row],[PlgeRechFin]]="",Tableau12[[#This Row],[Nom]]=""),"",
IF(COUNTIFS( INDIRECT(Tableau12[[#This Row],[PlgeRechDebut]]), "&lt;="&amp; FG$3, INDIRECT(Tableau12[[#This Row],[PlgeRechFin]]), "&gt;=" &amp; FG$3)&lt;&gt;0,
INDEX(Concat_pav_heures,
    _xlfn.MINIFS(INDIRECT(Tableau12[[#This Row],[PlgeRechLig]]), INDIRECT(Tableau12[[#This Row],[PlgeRechDebut]]), "&lt;="&amp;FG$3, INDIRECT(Tableau12[[#This Row],[PlgeRechFin]]), "&gt;=" &amp; FG$3)),""))</f>
        <v/>
      </c>
      <c r="FH5" s="48" t="str">
        <f ca="1">IF(OR(Tableau12[[#This Row],[PlgeRechFin]]="",Tableau12[[#This Row],[Nom]]=""),"",
IF(COUNTIFS( INDIRECT(Tableau12[[#This Row],[PlgeRechDebut]]), "&lt;="&amp; FH$3, INDIRECT(Tableau12[[#This Row],[PlgeRechFin]]), "&gt;=" &amp; FH$3)&lt;&gt;0,
INDEX(Concat_pav_heures,
    _xlfn.MINIFS(INDIRECT(Tableau12[[#This Row],[PlgeRechLig]]), INDIRECT(Tableau12[[#This Row],[PlgeRechDebut]]), "&lt;="&amp;FH$3, INDIRECT(Tableau12[[#This Row],[PlgeRechFin]]), "&gt;=" &amp; FH$3)),""))</f>
        <v/>
      </c>
      <c r="FI5" s="48" t="str">
        <f ca="1">IF(OR(Tableau12[[#This Row],[PlgeRechFin]]="",Tableau12[[#This Row],[Nom]]=""),"",
IF(COUNTIFS( INDIRECT(Tableau12[[#This Row],[PlgeRechDebut]]), "&lt;="&amp; FI$3, INDIRECT(Tableau12[[#This Row],[PlgeRechFin]]), "&gt;=" &amp; FI$3)&lt;&gt;0,
INDEX(Concat_pav_heures,
    _xlfn.MINIFS(INDIRECT(Tableau12[[#This Row],[PlgeRechLig]]), INDIRECT(Tableau12[[#This Row],[PlgeRechDebut]]), "&lt;="&amp;FI$3, INDIRECT(Tableau12[[#This Row],[PlgeRechFin]]), "&gt;=" &amp; FI$3)),""))</f>
        <v/>
      </c>
      <c r="FJ5" s="48" t="str">
        <f ca="1">IF(OR(Tableau12[[#This Row],[PlgeRechFin]]="",Tableau12[[#This Row],[Nom]]=""),"",
IF(COUNTIFS( INDIRECT(Tableau12[[#This Row],[PlgeRechDebut]]), "&lt;="&amp; FJ$3, INDIRECT(Tableau12[[#This Row],[PlgeRechFin]]), "&gt;=" &amp; FJ$3)&lt;&gt;0,
INDEX(Concat_pav_heures,
    _xlfn.MINIFS(INDIRECT(Tableau12[[#This Row],[PlgeRechLig]]), INDIRECT(Tableau12[[#This Row],[PlgeRechDebut]]), "&lt;="&amp;FJ$3, INDIRECT(Tableau12[[#This Row],[PlgeRechFin]]), "&gt;=" &amp; FJ$3)),""))</f>
        <v/>
      </c>
      <c r="FK5" s="48" t="str">
        <f ca="1">IF(OR(Tableau12[[#This Row],[PlgeRechFin]]="",Tableau12[[#This Row],[Nom]]=""),"",
IF(COUNTIFS( INDIRECT(Tableau12[[#This Row],[PlgeRechDebut]]), "&lt;="&amp; FK$3, INDIRECT(Tableau12[[#This Row],[PlgeRechFin]]), "&gt;=" &amp; FK$3)&lt;&gt;0,
INDEX(Concat_pav_heures,
    _xlfn.MINIFS(INDIRECT(Tableau12[[#This Row],[PlgeRechLig]]), INDIRECT(Tableau12[[#This Row],[PlgeRechDebut]]), "&lt;="&amp;FK$3, INDIRECT(Tableau12[[#This Row],[PlgeRechFin]]), "&gt;=" &amp; FK$3)),""))</f>
        <v/>
      </c>
      <c r="FL5" s="48" t="str">
        <f ca="1">IF(OR(Tableau12[[#This Row],[PlgeRechFin]]="",Tableau12[[#This Row],[Nom]]=""),"",
IF(COUNTIFS( INDIRECT(Tableau12[[#This Row],[PlgeRechDebut]]), "&lt;="&amp; FL$3, INDIRECT(Tableau12[[#This Row],[PlgeRechFin]]), "&gt;=" &amp; FL$3)&lt;&gt;0,
INDEX(Concat_pav_heures,
    _xlfn.MINIFS(INDIRECT(Tableau12[[#This Row],[PlgeRechLig]]), INDIRECT(Tableau12[[#This Row],[PlgeRechDebut]]), "&lt;="&amp;FL$3, INDIRECT(Tableau12[[#This Row],[PlgeRechFin]]), "&gt;=" &amp; FL$3)),""))</f>
        <v/>
      </c>
      <c r="FM5" s="48" t="str">
        <f ca="1">IF(OR(Tableau12[[#This Row],[PlgeRechFin]]="",Tableau12[[#This Row],[Nom]]=""),"",
IF(COUNTIFS( INDIRECT(Tableau12[[#This Row],[PlgeRechDebut]]), "&lt;="&amp; FM$3, INDIRECT(Tableau12[[#This Row],[PlgeRechFin]]), "&gt;=" &amp; FM$3)&lt;&gt;0,
INDEX(Concat_pav_heures,
    _xlfn.MINIFS(INDIRECT(Tableau12[[#This Row],[PlgeRechLig]]), INDIRECT(Tableau12[[#This Row],[PlgeRechDebut]]), "&lt;="&amp;FM$3, INDIRECT(Tableau12[[#This Row],[PlgeRechFin]]), "&gt;=" &amp; FM$3)),""))</f>
        <v/>
      </c>
      <c r="FN5" s="48" t="str">
        <f ca="1">IF(OR(Tableau12[[#This Row],[PlgeRechFin]]="",Tableau12[[#This Row],[Nom]]=""),"",
IF(COUNTIFS( INDIRECT(Tableau12[[#This Row],[PlgeRechDebut]]), "&lt;="&amp; FN$3, INDIRECT(Tableau12[[#This Row],[PlgeRechFin]]), "&gt;=" &amp; FN$3)&lt;&gt;0,
INDEX(Concat_pav_heures,
    _xlfn.MINIFS(INDIRECT(Tableau12[[#This Row],[PlgeRechLig]]), INDIRECT(Tableau12[[#This Row],[PlgeRechDebut]]), "&lt;="&amp;FN$3, INDIRECT(Tableau12[[#This Row],[PlgeRechFin]]), "&gt;=" &amp; FN$3)),""))</f>
        <v/>
      </c>
      <c r="FO5" s="48" t="str">
        <f ca="1">IF(OR(Tableau12[[#This Row],[PlgeRechFin]]="",Tableau12[[#This Row],[Nom]]=""),"",
IF(COUNTIFS( INDIRECT(Tableau12[[#This Row],[PlgeRechDebut]]), "&lt;="&amp; FO$3, INDIRECT(Tableau12[[#This Row],[PlgeRechFin]]), "&gt;=" &amp; FO$3)&lt;&gt;0,
INDEX(Concat_pav_heures,
    _xlfn.MINIFS(INDIRECT(Tableau12[[#This Row],[PlgeRechLig]]), INDIRECT(Tableau12[[#This Row],[PlgeRechDebut]]), "&lt;="&amp;FO$3, INDIRECT(Tableau12[[#This Row],[PlgeRechFin]]), "&gt;=" &amp; FO$3)),""))</f>
        <v/>
      </c>
      <c r="FP5" s="48" t="str">
        <f ca="1">IF(OR(Tableau12[[#This Row],[PlgeRechFin]]="",Tableau12[[#This Row],[Nom]]=""),"",
IF(COUNTIFS( INDIRECT(Tableau12[[#This Row],[PlgeRechDebut]]), "&lt;="&amp; FP$3, INDIRECT(Tableau12[[#This Row],[PlgeRechFin]]), "&gt;=" &amp; FP$3)&lt;&gt;0,
INDEX(Concat_pav_heures,
    _xlfn.MINIFS(INDIRECT(Tableau12[[#This Row],[PlgeRechLig]]), INDIRECT(Tableau12[[#This Row],[PlgeRechDebut]]), "&lt;="&amp;FP$3, INDIRECT(Tableau12[[#This Row],[PlgeRechFin]]), "&gt;=" &amp; FP$3)),""))</f>
        <v/>
      </c>
      <c r="FQ5" s="48" t="str">
        <f ca="1">IF(OR(Tableau12[[#This Row],[PlgeRechFin]]="",Tableau12[[#This Row],[Nom]]=""),"",
IF(COUNTIFS( INDIRECT(Tableau12[[#This Row],[PlgeRechDebut]]), "&lt;="&amp; FQ$3, INDIRECT(Tableau12[[#This Row],[PlgeRechFin]]), "&gt;=" &amp; FQ$3)&lt;&gt;0,
INDEX(Concat_pav_heures,
    _xlfn.MINIFS(INDIRECT(Tableau12[[#This Row],[PlgeRechLig]]), INDIRECT(Tableau12[[#This Row],[PlgeRechDebut]]), "&lt;="&amp;FQ$3, INDIRECT(Tableau12[[#This Row],[PlgeRechFin]]), "&gt;=" &amp; FQ$3)),""))</f>
        <v/>
      </c>
      <c r="FR5" s="48" t="str">
        <f ca="1">IF(OR(Tableau12[[#This Row],[PlgeRechFin]]="",Tableau12[[#This Row],[Nom]]=""),"",
IF(COUNTIFS( INDIRECT(Tableau12[[#This Row],[PlgeRechDebut]]), "&lt;="&amp; FR$3, INDIRECT(Tableau12[[#This Row],[PlgeRechFin]]), "&gt;=" &amp; FR$3)&lt;&gt;0,
INDEX(Concat_pav_heures,
    _xlfn.MINIFS(INDIRECT(Tableau12[[#This Row],[PlgeRechLig]]), INDIRECT(Tableau12[[#This Row],[PlgeRechDebut]]), "&lt;="&amp;FR$3, INDIRECT(Tableau12[[#This Row],[PlgeRechFin]]), "&gt;=" &amp; FR$3)),""))</f>
        <v/>
      </c>
      <c r="FS5" s="48" t="str">
        <f ca="1">IF(OR(Tableau12[[#This Row],[PlgeRechFin]]="",Tableau12[[#This Row],[Nom]]=""),"",
IF(COUNTIFS( INDIRECT(Tableau12[[#This Row],[PlgeRechDebut]]), "&lt;="&amp; FS$3, INDIRECT(Tableau12[[#This Row],[PlgeRechFin]]), "&gt;=" &amp; FS$3)&lt;&gt;0,
INDEX(Concat_pav_heures,
    _xlfn.MINIFS(INDIRECT(Tableau12[[#This Row],[PlgeRechLig]]), INDIRECT(Tableau12[[#This Row],[PlgeRechDebut]]), "&lt;="&amp;FS$3, INDIRECT(Tableau12[[#This Row],[PlgeRechFin]]), "&gt;=" &amp; FS$3)),""))</f>
        <v/>
      </c>
      <c r="FT5" s="48" t="str">
        <f ca="1">IF(OR(Tableau12[[#This Row],[PlgeRechFin]]="",Tableau12[[#This Row],[Nom]]=""),"",
IF(COUNTIFS( INDIRECT(Tableau12[[#This Row],[PlgeRechDebut]]), "&lt;="&amp; FT$3, INDIRECT(Tableau12[[#This Row],[PlgeRechFin]]), "&gt;=" &amp; FT$3)&lt;&gt;0,
INDEX(Concat_pav_heures,
    _xlfn.MINIFS(INDIRECT(Tableau12[[#This Row],[PlgeRechLig]]), INDIRECT(Tableau12[[#This Row],[PlgeRechDebut]]), "&lt;="&amp;FT$3, INDIRECT(Tableau12[[#This Row],[PlgeRechFin]]), "&gt;=" &amp; FT$3)),""))</f>
        <v/>
      </c>
      <c r="FU5" s="48" t="str">
        <f ca="1">IF(OR(Tableau12[[#This Row],[PlgeRechFin]]="",Tableau12[[#This Row],[Nom]]=""),"",
IF(COUNTIFS( INDIRECT(Tableau12[[#This Row],[PlgeRechDebut]]), "&lt;="&amp; FU$3, INDIRECT(Tableau12[[#This Row],[PlgeRechFin]]), "&gt;=" &amp; FU$3)&lt;&gt;0,
INDEX(Concat_pav_heures,
    _xlfn.MINIFS(INDIRECT(Tableau12[[#This Row],[PlgeRechLig]]), INDIRECT(Tableau12[[#This Row],[PlgeRechDebut]]), "&lt;="&amp;FU$3, INDIRECT(Tableau12[[#This Row],[PlgeRechFin]]), "&gt;=" &amp; FU$3)),""))</f>
        <v/>
      </c>
      <c r="FV5" s="48" t="str">
        <f ca="1">IF(OR(Tableau12[[#This Row],[PlgeRechFin]]="",Tableau12[[#This Row],[Nom]]=""),"",
IF(COUNTIFS( INDIRECT(Tableau12[[#This Row],[PlgeRechDebut]]), "&lt;="&amp; FV$3, INDIRECT(Tableau12[[#This Row],[PlgeRechFin]]), "&gt;=" &amp; FV$3)&lt;&gt;0,
INDEX(Concat_pav_heures,
    _xlfn.MINIFS(INDIRECT(Tableau12[[#This Row],[PlgeRechLig]]), INDIRECT(Tableau12[[#This Row],[PlgeRechDebut]]), "&lt;="&amp;FV$3, INDIRECT(Tableau12[[#This Row],[PlgeRechFin]]), "&gt;=" &amp; FV$3)),""))</f>
        <v/>
      </c>
      <c r="FW5" s="48" t="str">
        <f ca="1">IF(OR(Tableau12[[#This Row],[PlgeRechFin]]="",Tableau12[[#This Row],[Nom]]=""),"",
IF(COUNTIFS( INDIRECT(Tableau12[[#This Row],[PlgeRechDebut]]), "&lt;="&amp; FW$3, INDIRECT(Tableau12[[#This Row],[PlgeRechFin]]), "&gt;=" &amp; FW$3)&lt;&gt;0,
INDEX(Concat_pav_heures,
    _xlfn.MINIFS(INDIRECT(Tableau12[[#This Row],[PlgeRechLig]]), INDIRECT(Tableau12[[#This Row],[PlgeRechDebut]]), "&lt;="&amp;FW$3, INDIRECT(Tableau12[[#This Row],[PlgeRechFin]]), "&gt;=" &amp; FW$3)),""))</f>
        <v/>
      </c>
      <c r="FX5" s="48" t="str">
        <f ca="1">IF(OR(Tableau12[[#This Row],[PlgeRechFin]]="",Tableau12[[#This Row],[Nom]]=""),"",
IF(COUNTIFS( INDIRECT(Tableau12[[#This Row],[PlgeRechDebut]]), "&lt;="&amp; FX$3, INDIRECT(Tableau12[[#This Row],[PlgeRechFin]]), "&gt;=" &amp; FX$3)&lt;&gt;0,
INDEX(Concat_pav_heures,
    _xlfn.MINIFS(INDIRECT(Tableau12[[#This Row],[PlgeRechLig]]), INDIRECT(Tableau12[[#This Row],[PlgeRechDebut]]), "&lt;="&amp;FX$3, INDIRECT(Tableau12[[#This Row],[PlgeRechFin]]), "&gt;=" &amp; FX$3)),""))</f>
        <v/>
      </c>
      <c r="FY5" s="48" t="str">
        <f ca="1">IF(OR(Tableau12[[#This Row],[PlgeRechFin]]="",Tableau12[[#This Row],[Nom]]=""),"",
IF(COUNTIFS( INDIRECT(Tableau12[[#This Row],[PlgeRechDebut]]), "&lt;="&amp; FY$3, INDIRECT(Tableau12[[#This Row],[PlgeRechFin]]), "&gt;=" &amp; FY$3)&lt;&gt;0,
INDEX(Concat_pav_heures,
    _xlfn.MINIFS(INDIRECT(Tableau12[[#This Row],[PlgeRechLig]]), INDIRECT(Tableau12[[#This Row],[PlgeRechDebut]]), "&lt;="&amp;FY$3, INDIRECT(Tableau12[[#This Row],[PlgeRechFin]]), "&gt;=" &amp; FY$3)),""))</f>
        <v/>
      </c>
      <c r="FZ5" s="48" t="str">
        <f ca="1">IF(OR(Tableau12[[#This Row],[PlgeRechFin]]="",Tableau12[[#This Row],[Nom]]=""),"",
IF(COUNTIFS( INDIRECT(Tableau12[[#This Row],[PlgeRechDebut]]), "&lt;="&amp; FZ$3, INDIRECT(Tableau12[[#This Row],[PlgeRechFin]]), "&gt;=" &amp; FZ$3)&lt;&gt;0,
INDEX(Concat_pav_heures,
    _xlfn.MINIFS(INDIRECT(Tableau12[[#This Row],[PlgeRechLig]]), INDIRECT(Tableau12[[#This Row],[PlgeRechDebut]]), "&lt;="&amp;FZ$3, INDIRECT(Tableau12[[#This Row],[PlgeRechFin]]), "&gt;=" &amp; FZ$3)),""))</f>
        <v/>
      </c>
      <c r="GA5" s="48" t="str">
        <f ca="1">IF(OR(Tableau12[[#This Row],[PlgeRechFin]]="",Tableau12[[#This Row],[Nom]]=""),"",
IF(COUNTIFS( INDIRECT(Tableau12[[#This Row],[PlgeRechDebut]]), "&lt;="&amp; GA$3, INDIRECT(Tableau12[[#This Row],[PlgeRechFin]]), "&gt;=" &amp; GA$3)&lt;&gt;0,
INDEX(Concat_pav_heures,
    _xlfn.MINIFS(INDIRECT(Tableau12[[#This Row],[PlgeRechLig]]), INDIRECT(Tableau12[[#This Row],[PlgeRechDebut]]), "&lt;="&amp;GA$3, INDIRECT(Tableau12[[#This Row],[PlgeRechFin]]), "&gt;=" &amp; GA$3)),""))</f>
        <v/>
      </c>
      <c r="GB5" s="48" t="str">
        <f ca="1">IF(OR(Tableau12[[#This Row],[PlgeRechFin]]="",Tableau12[[#This Row],[Nom]]=""),"",
IF(COUNTIFS( INDIRECT(Tableau12[[#This Row],[PlgeRechDebut]]), "&lt;="&amp; GB$3, INDIRECT(Tableau12[[#This Row],[PlgeRechFin]]), "&gt;=" &amp; GB$3)&lt;&gt;0,
INDEX(Concat_pav_heures,
    _xlfn.MINIFS(INDIRECT(Tableau12[[#This Row],[PlgeRechLig]]), INDIRECT(Tableau12[[#This Row],[PlgeRechDebut]]), "&lt;="&amp;GB$3, INDIRECT(Tableau12[[#This Row],[PlgeRechFin]]), "&gt;=" &amp; GB$3)),""))</f>
        <v/>
      </c>
      <c r="GC5" s="48" t="str">
        <f ca="1">IF(OR(Tableau12[[#This Row],[PlgeRechFin]]="",Tableau12[[#This Row],[Nom]]=""),"",
IF(COUNTIFS( INDIRECT(Tableau12[[#This Row],[PlgeRechDebut]]), "&lt;="&amp; GC$3, INDIRECT(Tableau12[[#This Row],[PlgeRechFin]]), "&gt;=" &amp; GC$3)&lt;&gt;0,
INDEX(Concat_pav_heures,
    _xlfn.MINIFS(INDIRECT(Tableau12[[#This Row],[PlgeRechLig]]), INDIRECT(Tableau12[[#This Row],[PlgeRechDebut]]), "&lt;="&amp;GC$3, INDIRECT(Tableau12[[#This Row],[PlgeRechFin]]), "&gt;=" &amp; GC$3)),""))</f>
        <v/>
      </c>
      <c r="GD5" s="48" t="str">
        <f ca="1">IF(OR(Tableau12[[#This Row],[PlgeRechFin]]="",Tableau12[[#This Row],[Nom]]=""),"",
IF(COUNTIFS( INDIRECT(Tableau12[[#This Row],[PlgeRechDebut]]), "&lt;="&amp; GD$3, INDIRECT(Tableau12[[#This Row],[PlgeRechFin]]), "&gt;=" &amp; GD$3)&lt;&gt;0,
INDEX(Concat_pav_heures,
    _xlfn.MINIFS(INDIRECT(Tableau12[[#This Row],[PlgeRechLig]]), INDIRECT(Tableau12[[#This Row],[PlgeRechDebut]]), "&lt;="&amp;GD$3, INDIRECT(Tableau12[[#This Row],[PlgeRechFin]]), "&gt;=" &amp; GD$3)),""))</f>
        <v/>
      </c>
      <c r="GE5" s="48" t="str">
        <f ca="1">IF(OR(Tableau12[[#This Row],[PlgeRechFin]]="",Tableau12[[#This Row],[Nom]]=""),"",
IF(COUNTIFS( INDIRECT(Tableau12[[#This Row],[PlgeRechDebut]]), "&lt;="&amp; GE$3, INDIRECT(Tableau12[[#This Row],[PlgeRechFin]]), "&gt;=" &amp; GE$3)&lt;&gt;0,
INDEX(Concat_pav_heures,
    _xlfn.MINIFS(INDIRECT(Tableau12[[#This Row],[PlgeRechLig]]), INDIRECT(Tableau12[[#This Row],[PlgeRechDebut]]), "&lt;="&amp;GE$3, INDIRECT(Tableau12[[#This Row],[PlgeRechFin]]), "&gt;=" &amp; GE$3)),""))</f>
        <v/>
      </c>
      <c r="GF5" s="48" t="str">
        <f ca="1">IF(OR(Tableau12[[#This Row],[PlgeRechFin]]="",Tableau12[[#This Row],[Nom]]=""),"",
IF(COUNTIFS( INDIRECT(Tableau12[[#This Row],[PlgeRechDebut]]), "&lt;="&amp; GF$3, INDIRECT(Tableau12[[#This Row],[PlgeRechFin]]), "&gt;=" &amp; GF$3)&lt;&gt;0,
INDEX(Concat_pav_heures,
    _xlfn.MINIFS(INDIRECT(Tableau12[[#This Row],[PlgeRechLig]]), INDIRECT(Tableau12[[#This Row],[PlgeRechDebut]]), "&lt;="&amp;GF$3, INDIRECT(Tableau12[[#This Row],[PlgeRechFin]]), "&gt;=" &amp; GF$3)),""))</f>
        <v/>
      </c>
      <c r="GG5" s="48" t="str">
        <f ca="1">IF(OR(Tableau12[[#This Row],[PlgeRechFin]]="",Tableau12[[#This Row],[Nom]]=""),"",
IF(COUNTIFS( INDIRECT(Tableau12[[#This Row],[PlgeRechDebut]]), "&lt;="&amp; GG$3, INDIRECT(Tableau12[[#This Row],[PlgeRechFin]]), "&gt;=" &amp; GG$3)&lt;&gt;0,
INDEX(Concat_pav_heures,
    _xlfn.MINIFS(INDIRECT(Tableau12[[#This Row],[PlgeRechLig]]), INDIRECT(Tableau12[[#This Row],[PlgeRechDebut]]), "&lt;="&amp;GG$3, INDIRECT(Tableau12[[#This Row],[PlgeRechFin]]), "&gt;=" &amp; GG$3)),""))</f>
        <v/>
      </c>
      <c r="GH5" s="48" t="str">
        <f ca="1">IF(OR(Tableau12[[#This Row],[PlgeRechFin]]="",Tableau12[[#This Row],[Nom]]=""),"",
IF(COUNTIFS( INDIRECT(Tableau12[[#This Row],[PlgeRechDebut]]), "&lt;="&amp; GH$3, INDIRECT(Tableau12[[#This Row],[PlgeRechFin]]), "&gt;=" &amp; GH$3)&lt;&gt;0,
INDEX(Concat_pav_heures,
    _xlfn.MINIFS(INDIRECT(Tableau12[[#This Row],[PlgeRechLig]]), INDIRECT(Tableau12[[#This Row],[PlgeRechDebut]]), "&lt;="&amp;GH$3, INDIRECT(Tableau12[[#This Row],[PlgeRechFin]]), "&gt;=" &amp; GH$3)),""))</f>
        <v/>
      </c>
      <c r="GI5" s="48" t="str">
        <f ca="1">IF(OR(Tableau12[[#This Row],[PlgeRechFin]]="",Tableau12[[#This Row],[Nom]]=""),"",
IF(COUNTIFS( INDIRECT(Tableau12[[#This Row],[PlgeRechDebut]]), "&lt;="&amp; GI$3, INDIRECT(Tableau12[[#This Row],[PlgeRechFin]]), "&gt;=" &amp; GI$3)&lt;&gt;0,
INDEX(Concat_pav_heures,
    _xlfn.MINIFS(INDIRECT(Tableau12[[#This Row],[PlgeRechLig]]), INDIRECT(Tableau12[[#This Row],[PlgeRechDebut]]), "&lt;="&amp;GI$3, INDIRECT(Tableau12[[#This Row],[PlgeRechFin]]), "&gt;=" &amp; GI$3)),""))</f>
        <v/>
      </c>
      <c r="GJ5" s="48" t="str">
        <f ca="1">IF(OR(Tableau12[[#This Row],[PlgeRechFin]]="",Tableau12[[#This Row],[Nom]]=""),"",
IF(COUNTIFS( INDIRECT(Tableau12[[#This Row],[PlgeRechDebut]]), "&lt;="&amp; GJ$3, INDIRECT(Tableau12[[#This Row],[PlgeRechFin]]), "&gt;=" &amp; GJ$3)&lt;&gt;0,
INDEX(Concat_pav_heures,
    _xlfn.MINIFS(INDIRECT(Tableau12[[#This Row],[PlgeRechLig]]), INDIRECT(Tableau12[[#This Row],[PlgeRechDebut]]), "&lt;="&amp;GJ$3, INDIRECT(Tableau12[[#This Row],[PlgeRechFin]]), "&gt;=" &amp; GJ$3)),""))</f>
        <v/>
      </c>
      <c r="GK5" s="48" t="str">
        <f ca="1">IF(OR(Tableau12[[#This Row],[PlgeRechFin]]="",Tableau12[[#This Row],[Nom]]=""),"",
IF(COUNTIFS( INDIRECT(Tableau12[[#This Row],[PlgeRechDebut]]), "&lt;="&amp; GK$3, INDIRECT(Tableau12[[#This Row],[PlgeRechFin]]), "&gt;=" &amp; GK$3)&lt;&gt;0,
INDEX(Concat_pav_heures,
    _xlfn.MINIFS(INDIRECT(Tableau12[[#This Row],[PlgeRechLig]]), INDIRECT(Tableau12[[#This Row],[PlgeRechDebut]]), "&lt;="&amp;GK$3, INDIRECT(Tableau12[[#This Row],[PlgeRechFin]]), "&gt;=" &amp; GK$3)),""))</f>
        <v/>
      </c>
      <c r="GL5" s="48" t="str">
        <f ca="1">IF(OR(Tableau12[[#This Row],[PlgeRechFin]]="",Tableau12[[#This Row],[Nom]]=""),"",
IF(COUNTIFS( INDIRECT(Tableau12[[#This Row],[PlgeRechDebut]]), "&lt;="&amp; GL$3, INDIRECT(Tableau12[[#This Row],[PlgeRechFin]]), "&gt;=" &amp; GL$3)&lt;&gt;0,
INDEX(Concat_pav_heures,
    _xlfn.MINIFS(INDIRECT(Tableau12[[#This Row],[PlgeRechLig]]), INDIRECT(Tableau12[[#This Row],[PlgeRechDebut]]), "&lt;="&amp;GL$3, INDIRECT(Tableau12[[#This Row],[PlgeRechFin]]), "&gt;=" &amp; GL$3)),""))</f>
        <v/>
      </c>
      <c r="GM5" s="48" t="str">
        <f ca="1">IF(OR(Tableau12[[#This Row],[PlgeRechFin]]="",Tableau12[[#This Row],[Nom]]=""),"",
IF(COUNTIFS( INDIRECT(Tableau12[[#This Row],[PlgeRechDebut]]), "&lt;="&amp; GM$3, INDIRECT(Tableau12[[#This Row],[PlgeRechFin]]), "&gt;=" &amp; GM$3)&lt;&gt;0,
INDEX(Concat_pav_heures,
    _xlfn.MINIFS(INDIRECT(Tableau12[[#This Row],[PlgeRechLig]]), INDIRECT(Tableau12[[#This Row],[PlgeRechDebut]]), "&lt;="&amp;GM$3, INDIRECT(Tableau12[[#This Row],[PlgeRechFin]]), "&gt;=" &amp; GM$3)),""))</f>
        <v/>
      </c>
      <c r="GN5" s="19"/>
      <c r="GO5" s="19"/>
      <c r="GP5" s="19"/>
      <c r="GQ5" s="19"/>
      <c r="GR5" s="19"/>
      <c r="GS5" s="19"/>
      <c r="GT5" s="19"/>
      <c r="GU5" s="19"/>
      <c r="GV5" s="19"/>
      <c r="GW5" s="19"/>
      <c r="GX5" s="19"/>
      <c r="GY5" s="19"/>
      <c r="GZ5" s="19"/>
      <c r="HA5" s="19"/>
      <c r="HB5" s="19"/>
      <c r="HC5" s="19"/>
      <c r="HD5" s="19"/>
      <c r="HE5" s="19"/>
      <c r="HF5" s="19"/>
      <c r="HG5" s="19"/>
      <c r="HH5" s="19"/>
      <c r="HI5" s="19"/>
      <c r="HJ5" s="19"/>
      <c r="HK5" s="19"/>
      <c r="HL5" s="19"/>
      <c r="HM5" s="19"/>
      <c r="HN5" s="19"/>
      <c r="HO5" s="19"/>
      <c r="HP5" s="19"/>
      <c r="HQ5" s="19"/>
      <c r="HR5" s="19"/>
      <c r="HS5" s="19"/>
      <c r="HT5" s="19"/>
      <c r="HU5" s="19"/>
      <c r="HV5" s="19"/>
      <c r="HW5" s="19"/>
      <c r="HX5" s="19"/>
      <c r="HY5" s="19"/>
      <c r="HZ5" s="19"/>
      <c r="IA5" s="19"/>
      <c r="IB5" s="19"/>
      <c r="IC5" s="19"/>
      <c r="ID5" s="19"/>
      <c r="IE5" s="19"/>
      <c r="IF5" s="19"/>
      <c r="IG5" s="19"/>
      <c r="IH5" s="19"/>
      <c r="II5" s="19"/>
      <c r="IJ5" s="19"/>
      <c r="IK5" s="19"/>
      <c r="IL5" s="19"/>
      <c r="IM5" s="19"/>
      <c r="IN5" s="19"/>
      <c r="IO5" s="19"/>
      <c r="IP5" s="19"/>
      <c r="IQ5" s="19"/>
      <c r="IR5" s="19"/>
      <c r="IS5" s="19"/>
      <c r="IT5" s="19"/>
      <c r="IU5" s="19"/>
      <c r="IV5" s="19"/>
      <c r="IW5" s="19"/>
      <c r="IX5" s="19"/>
      <c r="IY5" s="19"/>
      <c r="IZ5" s="19"/>
      <c r="JA5" s="19"/>
      <c r="JB5" s="19"/>
      <c r="JC5" s="19"/>
      <c r="JD5" s="19"/>
      <c r="JE5" s="19"/>
      <c r="JF5" s="19"/>
    </row>
    <row r="6" spans="1:266" s="50" customFormat="1" ht="17.5" customHeight="1" x14ac:dyDescent="0.2">
      <c r="A6" s="5"/>
      <c r="B6" s="5"/>
      <c r="C6" s="13" t="s">
        <v>91</v>
      </c>
      <c r="D6" s="14" t="s">
        <v>10</v>
      </c>
      <c r="E6" s="18">
        <f>IF(Tableau12[[#This Row],[Nom]]="","",INDEX(TabSalaries[#All],MATCH(Tableau12[[#This Row],[Nom]],TabSalaries[[#All],[Nom&amp;Prenom]],0),MATCH(TabSalaries_CDI,TabSalaries[#Headers],0)))</f>
        <v>0</v>
      </c>
      <c r="F6" s="20">
        <f>IF(Tableau12[[#This Row],[Nom]]="","",$D$2)</f>
        <v>35</v>
      </c>
      <c r="G6" s="23">
        <f t="shared" ca="1" si="13"/>
        <v>0</v>
      </c>
      <c r="H6" s="23">
        <f t="array" aca="1" ref="H6" ca="1">SUMPRODUCT(((IFERROR(MID(OFFSET($O6,0,$H$1-1,1,$H$2),IFERROR(SEARCH("-",OFFSET($O6,0,$H$1-1,1,$H$2))+1,0),LEN(OFFSET($O6,0,$H$1-1,1,$H$2))),0)*1)))</f>
        <v>130</v>
      </c>
      <c r="I6" s="19">
        <f>IFERROR(MATCH(Tableau12[[#This Row],[Nom]],Noms,0)+1,"")</f>
        <v>2</v>
      </c>
      <c r="J6" s="19">
        <f>IFERROR(Tableau12[[#This Row],[LigDebut]]+COUNTIFS(Noms,Tableau12[[#This Row],[Nom]])-1,"")</f>
        <v>3</v>
      </c>
      <c r="K6" s="19" t="b">
        <f>IFERROR(AND(INDEX(Noms,Tableau12[[#This Row],[LigDebut]]-1)=Tableau12[[#This Row],[Nom]],INDEX(Noms,Tableau12[[#This Row],[LigFin]]-1)=Tableau12[[#This Row],[Nom]]),TRUE())</f>
        <v>1</v>
      </c>
      <c r="L6" s="19" t="str">
        <f>IFERROR("BD!"&amp;ADDRESS(Tableau12[[#This Row],[LigDebut]],COLUMN(BDLigne))&amp;":"&amp;ADDRESS(Tableau12[[#This Row],[LigFin]],COLUMN(BDLigne)),"")</f>
        <v>BD!$V$2:$V$3</v>
      </c>
      <c r="M6" s="19" t="str">
        <f>IFERROR("BD!"&amp;ADDRESS(Tableau12[[#This Row],[LigDebut]],COLUMN(Début))&amp;":"&amp;ADDRESS(Tableau12[[#This Row],[LigFin]],COLUMN(Début)),"")</f>
        <v>BD!$L$2:$L$3</v>
      </c>
      <c r="N6" s="19" t="str">
        <f>IFERROR("BD!"&amp;ADDRESS(Tableau12[[#This Row],[LigDebut]],COLUMN(Fin))&amp;":"&amp;ADDRESS(Tableau12[[#This Row],[LigFin]],COLUMN(Fin)),"")</f>
        <v>BD!$M$2:$M$3</v>
      </c>
      <c r="O6" s="48" t="str">
        <f ca="1">IF(OR(Tableau12[[#This Row],[PlgeRechFin]]="",Tableau12[[#This Row],[Nom]]=""),"",
IF(COUNTIFS( INDIRECT(Tableau12[[#This Row],[PlgeRechDebut]]), "&lt;="&amp; O$3, INDIRECT(Tableau12[[#This Row],[PlgeRechFin]]), "&gt;=" &amp; O$3)&lt;&gt;0,
INDEX(Concat_pav_heures,
    _xlfn.MINIFS(INDIRECT(Tableau12[[#This Row],[PlgeRechLig]]), INDIRECT(Tableau12[[#This Row],[PlgeRechDebut]]), "&lt;="&amp;O$3, INDIRECT(Tableau12[[#This Row],[PlgeRechFin]]), "&gt;=" &amp; O$3)),""))</f>
        <v/>
      </c>
      <c r="P6" s="48" t="str">
        <f ca="1">IF(OR(Tableau12[[#This Row],[PlgeRechFin]]="",Tableau12[[#This Row],[Nom]]=""),"",
IF(COUNTIFS( INDIRECT(Tableau12[[#This Row],[PlgeRechDebut]]), "&lt;="&amp; P$3, INDIRECT(Tableau12[[#This Row],[PlgeRechFin]]), "&gt;=" &amp; P$3)&lt;&gt;0,
INDEX(Concat_pav_heures,
    _xlfn.MINIFS(INDIRECT(Tableau12[[#This Row],[PlgeRechLig]]), INDIRECT(Tableau12[[#This Row],[PlgeRechDebut]]), "&lt;="&amp;P$3, INDIRECT(Tableau12[[#This Row],[PlgeRechFin]]), "&gt;=" &amp; P$3)),""))</f>
        <v/>
      </c>
      <c r="Q6" s="48" t="str">
        <f ca="1">IF(OR(Tableau12[[#This Row],[PlgeRechFin]]="",Tableau12[[#This Row],[Nom]]=""),"",
IF(COUNTIFS( INDIRECT(Tableau12[[#This Row],[PlgeRechDebut]]), "&lt;="&amp; Q$3, INDIRECT(Tableau12[[#This Row],[PlgeRechFin]]), "&gt;=" &amp; Q$3)&lt;&gt;0,
INDEX(Concat_pav_heures,
    _xlfn.MINIFS(INDIRECT(Tableau12[[#This Row],[PlgeRechLig]]), INDIRECT(Tableau12[[#This Row],[PlgeRechDebut]]), "&lt;="&amp;Q$3, INDIRECT(Tableau12[[#This Row],[PlgeRechFin]]), "&gt;=" &amp; Q$3)),""))</f>
        <v/>
      </c>
      <c r="R6" s="48" t="str">
        <f ca="1">IF(OR(Tableau12[[#This Row],[PlgeRechFin]]="",Tableau12[[#This Row],[Nom]]=""),"",
IF(COUNTIFS( INDIRECT(Tableau12[[#This Row],[PlgeRechDebut]]), "&lt;="&amp; R$3, INDIRECT(Tableau12[[#This Row],[PlgeRechFin]]), "&gt;=" &amp; R$3)&lt;&gt;0,
INDEX(Concat_pav_heures,
    _xlfn.MINIFS(INDIRECT(Tableau12[[#This Row],[PlgeRechLig]]), INDIRECT(Tableau12[[#This Row],[PlgeRechDebut]]), "&lt;="&amp;R$3, INDIRECT(Tableau12[[#This Row],[PlgeRechFin]]), "&gt;=" &amp; R$3)),""))</f>
        <v/>
      </c>
      <c r="S6" s="48" t="str">
        <f ca="1">IF(OR(Tableau12[[#This Row],[PlgeRechFin]]="",Tableau12[[#This Row],[Nom]]=""),"",
IF(COUNTIFS( INDIRECT(Tableau12[[#This Row],[PlgeRechDebut]]), "&lt;="&amp; S$3, INDIRECT(Tableau12[[#This Row],[PlgeRechFin]]), "&gt;=" &amp; S$3)&lt;&gt;0,
INDEX(Concat_pav_heures,
    _xlfn.MINIFS(INDIRECT(Tableau12[[#This Row],[PlgeRechLig]]), INDIRECT(Tableau12[[#This Row],[PlgeRechDebut]]), "&lt;="&amp;S$3, INDIRECT(Tableau12[[#This Row],[PlgeRechFin]]), "&gt;=" &amp; S$3)),""))</f>
        <v/>
      </c>
      <c r="T6" s="48" t="str">
        <f ca="1">IF(OR(Tableau12[[#This Row],[PlgeRechFin]]="",Tableau12[[#This Row],[Nom]]=""),"",
IF(COUNTIFS( INDIRECT(Tableau12[[#This Row],[PlgeRechDebut]]), "&lt;="&amp; T$3, INDIRECT(Tableau12[[#This Row],[PlgeRechFin]]), "&gt;=" &amp; T$3)&lt;&gt;0,
INDEX(Concat_pav_heures,
    _xlfn.MINIFS(INDIRECT(Tableau12[[#This Row],[PlgeRechLig]]), INDIRECT(Tableau12[[#This Row],[PlgeRechDebut]]), "&lt;="&amp;T$3, INDIRECT(Tableau12[[#This Row],[PlgeRechFin]]), "&gt;=" &amp; T$3)),""))</f>
        <v/>
      </c>
      <c r="U6" s="48" t="str">
        <f ca="1">IF(OR(Tableau12[[#This Row],[PlgeRechFin]]="",Tableau12[[#This Row],[Nom]]=""),"",
IF(COUNTIFS( INDIRECT(Tableau12[[#This Row],[PlgeRechDebut]]), "&lt;="&amp; U$3, INDIRECT(Tableau12[[#This Row],[PlgeRechFin]]), "&gt;=" &amp; U$3)&lt;&gt;0,
INDEX(Concat_pav_heures,
    _xlfn.MINIFS(INDIRECT(Tableau12[[#This Row],[PlgeRechLig]]), INDIRECT(Tableau12[[#This Row],[PlgeRechDebut]]), "&lt;="&amp;U$3, INDIRECT(Tableau12[[#This Row],[PlgeRechFin]]), "&gt;=" &amp; U$3)),""))</f>
        <v/>
      </c>
      <c r="V6" s="48" t="str">
        <f ca="1">IF(OR(Tableau12[[#This Row],[PlgeRechFin]]="",Tableau12[[#This Row],[Nom]]=""),"",
IF(COUNTIFS( INDIRECT(Tableau12[[#This Row],[PlgeRechDebut]]), "&lt;="&amp; V$3, INDIRECT(Tableau12[[#This Row],[PlgeRechFin]]), "&gt;=" &amp; V$3)&lt;&gt;0,
INDEX(Concat_pav_heures,
    _xlfn.MINIFS(INDIRECT(Tableau12[[#This Row],[PlgeRechLig]]), INDIRECT(Tableau12[[#This Row],[PlgeRechDebut]]), "&lt;="&amp;V$3, INDIRECT(Tableau12[[#This Row],[PlgeRechFin]]), "&gt;=" &amp; V$3)),""))</f>
        <v/>
      </c>
      <c r="W6" s="48" t="str">
        <f ca="1">IF(OR(Tableau12[[#This Row],[PlgeRechFin]]="",Tableau12[[#This Row],[Nom]]=""),"",
IF(COUNTIFS( INDIRECT(Tableau12[[#This Row],[PlgeRechDebut]]), "&lt;="&amp; W$3, INDIRECT(Tableau12[[#This Row],[PlgeRechFin]]), "&gt;=" &amp; W$3)&lt;&gt;0,
INDEX(Concat_pav_heures,
    _xlfn.MINIFS(INDIRECT(Tableau12[[#This Row],[PlgeRechLig]]), INDIRECT(Tableau12[[#This Row],[PlgeRechDebut]]), "&lt;="&amp;W$3, INDIRECT(Tableau12[[#This Row],[PlgeRechFin]]), "&gt;=" &amp; W$3)),""))</f>
        <v/>
      </c>
      <c r="X6" s="48" t="str">
        <f ca="1">IF(OR(Tableau12[[#This Row],[PlgeRechFin]]="",Tableau12[[#This Row],[Nom]]=""),"",
IF(COUNTIFS( INDIRECT(Tableau12[[#This Row],[PlgeRechDebut]]), "&lt;="&amp; X$3, INDIRECT(Tableau12[[#This Row],[PlgeRechFin]]), "&gt;=" &amp; X$3)&lt;&gt;0,
INDEX(Concat_pav_heures,
    _xlfn.MINIFS(INDIRECT(Tableau12[[#This Row],[PlgeRechLig]]), INDIRECT(Tableau12[[#This Row],[PlgeRechDebut]]), "&lt;="&amp;X$3, INDIRECT(Tableau12[[#This Row],[PlgeRechFin]]), "&gt;=" &amp; X$3)),""))</f>
        <v/>
      </c>
      <c r="Y6" s="48" t="str">
        <f ca="1">IF(OR(Tableau12[[#This Row],[PlgeRechFin]]="",Tableau12[[#This Row],[Nom]]=""),"",
IF(COUNTIFS( INDIRECT(Tableau12[[#This Row],[PlgeRechDebut]]), "&lt;="&amp; Y$3, INDIRECT(Tableau12[[#This Row],[PlgeRechFin]]), "&gt;=" &amp; Y$3)&lt;&gt;0,
INDEX(Concat_pav_heures,
    _xlfn.MINIFS(INDIRECT(Tableau12[[#This Row],[PlgeRechLig]]), INDIRECT(Tableau12[[#This Row],[PlgeRechDebut]]), "&lt;="&amp;Y$3, INDIRECT(Tableau12[[#This Row],[PlgeRechFin]]), "&gt;=" &amp; Y$3)),""))</f>
        <v/>
      </c>
      <c r="Z6" s="48" t="str">
        <f ca="1">IF(OR(Tableau12[[#This Row],[PlgeRechFin]]="",Tableau12[[#This Row],[Nom]]=""),"",
IF(COUNTIFS( INDIRECT(Tableau12[[#This Row],[PlgeRechDebut]]), "&lt;="&amp; Z$3, INDIRECT(Tableau12[[#This Row],[PlgeRechFin]]), "&gt;=" &amp; Z$3)&lt;&gt;0,
INDEX(Concat_pav_heures,
    _xlfn.MINIFS(INDIRECT(Tableau12[[#This Row],[PlgeRechLig]]), INDIRECT(Tableau12[[#This Row],[PlgeRechDebut]]), "&lt;="&amp;Z$3, INDIRECT(Tableau12[[#This Row],[PlgeRechFin]]), "&gt;=" &amp; Z$3)),""))</f>
        <v/>
      </c>
      <c r="AA6" s="48" t="str">
        <f ca="1">IF(OR(Tableau12[[#This Row],[PlgeRechFin]]="",Tableau12[[#This Row],[Nom]]=""),"",
IF(COUNTIFS( INDIRECT(Tableau12[[#This Row],[PlgeRechDebut]]), "&lt;="&amp; AA$3, INDIRECT(Tableau12[[#This Row],[PlgeRechFin]]), "&gt;=" &amp; AA$3)&lt;&gt;0,
INDEX(Concat_pav_heures,
    _xlfn.MINIFS(INDIRECT(Tableau12[[#This Row],[PlgeRechLig]]), INDIRECT(Tableau12[[#This Row],[PlgeRechDebut]]), "&lt;="&amp;AA$3, INDIRECT(Tableau12[[#This Row],[PlgeRechFin]]), "&gt;=" &amp; AA$3)),""))</f>
        <v>ADA-10</v>
      </c>
      <c r="AB6" s="48" t="str">
        <f ca="1">IF(OR(Tableau12[[#This Row],[PlgeRechFin]]="",Tableau12[[#This Row],[Nom]]=""),"",
IF(COUNTIFS( INDIRECT(Tableau12[[#This Row],[PlgeRechDebut]]), "&lt;="&amp; AB$3, INDIRECT(Tableau12[[#This Row],[PlgeRechFin]]), "&gt;=" &amp; AB$3)&lt;&gt;0,
INDEX(Concat_pav_heures,
    _xlfn.MINIFS(INDIRECT(Tableau12[[#This Row],[PlgeRechLig]]), INDIRECT(Tableau12[[#This Row],[PlgeRechDebut]]), "&lt;="&amp;AB$3, INDIRECT(Tableau12[[#This Row],[PlgeRechFin]]), "&gt;=" &amp; AB$3)),""))</f>
        <v>ADA-10</v>
      </c>
      <c r="AC6" s="48" t="str">
        <f ca="1">IF(OR(Tableau12[[#This Row],[PlgeRechFin]]="",Tableau12[[#This Row],[Nom]]=""),"",
IF(COUNTIFS( INDIRECT(Tableau12[[#This Row],[PlgeRechDebut]]), "&lt;="&amp; AC$3, INDIRECT(Tableau12[[#This Row],[PlgeRechFin]]), "&gt;=" &amp; AC$3)&lt;&gt;0,
INDEX(Concat_pav_heures,
    _xlfn.MINIFS(INDIRECT(Tableau12[[#This Row],[PlgeRechLig]]), INDIRECT(Tableau12[[#This Row],[PlgeRechDebut]]), "&lt;="&amp;AC$3, INDIRECT(Tableau12[[#This Row],[PlgeRechFin]]), "&gt;=" &amp; AC$3)),""))</f>
        <v>ADA-10</v>
      </c>
      <c r="AD6" s="48" t="str">
        <f ca="1">IF(OR(Tableau12[[#This Row],[PlgeRechFin]]="",Tableau12[[#This Row],[Nom]]=""),"",
IF(COUNTIFS( INDIRECT(Tableau12[[#This Row],[PlgeRechDebut]]), "&lt;="&amp; AD$3, INDIRECT(Tableau12[[#This Row],[PlgeRechFin]]), "&gt;=" &amp; AD$3)&lt;&gt;0,
INDEX(Concat_pav_heures,
    _xlfn.MINIFS(INDIRECT(Tableau12[[#This Row],[PlgeRechLig]]), INDIRECT(Tableau12[[#This Row],[PlgeRechDebut]]), "&lt;="&amp;AD$3, INDIRECT(Tableau12[[#This Row],[PlgeRechFin]]), "&gt;=" &amp; AD$3)),""))</f>
        <v>ADA-10</v>
      </c>
      <c r="AE6" s="48" t="str">
        <f ca="1">IF(OR(Tableau12[[#This Row],[PlgeRechFin]]="",Tableau12[[#This Row],[Nom]]=""),"",
IF(COUNTIFS( INDIRECT(Tableau12[[#This Row],[PlgeRechDebut]]), "&lt;="&amp; AE$3, INDIRECT(Tableau12[[#This Row],[PlgeRechFin]]), "&gt;=" &amp; AE$3)&lt;&gt;0,
INDEX(Concat_pav_heures,
    _xlfn.MINIFS(INDIRECT(Tableau12[[#This Row],[PlgeRechLig]]), INDIRECT(Tableau12[[#This Row],[PlgeRechDebut]]), "&lt;="&amp;AE$3, INDIRECT(Tableau12[[#This Row],[PlgeRechFin]]), "&gt;=" &amp; AE$3)),""))</f>
        <v>ADA-10</v>
      </c>
      <c r="AF6" s="48" t="str">
        <f ca="1">IF(OR(Tableau12[[#This Row],[PlgeRechFin]]="",Tableau12[[#This Row],[Nom]]=""),"",
IF(COUNTIFS( INDIRECT(Tableau12[[#This Row],[PlgeRechDebut]]), "&lt;="&amp; AF$3, INDIRECT(Tableau12[[#This Row],[PlgeRechFin]]), "&gt;=" &amp; AF$3)&lt;&gt;0,
INDEX(Concat_pav_heures,
    _xlfn.MINIFS(INDIRECT(Tableau12[[#This Row],[PlgeRechLig]]), INDIRECT(Tableau12[[#This Row],[PlgeRechDebut]]), "&lt;="&amp;AF$3, INDIRECT(Tableau12[[#This Row],[PlgeRechFin]]), "&gt;=" &amp; AF$3)),""))</f>
        <v/>
      </c>
      <c r="AG6" s="48" t="str">
        <f ca="1">IF(OR(Tableau12[[#This Row],[PlgeRechFin]]="",Tableau12[[#This Row],[Nom]]=""),"",
IF(COUNTIFS( INDIRECT(Tableau12[[#This Row],[PlgeRechDebut]]), "&lt;="&amp; AG$3, INDIRECT(Tableau12[[#This Row],[PlgeRechFin]]), "&gt;=" &amp; AG$3)&lt;&gt;0,
INDEX(Concat_pav_heures,
    _xlfn.MINIFS(INDIRECT(Tableau12[[#This Row],[PlgeRechLig]]), INDIRECT(Tableau12[[#This Row],[PlgeRechDebut]]), "&lt;="&amp;AG$3, INDIRECT(Tableau12[[#This Row],[PlgeRechFin]]), "&gt;=" &amp; AG$3)),""))</f>
        <v>ADA-10</v>
      </c>
      <c r="AH6" s="48" t="str">
        <f ca="1">IF(OR(Tableau12[[#This Row],[PlgeRechFin]]="",Tableau12[[#This Row],[Nom]]=""),"",
IF(COUNTIFS( INDIRECT(Tableau12[[#This Row],[PlgeRechDebut]]), "&lt;="&amp; AH$3, INDIRECT(Tableau12[[#This Row],[PlgeRechFin]]), "&gt;=" &amp; AH$3)&lt;&gt;0,
INDEX(Concat_pav_heures,
    _xlfn.MINIFS(INDIRECT(Tableau12[[#This Row],[PlgeRechLig]]), INDIRECT(Tableau12[[#This Row],[PlgeRechDebut]]), "&lt;="&amp;AH$3, INDIRECT(Tableau12[[#This Row],[PlgeRechFin]]), "&gt;=" &amp; AH$3)),""))</f>
        <v>ADA-10</v>
      </c>
      <c r="AI6" s="48" t="str">
        <f ca="1">IF(OR(Tableau12[[#This Row],[PlgeRechFin]]="",Tableau12[[#This Row],[Nom]]=""),"",
IF(COUNTIFS( INDIRECT(Tableau12[[#This Row],[PlgeRechDebut]]), "&lt;="&amp; AI$3, INDIRECT(Tableau12[[#This Row],[PlgeRechFin]]), "&gt;=" &amp; AI$3)&lt;&gt;0,
INDEX(Concat_pav_heures,
    _xlfn.MINIFS(INDIRECT(Tableau12[[#This Row],[PlgeRechLig]]), INDIRECT(Tableau12[[#This Row],[PlgeRechDebut]]), "&lt;="&amp;AI$3, INDIRECT(Tableau12[[#This Row],[PlgeRechFin]]), "&gt;=" &amp; AI$3)),""))</f>
        <v>ADA-10</v>
      </c>
      <c r="AJ6" s="48" t="str">
        <f ca="1">IF(OR(Tableau12[[#This Row],[PlgeRechFin]]="",Tableau12[[#This Row],[Nom]]=""),"",
IF(COUNTIFS( INDIRECT(Tableau12[[#This Row],[PlgeRechDebut]]), "&lt;="&amp; AJ$3, INDIRECT(Tableau12[[#This Row],[PlgeRechFin]]), "&gt;=" &amp; AJ$3)&lt;&gt;0,
INDEX(Concat_pav_heures,
    _xlfn.MINIFS(INDIRECT(Tableau12[[#This Row],[PlgeRechLig]]), INDIRECT(Tableau12[[#This Row],[PlgeRechDebut]]), "&lt;="&amp;AJ$3, INDIRECT(Tableau12[[#This Row],[PlgeRechFin]]), "&gt;=" &amp; AJ$3)),""))</f>
        <v>ADA-10</v>
      </c>
      <c r="AK6" s="48" t="str">
        <f ca="1">IF(OR(Tableau12[[#This Row],[PlgeRechFin]]="",Tableau12[[#This Row],[Nom]]=""),"",
IF(COUNTIFS( INDIRECT(Tableau12[[#This Row],[PlgeRechDebut]]), "&lt;="&amp; AK$3, INDIRECT(Tableau12[[#This Row],[PlgeRechFin]]), "&gt;=" &amp; AK$3)&lt;&gt;0,
INDEX(Concat_pav_heures,
    _xlfn.MINIFS(INDIRECT(Tableau12[[#This Row],[PlgeRechLig]]), INDIRECT(Tableau12[[#This Row],[PlgeRechDebut]]), "&lt;="&amp;AK$3, INDIRECT(Tableau12[[#This Row],[PlgeRechFin]]), "&gt;=" &amp; AK$3)),""))</f>
        <v>ADA-10</v>
      </c>
      <c r="AL6" s="48" t="str">
        <f ca="1">IF(OR(Tableau12[[#This Row],[PlgeRechFin]]="",Tableau12[[#This Row],[Nom]]=""),"",
IF(COUNTIFS( INDIRECT(Tableau12[[#This Row],[PlgeRechDebut]]), "&lt;="&amp; AL$3, INDIRECT(Tableau12[[#This Row],[PlgeRechFin]]), "&gt;=" &amp; AL$3)&lt;&gt;0,
INDEX(Concat_pav_heures,
    _xlfn.MINIFS(INDIRECT(Tableau12[[#This Row],[PlgeRechLig]]), INDIRECT(Tableau12[[#This Row],[PlgeRechDebut]]), "&lt;="&amp;AL$3, INDIRECT(Tableau12[[#This Row],[PlgeRechFin]]), "&gt;=" &amp; AL$3)),""))</f>
        <v>ADA-10</v>
      </c>
      <c r="AM6" s="48" t="str">
        <f ca="1">IF(OR(Tableau12[[#This Row],[PlgeRechFin]]="",Tableau12[[#This Row],[Nom]]=""),"",
IF(COUNTIFS( INDIRECT(Tableau12[[#This Row],[PlgeRechDebut]]), "&lt;="&amp; AM$3, INDIRECT(Tableau12[[#This Row],[PlgeRechFin]]), "&gt;=" &amp; AM$3)&lt;&gt;0,
INDEX(Concat_pav_heures,
    _xlfn.MINIFS(INDIRECT(Tableau12[[#This Row],[PlgeRechLig]]), INDIRECT(Tableau12[[#This Row],[PlgeRechDebut]]), "&lt;="&amp;AM$3, INDIRECT(Tableau12[[#This Row],[PlgeRechFin]]), "&gt;=" &amp; AM$3)),""))</f>
        <v>ADA-10</v>
      </c>
      <c r="AN6" s="48" t="str">
        <f ca="1">IF(OR(Tableau12[[#This Row],[PlgeRechFin]]="",Tableau12[[#This Row],[Nom]]=""),"",
IF(COUNTIFS( INDIRECT(Tableau12[[#This Row],[PlgeRechDebut]]), "&lt;="&amp; AN$3, INDIRECT(Tableau12[[#This Row],[PlgeRechFin]]), "&gt;=" &amp; AN$3)&lt;&gt;0,
INDEX(Concat_pav_heures,
    _xlfn.MINIFS(INDIRECT(Tableau12[[#This Row],[PlgeRechLig]]), INDIRECT(Tableau12[[#This Row],[PlgeRechDebut]]), "&lt;="&amp;AN$3, INDIRECT(Tableau12[[#This Row],[PlgeRechFin]]), "&gt;=" &amp; AN$3)),""))</f>
        <v>ADA-10</v>
      </c>
      <c r="AO6" s="48" t="str">
        <f ca="1">IF(OR(Tableau12[[#This Row],[PlgeRechFin]]="",Tableau12[[#This Row],[Nom]]=""),"",
IF(COUNTIFS( INDIRECT(Tableau12[[#This Row],[PlgeRechDebut]]), "&lt;="&amp; AO$3, INDIRECT(Tableau12[[#This Row],[PlgeRechFin]]), "&gt;=" &amp; AO$3)&lt;&gt;0,
INDEX(Concat_pav_heures,
    _xlfn.MINIFS(INDIRECT(Tableau12[[#This Row],[PlgeRechLig]]), INDIRECT(Tableau12[[#This Row],[PlgeRechDebut]]), "&lt;="&amp;AO$3, INDIRECT(Tableau12[[#This Row],[PlgeRechFin]]), "&gt;=" &amp; AO$3)),""))</f>
        <v/>
      </c>
      <c r="AP6" s="48" t="str">
        <f ca="1">IF(OR(Tableau12[[#This Row],[PlgeRechFin]]="",Tableau12[[#This Row],[Nom]]=""),"",
IF(COUNTIFS( INDIRECT(Tableau12[[#This Row],[PlgeRechDebut]]), "&lt;="&amp; AP$3, INDIRECT(Tableau12[[#This Row],[PlgeRechFin]]), "&gt;=" &amp; AP$3)&lt;&gt;0,
INDEX(Concat_pav_heures,
    _xlfn.MINIFS(INDIRECT(Tableau12[[#This Row],[PlgeRechLig]]), INDIRECT(Tableau12[[#This Row],[PlgeRechDebut]]), "&lt;="&amp;AP$3, INDIRECT(Tableau12[[#This Row],[PlgeRechFin]]), "&gt;=" &amp; AP$3)),""))</f>
        <v/>
      </c>
      <c r="AQ6" s="48" t="str">
        <f ca="1">IF(OR(Tableau12[[#This Row],[PlgeRechFin]]="",Tableau12[[#This Row],[Nom]]=""),"",
IF(COUNTIFS( INDIRECT(Tableau12[[#This Row],[PlgeRechDebut]]), "&lt;="&amp; AQ$3, INDIRECT(Tableau12[[#This Row],[PlgeRechFin]]), "&gt;=" &amp; AQ$3)&lt;&gt;0,
INDEX(Concat_pav_heures,
    _xlfn.MINIFS(INDIRECT(Tableau12[[#This Row],[PlgeRechLig]]), INDIRECT(Tableau12[[#This Row],[PlgeRechDebut]]), "&lt;="&amp;AQ$3, INDIRECT(Tableau12[[#This Row],[PlgeRechFin]]), "&gt;=" &amp; AQ$3)),""))</f>
        <v/>
      </c>
      <c r="AR6" s="48" t="str">
        <f ca="1">IF(OR(Tableau12[[#This Row],[PlgeRechFin]]="",Tableau12[[#This Row],[Nom]]=""),"",
IF(COUNTIFS( INDIRECT(Tableau12[[#This Row],[PlgeRechDebut]]), "&lt;="&amp; AR$3, INDIRECT(Tableau12[[#This Row],[PlgeRechFin]]), "&gt;=" &amp; AR$3)&lt;&gt;0,
INDEX(Concat_pav_heures,
    _xlfn.MINIFS(INDIRECT(Tableau12[[#This Row],[PlgeRechLig]]), INDIRECT(Tableau12[[#This Row],[PlgeRechDebut]]), "&lt;="&amp;AR$3, INDIRECT(Tableau12[[#This Row],[PlgeRechFin]]), "&gt;=" &amp; AR$3)),""))</f>
        <v/>
      </c>
      <c r="AS6" s="48" t="str">
        <f ca="1">IF(OR(Tableau12[[#This Row],[PlgeRechFin]]="",Tableau12[[#This Row],[Nom]]=""),"",
IF(COUNTIFS( INDIRECT(Tableau12[[#This Row],[PlgeRechDebut]]), "&lt;="&amp; AS$3, INDIRECT(Tableau12[[#This Row],[PlgeRechFin]]), "&gt;=" &amp; AS$3)&lt;&gt;0,
INDEX(Concat_pav_heures,
    _xlfn.MINIFS(INDIRECT(Tableau12[[#This Row],[PlgeRechLig]]), INDIRECT(Tableau12[[#This Row],[PlgeRechDebut]]), "&lt;="&amp;AS$3, INDIRECT(Tableau12[[#This Row],[PlgeRechFin]]), "&gt;=" &amp; AS$3)),""))</f>
        <v/>
      </c>
      <c r="AT6" s="48" t="str">
        <f ca="1">IF(OR(Tableau12[[#This Row],[PlgeRechFin]]="",Tableau12[[#This Row],[Nom]]=""),"",
IF(COUNTIFS( INDIRECT(Tableau12[[#This Row],[PlgeRechDebut]]), "&lt;="&amp; AT$3, INDIRECT(Tableau12[[#This Row],[PlgeRechFin]]), "&gt;=" &amp; AT$3)&lt;&gt;0,
INDEX(Concat_pav_heures,
    _xlfn.MINIFS(INDIRECT(Tableau12[[#This Row],[PlgeRechLig]]), INDIRECT(Tableau12[[#This Row],[PlgeRechDebut]]), "&lt;="&amp;AT$3, INDIRECT(Tableau12[[#This Row],[PlgeRechFin]]), "&gt;=" &amp; AT$3)),""))</f>
        <v/>
      </c>
      <c r="AU6" s="48" t="str">
        <f ca="1">IF(OR(Tableau12[[#This Row],[PlgeRechFin]]="",Tableau12[[#This Row],[Nom]]=""),"",
IF(COUNTIFS( INDIRECT(Tableau12[[#This Row],[PlgeRechDebut]]), "&lt;="&amp; AU$3, INDIRECT(Tableau12[[#This Row],[PlgeRechFin]]), "&gt;=" &amp; AU$3)&lt;&gt;0,
INDEX(Concat_pav_heures,
    _xlfn.MINIFS(INDIRECT(Tableau12[[#This Row],[PlgeRechLig]]), INDIRECT(Tableau12[[#This Row],[PlgeRechDebut]]), "&lt;="&amp;AU$3, INDIRECT(Tableau12[[#This Row],[PlgeRechFin]]), "&gt;=" &amp; AU$3)),""))</f>
        <v/>
      </c>
      <c r="AV6" s="48" t="str">
        <f ca="1">IF(OR(Tableau12[[#This Row],[PlgeRechFin]]="",Tableau12[[#This Row],[Nom]]=""),"",
IF(COUNTIFS( INDIRECT(Tableau12[[#This Row],[PlgeRechDebut]]), "&lt;="&amp; AV$3, INDIRECT(Tableau12[[#This Row],[PlgeRechFin]]), "&gt;=" &amp; AV$3)&lt;&gt;0,
INDEX(Concat_pav_heures,
    _xlfn.MINIFS(INDIRECT(Tableau12[[#This Row],[PlgeRechLig]]), INDIRECT(Tableau12[[#This Row],[PlgeRechDebut]]), "&lt;="&amp;AV$3, INDIRECT(Tableau12[[#This Row],[PlgeRechFin]]), "&gt;=" &amp; AV$3)),""))</f>
        <v/>
      </c>
      <c r="AW6" s="48" t="str">
        <f ca="1">IF(OR(Tableau12[[#This Row],[PlgeRechFin]]="",Tableau12[[#This Row],[Nom]]=""),"",
IF(COUNTIFS( INDIRECT(Tableau12[[#This Row],[PlgeRechDebut]]), "&lt;="&amp; AW$3, INDIRECT(Tableau12[[#This Row],[PlgeRechFin]]), "&gt;=" &amp; AW$3)&lt;&gt;0,
INDEX(Concat_pav_heures,
    _xlfn.MINIFS(INDIRECT(Tableau12[[#This Row],[PlgeRechLig]]), INDIRECT(Tableau12[[#This Row],[PlgeRechDebut]]), "&lt;="&amp;AW$3, INDIRECT(Tableau12[[#This Row],[PlgeRechFin]]), "&gt;=" &amp; AW$3)),""))</f>
        <v/>
      </c>
      <c r="AX6" s="48" t="str">
        <f ca="1">IF(OR(Tableau12[[#This Row],[PlgeRechFin]]="",Tableau12[[#This Row],[Nom]]=""),"",
IF(COUNTIFS( INDIRECT(Tableau12[[#This Row],[PlgeRechDebut]]), "&lt;="&amp; AX$3, INDIRECT(Tableau12[[#This Row],[PlgeRechFin]]), "&gt;=" &amp; AX$3)&lt;&gt;0,
INDEX(Concat_pav_heures,
    _xlfn.MINIFS(INDIRECT(Tableau12[[#This Row],[PlgeRechLig]]), INDIRECT(Tableau12[[#This Row],[PlgeRechDebut]]), "&lt;="&amp;AX$3, INDIRECT(Tableau12[[#This Row],[PlgeRechFin]]), "&gt;=" &amp; AX$3)),""))</f>
        <v/>
      </c>
      <c r="AY6" s="48" t="str">
        <f ca="1">IF(OR(Tableau12[[#This Row],[PlgeRechFin]]="",Tableau12[[#This Row],[Nom]]=""),"",
IF(COUNTIFS( INDIRECT(Tableau12[[#This Row],[PlgeRechDebut]]), "&lt;="&amp; AY$3, INDIRECT(Tableau12[[#This Row],[PlgeRechFin]]), "&gt;=" &amp; AY$3)&lt;&gt;0,
INDEX(Concat_pav_heures,
    _xlfn.MINIFS(INDIRECT(Tableau12[[#This Row],[PlgeRechLig]]), INDIRECT(Tableau12[[#This Row],[PlgeRechDebut]]), "&lt;="&amp;AY$3, INDIRECT(Tableau12[[#This Row],[PlgeRechFin]]), "&gt;=" &amp; AY$3)),""))</f>
        <v/>
      </c>
      <c r="AZ6" s="48" t="str">
        <f ca="1">IF(OR(Tableau12[[#This Row],[PlgeRechFin]]="",Tableau12[[#This Row],[Nom]]=""),"",
IF(COUNTIFS( INDIRECT(Tableau12[[#This Row],[PlgeRechDebut]]), "&lt;="&amp; AZ$3, INDIRECT(Tableau12[[#This Row],[PlgeRechFin]]), "&gt;=" &amp; AZ$3)&lt;&gt;0,
INDEX(Concat_pav_heures,
    _xlfn.MINIFS(INDIRECT(Tableau12[[#This Row],[PlgeRechLig]]), INDIRECT(Tableau12[[#This Row],[PlgeRechDebut]]), "&lt;="&amp;AZ$3, INDIRECT(Tableau12[[#This Row],[PlgeRechFin]]), "&gt;=" &amp; AZ$3)),""))</f>
        <v/>
      </c>
      <c r="BA6" s="48" t="str">
        <f ca="1">IF(OR(Tableau12[[#This Row],[PlgeRechFin]]="",Tableau12[[#This Row],[Nom]]=""),"",
IF(COUNTIFS( INDIRECT(Tableau12[[#This Row],[PlgeRechDebut]]), "&lt;="&amp; BA$3, INDIRECT(Tableau12[[#This Row],[PlgeRechFin]]), "&gt;=" &amp; BA$3)&lt;&gt;0,
INDEX(Concat_pav_heures,
    _xlfn.MINIFS(INDIRECT(Tableau12[[#This Row],[PlgeRechLig]]), INDIRECT(Tableau12[[#This Row],[PlgeRechDebut]]), "&lt;="&amp;BA$3, INDIRECT(Tableau12[[#This Row],[PlgeRechFin]]), "&gt;=" &amp; BA$3)),""))</f>
        <v/>
      </c>
      <c r="BB6" s="48" t="str">
        <f ca="1">IF(OR(Tableau12[[#This Row],[PlgeRechFin]]="",Tableau12[[#This Row],[Nom]]=""),"",
IF(COUNTIFS( INDIRECT(Tableau12[[#This Row],[PlgeRechDebut]]), "&lt;="&amp; BB$3, INDIRECT(Tableau12[[#This Row],[PlgeRechFin]]), "&gt;=" &amp; BB$3)&lt;&gt;0,
INDEX(Concat_pav_heures,
    _xlfn.MINIFS(INDIRECT(Tableau12[[#This Row],[PlgeRechLig]]), INDIRECT(Tableau12[[#This Row],[PlgeRechDebut]]), "&lt;="&amp;BB$3, INDIRECT(Tableau12[[#This Row],[PlgeRechFin]]), "&gt;=" &amp; BB$3)),""))</f>
        <v/>
      </c>
      <c r="BC6" s="48" t="str">
        <f ca="1">IF(OR(Tableau12[[#This Row],[PlgeRechFin]]="",Tableau12[[#This Row],[Nom]]=""),"",
IF(COUNTIFS( INDIRECT(Tableau12[[#This Row],[PlgeRechDebut]]), "&lt;="&amp; BC$3, INDIRECT(Tableau12[[#This Row],[PlgeRechFin]]), "&gt;=" &amp; BC$3)&lt;&gt;0,
INDEX(Concat_pav_heures,
    _xlfn.MINIFS(INDIRECT(Tableau12[[#This Row],[PlgeRechLig]]), INDIRECT(Tableau12[[#This Row],[PlgeRechDebut]]), "&lt;="&amp;BC$3, INDIRECT(Tableau12[[#This Row],[PlgeRechFin]]), "&gt;=" &amp; BC$3)),""))</f>
        <v/>
      </c>
      <c r="BD6" s="48" t="str">
        <f ca="1">IF(OR(Tableau12[[#This Row],[PlgeRechFin]]="",Tableau12[[#This Row],[Nom]]=""),"",
IF(COUNTIFS( INDIRECT(Tableau12[[#This Row],[PlgeRechDebut]]), "&lt;="&amp; BD$3, INDIRECT(Tableau12[[#This Row],[PlgeRechFin]]), "&gt;=" &amp; BD$3)&lt;&gt;0,
INDEX(Concat_pav_heures,
    _xlfn.MINIFS(INDIRECT(Tableau12[[#This Row],[PlgeRechLig]]), INDIRECT(Tableau12[[#This Row],[PlgeRechDebut]]), "&lt;="&amp;BD$3, INDIRECT(Tableau12[[#This Row],[PlgeRechFin]]), "&gt;=" &amp; BD$3)),""))</f>
        <v/>
      </c>
      <c r="BE6" s="48" t="str">
        <f ca="1">IF(OR(Tableau12[[#This Row],[PlgeRechFin]]="",Tableau12[[#This Row],[Nom]]=""),"",
IF(COUNTIFS( INDIRECT(Tableau12[[#This Row],[PlgeRechDebut]]), "&lt;="&amp; BE$3, INDIRECT(Tableau12[[#This Row],[PlgeRechFin]]), "&gt;=" &amp; BE$3)&lt;&gt;0,
INDEX(Concat_pav_heures,
    _xlfn.MINIFS(INDIRECT(Tableau12[[#This Row],[PlgeRechLig]]), INDIRECT(Tableau12[[#This Row],[PlgeRechDebut]]), "&lt;="&amp;BE$3, INDIRECT(Tableau12[[#This Row],[PlgeRechFin]]), "&gt;=" &amp; BE$3)),""))</f>
        <v/>
      </c>
      <c r="BF6" s="48" t="str">
        <f ca="1">IF(OR(Tableau12[[#This Row],[PlgeRechFin]]="",Tableau12[[#This Row],[Nom]]=""),"",
IF(COUNTIFS( INDIRECT(Tableau12[[#This Row],[PlgeRechDebut]]), "&lt;="&amp; BF$3, INDIRECT(Tableau12[[#This Row],[PlgeRechFin]]), "&gt;=" &amp; BF$3)&lt;&gt;0,
INDEX(Concat_pav_heures,
    _xlfn.MINIFS(INDIRECT(Tableau12[[#This Row],[PlgeRechLig]]), INDIRECT(Tableau12[[#This Row],[PlgeRechDebut]]), "&lt;="&amp;BF$3, INDIRECT(Tableau12[[#This Row],[PlgeRechFin]]), "&gt;=" &amp; BF$3)),""))</f>
        <v/>
      </c>
      <c r="BG6" s="48" t="str">
        <f ca="1">IF(OR(Tableau12[[#This Row],[PlgeRechFin]]="",Tableau12[[#This Row],[Nom]]=""),"",
IF(COUNTIFS( INDIRECT(Tableau12[[#This Row],[PlgeRechDebut]]), "&lt;="&amp; BG$3, INDIRECT(Tableau12[[#This Row],[PlgeRechFin]]), "&gt;=" &amp; BG$3)&lt;&gt;0,
INDEX(Concat_pav_heures,
    _xlfn.MINIFS(INDIRECT(Tableau12[[#This Row],[PlgeRechLig]]), INDIRECT(Tableau12[[#This Row],[PlgeRechDebut]]), "&lt;="&amp;BG$3, INDIRECT(Tableau12[[#This Row],[PlgeRechFin]]), "&gt;=" &amp; BG$3)),""))</f>
        <v/>
      </c>
      <c r="BH6" s="48" t="str">
        <f ca="1">IF(OR(Tableau12[[#This Row],[PlgeRechFin]]="",Tableau12[[#This Row],[Nom]]=""),"",
IF(COUNTIFS( INDIRECT(Tableau12[[#This Row],[PlgeRechDebut]]), "&lt;="&amp; BH$3, INDIRECT(Tableau12[[#This Row],[PlgeRechFin]]), "&gt;=" &amp; BH$3)&lt;&gt;0,
INDEX(Concat_pav_heures,
    _xlfn.MINIFS(INDIRECT(Tableau12[[#This Row],[PlgeRechLig]]), INDIRECT(Tableau12[[#This Row],[PlgeRechDebut]]), "&lt;="&amp;BH$3, INDIRECT(Tableau12[[#This Row],[PlgeRechFin]]), "&gt;=" &amp; BH$3)),""))</f>
        <v/>
      </c>
      <c r="BI6" s="48" t="str">
        <f ca="1">IF(OR(Tableau12[[#This Row],[PlgeRechFin]]="",Tableau12[[#This Row],[Nom]]=""),"",
IF(COUNTIFS( INDIRECT(Tableau12[[#This Row],[PlgeRechDebut]]), "&lt;="&amp; BI$3, INDIRECT(Tableau12[[#This Row],[PlgeRechFin]]), "&gt;=" &amp; BI$3)&lt;&gt;0,
INDEX(Concat_pav_heures,
    _xlfn.MINIFS(INDIRECT(Tableau12[[#This Row],[PlgeRechLig]]), INDIRECT(Tableau12[[#This Row],[PlgeRechDebut]]), "&lt;="&amp;BI$3, INDIRECT(Tableau12[[#This Row],[PlgeRechFin]]), "&gt;=" &amp; BI$3)),""))</f>
        <v/>
      </c>
      <c r="BJ6" s="48" t="str">
        <f ca="1">IF(OR(Tableau12[[#This Row],[PlgeRechFin]]="",Tableau12[[#This Row],[Nom]]=""),"",
IF(COUNTIFS( INDIRECT(Tableau12[[#This Row],[PlgeRechDebut]]), "&lt;="&amp; BJ$3, INDIRECT(Tableau12[[#This Row],[PlgeRechFin]]), "&gt;=" &amp; BJ$3)&lt;&gt;0,
INDEX(Concat_pav_heures,
    _xlfn.MINIFS(INDIRECT(Tableau12[[#This Row],[PlgeRechLig]]), INDIRECT(Tableau12[[#This Row],[PlgeRechDebut]]), "&lt;="&amp;BJ$3, INDIRECT(Tableau12[[#This Row],[PlgeRechFin]]), "&gt;=" &amp; BJ$3)),""))</f>
        <v/>
      </c>
      <c r="BK6" s="48" t="str">
        <f ca="1">IF(OR(Tableau12[[#This Row],[PlgeRechFin]]="",Tableau12[[#This Row],[Nom]]=""),"",
IF(COUNTIFS( INDIRECT(Tableau12[[#This Row],[PlgeRechDebut]]), "&lt;="&amp; BK$3, INDIRECT(Tableau12[[#This Row],[PlgeRechFin]]), "&gt;=" &amp; BK$3)&lt;&gt;0,
INDEX(Concat_pav_heures,
    _xlfn.MINIFS(INDIRECT(Tableau12[[#This Row],[PlgeRechLig]]), INDIRECT(Tableau12[[#This Row],[PlgeRechDebut]]), "&lt;="&amp;BK$3, INDIRECT(Tableau12[[#This Row],[PlgeRechFin]]), "&gt;=" &amp; BK$3)),""))</f>
        <v/>
      </c>
      <c r="BL6" s="48" t="str">
        <f ca="1">IF(OR(Tableau12[[#This Row],[PlgeRechFin]]="",Tableau12[[#This Row],[Nom]]=""),"",
IF(COUNTIFS( INDIRECT(Tableau12[[#This Row],[PlgeRechDebut]]), "&lt;="&amp; BL$3, INDIRECT(Tableau12[[#This Row],[PlgeRechFin]]), "&gt;=" &amp; BL$3)&lt;&gt;0,
INDEX(Concat_pav_heures,
    _xlfn.MINIFS(INDIRECT(Tableau12[[#This Row],[PlgeRechLig]]), INDIRECT(Tableau12[[#This Row],[PlgeRechDebut]]), "&lt;="&amp;BL$3, INDIRECT(Tableau12[[#This Row],[PlgeRechFin]]), "&gt;=" &amp; BL$3)),""))</f>
        <v/>
      </c>
      <c r="BM6" s="48" t="str">
        <f ca="1">IF(OR(Tableau12[[#This Row],[PlgeRechFin]]="",Tableau12[[#This Row],[Nom]]=""),"",
IF(COUNTIFS( INDIRECT(Tableau12[[#This Row],[PlgeRechDebut]]), "&lt;="&amp; BM$3, INDIRECT(Tableau12[[#This Row],[PlgeRechFin]]), "&gt;=" &amp; BM$3)&lt;&gt;0,
INDEX(Concat_pav_heures,
    _xlfn.MINIFS(INDIRECT(Tableau12[[#This Row],[PlgeRechLig]]), INDIRECT(Tableau12[[#This Row],[PlgeRechDebut]]), "&lt;="&amp;BM$3, INDIRECT(Tableau12[[#This Row],[PlgeRechFin]]), "&gt;=" &amp; BM$3)),""))</f>
        <v/>
      </c>
      <c r="BN6" s="48" t="str">
        <f ca="1">IF(OR(Tableau12[[#This Row],[PlgeRechFin]]="",Tableau12[[#This Row],[Nom]]=""),"",
IF(COUNTIFS( INDIRECT(Tableau12[[#This Row],[PlgeRechDebut]]), "&lt;="&amp; BN$3, INDIRECT(Tableau12[[#This Row],[PlgeRechFin]]), "&gt;=" &amp; BN$3)&lt;&gt;0,
INDEX(Concat_pav_heures,
    _xlfn.MINIFS(INDIRECT(Tableau12[[#This Row],[PlgeRechLig]]), INDIRECT(Tableau12[[#This Row],[PlgeRechDebut]]), "&lt;="&amp;BN$3, INDIRECT(Tableau12[[#This Row],[PlgeRechFin]]), "&gt;=" &amp; BN$3)),""))</f>
        <v/>
      </c>
      <c r="BO6" s="48" t="str">
        <f ca="1">IF(OR(Tableau12[[#This Row],[PlgeRechFin]]="",Tableau12[[#This Row],[Nom]]=""),"",
IF(COUNTIFS( INDIRECT(Tableau12[[#This Row],[PlgeRechDebut]]), "&lt;="&amp; BO$3, INDIRECT(Tableau12[[#This Row],[PlgeRechFin]]), "&gt;=" &amp; BO$3)&lt;&gt;0,
INDEX(Concat_pav_heures,
    _xlfn.MINIFS(INDIRECT(Tableau12[[#This Row],[PlgeRechLig]]), INDIRECT(Tableau12[[#This Row],[PlgeRechDebut]]), "&lt;="&amp;BO$3, INDIRECT(Tableau12[[#This Row],[PlgeRechFin]]), "&gt;=" &amp; BO$3)),""))</f>
        <v/>
      </c>
      <c r="BP6" s="48" t="str">
        <f ca="1">IF(OR(Tableau12[[#This Row],[PlgeRechFin]]="",Tableau12[[#This Row],[Nom]]=""),"",
IF(COUNTIFS( INDIRECT(Tableau12[[#This Row],[PlgeRechDebut]]), "&lt;="&amp; BP$3, INDIRECT(Tableau12[[#This Row],[PlgeRechFin]]), "&gt;=" &amp; BP$3)&lt;&gt;0,
INDEX(Concat_pav_heures,
    _xlfn.MINIFS(INDIRECT(Tableau12[[#This Row],[PlgeRechLig]]), INDIRECT(Tableau12[[#This Row],[PlgeRechDebut]]), "&lt;="&amp;BP$3, INDIRECT(Tableau12[[#This Row],[PlgeRechFin]]), "&gt;=" &amp; BP$3)),""))</f>
        <v/>
      </c>
      <c r="BQ6" s="48" t="str">
        <f ca="1">IF(OR(Tableau12[[#This Row],[PlgeRechFin]]="",Tableau12[[#This Row],[Nom]]=""),"",
IF(COUNTIFS( INDIRECT(Tableau12[[#This Row],[PlgeRechDebut]]), "&lt;="&amp; BQ$3, INDIRECT(Tableau12[[#This Row],[PlgeRechFin]]), "&gt;=" &amp; BQ$3)&lt;&gt;0,
INDEX(Concat_pav_heures,
    _xlfn.MINIFS(INDIRECT(Tableau12[[#This Row],[PlgeRechLig]]), INDIRECT(Tableau12[[#This Row],[PlgeRechDebut]]), "&lt;="&amp;BQ$3, INDIRECT(Tableau12[[#This Row],[PlgeRechFin]]), "&gt;=" &amp; BQ$3)),""))</f>
        <v/>
      </c>
      <c r="BR6" s="48" t="str">
        <f ca="1">IF(OR(Tableau12[[#This Row],[PlgeRechFin]]="",Tableau12[[#This Row],[Nom]]=""),"",
IF(COUNTIFS( INDIRECT(Tableau12[[#This Row],[PlgeRechDebut]]), "&lt;="&amp; BR$3, INDIRECT(Tableau12[[#This Row],[PlgeRechFin]]), "&gt;=" &amp; BR$3)&lt;&gt;0,
INDEX(Concat_pav_heures,
    _xlfn.MINIFS(INDIRECT(Tableau12[[#This Row],[PlgeRechLig]]), INDIRECT(Tableau12[[#This Row],[PlgeRechDebut]]), "&lt;="&amp;BR$3, INDIRECT(Tableau12[[#This Row],[PlgeRechFin]]), "&gt;=" &amp; BR$3)),""))</f>
        <v/>
      </c>
      <c r="BS6" s="48" t="str">
        <f ca="1">IF(OR(Tableau12[[#This Row],[PlgeRechFin]]="",Tableau12[[#This Row],[Nom]]=""),"",
IF(COUNTIFS( INDIRECT(Tableau12[[#This Row],[PlgeRechDebut]]), "&lt;="&amp; BS$3, INDIRECT(Tableau12[[#This Row],[PlgeRechFin]]), "&gt;=" &amp; BS$3)&lt;&gt;0,
INDEX(Concat_pav_heures,
    _xlfn.MINIFS(INDIRECT(Tableau12[[#This Row],[PlgeRechLig]]), INDIRECT(Tableau12[[#This Row],[PlgeRechDebut]]), "&lt;="&amp;BS$3, INDIRECT(Tableau12[[#This Row],[PlgeRechFin]]), "&gt;=" &amp; BS$3)),""))</f>
        <v/>
      </c>
      <c r="BT6" s="48" t="str">
        <f ca="1">IF(OR(Tableau12[[#This Row],[PlgeRechFin]]="",Tableau12[[#This Row],[Nom]]=""),"",
IF(COUNTIFS( INDIRECT(Tableau12[[#This Row],[PlgeRechDebut]]), "&lt;="&amp; BT$3, INDIRECT(Tableau12[[#This Row],[PlgeRechFin]]), "&gt;=" &amp; BT$3)&lt;&gt;0,
INDEX(Concat_pav_heures,
    _xlfn.MINIFS(INDIRECT(Tableau12[[#This Row],[PlgeRechLig]]), INDIRECT(Tableau12[[#This Row],[PlgeRechDebut]]), "&lt;="&amp;BT$3, INDIRECT(Tableau12[[#This Row],[PlgeRechFin]]), "&gt;=" &amp; BT$3)),""))</f>
        <v/>
      </c>
      <c r="BU6" s="48" t="str">
        <f ca="1">IF(OR(Tableau12[[#This Row],[PlgeRechFin]]="",Tableau12[[#This Row],[Nom]]=""),"",
IF(COUNTIFS( INDIRECT(Tableau12[[#This Row],[PlgeRechDebut]]), "&lt;="&amp; BU$3, INDIRECT(Tableau12[[#This Row],[PlgeRechFin]]), "&gt;=" &amp; BU$3)&lt;&gt;0,
INDEX(Concat_pav_heures,
    _xlfn.MINIFS(INDIRECT(Tableau12[[#This Row],[PlgeRechLig]]), INDIRECT(Tableau12[[#This Row],[PlgeRechDebut]]), "&lt;="&amp;BU$3, INDIRECT(Tableau12[[#This Row],[PlgeRechFin]]), "&gt;=" &amp; BU$3)),""))</f>
        <v/>
      </c>
      <c r="BV6" s="48" t="str">
        <f ca="1">IF(OR(Tableau12[[#This Row],[PlgeRechFin]]="",Tableau12[[#This Row],[Nom]]=""),"",
IF(COUNTIFS( INDIRECT(Tableau12[[#This Row],[PlgeRechDebut]]), "&lt;="&amp; BV$3, INDIRECT(Tableau12[[#This Row],[PlgeRechFin]]), "&gt;=" &amp; BV$3)&lt;&gt;0,
INDEX(Concat_pav_heures,
    _xlfn.MINIFS(INDIRECT(Tableau12[[#This Row],[PlgeRechLig]]), INDIRECT(Tableau12[[#This Row],[PlgeRechDebut]]), "&lt;="&amp;BV$3, INDIRECT(Tableau12[[#This Row],[PlgeRechFin]]), "&gt;=" &amp; BV$3)),""))</f>
        <v/>
      </c>
      <c r="BW6" s="48" t="str">
        <f ca="1">IF(OR(Tableau12[[#This Row],[PlgeRechFin]]="",Tableau12[[#This Row],[Nom]]=""),"",
IF(COUNTIFS( INDIRECT(Tableau12[[#This Row],[PlgeRechDebut]]), "&lt;="&amp; BW$3, INDIRECT(Tableau12[[#This Row],[PlgeRechFin]]), "&gt;=" &amp; BW$3)&lt;&gt;0,
INDEX(Concat_pav_heures,
    _xlfn.MINIFS(INDIRECT(Tableau12[[#This Row],[PlgeRechLig]]), INDIRECT(Tableau12[[#This Row],[PlgeRechDebut]]), "&lt;="&amp;BW$3, INDIRECT(Tableau12[[#This Row],[PlgeRechFin]]), "&gt;=" &amp; BW$3)),""))</f>
        <v/>
      </c>
      <c r="BX6" s="48" t="str">
        <f ca="1">IF(OR(Tableau12[[#This Row],[PlgeRechFin]]="",Tableau12[[#This Row],[Nom]]=""),"",
IF(COUNTIFS( INDIRECT(Tableau12[[#This Row],[PlgeRechDebut]]), "&lt;="&amp; BX$3, INDIRECT(Tableau12[[#This Row],[PlgeRechFin]]), "&gt;=" &amp; BX$3)&lt;&gt;0,
INDEX(Concat_pav_heures,
    _xlfn.MINIFS(INDIRECT(Tableau12[[#This Row],[PlgeRechLig]]), INDIRECT(Tableau12[[#This Row],[PlgeRechDebut]]), "&lt;="&amp;BX$3, INDIRECT(Tableau12[[#This Row],[PlgeRechFin]]), "&gt;=" &amp; BX$3)),""))</f>
        <v/>
      </c>
      <c r="BY6" s="48" t="str">
        <f ca="1">IF(OR(Tableau12[[#This Row],[PlgeRechFin]]="",Tableau12[[#This Row],[Nom]]=""),"",
IF(COUNTIFS( INDIRECT(Tableau12[[#This Row],[PlgeRechDebut]]), "&lt;="&amp; BY$3, INDIRECT(Tableau12[[#This Row],[PlgeRechFin]]), "&gt;=" &amp; BY$3)&lt;&gt;0,
INDEX(Concat_pav_heures,
    _xlfn.MINIFS(INDIRECT(Tableau12[[#This Row],[PlgeRechLig]]), INDIRECT(Tableau12[[#This Row],[PlgeRechDebut]]), "&lt;="&amp;BY$3, INDIRECT(Tableau12[[#This Row],[PlgeRechFin]]), "&gt;=" &amp; BY$3)),""))</f>
        <v/>
      </c>
      <c r="BZ6" s="48" t="str">
        <f ca="1">IF(OR(Tableau12[[#This Row],[PlgeRechFin]]="",Tableau12[[#This Row],[Nom]]=""),"",
IF(COUNTIFS( INDIRECT(Tableau12[[#This Row],[PlgeRechDebut]]), "&lt;="&amp; BZ$3, INDIRECT(Tableau12[[#This Row],[PlgeRechFin]]), "&gt;=" &amp; BZ$3)&lt;&gt;0,
INDEX(Concat_pav_heures,
    _xlfn.MINIFS(INDIRECT(Tableau12[[#This Row],[PlgeRechLig]]), INDIRECT(Tableau12[[#This Row],[PlgeRechDebut]]), "&lt;="&amp;BZ$3, INDIRECT(Tableau12[[#This Row],[PlgeRechFin]]), "&gt;=" &amp; BZ$3)),""))</f>
        <v/>
      </c>
      <c r="CA6" s="48" t="str">
        <f ca="1">IF(OR(Tableau12[[#This Row],[PlgeRechFin]]="",Tableau12[[#This Row],[Nom]]=""),"",
IF(COUNTIFS( INDIRECT(Tableau12[[#This Row],[PlgeRechDebut]]), "&lt;="&amp; CA$3, INDIRECT(Tableau12[[#This Row],[PlgeRechFin]]), "&gt;=" &amp; CA$3)&lt;&gt;0,
INDEX(Concat_pav_heures,
    _xlfn.MINIFS(INDIRECT(Tableau12[[#This Row],[PlgeRechLig]]), INDIRECT(Tableau12[[#This Row],[PlgeRechDebut]]), "&lt;="&amp;CA$3, INDIRECT(Tableau12[[#This Row],[PlgeRechFin]]), "&gt;=" &amp; CA$3)),""))</f>
        <v/>
      </c>
      <c r="CB6" s="48" t="str">
        <f ca="1">IF(OR(Tableau12[[#This Row],[PlgeRechFin]]="",Tableau12[[#This Row],[Nom]]=""),"",
IF(COUNTIFS( INDIRECT(Tableau12[[#This Row],[PlgeRechDebut]]), "&lt;="&amp; CB$3, INDIRECT(Tableau12[[#This Row],[PlgeRechFin]]), "&gt;=" &amp; CB$3)&lt;&gt;0,
INDEX(Concat_pav_heures,
    _xlfn.MINIFS(INDIRECT(Tableau12[[#This Row],[PlgeRechLig]]), INDIRECT(Tableau12[[#This Row],[PlgeRechDebut]]), "&lt;="&amp;CB$3, INDIRECT(Tableau12[[#This Row],[PlgeRechFin]]), "&gt;=" &amp; CB$3)),""))</f>
        <v/>
      </c>
      <c r="CC6" s="48" t="str">
        <f ca="1">IF(OR(Tableau12[[#This Row],[PlgeRechFin]]="",Tableau12[[#This Row],[Nom]]=""),"",
IF(COUNTIFS( INDIRECT(Tableau12[[#This Row],[PlgeRechDebut]]), "&lt;="&amp; CC$3, INDIRECT(Tableau12[[#This Row],[PlgeRechFin]]), "&gt;=" &amp; CC$3)&lt;&gt;0,
INDEX(Concat_pav_heures,
    _xlfn.MINIFS(INDIRECT(Tableau12[[#This Row],[PlgeRechLig]]), INDIRECT(Tableau12[[#This Row],[PlgeRechDebut]]), "&lt;="&amp;CC$3, INDIRECT(Tableau12[[#This Row],[PlgeRechFin]]), "&gt;=" &amp; CC$3)),""))</f>
        <v/>
      </c>
      <c r="CD6" s="48" t="str">
        <f ca="1">IF(OR(Tableau12[[#This Row],[PlgeRechFin]]="",Tableau12[[#This Row],[Nom]]=""),"",
IF(COUNTIFS( INDIRECT(Tableau12[[#This Row],[PlgeRechDebut]]), "&lt;="&amp; CD$3, INDIRECT(Tableau12[[#This Row],[PlgeRechFin]]), "&gt;=" &amp; CD$3)&lt;&gt;0,
INDEX(Concat_pav_heures,
    _xlfn.MINIFS(INDIRECT(Tableau12[[#This Row],[PlgeRechLig]]), INDIRECT(Tableau12[[#This Row],[PlgeRechDebut]]), "&lt;="&amp;CD$3, INDIRECT(Tableau12[[#This Row],[PlgeRechFin]]), "&gt;=" &amp; CD$3)),""))</f>
        <v/>
      </c>
      <c r="CE6" s="48" t="str">
        <f ca="1">IF(OR(Tableau12[[#This Row],[PlgeRechFin]]="",Tableau12[[#This Row],[Nom]]=""),"",
IF(COUNTIFS( INDIRECT(Tableau12[[#This Row],[PlgeRechDebut]]), "&lt;="&amp; CE$3, INDIRECT(Tableau12[[#This Row],[PlgeRechFin]]), "&gt;=" &amp; CE$3)&lt;&gt;0,
INDEX(Concat_pav_heures,
    _xlfn.MINIFS(INDIRECT(Tableau12[[#This Row],[PlgeRechLig]]), INDIRECT(Tableau12[[#This Row],[PlgeRechDebut]]), "&lt;="&amp;CE$3, INDIRECT(Tableau12[[#This Row],[PlgeRechFin]]), "&gt;=" &amp; CE$3)),""))</f>
        <v/>
      </c>
      <c r="CF6" s="48" t="str">
        <f ca="1">IF(OR(Tableau12[[#This Row],[PlgeRechFin]]="",Tableau12[[#This Row],[Nom]]=""),"",
IF(COUNTIFS( INDIRECT(Tableau12[[#This Row],[PlgeRechDebut]]), "&lt;="&amp; CF$3, INDIRECT(Tableau12[[#This Row],[PlgeRechFin]]), "&gt;=" &amp; CF$3)&lt;&gt;0,
INDEX(Concat_pav_heures,
    _xlfn.MINIFS(INDIRECT(Tableau12[[#This Row],[PlgeRechLig]]), INDIRECT(Tableau12[[#This Row],[PlgeRechDebut]]), "&lt;="&amp;CF$3, INDIRECT(Tableau12[[#This Row],[PlgeRechFin]]), "&gt;=" &amp; CF$3)),""))</f>
        <v/>
      </c>
      <c r="CG6" s="48" t="str">
        <f ca="1">IF(OR(Tableau12[[#This Row],[PlgeRechFin]]="",Tableau12[[#This Row],[Nom]]=""),"",
IF(COUNTIFS( INDIRECT(Tableau12[[#This Row],[PlgeRechDebut]]), "&lt;="&amp; CG$3, INDIRECT(Tableau12[[#This Row],[PlgeRechFin]]), "&gt;=" &amp; CG$3)&lt;&gt;0,
INDEX(Concat_pav_heures,
    _xlfn.MINIFS(INDIRECT(Tableau12[[#This Row],[PlgeRechLig]]), INDIRECT(Tableau12[[#This Row],[PlgeRechDebut]]), "&lt;="&amp;CG$3, INDIRECT(Tableau12[[#This Row],[PlgeRechFin]]), "&gt;=" &amp; CG$3)),""))</f>
        <v/>
      </c>
      <c r="CH6" s="48" t="str">
        <f ca="1">IF(OR(Tableau12[[#This Row],[PlgeRechFin]]="",Tableau12[[#This Row],[Nom]]=""),"",
IF(COUNTIFS( INDIRECT(Tableau12[[#This Row],[PlgeRechDebut]]), "&lt;="&amp; CH$3, INDIRECT(Tableau12[[#This Row],[PlgeRechFin]]), "&gt;=" &amp; CH$3)&lt;&gt;0,
INDEX(Concat_pav_heures,
    _xlfn.MINIFS(INDIRECT(Tableau12[[#This Row],[PlgeRechLig]]), INDIRECT(Tableau12[[#This Row],[PlgeRechDebut]]), "&lt;="&amp;CH$3, INDIRECT(Tableau12[[#This Row],[PlgeRechFin]]), "&gt;=" &amp; CH$3)),""))</f>
        <v/>
      </c>
      <c r="CI6" s="48" t="str">
        <f ca="1">IF(OR(Tableau12[[#This Row],[PlgeRechFin]]="",Tableau12[[#This Row],[Nom]]=""),"",
IF(COUNTIFS( INDIRECT(Tableau12[[#This Row],[PlgeRechDebut]]), "&lt;="&amp; CI$3, INDIRECT(Tableau12[[#This Row],[PlgeRechFin]]), "&gt;=" &amp; CI$3)&lt;&gt;0,
INDEX(Concat_pav_heures,
    _xlfn.MINIFS(INDIRECT(Tableau12[[#This Row],[PlgeRechLig]]), INDIRECT(Tableau12[[#This Row],[PlgeRechDebut]]), "&lt;="&amp;CI$3, INDIRECT(Tableau12[[#This Row],[PlgeRechFin]]), "&gt;=" &amp; CI$3)),""))</f>
        <v/>
      </c>
      <c r="CJ6" s="48" t="str">
        <f ca="1">IF(OR(Tableau12[[#This Row],[PlgeRechFin]]="",Tableau12[[#This Row],[Nom]]=""),"",
IF(COUNTIFS( INDIRECT(Tableau12[[#This Row],[PlgeRechDebut]]), "&lt;="&amp; CJ$3, INDIRECT(Tableau12[[#This Row],[PlgeRechFin]]), "&gt;=" &amp; CJ$3)&lt;&gt;0,
INDEX(Concat_pav_heures,
    _xlfn.MINIFS(INDIRECT(Tableau12[[#This Row],[PlgeRechLig]]), INDIRECT(Tableau12[[#This Row],[PlgeRechDebut]]), "&lt;="&amp;CJ$3, INDIRECT(Tableau12[[#This Row],[PlgeRechFin]]), "&gt;=" &amp; CJ$3)),""))</f>
        <v/>
      </c>
      <c r="CK6" s="48" t="str">
        <f ca="1">IF(OR(Tableau12[[#This Row],[PlgeRechFin]]="",Tableau12[[#This Row],[Nom]]=""),"",
IF(COUNTIFS( INDIRECT(Tableau12[[#This Row],[PlgeRechDebut]]), "&lt;="&amp; CK$3, INDIRECT(Tableau12[[#This Row],[PlgeRechFin]]), "&gt;=" &amp; CK$3)&lt;&gt;0,
INDEX(Concat_pav_heures,
    _xlfn.MINIFS(INDIRECT(Tableau12[[#This Row],[PlgeRechLig]]), INDIRECT(Tableau12[[#This Row],[PlgeRechDebut]]), "&lt;="&amp;CK$3, INDIRECT(Tableau12[[#This Row],[PlgeRechFin]]), "&gt;=" &amp; CK$3)),""))</f>
        <v/>
      </c>
      <c r="CL6" s="48" t="str">
        <f ca="1">IF(OR(Tableau12[[#This Row],[PlgeRechFin]]="",Tableau12[[#This Row],[Nom]]=""),"",
IF(COUNTIFS( INDIRECT(Tableau12[[#This Row],[PlgeRechDebut]]), "&lt;="&amp; CL$3, INDIRECT(Tableau12[[#This Row],[PlgeRechFin]]), "&gt;=" &amp; CL$3)&lt;&gt;0,
INDEX(Concat_pav_heures,
    _xlfn.MINIFS(INDIRECT(Tableau12[[#This Row],[PlgeRechLig]]), INDIRECT(Tableau12[[#This Row],[PlgeRechDebut]]), "&lt;="&amp;CL$3, INDIRECT(Tableau12[[#This Row],[PlgeRechFin]]), "&gt;=" &amp; CL$3)),""))</f>
        <v/>
      </c>
      <c r="CM6" s="48" t="str">
        <f ca="1">IF(OR(Tableau12[[#This Row],[PlgeRechFin]]="",Tableau12[[#This Row],[Nom]]=""),"",
IF(COUNTIFS( INDIRECT(Tableau12[[#This Row],[PlgeRechDebut]]), "&lt;="&amp; CM$3, INDIRECT(Tableau12[[#This Row],[PlgeRechFin]]), "&gt;=" &amp; CM$3)&lt;&gt;0,
INDEX(Concat_pav_heures,
    _xlfn.MINIFS(INDIRECT(Tableau12[[#This Row],[PlgeRechLig]]), INDIRECT(Tableau12[[#This Row],[PlgeRechDebut]]), "&lt;="&amp;CM$3, INDIRECT(Tableau12[[#This Row],[PlgeRechFin]]), "&gt;=" &amp; CM$3)),""))</f>
        <v/>
      </c>
      <c r="CN6" s="48" t="str">
        <f ca="1">IF(OR(Tableau12[[#This Row],[PlgeRechFin]]="",Tableau12[[#This Row],[Nom]]=""),"",
IF(COUNTIFS( INDIRECT(Tableau12[[#This Row],[PlgeRechDebut]]), "&lt;="&amp; CN$3, INDIRECT(Tableau12[[#This Row],[PlgeRechFin]]), "&gt;=" &amp; CN$3)&lt;&gt;0,
INDEX(Concat_pav_heures,
    _xlfn.MINIFS(INDIRECT(Tableau12[[#This Row],[PlgeRechLig]]), INDIRECT(Tableau12[[#This Row],[PlgeRechDebut]]), "&lt;="&amp;CN$3, INDIRECT(Tableau12[[#This Row],[PlgeRechFin]]), "&gt;=" &amp; CN$3)),""))</f>
        <v/>
      </c>
      <c r="CO6" s="48" t="str">
        <f ca="1">IF(OR(Tableau12[[#This Row],[PlgeRechFin]]="",Tableau12[[#This Row],[Nom]]=""),"",
IF(COUNTIFS( INDIRECT(Tableau12[[#This Row],[PlgeRechDebut]]), "&lt;="&amp; CO$3, INDIRECT(Tableau12[[#This Row],[PlgeRechFin]]), "&gt;=" &amp; CO$3)&lt;&gt;0,
INDEX(Concat_pav_heures,
    _xlfn.MINIFS(INDIRECT(Tableau12[[#This Row],[PlgeRechLig]]), INDIRECT(Tableau12[[#This Row],[PlgeRechDebut]]), "&lt;="&amp;CO$3, INDIRECT(Tableau12[[#This Row],[PlgeRechFin]]), "&gt;=" &amp; CO$3)),""))</f>
        <v/>
      </c>
      <c r="CP6" s="48" t="str">
        <f ca="1">IF(OR(Tableau12[[#This Row],[PlgeRechFin]]="",Tableau12[[#This Row],[Nom]]=""),"",
IF(COUNTIFS( INDIRECT(Tableau12[[#This Row],[PlgeRechDebut]]), "&lt;="&amp; CP$3, INDIRECT(Tableau12[[#This Row],[PlgeRechFin]]), "&gt;=" &amp; CP$3)&lt;&gt;0,
INDEX(Concat_pav_heures,
    _xlfn.MINIFS(INDIRECT(Tableau12[[#This Row],[PlgeRechLig]]), INDIRECT(Tableau12[[#This Row],[PlgeRechDebut]]), "&lt;="&amp;CP$3, INDIRECT(Tableau12[[#This Row],[PlgeRechFin]]), "&gt;=" &amp; CP$3)),""))</f>
        <v/>
      </c>
      <c r="CQ6" s="48" t="str">
        <f ca="1">IF(OR(Tableau12[[#This Row],[PlgeRechFin]]="",Tableau12[[#This Row],[Nom]]=""),"",
IF(COUNTIFS( INDIRECT(Tableau12[[#This Row],[PlgeRechDebut]]), "&lt;="&amp; CQ$3, INDIRECT(Tableau12[[#This Row],[PlgeRechFin]]), "&gt;=" &amp; CQ$3)&lt;&gt;0,
INDEX(Concat_pav_heures,
    _xlfn.MINIFS(INDIRECT(Tableau12[[#This Row],[PlgeRechLig]]), INDIRECT(Tableau12[[#This Row],[PlgeRechDebut]]), "&lt;="&amp;CQ$3, INDIRECT(Tableau12[[#This Row],[PlgeRechFin]]), "&gt;=" &amp; CQ$3)),""))</f>
        <v/>
      </c>
      <c r="CR6" s="48" t="str">
        <f ca="1">IF(OR(Tableau12[[#This Row],[PlgeRechFin]]="",Tableau12[[#This Row],[Nom]]=""),"",
IF(COUNTIFS( INDIRECT(Tableau12[[#This Row],[PlgeRechDebut]]), "&lt;="&amp; CR$3, INDIRECT(Tableau12[[#This Row],[PlgeRechFin]]), "&gt;=" &amp; CR$3)&lt;&gt;0,
INDEX(Concat_pav_heures,
    _xlfn.MINIFS(INDIRECT(Tableau12[[#This Row],[PlgeRechLig]]), INDIRECT(Tableau12[[#This Row],[PlgeRechDebut]]), "&lt;="&amp;CR$3, INDIRECT(Tableau12[[#This Row],[PlgeRechFin]]), "&gt;=" &amp; CR$3)),""))</f>
        <v/>
      </c>
      <c r="CS6" s="48" t="str">
        <f ca="1">IF(OR(Tableau12[[#This Row],[PlgeRechFin]]="",Tableau12[[#This Row],[Nom]]=""),"",
IF(COUNTIFS( INDIRECT(Tableau12[[#This Row],[PlgeRechDebut]]), "&lt;="&amp; CS$3, INDIRECT(Tableau12[[#This Row],[PlgeRechFin]]), "&gt;=" &amp; CS$3)&lt;&gt;0,
INDEX(Concat_pav_heures,
    _xlfn.MINIFS(INDIRECT(Tableau12[[#This Row],[PlgeRechLig]]), INDIRECT(Tableau12[[#This Row],[PlgeRechDebut]]), "&lt;="&amp;CS$3, INDIRECT(Tableau12[[#This Row],[PlgeRechFin]]), "&gt;=" &amp; CS$3)),""))</f>
        <v/>
      </c>
      <c r="CT6" s="48" t="str">
        <f ca="1">IF(OR(Tableau12[[#This Row],[PlgeRechFin]]="",Tableau12[[#This Row],[Nom]]=""),"",
IF(COUNTIFS( INDIRECT(Tableau12[[#This Row],[PlgeRechDebut]]), "&lt;="&amp; CT$3, INDIRECT(Tableau12[[#This Row],[PlgeRechFin]]), "&gt;=" &amp; CT$3)&lt;&gt;0,
INDEX(Concat_pav_heures,
    _xlfn.MINIFS(INDIRECT(Tableau12[[#This Row],[PlgeRechLig]]), INDIRECT(Tableau12[[#This Row],[PlgeRechDebut]]), "&lt;="&amp;CT$3, INDIRECT(Tableau12[[#This Row],[PlgeRechFin]]), "&gt;=" &amp; CT$3)),""))</f>
        <v/>
      </c>
      <c r="CU6" s="48" t="str">
        <f ca="1">IF(OR(Tableau12[[#This Row],[PlgeRechFin]]="",Tableau12[[#This Row],[Nom]]=""),"",
IF(COUNTIFS( INDIRECT(Tableau12[[#This Row],[PlgeRechDebut]]), "&lt;="&amp; CU$3, INDIRECT(Tableau12[[#This Row],[PlgeRechFin]]), "&gt;=" &amp; CU$3)&lt;&gt;0,
INDEX(Concat_pav_heures,
    _xlfn.MINIFS(INDIRECT(Tableau12[[#This Row],[PlgeRechLig]]), INDIRECT(Tableau12[[#This Row],[PlgeRechDebut]]), "&lt;="&amp;CU$3, INDIRECT(Tableau12[[#This Row],[PlgeRechFin]]), "&gt;=" &amp; CU$3)),""))</f>
        <v/>
      </c>
      <c r="CV6" s="48" t="str">
        <f ca="1">IF(OR(Tableau12[[#This Row],[PlgeRechFin]]="",Tableau12[[#This Row],[Nom]]=""),"",
IF(COUNTIFS( INDIRECT(Tableau12[[#This Row],[PlgeRechDebut]]), "&lt;="&amp; CV$3, INDIRECT(Tableau12[[#This Row],[PlgeRechFin]]), "&gt;=" &amp; CV$3)&lt;&gt;0,
INDEX(Concat_pav_heures,
    _xlfn.MINIFS(INDIRECT(Tableau12[[#This Row],[PlgeRechLig]]), INDIRECT(Tableau12[[#This Row],[PlgeRechDebut]]), "&lt;="&amp;CV$3, INDIRECT(Tableau12[[#This Row],[PlgeRechFin]]), "&gt;=" &amp; CV$3)),""))</f>
        <v/>
      </c>
      <c r="CW6" s="48" t="str">
        <f ca="1">IF(OR(Tableau12[[#This Row],[PlgeRechFin]]="",Tableau12[[#This Row],[Nom]]=""),"",
IF(COUNTIFS( INDIRECT(Tableau12[[#This Row],[PlgeRechDebut]]), "&lt;="&amp; CW$3, INDIRECT(Tableau12[[#This Row],[PlgeRechFin]]), "&gt;=" &amp; CW$3)&lt;&gt;0,
INDEX(Concat_pav_heures,
    _xlfn.MINIFS(INDIRECT(Tableau12[[#This Row],[PlgeRechLig]]), INDIRECT(Tableau12[[#This Row],[PlgeRechDebut]]), "&lt;="&amp;CW$3, INDIRECT(Tableau12[[#This Row],[PlgeRechFin]]), "&gt;=" &amp; CW$3)),""))</f>
        <v/>
      </c>
      <c r="CX6" s="48" t="str">
        <f ca="1">IF(OR(Tableau12[[#This Row],[PlgeRechFin]]="",Tableau12[[#This Row],[Nom]]=""),"",
IF(COUNTIFS( INDIRECT(Tableau12[[#This Row],[PlgeRechDebut]]), "&lt;="&amp; CX$3, INDIRECT(Tableau12[[#This Row],[PlgeRechFin]]), "&gt;=" &amp; CX$3)&lt;&gt;0,
INDEX(Concat_pav_heures,
    _xlfn.MINIFS(INDIRECT(Tableau12[[#This Row],[PlgeRechLig]]), INDIRECT(Tableau12[[#This Row],[PlgeRechDebut]]), "&lt;="&amp;CX$3, INDIRECT(Tableau12[[#This Row],[PlgeRechFin]]), "&gt;=" &amp; CX$3)),""))</f>
        <v/>
      </c>
      <c r="CY6" s="48" t="str">
        <f ca="1">IF(OR(Tableau12[[#This Row],[PlgeRechFin]]="",Tableau12[[#This Row],[Nom]]=""),"",
IF(COUNTIFS( INDIRECT(Tableau12[[#This Row],[PlgeRechDebut]]), "&lt;="&amp; CY$3, INDIRECT(Tableau12[[#This Row],[PlgeRechFin]]), "&gt;=" &amp; CY$3)&lt;&gt;0,
INDEX(Concat_pav_heures,
    _xlfn.MINIFS(INDIRECT(Tableau12[[#This Row],[PlgeRechLig]]), INDIRECT(Tableau12[[#This Row],[PlgeRechDebut]]), "&lt;="&amp;CY$3, INDIRECT(Tableau12[[#This Row],[PlgeRechFin]]), "&gt;=" &amp; CY$3)),""))</f>
        <v/>
      </c>
      <c r="CZ6" s="48" t="str">
        <f ca="1">IF(OR(Tableau12[[#This Row],[PlgeRechFin]]="",Tableau12[[#This Row],[Nom]]=""),"",
IF(COUNTIFS( INDIRECT(Tableau12[[#This Row],[PlgeRechDebut]]), "&lt;="&amp; CZ$3, INDIRECT(Tableau12[[#This Row],[PlgeRechFin]]), "&gt;=" &amp; CZ$3)&lt;&gt;0,
INDEX(Concat_pav_heures,
    _xlfn.MINIFS(INDIRECT(Tableau12[[#This Row],[PlgeRechLig]]), INDIRECT(Tableau12[[#This Row],[PlgeRechDebut]]), "&lt;="&amp;CZ$3, INDIRECT(Tableau12[[#This Row],[PlgeRechFin]]), "&gt;=" &amp; CZ$3)),""))</f>
        <v/>
      </c>
      <c r="DA6" s="48" t="str">
        <f ca="1">IF(OR(Tableau12[[#This Row],[PlgeRechFin]]="",Tableau12[[#This Row],[Nom]]=""),"",
IF(COUNTIFS( INDIRECT(Tableau12[[#This Row],[PlgeRechDebut]]), "&lt;="&amp; DA$3, INDIRECT(Tableau12[[#This Row],[PlgeRechFin]]), "&gt;=" &amp; DA$3)&lt;&gt;0,
INDEX(Concat_pav_heures,
    _xlfn.MINIFS(INDIRECT(Tableau12[[#This Row],[PlgeRechLig]]), INDIRECT(Tableau12[[#This Row],[PlgeRechDebut]]), "&lt;="&amp;DA$3, INDIRECT(Tableau12[[#This Row],[PlgeRechFin]]), "&gt;=" &amp; DA$3)),""))</f>
        <v/>
      </c>
      <c r="DB6" s="48" t="str">
        <f ca="1">IF(OR(Tableau12[[#This Row],[PlgeRechFin]]="",Tableau12[[#This Row],[Nom]]=""),"",
IF(COUNTIFS( INDIRECT(Tableau12[[#This Row],[PlgeRechDebut]]), "&lt;="&amp; DB$3, INDIRECT(Tableau12[[#This Row],[PlgeRechFin]]), "&gt;=" &amp; DB$3)&lt;&gt;0,
INDEX(Concat_pav_heures,
    _xlfn.MINIFS(INDIRECT(Tableau12[[#This Row],[PlgeRechLig]]), INDIRECT(Tableau12[[#This Row],[PlgeRechDebut]]), "&lt;="&amp;DB$3, INDIRECT(Tableau12[[#This Row],[PlgeRechFin]]), "&gt;=" &amp; DB$3)),""))</f>
        <v/>
      </c>
      <c r="DC6" s="48" t="str">
        <f ca="1">IF(OR(Tableau12[[#This Row],[PlgeRechFin]]="",Tableau12[[#This Row],[Nom]]=""),"",
IF(COUNTIFS( INDIRECT(Tableau12[[#This Row],[PlgeRechDebut]]), "&lt;="&amp; DC$3, INDIRECT(Tableau12[[#This Row],[PlgeRechFin]]), "&gt;=" &amp; DC$3)&lt;&gt;0,
INDEX(Concat_pav_heures,
    _xlfn.MINIFS(INDIRECT(Tableau12[[#This Row],[PlgeRechLig]]), INDIRECT(Tableau12[[#This Row],[PlgeRechDebut]]), "&lt;="&amp;DC$3, INDIRECT(Tableau12[[#This Row],[PlgeRechFin]]), "&gt;=" &amp; DC$3)),""))</f>
        <v/>
      </c>
      <c r="DD6" s="48" t="str">
        <f ca="1">IF(OR(Tableau12[[#This Row],[PlgeRechFin]]="",Tableau12[[#This Row],[Nom]]=""),"",
IF(COUNTIFS( INDIRECT(Tableau12[[#This Row],[PlgeRechDebut]]), "&lt;="&amp; DD$3, INDIRECT(Tableau12[[#This Row],[PlgeRechFin]]), "&gt;=" &amp; DD$3)&lt;&gt;0,
INDEX(Concat_pav_heures,
    _xlfn.MINIFS(INDIRECT(Tableau12[[#This Row],[PlgeRechLig]]), INDIRECT(Tableau12[[#This Row],[PlgeRechDebut]]), "&lt;="&amp;DD$3, INDIRECT(Tableau12[[#This Row],[PlgeRechFin]]), "&gt;=" &amp; DD$3)),""))</f>
        <v/>
      </c>
      <c r="DE6" s="48" t="str">
        <f ca="1">IF(OR(Tableau12[[#This Row],[PlgeRechFin]]="",Tableau12[[#This Row],[Nom]]=""),"",
IF(COUNTIFS( INDIRECT(Tableau12[[#This Row],[PlgeRechDebut]]), "&lt;="&amp; DE$3, INDIRECT(Tableau12[[#This Row],[PlgeRechFin]]), "&gt;=" &amp; DE$3)&lt;&gt;0,
INDEX(Concat_pav_heures,
    _xlfn.MINIFS(INDIRECT(Tableau12[[#This Row],[PlgeRechLig]]), INDIRECT(Tableau12[[#This Row],[PlgeRechDebut]]), "&lt;="&amp;DE$3, INDIRECT(Tableau12[[#This Row],[PlgeRechFin]]), "&gt;=" &amp; DE$3)),""))</f>
        <v/>
      </c>
      <c r="DF6" s="48" t="str">
        <f ca="1">IF(OR(Tableau12[[#This Row],[PlgeRechFin]]="",Tableau12[[#This Row],[Nom]]=""),"",
IF(COUNTIFS( INDIRECT(Tableau12[[#This Row],[PlgeRechDebut]]), "&lt;="&amp; DF$3, INDIRECT(Tableau12[[#This Row],[PlgeRechFin]]), "&gt;=" &amp; DF$3)&lt;&gt;0,
INDEX(Concat_pav_heures,
    _xlfn.MINIFS(INDIRECT(Tableau12[[#This Row],[PlgeRechLig]]), INDIRECT(Tableau12[[#This Row],[PlgeRechDebut]]), "&lt;="&amp;DF$3, INDIRECT(Tableau12[[#This Row],[PlgeRechFin]]), "&gt;=" &amp; DF$3)),""))</f>
        <v/>
      </c>
      <c r="DG6" s="48" t="str">
        <f ca="1">IF(OR(Tableau12[[#This Row],[PlgeRechFin]]="",Tableau12[[#This Row],[Nom]]=""),"",
IF(COUNTIFS( INDIRECT(Tableau12[[#This Row],[PlgeRechDebut]]), "&lt;="&amp; DG$3, INDIRECT(Tableau12[[#This Row],[PlgeRechFin]]), "&gt;=" &amp; DG$3)&lt;&gt;0,
INDEX(Concat_pav_heures,
    _xlfn.MINIFS(INDIRECT(Tableau12[[#This Row],[PlgeRechLig]]), INDIRECT(Tableau12[[#This Row],[PlgeRechDebut]]), "&lt;="&amp;DG$3, INDIRECT(Tableau12[[#This Row],[PlgeRechFin]]), "&gt;=" &amp; DG$3)),""))</f>
        <v/>
      </c>
      <c r="DH6" s="48" t="str">
        <f ca="1">IF(OR(Tableau12[[#This Row],[PlgeRechFin]]="",Tableau12[[#This Row],[Nom]]=""),"",
IF(COUNTIFS( INDIRECT(Tableau12[[#This Row],[PlgeRechDebut]]), "&lt;="&amp; DH$3, INDIRECT(Tableau12[[#This Row],[PlgeRechFin]]), "&gt;=" &amp; DH$3)&lt;&gt;0,
INDEX(Concat_pav_heures,
    _xlfn.MINIFS(INDIRECT(Tableau12[[#This Row],[PlgeRechLig]]), INDIRECT(Tableau12[[#This Row],[PlgeRechDebut]]), "&lt;="&amp;DH$3, INDIRECT(Tableau12[[#This Row],[PlgeRechFin]]), "&gt;=" &amp; DH$3)),""))</f>
        <v/>
      </c>
      <c r="DI6" s="48" t="str">
        <f ca="1">IF(OR(Tableau12[[#This Row],[PlgeRechFin]]="",Tableau12[[#This Row],[Nom]]=""),"",
IF(COUNTIFS( INDIRECT(Tableau12[[#This Row],[PlgeRechDebut]]), "&lt;="&amp; DI$3, INDIRECT(Tableau12[[#This Row],[PlgeRechFin]]), "&gt;=" &amp; DI$3)&lt;&gt;0,
INDEX(Concat_pav_heures,
    _xlfn.MINIFS(INDIRECT(Tableau12[[#This Row],[PlgeRechLig]]), INDIRECT(Tableau12[[#This Row],[PlgeRechDebut]]), "&lt;="&amp;DI$3, INDIRECT(Tableau12[[#This Row],[PlgeRechFin]]), "&gt;=" &amp; DI$3)),""))</f>
        <v/>
      </c>
      <c r="DJ6" s="48" t="str">
        <f ca="1">IF(OR(Tableau12[[#This Row],[PlgeRechFin]]="",Tableau12[[#This Row],[Nom]]=""),"",
IF(COUNTIFS( INDIRECT(Tableau12[[#This Row],[PlgeRechDebut]]), "&lt;="&amp; DJ$3, INDIRECT(Tableau12[[#This Row],[PlgeRechFin]]), "&gt;=" &amp; DJ$3)&lt;&gt;0,
INDEX(Concat_pav_heures,
    _xlfn.MINIFS(INDIRECT(Tableau12[[#This Row],[PlgeRechLig]]), INDIRECT(Tableau12[[#This Row],[PlgeRechDebut]]), "&lt;="&amp;DJ$3, INDIRECT(Tableau12[[#This Row],[PlgeRechFin]]), "&gt;=" &amp; DJ$3)),""))</f>
        <v/>
      </c>
      <c r="DK6" s="48" t="str">
        <f ca="1">IF(OR(Tableau12[[#This Row],[PlgeRechFin]]="",Tableau12[[#This Row],[Nom]]=""),"",
IF(COUNTIFS( INDIRECT(Tableau12[[#This Row],[PlgeRechDebut]]), "&lt;="&amp; DK$3, INDIRECT(Tableau12[[#This Row],[PlgeRechFin]]), "&gt;=" &amp; DK$3)&lt;&gt;0,
INDEX(Concat_pav_heures,
    _xlfn.MINIFS(INDIRECT(Tableau12[[#This Row],[PlgeRechLig]]), INDIRECT(Tableau12[[#This Row],[PlgeRechDebut]]), "&lt;="&amp;DK$3, INDIRECT(Tableau12[[#This Row],[PlgeRechFin]]), "&gt;=" &amp; DK$3)),""))</f>
        <v/>
      </c>
      <c r="DL6" s="48" t="str">
        <f ca="1">IF(OR(Tableau12[[#This Row],[PlgeRechFin]]="",Tableau12[[#This Row],[Nom]]=""),"",
IF(COUNTIFS( INDIRECT(Tableau12[[#This Row],[PlgeRechDebut]]), "&lt;="&amp; DL$3, INDIRECT(Tableau12[[#This Row],[PlgeRechFin]]), "&gt;=" &amp; DL$3)&lt;&gt;0,
INDEX(Concat_pav_heures,
    _xlfn.MINIFS(INDIRECT(Tableau12[[#This Row],[PlgeRechLig]]), INDIRECT(Tableau12[[#This Row],[PlgeRechDebut]]), "&lt;="&amp;DL$3, INDIRECT(Tableau12[[#This Row],[PlgeRechFin]]), "&gt;=" &amp; DL$3)),""))</f>
        <v/>
      </c>
      <c r="DM6" s="48" t="str">
        <f ca="1">IF(OR(Tableau12[[#This Row],[PlgeRechFin]]="",Tableau12[[#This Row],[Nom]]=""),"",
IF(COUNTIFS( INDIRECT(Tableau12[[#This Row],[PlgeRechDebut]]), "&lt;="&amp; DM$3, INDIRECT(Tableau12[[#This Row],[PlgeRechFin]]), "&gt;=" &amp; DM$3)&lt;&gt;0,
INDEX(Concat_pav_heures,
    _xlfn.MINIFS(INDIRECT(Tableau12[[#This Row],[PlgeRechLig]]), INDIRECT(Tableau12[[#This Row],[PlgeRechDebut]]), "&lt;="&amp;DM$3, INDIRECT(Tableau12[[#This Row],[PlgeRechFin]]), "&gt;=" &amp; DM$3)),""))</f>
        <v/>
      </c>
      <c r="DN6" s="48" t="str">
        <f ca="1">IF(OR(Tableau12[[#This Row],[PlgeRechFin]]="",Tableau12[[#This Row],[Nom]]=""),"",
IF(COUNTIFS( INDIRECT(Tableau12[[#This Row],[PlgeRechDebut]]), "&lt;="&amp; DN$3, INDIRECT(Tableau12[[#This Row],[PlgeRechFin]]), "&gt;=" &amp; DN$3)&lt;&gt;0,
INDEX(Concat_pav_heures,
    _xlfn.MINIFS(INDIRECT(Tableau12[[#This Row],[PlgeRechLig]]), INDIRECT(Tableau12[[#This Row],[PlgeRechDebut]]), "&lt;="&amp;DN$3, INDIRECT(Tableau12[[#This Row],[PlgeRechFin]]), "&gt;=" &amp; DN$3)),""))</f>
        <v/>
      </c>
      <c r="DO6" s="48" t="str">
        <f ca="1">IF(OR(Tableau12[[#This Row],[PlgeRechFin]]="",Tableau12[[#This Row],[Nom]]=""),"",
IF(COUNTIFS( INDIRECT(Tableau12[[#This Row],[PlgeRechDebut]]), "&lt;="&amp; DO$3, INDIRECT(Tableau12[[#This Row],[PlgeRechFin]]), "&gt;=" &amp; DO$3)&lt;&gt;0,
INDEX(Concat_pav_heures,
    _xlfn.MINIFS(INDIRECT(Tableau12[[#This Row],[PlgeRechLig]]), INDIRECT(Tableau12[[#This Row],[PlgeRechDebut]]), "&lt;="&amp;DO$3, INDIRECT(Tableau12[[#This Row],[PlgeRechFin]]), "&gt;=" &amp; DO$3)),""))</f>
        <v/>
      </c>
      <c r="DP6" s="48" t="str">
        <f ca="1">IF(OR(Tableau12[[#This Row],[PlgeRechFin]]="",Tableau12[[#This Row],[Nom]]=""),"",
IF(COUNTIFS( INDIRECT(Tableau12[[#This Row],[PlgeRechDebut]]), "&lt;="&amp; DP$3, INDIRECT(Tableau12[[#This Row],[PlgeRechFin]]), "&gt;=" &amp; DP$3)&lt;&gt;0,
INDEX(Concat_pav_heures,
    _xlfn.MINIFS(INDIRECT(Tableau12[[#This Row],[PlgeRechLig]]), INDIRECT(Tableau12[[#This Row],[PlgeRechDebut]]), "&lt;="&amp;DP$3, INDIRECT(Tableau12[[#This Row],[PlgeRechFin]]), "&gt;=" &amp; DP$3)),""))</f>
        <v/>
      </c>
      <c r="DQ6" s="48" t="str">
        <f ca="1">IF(OR(Tableau12[[#This Row],[PlgeRechFin]]="",Tableau12[[#This Row],[Nom]]=""),"",
IF(COUNTIFS( INDIRECT(Tableau12[[#This Row],[PlgeRechDebut]]), "&lt;="&amp; DQ$3, INDIRECT(Tableau12[[#This Row],[PlgeRechFin]]), "&gt;=" &amp; DQ$3)&lt;&gt;0,
INDEX(Concat_pav_heures,
    _xlfn.MINIFS(INDIRECT(Tableau12[[#This Row],[PlgeRechLig]]), INDIRECT(Tableau12[[#This Row],[PlgeRechDebut]]), "&lt;="&amp;DQ$3, INDIRECT(Tableau12[[#This Row],[PlgeRechFin]]), "&gt;=" &amp; DQ$3)),""))</f>
        <v/>
      </c>
      <c r="DR6" s="48" t="str">
        <f ca="1">IF(OR(Tableau12[[#This Row],[PlgeRechFin]]="",Tableau12[[#This Row],[Nom]]=""),"",
IF(COUNTIFS( INDIRECT(Tableau12[[#This Row],[PlgeRechDebut]]), "&lt;="&amp; DR$3, INDIRECT(Tableau12[[#This Row],[PlgeRechFin]]), "&gt;=" &amp; DR$3)&lt;&gt;0,
INDEX(Concat_pav_heures,
    _xlfn.MINIFS(INDIRECT(Tableau12[[#This Row],[PlgeRechLig]]), INDIRECT(Tableau12[[#This Row],[PlgeRechDebut]]), "&lt;="&amp;DR$3, INDIRECT(Tableau12[[#This Row],[PlgeRechFin]]), "&gt;=" &amp; DR$3)),""))</f>
        <v/>
      </c>
      <c r="DS6" s="48" t="str">
        <f ca="1">IF(OR(Tableau12[[#This Row],[PlgeRechFin]]="",Tableau12[[#This Row],[Nom]]=""),"",
IF(COUNTIFS( INDIRECT(Tableau12[[#This Row],[PlgeRechDebut]]), "&lt;="&amp; DS$3, INDIRECT(Tableau12[[#This Row],[PlgeRechFin]]), "&gt;=" &amp; DS$3)&lt;&gt;0,
INDEX(Concat_pav_heures,
    _xlfn.MINIFS(INDIRECT(Tableau12[[#This Row],[PlgeRechLig]]), INDIRECT(Tableau12[[#This Row],[PlgeRechDebut]]), "&lt;="&amp;DS$3, INDIRECT(Tableau12[[#This Row],[PlgeRechFin]]), "&gt;=" &amp; DS$3)),""))</f>
        <v/>
      </c>
      <c r="DT6" s="48" t="str">
        <f ca="1">IF(OR(Tableau12[[#This Row],[PlgeRechFin]]="",Tableau12[[#This Row],[Nom]]=""),"",
IF(COUNTIFS( INDIRECT(Tableau12[[#This Row],[PlgeRechDebut]]), "&lt;="&amp; DT$3, INDIRECT(Tableau12[[#This Row],[PlgeRechFin]]), "&gt;=" &amp; DT$3)&lt;&gt;0,
INDEX(Concat_pav_heures,
    _xlfn.MINIFS(INDIRECT(Tableau12[[#This Row],[PlgeRechLig]]), INDIRECT(Tableau12[[#This Row],[PlgeRechDebut]]), "&lt;="&amp;DT$3, INDIRECT(Tableau12[[#This Row],[PlgeRechFin]]), "&gt;=" &amp; DT$3)),""))</f>
        <v/>
      </c>
      <c r="DU6" s="48" t="str">
        <f ca="1">IF(OR(Tableau12[[#This Row],[PlgeRechFin]]="",Tableau12[[#This Row],[Nom]]=""),"",
IF(COUNTIFS( INDIRECT(Tableau12[[#This Row],[PlgeRechDebut]]), "&lt;="&amp; DU$3, INDIRECT(Tableau12[[#This Row],[PlgeRechFin]]), "&gt;=" &amp; DU$3)&lt;&gt;0,
INDEX(Concat_pav_heures,
    _xlfn.MINIFS(INDIRECT(Tableau12[[#This Row],[PlgeRechLig]]), INDIRECT(Tableau12[[#This Row],[PlgeRechDebut]]), "&lt;="&amp;DU$3, INDIRECT(Tableau12[[#This Row],[PlgeRechFin]]), "&gt;=" &amp; DU$3)),""))</f>
        <v/>
      </c>
      <c r="DV6" s="48" t="str">
        <f ca="1">IF(OR(Tableau12[[#This Row],[PlgeRechFin]]="",Tableau12[[#This Row],[Nom]]=""),"",
IF(COUNTIFS( INDIRECT(Tableau12[[#This Row],[PlgeRechDebut]]), "&lt;="&amp; DV$3, INDIRECT(Tableau12[[#This Row],[PlgeRechFin]]), "&gt;=" &amp; DV$3)&lt;&gt;0,
INDEX(Concat_pav_heures,
    _xlfn.MINIFS(INDIRECT(Tableau12[[#This Row],[PlgeRechLig]]), INDIRECT(Tableau12[[#This Row],[PlgeRechDebut]]), "&lt;="&amp;DV$3, INDIRECT(Tableau12[[#This Row],[PlgeRechFin]]), "&gt;=" &amp; DV$3)),""))</f>
        <v/>
      </c>
      <c r="DW6" s="48" t="str">
        <f ca="1">IF(OR(Tableau12[[#This Row],[PlgeRechFin]]="",Tableau12[[#This Row],[Nom]]=""),"",
IF(COUNTIFS( INDIRECT(Tableau12[[#This Row],[PlgeRechDebut]]), "&lt;="&amp; DW$3, INDIRECT(Tableau12[[#This Row],[PlgeRechFin]]), "&gt;=" &amp; DW$3)&lt;&gt;0,
INDEX(Concat_pav_heures,
    _xlfn.MINIFS(INDIRECT(Tableau12[[#This Row],[PlgeRechLig]]), INDIRECT(Tableau12[[#This Row],[PlgeRechDebut]]), "&lt;="&amp;DW$3, INDIRECT(Tableau12[[#This Row],[PlgeRechFin]]), "&gt;=" &amp; DW$3)),""))</f>
        <v/>
      </c>
      <c r="DX6" s="48" t="str">
        <f ca="1">IF(OR(Tableau12[[#This Row],[PlgeRechFin]]="",Tableau12[[#This Row],[Nom]]=""),"",
IF(COUNTIFS( INDIRECT(Tableau12[[#This Row],[PlgeRechDebut]]), "&lt;="&amp; DX$3, INDIRECT(Tableau12[[#This Row],[PlgeRechFin]]), "&gt;=" &amp; DX$3)&lt;&gt;0,
INDEX(Concat_pav_heures,
    _xlfn.MINIFS(INDIRECT(Tableau12[[#This Row],[PlgeRechLig]]), INDIRECT(Tableau12[[#This Row],[PlgeRechDebut]]), "&lt;="&amp;DX$3, INDIRECT(Tableau12[[#This Row],[PlgeRechFin]]), "&gt;=" &amp; DX$3)),""))</f>
        <v/>
      </c>
      <c r="DY6" s="48" t="str">
        <f ca="1">IF(OR(Tableau12[[#This Row],[PlgeRechFin]]="",Tableau12[[#This Row],[Nom]]=""),"",
IF(COUNTIFS( INDIRECT(Tableau12[[#This Row],[PlgeRechDebut]]), "&lt;="&amp; DY$3, INDIRECT(Tableau12[[#This Row],[PlgeRechFin]]), "&gt;=" &amp; DY$3)&lt;&gt;0,
INDEX(Concat_pav_heures,
    _xlfn.MINIFS(INDIRECT(Tableau12[[#This Row],[PlgeRechLig]]), INDIRECT(Tableau12[[#This Row],[PlgeRechDebut]]), "&lt;="&amp;DY$3, INDIRECT(Tableau12[[#This Row],[PlgeRechFin]]), "&gt;=" &amp; DY$3)),""))</f>
        <v/>
      </c>
      <c r="DZ6" s="48" t="str">
        <f ca="1">IF(OR(Tableau12[[#This Row],[PlgeRechFin]]="",Tableau12[[#This Row],[Nom]]=""),"",
IF(COUNTIFS( INDIRECT(Tableau12[[#This Row],[PlgeRechDebut]]), "&lt;="&amp; DZ$3, INDIRECT(Tableau12[[#This Row],[PlgeRechFin]]), "&gt;=" &amp; DZ$3)&lt;&gt;0,
INDEX(Concat_pav_heures,
    _xlfn.MINIFS(INDIRECT(Tableau12[[#This Row],[PlgeRechLig]]), INDIRECT(Tableau12[[#This Row],[PlgeRechDebut]]), "&lt;="&amp;DZ$3, INDIRECT(Tableau12[[#This Row],[PlgeRechFin]]), "&gt;=" &amp; DZ$3)),""))</f>
        <v/>
      </c>
      <c r="EA6" s="48" t="str">
        <f ca="1">IF(OR(Tableau12[[#This Row],[PlgeRechFin]]="",Tableau12[[#This Row],[Nom]]=""),"",
IF(COUNTIFS( INDIRECT(Tableau12[[#This Row],[PlgeRechDebut]]), "&lt;="&amp; EA$3, INDIRECT(Tableau12[[#This Row],[PlgeRechFin]]), "&gt;=" &amp; EA$3)&lt;&gt;0,
INDEX(Concat_pav_heures,
    _xlfn.MINIFS(INDIRECT(Tableau12[[#This Row],[PlgeRechLig]]), INDIRECT(Tableau12[[#This Row],[PlgeRechDebut]]), "&lt;="&amp;EA$3, INDIRECT(Tableau12[[#This Row],[PlgeRechFin]]), "&gt;=" &amp; EA$3)),""))</f>
        <v/>
      </c>
      <c r="EB6" s="48" t="str">
        <f ca="1">IF(OR(Tableau12[[#This Row],[PlgeRechFin]]="",Tableau12[[#This Row],[Nom]]=""),"",
IF(COUNTIFS( INDIRECT(Tableau12[[#This Row],[PlgeRechDebut]]), "&lt;="&amp; EB$3, INDIRECT(Tableau12[[#This Row],[PlgeRechFin]]), "&gt;=" &amp; EB$3)&lt;&gt;0,
INDEX(Concat_pav_heures,
    _xlfn.MINIFS(INDIRECT(Tableau12[[#This Row],[PlgeRechLig]]), INDIRECT(Tableau12[[#This Row],[PlgeRechDebut]]), "&lt;="&amp;EB$3, INDIRECT(Tableau12[[#This Row],[PlgeRechFin]]), "&gt;=" &amp; EB$3)),""))</f>
        <v/>
      </c>
      <c r="EC6" s="48" t="str">
        <f ca="1">IF(OR(Tableau12[[#This Row],[PlgeRechFin]]="",Tableau12[[#This Row],[Nom]]=""),"",
IF(COUNTIFS( INDIRECT(Tableau12[[#This Row],[PlgeRechDebut]]), "&lt;="&amp; EC$3, INDIRECT(Tableau12[[#This Row],[PlgeRechFin]]), "&gt;=" &amp; EC$3)&lt;&gt;0,
INDEX(Concat_pav_heures,
    _xlfn.MINIFS(INDIRECT(Tableau12[[#This Row],[PlgeRechLig]]), INDIRECT(Tableau12[[#This Row],[PlgeRechDebut]]), "&lt;="&amp;EC$3, INDIRECT(Tableau12[[#This Row],[PlgeRechFin]]), "&gt;=" &amp; EC$3)),""))</f>
        <v/>
      </c>
      <c r="ED6" s="48" t="str">
        <f ca="1">IF(OR(Tableau12[[#This Row],[PlgeRechFin]]="",Tableau12[[#This Row],[Nom]]=""),"",
IF(COUNTIFS( INDIRECT(Tableau12[[#This Row],[PlgeRechDebut]]), "&lt;="&amp; ED$3, INDIRECT(Tableau12[[#This Row],[PlgeRechFin]]), "&gt;=" &amp; ED$3)&lt;&gt;0,
INDEX(Concat_pav_heures,
    _xlfn.MINIFS(INDIRECT(Tableau12[[#This Row],[PlgeRechLig]]), INDIRECT(Tableau12[[#This Row],[PlgeRechDebut]]), "&lt;="&amp;ED$3, INDIRECT(Tableau12[[#This Row],[PlgeRechFin]]), "&gt;=" &amp; ED$3)),""))</f>
        <v/>
      </c>
      <c r="EE6" s="48" t="str">
        <f ca="1">IF(OR(Tableau12[[#This Row],[PlgeRechFin]]="",Tableau12[[#This Row],[Nom]]=""),"",
IF(COUNTIFS( INDIRECT(Tableau12[[#This Row],[PlgeRechDebut]]), "&lt;="&amp; EE$3, INDIRECT(Tableau12[[#This Row],[PlgeRechFin]]), "&gt;=" &amp; EE$3)&lt;&gt;0,
INDEX(Concat_pav_heures,
    _xlfn.MINIFS(INDIRECT(Tableau12[[#This Row],[PlgeRechLig]]), INDIRECT(Tableau12[[#This Row],[PlgeRechDebut]]), "&lt;="&amp;EE$3, INDIRECT(Tableau12[[#This Row],[PlgeRechFin]]), "&gt;=" &amp; EE$3)),""))</f>
        <v/>
      </c>
      <c r="EF6" s="48" t="str">
        <f ca="1">IF(OR(Tableau12[[#This Row],[PlgeRechFin]]="",Tableau12[[#This Row],[Nom]]=""),"",
IF(COUNTIFS( INDIRECT(Tableau12[[#This Row],[PlgeRechDebut]]), "&lt;="&amp; EF$3, INDIRECT(Tableau12[[#This Row],[PlgeRechFin]]), "&gt;=" &amp; EF$3)&lt;&gt;0,
INDEX(Concat_pav_heures,
    _xlfn.MINIFS(INDIRECT(Tableau12[[#This Row],[PlgeRechLig]]), INDIRECT(Tableau12[[#This Row],[PlgeRechDebut]]), "&lt;="&amp;EF$3, INDIRECT(Tableau12[[#This Row],[PlgeRechFin]]), "&gt;=" &amp; EF$3)),""))</f>
        <v/>
      </c>
      <c r="EG6" s="48" t="str">
        <f ca="1">IF(OR(Tableau12[[#This Row],[PlgeRechFin]]="",Tableau12[[#This Row],[Nom]]=""),"",
IF(COUNTIFS( INDIRECT(Tableau12[[#This Row],[PlgeRechDebut]]), "&lt;="&amp; EG$3, INDIRECT(Tableau12[[#This Row],[PlgeRechFin]]), "&gt;=" &amp; EG$3)&lt;&gt;0,
INDEX(Concat_pav_heures,
    _xlfn.MINIFS(INDIRECT(Tableau12[[#This Row],[PlgeRechLig]]), INDIRECT(Tableau12[[#This Row],[PlgeRechDebut]]), "&lt;="&amp;EG$3, INDIRECT(Tableau12[[#This Row],[PlgeRechFin]]), "&gt;=" &amp; EG$3)),""))</f>
        <v/>
      </c>
      <c r="EH6" s="48" t="str">
        <f ca="1">IF(OR(Tableau12[[#This Row],[PlgeRechFin]]="",Tableau12[[#This Row],[Nom]]=""),"",
IF(COUNTIFS( INDIRECT(Tableau12[[#This Row],[PlgeRechDebut]]), "&lt;="&amp; EH$3, INDIRECT(Tableau12[[#This Row],[PlgeRechFin]]), "&gt;=" &amp; EH$3)&lt;&gt;0,
INDEX(Concat_pav_heures,
    _xlfn.MINIFS(INDIRECT(Tableau12[[#This Row],[PlgeRechLig]]), INDIRECT(Tableau12[[#This Row],[PlgeRechDebut]]), "&lt;="&amp;EH$3, INDIRECT(Tableau12[[#This Row],[PlgeRechFin]]), "&gt;=" &amp; EH$3)),""))</f>
        <v/>
      </c>
      <c r="EI6" s="48" t="str">
        <f ca="1">IF(OR(Tableau12[[#This Row],[PlgeRechFin]]="",Tableau12[[#This Row],[Nom]]=""),"",
IF(COUNTIFS( INDIRECT(Tableau12[[#This Row],[PlgeRechDebut]]), "&lt;="&amp; EI$3, INDIRECT(Tableau12[[#This Row],[PlgeRechFin]]), "&gt;=" &amp; EI$3)&lt;&gt;0,
INDEX(Concat_pav_heures,
    _xlfn.MINIFS(INDIRECT(Tableau12[[#This Row],[PlgeRechLig]]), INDIRECT(Tableau12[[#This Row],[PlgeRechDebut]]), "&lt;="&amp;EI$3, INDIRECT(Tableau12[[#This Row],[PlgeRechFin]]), "&gt;=" &amp; EI$3)),""))</f>
        <v/>
      </c>
      <c r="EJ6" s="48" t="str">
        <f ca="1">IF(OR(Tableau12[[#This Row],[PlgeRechFin]]="",Tableau12[[#This Row],[Nom]]=""),"",
IF(COUNTIFS( INDIRECT(Tableau12[[#This Row],[PlgeRechDebut]]), "&lt;="&amp; EJ$3, INDIRECT(Tableau12[[#This Row],[PlgeRechFin]]), "&gt;=" &amp; EJ$3)&lt;&gt;0,
INDEX(Concat_pav_heures,
    _xlfn.MINIFS(INDIRECT(Tableau12[[#This Row],[PlgeRechLig]]), INDIRECT(Tableau12[[#This Row],[PlgeRechDebut]]), "&lt;="&amp;EJ$3, INDIRECT(Tableau12[[#This Row],[PlgeRechFin]]), "&gt;=" &amp; EJ$3)),""))</f>
        <v/>
      </c>
      <c r="EK6" s="48" t="str">
        <f ca="1">IF(OR(Tableau12[[#This Row],[PlgeRechFin]]="",Tableau12[[#This Row],[Nom]]=""),"",
IF(COUNTIFS( INDIRECT(Tableau12[[#This Row],[PlgeRechDebut]]), "&lt;="&amp; EK$3, INDIRECT(Tableau12[[#This Row],[PlgeRechFin]]), "&gt;=" &amp; EK$3)&lt;&gt;0,
INDEX(Concat_pav_heures,
    _xlfn.MINIFS(INDIRECT(Tableau12[[#This Row],[PlgeRechLig]]), INDIRECT(Tableau12[[#This Row],[PlgeRechDebut]]), "&lt;="&amp;EK$3, INDIRECT(Tableau12[[#This Row],[PlgeRechFin]]), "&gt;=" &amp; EK$3)),""))</f>
        <v/>
      </c>
      <c r="EL6" s="48" t="str">
        <f ca="1">IF(OR(Tableau12[[#This Row],[PlgeRechFin]]="",Tableau12[[#This Row],[Nom]]=""),"",
IF(COUNTIFS( INDIRECT(Tableau12[[#This Row],[PlgeRechDebut]]), "&lt;="&amp; EL$3, INDIRECT(Tableau12[[#This Row],[PlgeRechFin]]), "&gt;=" &amp; EL$3)&lt;&gt;0,
INDEX(Concat_pav_heures,
    _xlfn.MINIFS(INDIRECT(Tableau12[[#This Row],[PlgeRechLig]]), INDIRECT(Tableau12[[#This Row],[PlgeRechDebut]]), "&lt;="&amp;EL$3, INDIRECT(Tableau12[[#This Row],[PlgeRechFin]]), "&gt;=" &amp; EL$3)),""))</f>
        <v/>
      </c>
      <c r="EM6" s="48" t="str">
        <f ca="1">IF(OR(Tableau12[[#This Row],[PlgeRechFin]]="",Tableau12[[#This Row],[Nom]]=""),"",
IF(COUNTIFS( INDIRECT(Tableau12[[#This Row],[PlgeRechDebut]]), "&lt;="&amp; EM$3, INDIRECT(Tableau12[[#This Row],[PlgeRechFin]]), "&gt;=" &amp; EM$3)&lt;&gt;0,
INDEX(Concat_pav_heures,
    _xlfn.MINIFS(INDIRECT(Tableau12[[#This Row],[PlgeRechLig]]), INDIRECT(Tableau12[[#This Row],[PlgeRechDebut]]), "&lt;="&amp;EM$3, INDIRECT(Tableau12[[#This Row],[PlgeRechFin]]), "&gt;=" &amp; EM$3)),""))</f>
        <v/>
      </c>
      <c r="EN6" s="48" t="str">
        <f ca="1">IF(OR(Tableau12[[#This Row],[PlgeRechFin]]="",Tableau12[[#This Row],[Nom]]=""),"",
IF(COUNTIFS( INDIRECT(Tableau12[[#This Row],[PlgeRechDebut]]), "&lt;="&amp; EN$3, INDIRECT(Tableau12[[#This Row],[PlgeRechFin]]), "&gt;=" &amp; EN$3)&lt;&gt;0,
INDEX(Concat_pav_heures,
    _xlfn.MINIFS(INDIRECT(Tableau12[[#This Row],[PlgeRechLig]]), INDIRECT(Tableau12[[#This Row],[PlgeRechDebut]]), "&lt;="&amp;EN$3, INDIRECT(Tableau12[[#This Row],[PlgeRechFin]]), "&gt;=" &amp; EN$3)),""))</f>
        <v/>
      </c>
      <c r="EO6" s="48" t="str">
        <f ca="1">IF(OR(Tableau12[[#This Row],[PlgeRechFin]]="",Tableau12[[#This Row],[Nom]]=""),"",
IF(COUNTIFS( INDIRECT(Tableau12[[#This Row],[PlgeRechDebut]]), "&lt;="&amp; EO$3, INDIRECT(Tableau12[[#This Row],[PlgeRechFin]]), "&gt;=" &amp; EO$3)&lt;&gt;0,
INDEX(Concat_pav_heures,
    _xlfn.MINIFS(INDIRECT(Tableau12[[#This Row],[PlgeRechLig]]), INDIRECT(Tableau12[[#This Row],[PlgeRechDebut]]), "&lt;="&amp;EO$3, INDIRECT(Tableau12[[#This Row],[PlgeRechFin]]), "&gt;=" &amp; EO$3)),""))</f>
        <v/>
      </c>
      <c r="EP6" s="48" t="str">
        <f ca="1">IF(OR(Tableau12[[#This Row],[PlgeRechFin]]="",Tableau12[[#This Row],[Nom]]=""),"",
IF(COUNTIFS( INDIRECT(Tableau12[[#This Row],[PlgeRechDebut]]), "&lt;="&amp; EP$3, INDIRECT(Tableau12[[#This Row],[PlgeRechFin]]), "&gt;=" &amp; EP$3)&lt;&gt;0,
INDEX(Concat_pav_heures,
    _xlfn.MINIFS(INDIRECT(Tableau12[[#This Row],[PlgeRechLig]]), INDIRECT(Tableau12[[#This Row],[PlgeRechDebut]]), "&lt;="&amp;EP$3, INDIRECT(Tableau12[[#This Row],[PlgeRechFin]]), "&gt;=" &amp; EP$3)),""))</f>
        <v/>
      </c>
      <c r="EQ6" s="48" t="str">
        <f ca="1">IF(OR(Tableau12[[#This Row],[PlgeRechFin]]="",Tableau12[[#This Row],[Nom]]=""),"",
IF(COUNTIFS( INDIRECT(Tableau12[[#This Row],[PlgeRechDebut]]), "&lt;="&amp; EQ$3, INDIRECT(Tableau12[[#This Row],[PlgeRechFin]]), "&gt;=" &amp; EQ$3)&lt;&gt;0,
INDEX(Concat_pav_heures,
    _xlfn.MINIFS(INDIRECT(Tableau12[[#This Row],[PlgeRechLig]]), INDIRECT(Tableau12[[#This Row],[PlgeRechDebut]]), "&lt;="&amp;EQ$3, INDIRECT(Tableau12[[#This Row],[PlgeRechFin]]), "&gt;=" &amp; EQ$3)),""))</f>
        <v/>
      </c>
      <c r="ER6" s="48" t="str">
        <f ca="1">IF(OR(Tableau12[[#This Row],[PlgeRechFin]]="",Tableau12[[#This Row],[Nom]]=""),"",
IF(COUNTIFS( INDIRECT(Tableau12[[#This Row],[PlgeRechDebut]]), "&lt;="&amp; ER$3, INDIRECT(Tableau12[[#This Row],[PlgeRechFin]]), "&gt;=" &amp; ER$3)&lt;&gt;0,
INDEX(Concat_pav_heures,
    _xlfn.MINIFS(INDIRECT(Tableau12[[#This Row],[PlgeRechLig]]), INDIRECT(Tableau12[[#This Row],[PlgeRechDebut]]), "&lt;="&amp;ER$3, INDIRECT(Tableau12[[#This Row],[PlgeRechFin]]), "&gt;=" &amp; ER$3)),""))</f>
        <v/>
      </c>
      <c r="ES6" s="48" t="str">
        <f ca="1">IF(OR(Tableau12[[#This Row],[PlgeRechFin]]="",Tableau12[[#This Row],[Nom]]=""),"",
IF(COUNTIFS( INDIRECT(Tableau12[[#This Row],[PlgeRechDebut]]), "&lt;="&amp; ES$3, INDIRECT(Tableau12[[#This Row],[PlgeRechFin]]), "&gt;=" &amp; ES$3)&lt;&gt;0,
INDEX(Concat_pav_heures,
    _xlfn.MINIFS(INDIRECT(Tableau12[[#This Row],[PlgeRechLig]]), INDIRECT(Tableau12[[#This Row],[PlgeRechDebut]]), "&lt;="&amp;ES$3, INDIRECT(Tableau12[[#This Row],[PlgeRechFin]]), "&gt;=" &amp; ES$3)),""))</f>
        <v/>
      </c>
      <c r="ET6" s="48" t="str">
        <f ca="1">IF(OR(Tableau12[[#This Row],[PlgeRechFin]]="",Tableau12[[#This Row],[Nom]]=""),"",
IF(COUNTIFS( INDIRECT(Tableau12[[#This Row],[PlgeRechDebut]]), "&lt;="&amp; ET$3, INDIRECT(Tableau12[[#This Row],[PlgeRechFin]]), "&gt;=" &amp; ET$3)&lt;&gt;0,
INDEX(Concat_pav_heures,
    _xlfn.MINIFS(INDIRECT(Tableau12[[#This Row],[PlgeRechLig]]), INDIRECT(Tableau12[[#This Row],[PlgeRechDebut]]), "&lt;="&amp;ET$3, INDIRECT(Tableau12[[#This Row],[PlgeRechFin]]), "&gt;=" &amp; ET$3)),""))</f>
        <v/>
      </c>
      <c r="EU6" s="48" t="str">
        <f ca="1">IF(OR(Tableau12[[#This Row],[PlgeRechFin]]="",Tableau12[[#This Row],[Nom]]=""),"",
IF(COUNTIFS( INDIRECT(Tableau12[[#This Row],[PlgeRechDebut]]), "&lt;="&amp; EU$3, INDIRECT(Tableau12[[#This Row],[PlgeRechFin]]), "&gt;=" &amp; EU$3)&lt;&gt;0,
INDEX(Concat_pav_heures,
    _xlfn.MINIFS(INDIRECT(Tableau12[[#This Row],[PlgeRechLig]]), INDIRECT(Tableau12[[#This Row],[PlgeRechDebut]]), "&lt;="&amp;EU$3, INDIRECT(Tableau12[[#This Row],[PlgeRechFin]]), "&gt;=" &amp; EU$3)),""))</f>
        <v/>
      </c>
      <c r="EV6" s="48" t="str">
        <f ca="1">IF(OR(Tableau12[[#This Row],[PlgeRechFin]]="",Tableau12[[#This Row],[Nom]]=""),"",
IF(COUNTIFS( INDIRECT(Tableau12[[#This Row],[PlgeRechDebut]]), "&lt;="&amp; EV$3, INDIRECT(Tableau12[[#This Row],[PlgeRechFin]]), "&gt;=" &amp; EV$3)&lt;&gt;0,
INDEX(Concat_pav_heures,
    _xlfn.MINIFS(INDIRECT(Tableau12[[#This Row],[PlgeRechLig]]), INDIRECT(Tableau12[[#This Row],[PlgeRechDebut]]), "&lt;="&amp;EV$3, INDIRECT(Tableau12[[#This Row],[PlgeRechFin]]), "&gt;=" &amp; EV$3)),""))</f>
        <v/>
      </c>
      <c r="EW6" s="48" t="str">
        <f ca="1">IF(OR(Tableau12[[#This Row],[PlgeRechFin]]="",Tableau12[[#This Row],[Nom]]=""),"",
IF(COUNTIFS( INDIRECT(Tableau12[[#This Row],[PlgeRechDebut]]), "&lt;="&amp; EW$3, INDIRECT(Tableau12[[#This Row],[PlgeRechFin]]), "&gt;=" &amp; EW$3)&lt;&gt;0,
INDEX(Concat_pav_heures,
    _xlfn.MINIFS(INDIRECT(Tableau12[[#This Row],[PlgeRechLig]]), INDIRECT(Tableau12[[#This Row],[PlgeRechDebut]]), "&lt;="&amp;EW$3, INDIRECT(Tableau12[[#This Row],[PlgeRechFin]]), "&gt;=" &amp; EW$3)),""))</f>
        <v/>
      </c>
      <c r="EX6" s="48" t="str">
        <f ca="1">IF(OR(Tableau12[[#This Row],[PlgeRechFin]]="",Tableau12[[#This Row],[Nom]]=""),"",
IF(COUNTIFS( INDIRECT(Tableau12[[#This Row],[PlgeRechDebut]]), "&lt;="&amp; EX$3, INDIRECT(Tableau12[[#This Row],[PlgeRechFin]]), "&gt;=" &amp; EX$3)&lt;&gt;0,
INDEX(Concat_pav_heures,
    _xlfn.MINIFS(INDIRECT(Tableau12[[#This Row],[PlgeRechLig]]), INDIRECT(Tableau12[[#This Row],[PlgeRechDebut]]), "&lt;="&amp;EX$3, INDIRECT(Tableau12[[#This Row],[PlgeRechFin]]), "&gt;=" &amp; EX$3)),""))</f>
        <v/>
      </c>
      <c r="EY6" s="48" t="str">
        <f ca="1">IF(OR(Tableau12[[#This Row],[PlgeRechFin]]="",Tableau12[[#This Row],[Nom]]=""),"",
IF(COUNTIFS( INDIRECT(Tableau12[[#This Row],[PlgeRechDebut]]), "&lt;="&amp; EY$3, INDIRECT(Tableau12[[#This Row],[PlgeRechFin]]), "&gt;=" &amp; EY$3)&lt;&gt;0,
INDEX(Concat_pav_heures,
    _xlfn.MINIFS(INDIRECT(Tableau12[[#This Row],[PlgeRechLig]]), INDIRECT(Tableau12[[#This Row],[PlgeRechDebut]]), "&lt;="&amp;EY$3, INDIRECT(Tableau12[[#This Row],[PlgeRechFin]]), "&gt;=" &amp; EY$3)),""))</f>
        <v/>
      </c>
      <c r="EZ6" s="48" t="str">
        <f ca="1">IF(OR(Tableau12[[#This Row],[PlgeRechFin]]="",Tableau12[[#This Row],[Nom]]=""),"",
IF(COUNTIFS( INDIRECT(Tableau12[[#This Row],[PlgeRechDebut]]), "&lt;="&amp; EZ$3, INDIRECT(Tableau12[[#This Row],[PlgeRechFin]]), "&gt;=" &amp; EZ$3)&lt;&gt;0,
INDEX(Concat_pav_heures,
    _xlfn.MINIFS(INDIRECT(Tableau12[[#This Row],[PlgeRechLig]]), INDIRECT(Tableau12[[#This Row],[PlgeRechDebut]]), "&lt;="&amp;EZ$3, INDIRECT(Tableau12[[#This Row],[PlgeRechFin]]), "&gt;=" &amp; EZ$3)),""))</f>
        <v/>
      </c>
      <c r="FA6" s="48" t="str">
        <f ca="1">IF(OR(Tableau12[[#This Row],[PlgeRechFin]]="",Tableau12[[#This Row],[Nom]]=""),"",
IF(COUNTIFS( INDIRECT(Tableau12[[#This Row],[PlgeRechDebut]]), "&lt;="&amp; FA$3, INDIRECT(Tableau12[[#This Row],[PlgeRechFin]]), "&gt;=" &amp; FA$3)&lt;&gt;0,
INDEX(Concat_pav_heures,
    _xlfn.MINIFS(INDIRECT(Tableau12[[#This Row],[PlgeRechLig]]), INDIRECT(Tableau12[[#This Row],[PlgeRechDebut]]), "&lt;="&amp;FA$3, INDIRECT(Tableau12[[#This Row],[PlgeRechFin]]), "&gt;=" &amp; FA$3)),""))</f>
        <v/>
      </c>
      <c r="FB6" s="48" t="str">
        <f ca="1">IF(OR(Tableau12[[#This Row],[PlgeRechFin]]="",Tableau12[[#This Row],[Nom]]=""),"",
IF(COUNTIFS( INDIRECT(Tableau12[[#This Row],[PlgeRechDebut]]), "&lt;="&amp; FB$3, INDIRECT(Tableau12[[#This Row],[PlgeRechFin]]), "&gt;=" &amp; FB$3)&lt;&gt;0,
INDEX(Concat_pav_heures,
    _xlfn.MINIFS(INDIRECT(Tableau12[[#This Row],[PlgeRechLig]]), INDIRECT(Tableau12[[#This Row],[PlgeRechDebut]]), "&lt;="&amp;FB$3, INDIRECT(Tableau12[[#This Row],[PlgeRechFin]]), "&gt;=" &amp; FB$3)),""))</f>
        <v/>
      </c>
      <c r="FC6" s="48" t="str">
        <f ca="1">IF(OR(Tableau12[[#This Row],[PlgeRechFin]]="",Tableau12[[#This Row],[Nom]]=""),"",
IF(COUNTIFS( INDIRECT(Tableau12[[#This Row],[PlgeRechDebut]]), "&lt;="&amp; FC$3, INDIRECT(Tableau12[[#This Row],[PlgeRechFin]]), "&gt;=" &amp; FC$3)&lt;&gt;0,
INDEX(Concat_pav_heures,
    _xlfn.MINIFS(INDIRECT(Tableau12[[#This Row],[PlgeRechLig]]), INDIRECT(Tableau12[[#This Row],[PlgeRechDebut]]), "&lt;="&amp;FC$3, INDIRECT(Tableau12[[#This Row],[PlgeRechFin]]), "&gt;=" &amp; FC$3)),""))</f>
        <v/>
      </c>
      <c r="FD6" s="48" t="str">
        <f ca="1">IF(OR(Tableau12[[#This Row],[PlgeRechFin]]="",Tableau12[[#This Row],[Nom]]=""),"",
IF(COUNTIFS( INDIRECT(Tableau12[[#This Row],[PlgeRechDebut]]), "&lt;="&amp; FD$3, INDIRECT(Tableau12[[#This Row],[PlgeRechFin]]), "&gt;=" &amp; FD$3)&lt;&gt;0,
INDEX(Concat_pav_heures,
    _xlfn.MINIFS(INDIRECT(Tableau12[[#This Row],[PlgeRechLig]]), INDIRECT(Tableau12[[#This Row],[PlgeRechDebut]]), "&lt;="&amp;FD$3, INDIRECT(Tableau12[[#This Row],[PlgeRechFin]]), "&gt;=" &amp; FD$3)),""))</f>
        <v/>
      </c>
      <c r="FE6" s="48" t="str">
        <f ca="1">IF(OR(Tableau12[[#This Row],[PlgeRechFin]]="",Tableau12[[#This Row],[Nom]]=""),"",
IF(COUNTIFS( INDIRECT(Tableau12[[#This Row],[PlgeRechDebut]]), "&lt;="&amp; FE$3, INDIRECT(Tableau12[[#This Row],[PlgeRechFin]]), "&gt;=" &amp; FE$3)&lt;&gt;0,
INDEX(Concat_pav_heures,
    _xlfn.MINIFS(INDIRECT(Tableau12[[#This Row],[PlgeRechLig]]), INDIRECT(Tableau12[[#This Row],[PlgeRechDebut]]), "&lt;="&amp;FE$3, INDIRECT(Tableau12[[#This Row],[PlgeRechFin]]), "&gt;=" &amp; FE$3)),""))</f>
        <v/>
      </c>
      <c r="FF6" s="48" t="str">
        <f ca="1">IF(OR(Tableau12[[#This Row],[PlgeRechFin]]="",Tableau12[[#This Row],[Nom]]=""),"",
IF(COUNTIFS( INDIRECT(Tableau12[[#This Row],[PlgeRechDebut]]), "&lt;="&amp; FF$3, INDIRECT(Tableau12[[#This Row],[PlgeRechFin]]), "&gt;=" &amp; FF$3)&lt;&gt;0,
INDEX(Concat_pav_heures,
    _xlfn.MINIFS(INDIRECT(Tableau12[[#This Row],[PlgeRechLig]]), INDIRECT(Tableau12[[#This Row],[PlgeRechDebut]]), "&lt;="&amp;FF$3, INDIRECT(Tableau12[[#This Row],[PlgeRechFin]]), "&gt;=" &amp; FF$3)),""))</f>
        <v/>
      </c>
      <c r="FG6" s="48" t="str">
        <f ca="1">IF(OR(Tableau12[[#This Row],[PlgeRechFin]]="",Tableau12[[#This Row],[Nom]]=""),"",
IF(COUNTIFS( INDIRECT(Tableau12[[#This Row],[PlgeRechDebut]]), "&lt;="&amp; FG$3, INDIRECT(Tableau12[[#This Row],[PlgeRechFin]]), "&gt;=" &amp; FG$3)&lt;&gt;0,
INDEX(Concat_pav_heures,
    _xlfn.MINIFS(INDIRECT(Tableau12[[#This Row],[PlgeRechLig]]), INDIRECT(Tableau12[[#This Row],[PlgeRechDebut]]), "&lt;="&amp;FG$3, INDIRECT(Tableau12[[#This Row],[PlgeRechFin]]), "&gt;=" &amp; FG$3)),""))</f>
        <v/>
      </c>
      <c r="FH6" s="48" t="str">
        <f ca="1">IF(OR(Tableau12[[#This Row],[PlgeRechFin]]="",Tableau12[[#This Row],[Nom]]=""),"",
IF(COUNTIFS( INDIRECT(Tableau12[[#This Row],[PlgeRechDebut]]), "&lt;="&amp; FH$3, INDIRECT(Tableau12[[#This Row],[PlgeRechFin]]), "&gt;=" &amp; FH$3)&lt;&gt;0,
INDEX(Concat_pav_heures,
    _xlfn.MINIFS(INDIRECT(Tableau12[[#This Row],[PlgeRechLig]]), INDIRECT(Tableau12[[#This Row],[PlgeRechDebut]]), "&lt;="&amp;FH$3, INDIRECT(Tableau12[[#This Row],[PlgeRechFin]]), "&gt;=" &amp; FH$3)),""))</f>
        <v/>
      </c>
      <c r="FI6" s="48" t="str">
        <f ca="1">IF(OR(Tableau12[[#This Row],[PlgeRechFin]]="",Tableau12[[#This Row],[Nom]]=""),"",
IF(COUNTIFS( INDIRECT(Tableau12[[#This Row],[PlgeRechDebut]]), "&lt;="&amp; FI$3, INDIRECT(Tableau12[[#This Row],[PlgeRechFin]]), "&gt;=" &amp; FI$3)&lt;&gt;0,
INDEX(Concat_pav_heures,
    _xlfn.MINIFS(INDIRECT(Tableau12[[#This Row],[PlgeRechLig]]), INDIRECT(Tableau12[[#This Row],[PlgeRechDebut]]), "&lt;="&amp;FI$3, INDIRECT(Tableau12[[#This Row],[PlgeRechFin]]), "&gt;=" &amp; FI$3)),""))</f>
        <v/>
      </c>
      <c r="FJ6" s="48" t="str">
        <f ca="1">IF(OR(Tableau12[[#This Row],[PlgeRechFin]]="",Tableau12[[#This Row],[Nom]]=""),"",
IF(COUNTIFS( INDIRECT(Tableau12[[#This Row],[PlgeRechDebut]]), "&lt;="&amp; FJ$3, INDIRECT(Tableau12[[#This Row],[PlgeRechFin]]), "&gt;=" &amp; FJ$3)&lt;&gt;0,
INDEX(Concat_pav_heures,
    _xlfn.MINIFS(INDIRECT(Tableau12[[#This Row],[PlgeRechLig]]), INDIRECT(Tableau12[[#This Row],[PlgeRechDebut]]), "&lt;="&amp;FJ$3, INDIRECT(Tableau12[[#This Row],[PlgeRechFin]]), "&gt;=" &amp; FJ$3)),""))</f>
        <v/>
      </c>
      <c r="FK6" s="48" t="str">
        <f ca="1">IF(OR(Tableau12[[#This Row],[PlgeRechFin]]="",Tableau12[[#This Row],[Nom]]=""),"",
IF(COUNTIFS( INDIRECT(Tableau12[[#This Row],[PlgeRechDebut]]), "&lt;="&amp; FK$3, INDIRECT(Tableau12[[#This Row],[PlgeRechFin]]), "&gt;=" &amp; FK$3)&lt;&gt;0,
INDEX(Concat_pav_heures,
    _xlfn.MINIFS(INDIRECT(Tableau12[[#This Row],[PlgeRechLig]]), INDIRECT(Tableau12[[#This Row],[PlgeRechDebut]]), "&lt;="&amp;FK$3, INDIRECT(Tableau12[[#This Row],[PlgeRechFin]]), "&gt;=" &amp; FK$3)),""))</f>
        <v/>
      </c>
      <c r="FL6" s="48" t="str">
        <f ca="1">IF(OR(Tableau12[[#This Row],[PlgeRechFin]]="",Tableau12[[#This Row],[Nom]]=""),"",
IF(COUNTIFS( INDIRECT(Tableau12[[#This Row],[PlgeRechDebut]]), "&lt;="&amp; FL$3, INDIRECT(Tableau12[[#This Row],[PlgeRechFin]]), "&gt;=" &amp; FL$3)&lt;&gt;0,
INDEX(Concat_pav_heures,
    _xlfn.MINIFS(INDIRECT(Tableau12[[#This Row],[PlgeRechLig]]), INDIRECT(Tableau12[[#This Row],[PlgeRechDebut]]), "&lt;="&amp;FL$3, INDIRECT(Tableau12[[#This Row],[PlgeRechFin]]), "&gt;=" &amp; FL$3)),""))</f>
        <v/>
      </c>
      <c r="FM6" s="48" t="str">
        <f ca="1">IF(OR(Tableau12[[#This Row],[PlgeRechFin]]="",Tableau12[[#This Row],[Nom]]=""),"",
IF(COUNTIFS( INDIRECT(Tableau12[[#This Row],[PlgeRechDebut]]), "&lt;="&amp; FM$3, INDIRECT(Tableau12[[#This Row],[PlgeRechFin]]), "&gt;=" &amp; FM$3)&lt;&gt;0,
INDEX(Concat_pav_heures,
    _xlfn.MINIFS(INDIRECT(Tableau12[[#This Row],[PlgeRechLig]]), INDIRECT(Tableau12[[#This Row],[PlgeRechDebut]]), "&lt;="&amp;FM$3, INDIRECT(Tableau12[[#This Row],[PlgeRechFin]]), "&gt;=" &amp; FM$3)),""))</f>
        <v/>
      </c>
      <c r="FN6" s="48" t="str">
        <f ca="1">IF(OR(Tableau12[[#This Row],[PlgeRechFin]]="",Tableau12[[#This Row],[Nom]]=""),"",
IF(COUNTIFS( INDIRECT(Tableau12[[#This Row],[PlgeRechDebut]]), "&lt;="&amp; FN$3, INDIRECT(Tableau12[[#This Row],[PlgeRechFin]]), "&gt;=" &amp; FN$3)&lt;&gt;0,
INDEX(Concat_pav_heures,
    _xlfn.MINIFS(INDIRECT(Tableau12[[#This Row],[PlgeRechLig]]), INDIRECT(Tableau12[[#This Row],[PlgeRechDebut]]), "&lt;="&amp;FN$3, INDIRECT(Tableau12[[#This Row],[PlgeRechFin]]), "&gt;=" &amp; FN$3)),""))</f>
        <v/>
      </c>
      <c r="FO6" s="48" t="str">
        <f ca="1">IF(OR(Tableau12[[#This Row],[PlgeRechFin]]="",Tableau12[[#This Row],[Nom]]=""),"",
IF(COUNTIFS( INDIRECT(Tableau12[[#This Row],[PlgeRechDebut]]), "&lt;="&amp; FO$3, INDIRECT(Tableau12[[#This Row],[PlgeRechFin]]), "&gt;=" &amp; FO$3)&lt;&gt;0,
INDEX(Concat_pav_heures,
    _xlfn.MINIFS(INDIRECT(Tableau12[[#This Row],[PlgeRechLig]]), INDIRECT(Tableau12[[#This Row],[PlgeRechDebut]]), "&lt;="&amp;FO$3, INDIRECT(Tableau12[[#This Row],[PlgeRechFin]]), "&gt;=" &amp; FO$3)),""))</f>
        <v/>
      </c>
      <c r="FP6" s="48" t="str">
        <f ca="1">IF(OR(Tableau12[[#This Row],[PlgeRechFin]]="",Tableau12[[#This Row],[Nom]]=""),"",
IF(COUNTIFS( INDIRECT(Tableau12[[#This Row],[PlgeRechDebut]]), "&lt;="&amp; FP$3, INDIRECT(Tableau12[[#This Row],[PlgeRechFin]]), "&gt;=" &amp; FP$3)&lt;&gt;0,
INDEX(Concat_pav_heures,
    _xlfn.MINIFS(INDIRECT(Tableau12[[#This Row],[PlgeRechLig]]), INDIRECT(Tableau12[[#This Row],[PlgeRechDebut]]), "&lt;="&amp;FP$3, INDIRECT(Tableau12[[#This Row],[PlgeRechFin]]), "&gt;=" &amp; FP$3)),""))</f>
        <v/>
      </c>
      <c r="FQ6" s="48" t="str">
        <f ca="1">IF(OR(Tableau12[[#This Row],[PlgeRechFin]]="",Tableau12[[#This Row],[Nom]]=""),"",
IF(COUNTIFS( INDIRECT(Tableau12[[#This Row],[PlgeRechDebut]]), "&lt;="&amp; FQ$3, INDIRECT(Tableau12[[#This Row],[PlgeRechFin]]), "&gt;=" &amp; FQ$3)&lt;&gt;0,
INDEX(Concat_pav_heures,
    _xlfn.MINIFS(INDIRECT(Tableau12[[#This Row],[PlgeRechLig]]), INDIRECT(Tableau12[[#This Row],[PlgeRechDebut]]), "&lt;="&amp;FQ$3, INDIRECT(Tableau12[[#This Row],[PlgeRechFin]]), "&gt;=" &amp; FQ$3)),""))</f>
        <v/>
      </c>
      <c r="FR6" s="48" t="str">
        <f ca="1">IF(OR(Tableau12[[#This Row],[PlgeRechFin]]="",Tableau12[[#This Row],[Nom]]=""),"",
IF(COUNTIFS( INDIRECT(Tableau12[[#This Row],[PlgeRechDebut]]), "&lt;="&amp; FR$3, INDIRECT(Tableau12[[#This Row],[PlgeRechFin]]), "&gt;=" &amp; FR$3)&lt;&gt;0,
INDEX(Concat_pav_heures,
    _xlfn.MINIFS(INDIRECT(Tableau12[[#This Row],[PlgeRechLig]]), INDIRECT(Tableau12[[#This Row],[PlgeRechDebut]]), "&lt;="&amp;FR$3, INDIRECT(Tableau12[[#This Row],[PlgeRechFin]]), "&gt;=" &amp; FR$3)),""))</f>
        <v/>
      </c>
      <c r="FS6" s="48" t="str">
        <f ca="1">IF(OR(Tableau12[[#This Row],[PlgeRechFin]]="",Tableau12[[#This Row],[Nom]]=""),"",
IF(COUNTIFS( INDIRECT(Tableau12[[#This Row],[PlgeRechDebut]]), "&lt;="&amp; FS$3, INDIRECT(Tableau12[[#This Row],[PlgeRechFin]]), "&gt;=" &amp; FS$3)&lt;&gt;0,
INDEX(Concat_pav_heures,
    _xlfn.MINIFS(INDIRECT(Tableau12[[#This Row],[PlgeRechLig]]), INDIRECT(Tableau12[[#This Row],[PlgeRechDebut]]), "&lt;="&amp;FS$3, INDIRECT(Tableau12[[#This Row],[PlgeRechFin]]), "&gt;=" &amp; FS$3)),""))</f>
        <v/>
      </c>
      <c r="FT6" s="48" t="str">
        <f ca="1">IF(OR(Tableau12[[#This Row],[PlgeRechFin]]="",Tableau12[[#This Row],[Nom]]=""),"",
IF(COUNTIFS( INDIRECT(Tableau12[[#This Row],[PlgeRechDebut]]), "&lt;="&amp; FT$3, INDIRECT(Tableau12[[#This Row],[PlgeRechFin]]), "&gt;=" &amp; FT$3)&lt;&gt;0,
INDEX(Concat_pav_heures,
    _xlfn.MINIFS(INDIRECT(Tableau12[[#This Row],[PlgeRechLig]]), INDIRECT(Tableau12[[#This Row],[PlgeRechDebut]]), "&lt;="&amp;FT$3, INDIRECT(Tableau12[[#This Row],[PlgeRechFin]]), "&gt;=" &amp; FT$3)),""))</f>
        <v/>
      </c>
      <c r="FU6" s="48" t="str">
        <f ca="1">IF(OR(Tableau12[[#This Row],[PlgeRechFin]]="",Tableau12[[#This Row],[Nom]]=""),"",
IF(COUNTIFS( INDIRECT(Tableau12[[#This Row],[PlgeRechDebut]]), "&lt;="&amp; FU$3, INDIRECT(Tableau12[[#This Row],[PlgeRechFin]]), "&gt;=" &amp; FU$3)&lt;&gt;0,
INDEX(Concat_pav_heures,
    _xlfn.MINIFS(INDIRECT(Tableau12[[#This Row],[PlgeRechLig]]), INDIRECT(Tableau12[[#This Row],[PlgeRechDebut]]), "&lt;="&amp;FU$3, INDIRECT(Tableau12[[#This Row],[PlgeRechFin]]), "&gt;=" &amp; FU$3)),""))</f>
        <v/>
      </c>
      <c r="FV6" s="48" t="str">
        <f ca="1">IF(OR(Tableau12[[#This Row],[PlgeRechFin]]="",Tableau12[[#This Row],[Nom]]=""),"",
IF(COUNTIFS( INDIRECT(Tableau12[[#This Row],[PlgeRechDebut]]), "&lt;="&amp; FV$3, INDIRECT(Tableau12[[#This Row],[PlgeRechFin]]), "&gt;=" &amp; FV$3)&lt;&gt;0,
INDEX(Concat_pav_heures,
    _xlfn.MINIFS(INDIRECT(Tableau12[[#This Row],[PlgeRechLig]]), INDIRECT(Tableau12[[#This Row],[PlgeRechDebut]]), "&lt;="&amp;FV$3, INDIRECT(Tableau12[[#This Row],[PlgeRechFin]]), "&gt;=" &amp; FV$3)),""))</f>
        <v/>
      </c>
      <c r="FW6" s="48" t="str">
        <f ca="1">IF(OR(Tableau12[[#This Row],[PlgeRechFin]]="",Tableau12[[#This Row],[Nom]]=""),"",
IF(COUNTIFS( INDIRECT(Tableau12[[#This Row],[PlgeRechDebut]]), "&lt;="&amp; FW$3, INDIRECT(Tableau12[[#This Row],[PlgeRechFin]]), "&gt;=" &amp; FW$3)&lt;&gt;0,
INDEX(Concat_pav_heures,
    _xlfn.MINIFS(INDIRECT(Tableau12[[#This Row],[PlgeRechLig]]), INDIRECT(Tableau12[[#This Row],[PlgeRechDebut]]), "&lt;="&amp;FW$3, INDIRECT(Tableau12[[#This Row],[PlgeRechFin]]), "&gt;=" &amp; FW$3)),""))</f>
        <v/>
      </c>
      <c r="FX6" s="48" t="str">
        <f ca="1">IF(OR(Tableau12[[#This Row],[PlgeRechFin]]="",Tableau12[[#This Row],[Nom]]=""),"",
IF(COUNTIFS( INDIRECT(Tableau12[[#This Row],[PlgeRechDebut]]), "&lt;="&amp; FX$3, INDIRECT(Tableau12[[#This Row],[PlgeRechFin]]), "&gt;=" &amp; FX$3)&lt;&gt;0,
INDEX(Concat_pav_heures,
    _xlfn.MINIFS(INDIRECT(Tableau12[[#This Row],[PlgeRechLig]]), INDIRECT(Tableau12[[#This Row],[PlgeRechDebut]]), "&lt;="&amp;FX$3, INDIRECT(Tableau12[[#This Row],[PlgeRechFin]]), "&gt;=" &amp; FX$3)),""))</f>
        <v/>
      </c>
      <c r="FY6" s="48" t="str">
        <f ca="1">IF(OR(Tableau12[[#This Row],[PlgeRechFin]]="",Tableau12[[#This Row],[Nom]]=""),"",
IF(COUNTIFS( INDIRECT(Tableau12[[#This Row],[PlgeRechDebut]]), "&lt;="&amp; FY$3, INDIRECT(Tableau12[[#This Row],[PlgeRechFin]]), "&gt;=" &amp; FY$3)&lt;&gt;0,
INDEX(Concat_pav_heures,
    _xlfn.MINIFS(INDIRECT(Tableau12[[#This Row],[PlgeRechLig]]), INDIRECT(Tableau12[[#This Row],[PlgeRechDebut]]), "&lt;="&amp;FY$3, INDIRECT(Tableau12[[#This Row],[PlgeRechFin]]), "&gt;=" &amp; FY$3)),""))</f>
        <v/>
      </c>
      <c r="FZ6" s="48" t="str">
        <f ca="1">IF(OR(Tableau12[[#This Row],[PlgeRechFin]]="",Tableau12[[#This Row],[Nom]]=""),"",
IF(COUNTIFS( INDIRECT(Tableau12[[#This Row],[PlgeRechDebut]]), "&lt;="&amp; FZ$3, INDIRECT(Tableau12[[#This Row],[PlgeRechFin]]), "&gt;=" &amp; FZ$3)&lt;&gt;0,
INDEX(Concat_pav_heures,
    _xlfn.MINIFS(INDIRECT(Tableau12[[#This Row],[PlgeRechLig]]), INDIRECT(Tableau12[[#This Row],[PlgeRechDebut]]), "&lt;="&amp;FZ$3, INDIRECT(Tableau12[[#This Row],[PlgeRechFin]]), "&gt;=" &amp; FZ$3)),""))</f>
        <v/>
      </c>
      <c r="GA6" s="48" t="str">
        <f ca="1">IF(OR(Tableau12[[#This Row],[PlgeRechFin]]="",Tableau12[[#This Row],[Nom]]=""),"",
IF(COUNTIFS( INDIRECT(Tableau12[[#This Row],[PlgeRechDebut]]), "&lt;="&amp; GA$3, INDIRECT(Tableau12[[#This Row],[PlgeRechFin]]), "&gt;=" &amp; GA$3)&lt;&gt;0,
INDEX(Concat_pav_heures,
    _xlfn.MINIFS(INDIRECT(Tableau12[[#This Row],[PlgeRechLig]]), INDIRECT(Tableau12[[#This Row],[PlgeRechDebut]]), "&lt;="&amp;GA$3, INDIRECT(Tableau12[[#This Row],[PlgeRechFin]]), "&gt;=" &amp; GA$3)),""))</f>
        <v/>
      </c>
      <c r="GB6" s="48" t="str">
        <f ca="1">IF(OR(Tableau12[[#This Row],[PlgeRechFin]]="",Tableau12[[#This Row],[Nom]]=""),"",
IF(COUNTIFS( INDIRECT(Tableau12[[#This Row],[PlgeRechDebut]]), "&lt;="&amp; GB$3, INDIRECT(Tableau12[[#This Row],[PlgeRechFin]]), "&gt;=" &amp; GB$3)&lt;&gt;0,
INDEX(Concat_pav_heures,
    _xlfn.MINIFS(INDIRECT(Tableau12[[#This Row],[PlgeRechLig]]), INDIRECT(Tableau12[[#This Row],[PlgeRechDebut]]), "&lt;="&amp;GB$3, INDIRECT(Tableau12[[#This Row],[PlgeRechFin]]), "&gt;=" &amp; GB$3)),""))</f>
        <v/>
      </c>
      <c r="GC6" s="48" t="str">
        <f ca="1">IF(OR(Tableau12[[#This Row],[PlgeRechFin]]="",Tableau12[[#This Row],[Nom]]=""),"",
IF(COUNTIFS( INDIRECT(Tableau12[[#This Row],[PlgeRechDebut]]), "&lt;="&amp; GC$3, INDIRECT(Tableau12[[#This Row],[PlgeRechFin]]), "&gt;=" &amp; GC$3)&lt;&gt;0,
INDEX(Concat_pav_heures,
    _xlfn.MINIFS(INDIRECT(Tableau12[[#This Row],[PlgeRechLig]]), INDIRECT(Tableau12[[#This Row],[PlgeRechDebut]]), "&lt;="&amp;GC$3, INDIRECT(Tableau12[[#This Row],[PlgeRechFin]]), "&gt;=" &amp; GC$3)),""))</f>
        <v/>
      </c>
      <c r="GD6" s="48" t="str">
        <f ca="1">IF(OR(Tableau12[[#This Row],[PlgeRechFin]]="",Tableau12[[#This Row],[Nom]]=""),"",
IF(COUNTIFS( INDIRECT(Tableau12[[#This Row],[PlgeRechDebut]]), "&lt;="&amp; GD$3, INDIRECT(Tableau12[[#This Row],[PlgeRechFin]]), "&gt;=" &amp; GD$3)&lt;&gt;0,
INDEX(Concat_pav_heures,
    _xlfn.MINIFS(INDIRECT(Tableau12[[#This Row],[PlgeRechLig]]), INDIRECT(Tableau12[[#This Row],[PlgeRechDebut]]), "&lt;="&amp;GD$3, INDIRECT(Tableau12[[#This Row],[PlgeRechFin]]), "&gt;=" &amp; GD$3)),""))</f>
        <v/>
      </c>
      <c r="GE6" s="48" t="str">
        <f ca="1">IF(OR(Tableau12[[#This Row],[PlgeRechFin]]="",Tableau12[[#This Row],[Nom]]=""),"",
IF(COUNTIFS( INDIRECT(Tableau12[[#This Row],[PlgeRechDebut]]), "&lt;="&amp; GE$3, INDIRECT(Tableau12[[#This Row],[PlgeRechFin]]), "&gt;=" &amp; GE$3)&lt;&gt;0,
INDEX(Concat_pav_heures,
    _xlfn.MINIFS(INDIRECT(Tableau12[[#This Row],[PlgeRechLig]]), INDIRECT(Tableau12[[#This Row],[PlgeRechDebut]]), "&lt;="&amp;GE$3, INDIRECT(Tableau12[[#This Row],[PlgeRechFin]]), "&gt;=" &amp; GE$3)),""))</f>
        <v/>
      </c>
      <c r="GF6" s="48" t="str">
        <f ca="1">IF(OR(Tableau12[[#This Row],[PlgeRechFin]]="",Tableau12[[#This Row],[Nom]]=""),"",
IF(COUNTIFS( INDIRECT(Tableau12[[#This Row],[PlgeRechDebut]]), "&lt;="&amp; GF$3, INDIRECT(Tableau12[[#This Row],[PlgeRechFin]]), "&gt;=" &amp; GF$3)&lt;&gt;0,
INDEX(Concat_pav_heures,
    _xlfn.MINIFS(INDIRECT(Tableau12[[#This Row],[PlgeRechLig]]), INDIRECT(Tableau12[[#This Row],[PlgeRechDebut]]), "&lt;="&amp;GF$3, INDIRECT(Tableau12[[#This Row],[PlgeRechFin]]), "&gt;=" &amp; GF$3)),""))</f>
        <v/>
      </c>
      <c r="GG6" s="48" t="str">
        <f ca="1">IF(OR(Tableau12[[#This Row],[PlgeRechFin]]="",Tableau12[[#This Row],[Nom]]=""),"",
IF(COUNTIFS( INDIRECT(Tableau12[[#This Row],[PlgeRechDebut]]), "&lt;="&amp; GG$3, INDIRECT(Tableau12[[#This Row],[PlgeRechFin]]), "&gt;=" &amp; GG$3)&lt;&gt;0,
INDEX(Concat_pav_heures,
    _xlfn.MINIFS(INDIRECT(Tableau12[[#This Row],[PlgeRechLig]]), INDIRECT(Tableau12[[#This Row],[PlgeRechDebut]]), "&lt;="&amp;GG$3, INDIRECT(Tableau12[[#This Row],[PlgeRechFin]]), "&gt;=" &amp; GG$3)),""))</f>
        <v/>
      </c>
      <c r="GH6" s="48" t="str">
        <f ca="1">IF(OR(Tableau12[[#This Row],[PlgeRechFin]]="",Tableau12[[#This Row],[Nom]]=""),"",
IF(COUNTIFS( INDIRECT(Tableau12[[#This Row],[PlgeRechDebut]]), "&lt;="&amp; GH$3, INDIRECT(Tableau12[[#This Row],[PlgeRechFin]]), "&gt;=" &amp; GH$3)&lt;&gt;0,
INDEX(Concat_pav_heures,
    _xlfn.MINIFS(INDIRECT(Tableau12[[#This Row],[PlgeRechLig]]), INDIRECT(Tableau12[[#This Row],[PlgeRechDebut]]), "&lt;="&amp;GH$3, INDIRECT(Tableau12[[#This Row],[PlgeRechFin]]), "&gt;=" &amp; GH$3)),""))</f>
        <v/>
      </c>
      <c r="GI6" s="48" t="str">
        <f ca="1">IF(OR(Tableau12[[#This Row],[PlgeRechFin]]="",Tableau12[[#This Row],[Nom]]=""),"",
IF(COUNTIFS( INDIRECT(Tableau12[[#This Row],[PlgeRechDebut]]), "&lt;="&amp; GI$3, INDIRECT(Tableau12[[#This Row],[PlgeRechFin]]), "&gt;=" &amp; GI$3)&lt;&gt;0,
INDEX(Concat_pav_heures,
    _xlfn.MINIFS(INDIRECT(Tableau12[[#This Row],[PlgeRechLig]]), INDIRECT(Tableau12[[#This Row],[PlgeRechDebut]]), "&lt;="&amp;GI$3, INDIRECT(Tableau12[[#This Row],[PlgeRechFin]]), "&gt;=" &amp; GI$3)),""))</f>
        <v/>
      </c>
      <c r="GJ6" s="48" t="str">
        <f ca="1">IF(OR(Tableau12[[#This Row],[PlgeRechFin]]="",Tableau12[[#This Row],[Nom]]=""),"",
IF(COUNTIFS( INDIRECT(Tableau12[[#This Row],[PlgeRechDebut]]), "&lt;="&amp; GJ$3, INDIRECT(Tableau12[[#This Row],[PlgeRechFin]]), "&gt;=" &amp; GJ$3)&lt;&gt;0,
INDEX(Concat_pav_heures,
    _xlfn.MINIFS(INDIRECT(Tableau12[[#This Row],[PlgeRechLig]]), INDIRECT(Tableau12[[#This Row],[PlgeRechDebut]]), "&lt;="&amp;GJ$3, INDIRECT(Tableau12[[#This Row],[PlgeRechFin]]), "&gt;=" &amp; GJ$3)),""))</f>
        <v/>
      </c>
      <c r="GK6" s="48" t="str">
        <f ca="1">IF(OR(Tableau12[[#This Row],[PlgeRechFin]]="",Tableau12[[#This Row],[Nom]]=""),"",
IF(COUNTIFS( INDIRECT(Tableau12[[#This Row],[PlgeRechDebut]]), "&lt;="&amp; GK$3, INDIRECT(Tableau12[[#This Row],[PlgeRechFin]]), "&gt;=" &amp; GK$3)&lt;&gt;0,
INDEX(Concat_pav_heures,
    _xlfn.MINIFS(INDIRECT(Tableau12[[#This Row],[PlgeRechLig]]), INDIRECT(Tableau12[[#This Row],[PlgeRechDebut]]), "&lt;="&amp;GK$3, INDIRECT(Tableau12[[#This Row],[PlgeRechFin]]), "&gt;=" &amp; GK$3)),""))</f>
        <v/>
      </c>
      <c r="GL6" s="48" t="str">
        <f ca="1">IF(OR(Tableau12[[#This Row],[PlgeRechFin]]="",Tableau12[[#This Row],[Nom]]=""),"",
IF(COUNTIFS( INDIRECT(Tableau12[[#This Row],[PlgeRechDebut]]), "&lt;="&amp; GL$3, INDIRECT(Tableau12[[#This Row],[PlgeRechFin]]), "&gt;=" &amp; GL$3)&lt;&gt;0,
INDEX(Concat_pav_heures,
    _xlfn.MINIFS(INDIRECT(Tableau12[[#This Row],[PlgeRechLig]]), INDIRECT(Tableau12[[#This Row],[PlgeRechDebut]]), "&lt;="&amp;GL$3, INDIRECT(Tableau12[[#This Row],[PlgeRechFin]]), "&gt;=" &amp; GL$3)),""))</f>
        <v/>
      </c>
      <c r="GM6" s="48" t="str">
        <f ca="1">IF(OR(Tableau12[[#This Row],[PlgeRechFin]]="",Tableau12[[#This Row],[Nom]]=""),"",
IF(COUNTIFS( INDIRECT(Tableau12[[#This Row],[PlgeRechDebut]]), "&lt;="&amp; GM$3, INDIRECT(Tableau12[[#This Row],[PlgeRechFin]]), "&gt;=" &amp; GM$3)&lt;&gt;0,
INDEX(Concat_pav_heures,
    _xlfn.MINIFS(INDIRECT(Tableau12[[#This Row],[PlgeRechLig]]), INDIRECT(Tableau12[[#This Row],[PlgeRechDebut]]), "&lt;="&amp;GM$3, INDIRECT(Tableau12[[#This Row],[PlgeRechFin]]), "&gt;=" &amp; GM$3)),""))</f>
        <v/>
      </c>
      <c r="GN6" s="19"/>
      <c r="GO6" s="19"/>
      <c r="GP6" s="19"/>
      <c r="GQ6" s="19"/>
      <c r="GR6" s="19"/>
      <c r="GS6" s="19"/>
      <c r="GT6" s="19"/>
      <c r="GU6" s="19"/>
      <c r="GV6" s="19"/>
      <c r="GW6" s="19"/>
      <c r="GX6" s="19"/>
      <c r="GY6" s="19"/>
      <c r="GZ6" s="19"/>
      <c r="HA6" s="19"/>
      <c r="HB6" s="19"/>
      <c r="HC6" s="19"/>
      <c r="HD6" s="19"/>
      <c r="HE6" s="19"/>
      <c r="HF6" s="19"/>
      <c r="HG6" s="19"/>
      <c r="HH6" s="19"/>
      <c r="HI6" s="19"/>
      <c r="HJ6" s="19"/>
      <c r="HK6" s="19"/>
      <c r="HL6" s="19"/>
      <c r="HM6" s="19"/>
      <c r="HN6" s="19"/>
      <c r="HO6" s="19"/>
      <c r="HP6" s="19"/>
      <c r="HQ6" s="19"/>
      <c r="HR6" s="19"/>
      <c r="HS6" s="19"/>
      <c r="HT6" s="19"/>
      <c r="HU6" s="19"/>
      <c r="HV6" s="19"/>
      <c r="HW6" s="19"/>
      <c r="HX6" s="19"/>
      <c r="HY6" s="19"/>
      <c r="HZ6" s="19"/>
      <c r="IA6" s="19"/>
      <c r="IB6" s="19"/>
      <c r="IC6" s="19"/>
      <c r="ID6" s="19"/>
      <c r="IE6" s="19"/>
      <c r="IF6" s="19"/>
      <c r="IG6" s="19"/>
      <c r="IH6" s="19"/>
      <c r="II6" s="19"/>
      <c r="IJ6" s="19"/>
      <c r="IK6" s="19"/>
      <c r="IL6" s="19"/>
      <c r="IM6" s="19"/>
      <c r="IN6" s="19"/>
      <c r="IO6" s="19"/>
      <c r="IP6" s="19"/>
      <c r="IQ6" s="19"/>
      <c r="IR6" s="19"/>
      <c r="IS6" s="19"/>
      <c r="IT6" s="19"/>
      <c r="IU6" s="19"/>
      <c r="IV6" s="19"/>
      <c r="IW6" s="19"/>
      <c r="IX6" s="19"/>
      <c r="IY6" s="19"/>
      <c r="IZ6" s="19"/>
      <c r="JA6" s="19"/>
      <c r="JB6" s="19"/>
      <c r="JC6" s="19"/>
      <c r="JD6" s="19"/>
      <c r="JE6" s="19"/>
      <c r="JF6" s="19"/>
    </row>
  </sheetData>
  <sheetProtection sort="0" autoFilter="0"/>
  <conditionalFormatting sqref="O2:HF2">
    <cfRule type="expression" dxfId="9" priority="16">
      <formula>WEEKDAY(O$3,2)=1</formula>
    </cfRule>
  </conditionalFormatting>
  <conditionalFormatting sqref="F4">
    <cfRule type="expression" dxfId="8" priority="12">
      <formula>WEEKDAY(F$3,2)=1</formula>
    </cfRule>
  </conditionalFormatting>
  <conditionalFormatting sqref="G1:G1048576">
    <cfRule type="cellIs" dxfId="7" priority="11" operator="equal">
      <formula>0</formula>
    </cfRule>
  </conditionalFormatting>
  <conditionalFormatting sqref="H1:H1048576">
    <cfRule type="cellIs" dxfId="6" priority="10" operator="equal">
      <formula>0</formula>
    </cfRule>
  </conditionalFormatting>
  <conditionalFormatting sqref="C1">
    <cfRule type="cellIs" dxfId="5" priority="9" operator="equal">
      <formula>0</formula>
    </cfRule>
  </conditionalFormatting>
  <conditionalFormatting sqref="O5:GM6">
    <cfRule type="expression" dxfId="4" priority="1">
      <formula>SUMPRODUCT((Tranche_horaire="J")*(Noms=$C5)*(O$4&gt;=Début)*(O$4&lt;=Fin))</formula>
    </cfRule>
    <cfRule type="expression" dxfId="3" priority="2">
      <formula>SUMPRODUCT((Tranche_horaire="N")*(Noms=$C5)*(O$4&gt;=Début)*(O$4&lt;=Fin))</formula>
    </cfRule>
    <cfRule type="expression" dxfId="2" priority="3">
      <formula>SUMPRODUCT((Tranche_horaire="S")*(Noms=$C5)*(O$4&gt;=Début)*(O$4&lt;=Fin))</formula>
    </cfRule>
    <cfRule type="expression" dxfId="1" priority="4">
      <formula>SUMPRODUCT((Tranche_horaire="M")*(Noms=$C5)*(O$4&gt;=Début)*(O$4&lt;=Fin))</formula>
    </cfRule>
    <cfRule type="expression" dxfId="0" priority="5" stopIfTrue="1">
      <formula>WEEKDAY(O$3,2)&gt;5</formula>
    </cfRule>
  </conditionalFormatting>
  <dataValidations xWindow="1642" yWindow="786" count="2">
    <dataValidation type="list" allowBlank="1" showInputMessage="1" showErrorMessage="1" sqref="B2 JH3 TD3 ACZ3 AMV3 AWR3 BGN3 BQJ3 CAF3 CKB3 CTX3 DDT3 DNP3 DXL3 EHH3 ERD3 FAZ3 FKV3 FUR3 GEN3 GOJ3 GYF3 HIB3 HRX3 IBT3 ILP3 IVL3 JFH3 JPD3 JYZ3 KIV3 KSR3 LCN3 LMJ3 LWF3 MGB3 MPX3 MZT3 NJP3 NTL3 ODH3 OND3 OWZ3 PGV3 PQR3 QAN3 QKJ3 QUF3 REB3 RNX3 RXT3 SHP3 SRL3 TBH3 TLD3 TUZ3 UEV3 UOR3 UYN3 VIJ3 VSF3 WCB3 WLX3 WVT3" xr:uid="{5C666D17-4BBB-4C83-8C34-EC37F1777917}">
      <formula1>"2018,2019,2020,2021,2022"</formula1>
    </dataValidation>
    <dataValidation allowBlank="1" showInputMessage="1" showErrorMessage="1" promptTitle="Attention" prompt="Il s'agit d'une formule matricielle à valider par CTRL+MAJ+Entrée" sqref="H5" xr:uid="{6D168970-084D-4D2E-9908-6DC450CA25DD}"/>
  </dataValidations>
  <pageMargins left="0.78740157480314965" right="0.78740157480314965" top="0.98425196850393704" bottom="0.98425196850393704" header="0.51181102362204722" footer="0.51181102362204722"/>
  <pageSetup paperSize="9" orientation="landscape" horizont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21" r:id="rId4" name="Spinner 1">
              <controlPr defaultSize="0" autoPict="0">
                <anchor moveWithCells="1" sizeWithCells="1">
                  <from>
                    <xdr:col>0</xdr:col>
                    <xdr:colOff>69850</xdr:colOff>
                    <xdr:row>1</xdr:row>
                    <xdr:rowOff>63500</xdr:rowOff>
                  </from>
                  <to>
                    <xdr:col>0</xdr:col>
                    <xdr:colOff>1492250</xdr:colOff>
                    <xdr:row>1</xdr:row>
                    <xdr:rowOff>527050</xdr:rowOff>
                  </to>
                </anchor>
              </controlPr>
            </control>
          </mc:Choice>
        </mc:AlternateContent>
        <mc:AlternateContent xmlns:mc="http://schemas.openxmlformats.org/markup-compatibility/2006">
          <mc:Choice Requires="x14">
            <control shapeId="30726" r:id="rId5" name="Spinner 6">
              <controlPr defaultSize="0" autoPict="0">
                <anchor moveWithCells="1" sizeWithCells="1">
                  <from>
                    <xdr:col>6</xdr:col>
                    <xdr:colOff>25400</xdr:colOff>
                    <xdr:row>0</xdr:row>
                    <xdr:rowOff>12700</xdr:rowOff>
                  </from>
                  <to>
                    <xdr:col>6</xdr:col>
                    <xdr:colOff>565150</xdr:colOff>
                    <xdr:row>2</xdr:row>
                    <xdr:rowOff>25400</xdr:rowOff>
                  </to>
                </anchor>
              </controlPr>
            </control>
          </mc:Choice>
        </mc:AlternateContent>
        <mc:AlternateContent xmlns:mc="http://schemas.openxmlformats.org/markup-compatibility/2006">
          <mc:Choice Requires="x14">
            <control shapeId="30728" r:id="rId6" name="Spinner 8">
              <controlPr defaultSize="0" autoPict="0">
                <anchor moveWithCells="1" sizeWithCells="1">
                  <from>
                    <xdr:col>4</xdr:col>
                    <xdr:colOff>6350</xdr:colOff>
                    <xdr:row>0</xdr:row>
                    <xdr:rowOff>0</xdr:rowOff>
                  </from>
                  <to>
                    <xdr:col>4</xdr:col>
                    <xdr:colOff>546100</xdr:colOff>
                    <xdr:row>2</xdr:row>
                    <xdr:rowOff>12700</xdr:rowOff>
                  </to>
                </anchor>
              </controlPr>
            </control>
          </mc:Choice>
        </mc:AlternateContent>
      </controls>
    </mc:Choice>
  </mc:AlternateContent>
  <tableParts count="1">
    <tablePart r:id="rId7"/>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67642F-B000-4A4E-AF5B-C8130FA7020E}">
  <sheetPr codeName="wksBDD_salaries"/>
  <dimension ref="A1:AA3"/>
  <sheetViews>
    <sheetView showGridLines="0" zoomScale="75" zoomScaleNormal="75" workbookViewId="0">
      <selection activeCell="F8" sqref="F8"/>
    </sheetView>
  </sheetViews>
  <sheetFormatPr baseColWidth="10" defaultColWidth="10.81640625" defaultRowHeight="14.5" x14ac:dyDescent="0.35"/>
  <cols>
    <col min="1" max="1" width="15.1796875" style="2" customWidth="1"/>
    <col min="2" max="2" width="10.81640625" style="2"/>
    <col min="3" max="3" width="23.1796875" style="2" customWidth="1"/>
    <col min="4" max="4" width="20" style="4" bestFit="1" customWidth="1"/>
    <col min="5" max="7" width="11.453125"/>
    <col min="8" max="8" width="15.90625" style="3" bestFit="1" customWidth="1"/>
    <col min="9" max="9" width="27.81640625" style="2" bestFit="1" customWidth="1"/>
    <col min="10" max="10" width="27.81640625" style="2" customWidth="1"/>
    <col min="11" max="13" width="10.81640625" style="2"/>
    <col min="15" max="15" width="13.1796875" style="2" bestFit="1" customWidth="1"/>
    <col min="16" max="16" width="35.54296875" style="2" bestFit="1" customWidth="1"/>
    <col min="17" max="19" width="12.453125" style="2" customWidth="1"/>
    <col min="20" max="20" width="20.1796875" style="2" customWidth="1"/>
    <col min="21" max="21" width="23" style="2" bestFit="1" customWidth="1"/>
    <col min="22" max="24" width="11.453125"/>
    <col min="25" max="29" width="10.81640625" style="2"/>
    <col min="30" max="30" width="73.26953125" style="2" bestFit="1" customWidth="1"/>
    <col min="31" max="32" width="10.81640625" style="2"/>
    <col min="33" max="33" width="21.1796875" style="2" bestFit="1" customWidth="1"/>
    <col min="34" max="16384" width="10.81640625" style="2"/>
  </cols>
  <sheetData>
    <row r="1" spans="1:27" ht="117.5" customHeight="1" x14ac:dyDescent="0.35">
      <c r="A1" s="2" t="s">
        <v>0</v>
      </c>
      <c r="B1" s="2" t="s">
        <v>17</v>
      </c>
      <c r="C1" s="2" t="s">
        <v>29</v>
      </c>
      <c r="D1" s="2" t="s">
        <v>63</v>
      </c>
      <c r="E1" s="3" t="s">
        <v>1</v>
      </c>
      <c r="F1" s="2" t="s">
        <v>16</v>
      </c>
      <c r="G1" s="2" t="s">
        <v>19</v>
      </c>
      <c r="H1" s="4" t="s">
        <v>20</v>
      </c>
      <c r="I1" s="2" t="s">
        <v>2</v>
      </c>
      <c r="J1" s="2" t="s">
        <v>3</v>
      </c>
      <c r="K1" s="2" t="s">
        <v>24</v>
      </c>
      <c r="L1" s="2" t="s">
        <v>25</v>
      </c>
      <c r="M1" s="2" t="s">
        <v>65</v>
      </c>
      <c r="N1" s="2" t="s">
        <v>64</v>
      </c>
      <c r="O1" s="2" t="s">
        <v>18</v>
      </c>
      <c r="P1" s="2" t="s">
        <v>21</v>
      </c>
      <c r="Q1" s="2" t="s">
        <v>27</v>
      </c>
      <c r="R1" s="2" t="s">
        <v>28</v>
      </c>
      <c r="S1" s="2" t="s">
        <v>22</v>
      </c>
      <c r="T1" s="2" t="s">
        <v>23</v>
      </c>
      <c r="U1" s="2" t="s">
        <v>26</v>
      </c>
      <c r="V1" s="2" t="s">
        <v>4</v>
      </c>
      <c r="W1" s="2" t="s">
        <v>30</v>
      </c>
      <c r="X1" s="2" t="s">
        <v>5</v>
      </c>
      <c r="Y1" s="2" t="s">
        <v>6</v>
      </c>
      <c r="Z1" s="2" t="s">
        <v>7</v>
      </c>
      <c r="AA1" s="2" t="s">
        <v>8</v>
      </c>
    </row>
    <row r="2" spans="1:27" x14ac:dyDescent="0.35">
      <c r="C2" s="2" t="s">
        <v>90</v>
      </c>
      <c r="D2" s="2" t="s">
        <v>9</v>
      </c>
      <c r="E2" s="3"/>
      <c r="F2" s="2"/>
      <c r="G2" s="2"/>
      <c r="H2" s="4"/>
      <c r="N2" s="2"/>
      <c r="V2" s="2"/>
      <c r="W2" s="2"/>
      <c r="X2" s="2"/>
    </row>
    <row r="3" spans="1:27" x14ac:dyDescent="0.35">
      <c r="C3" s="2" t="s">
        <v>91</v>
      </c>
      <c r="D3" s="2" t="s">
        <v>10</v>
      </c>
      <c r="E3" s="3"/>
      <c r="F3" s="2"/>
      <c r="G3" s="2"/>
      <c r="H3" s="4"/>
      <c r="N3" s="2"/>
      <c r="V3" s="2"/>
      <c r="W3" s="2"/>
      <c r="X3" s="2"/>
    </row>
  </sheetData>
  <sheetProtection sort="0" autoFilter="0"/>
  <pageMargins left="0.7" right="0.7" top="0.75" bottom="0.75" header="0.3" footer="0.3"/>
  <drawing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57</vt:i4>
      </vt:variant>
    </vt:vector>
  </HeadingPairs>
  <TitlesOfParts>
    <vt:vector size="60" baseType="lpstr">
      <vt:lpstr>BD</vt:lpstr>
      <vt:lpstr>Planning bis</vt:lpstr>
      <vt:lpstr>bdd_salaries</vt:lpstr>
      <vt:lpstr>Année</vt:lpstr>
      <vt:lpstr>Avancement_de_la_demande</vt:lpstr>
      <vt:lpstr>BDLigne</vt:lpstr>
      <vt:lpstr>Client_demandeur</vt:lpstr>
      <vt:lpstr>Code_horaire</vt:lpstr>
      <vt:lpstr>Concat_pav_heures</vt:lpstr>
      <vt:lpstr>Contrat_fait</vt:lpstr>
      <vt:lpstr>Creneau_horaire</vt:lpstr>
      <vt:lpstr>Date_de_la_demande</vt:lpstr>
      <vt:lpstr>Date_début_remplacement</vt:lpstr>
      <vt:lpstr>Date_fin_remplacement</vt:lpstr>
      <vt:lpstr>Début</vt:lpstr>
      <vt:lpstr>Description_de_l_horaire</vt:lpstr>
      <vt:lpstr>DUE_faite</vt:lpstr>
      <vt:lpstr>Etage_pavillon</vt:lpstr>
      <vt:lpstr>Fin</vt:lpstr>
      <vt:lpstr>'Planning bis'!Impression_des_titres</vt:lpstr>
      <vt:lpstr>'Planning bis'!liste_noms</vt:lpstr>
      <vt:lpstr>Liste_salarie_nom_prenom</vt:lpstr>
      <vt:lpstr>Motif_du_contrat</vt:lpstr>
      <vt:lpstr>Nom_personne_remplacee</vt:lpstr>
      <vt:lpstr>Nombre_d_heures_par_jour</vt:lpstr>
      <vt:lpstr>Noms</vt:lpstr>
      <vt:lpstr>Poste</vt:lpstr>
      <vt:lpstr>Salarie</vt:lpstr>
      <vt:lpstr>TabSalaries_Anciennete</vt:lpstr>
      <vt:lpstr>TabSalaries_CDI</vt:lpstr>
      <vt:lpstr>TabSalaries_Commentaire</vt:lpstr>
      <vt:lpstr>TabSalaries_COMPLEMENT_FAMILIAL</vt:lpstr>
      <vt:lpstr>TabSalaries_Date_naissance</vt:lpstr>
      <vt:lpstr>TabSalaries_Departement_de_naissance</vt:lpstr>
      <vt:lpstr>TabSalaries_DOC_GE_REMIS</vt:lpstr>
      <vt:lpstr>TabSalaries_Domicile</vt:lpstr>
      <vt:lpstr>TabSalaries_heures_prevues_contrat</vt:lpstr>
      <vt:lpstr>TabSalaries_Lieu_naissance</vt:lpstr>
      <vt:lpstr>TabSalaries_MAIL</vt:lpstr>
      <vt:lpstr>TabSalaries_Metier_1</vt:lpstr>
      <vt:lpstr>TabSalaries_Metier_2</vt:lpstr>
      <vt:lpstr>TabSalaries_Mobilite_km</vt:lpstr>
      <vt:lpstr>TabSalaries_N°_securite_sociale</vt:lpstr>
      <vt:lpstr>TabSalaries_N°_TEL</vt:lpstr>
      <vt:lpstr>TabSalaries_Nom</vt:lpstr>
      <vt:lpstr>TabSalaries_nom_prenom</vt:lpstr>
      <vt:lpstr>TabSalaries_Pavillons_etages_non_souhaites</vt:lpstr>
      <vt:lpstr>TabSalaries_Pavillons_etages_souhaites</vt:lpstr>
      <vt:lpstr>TabSalaries_Preference_horaire</vt:lpstr>
      <vt:lpstr>TabSalaries_Prenom</vt:lpstr>
      <vt:lpstr>TabSalaries_RH_REMIS</vt:lpstr>
      <vt:lpstr>TabSalaries_Site_de_reference</vt:lpstr>
      <vt:lpstr>TabSalaries_Sites_non_souhaites</vt:lpstr>
      <vt:lpstr>TabSalaries_Sites_qui_ne_le_souhaitent_pas</vt:lpstr>
      <vt:lpstr>TabSalaries_Vacation</vt:lpstr>
      <vt:lpstr>Titre_export_client</vt:lpstr>
      <vt:lpstr>Tranche_horaire</vt:lpstr>
      <vt:lpstr>Type_de_disponibilité</vt:lpstr>
      <vt:lpstr>'Planning bis'!Zone_d_impression</vt:lpstr>
      <vt:lpstr>ZonePlan1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pierre bastres</dc:creator>
  <cp:lastModifiedBy>pierre bastres</cp:lastModifiedBy>
  <dcterms:created xsi:type="dcterms:W3CDTF">2018-07-10T06:33:29Z</dcterms:created>
  <dcterms:modified xsi:type="dcterms:W3CDTF">2018-08-03T15:51:14Z</dcterms:modified>
</cp:coreProperties>
</file>