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R:\REVENUE\"/>
    </mc:Choice>
  </mc:AlternateContent>
  <bookViews>
    <workbookView xWindow="0" yWindow="0" windowWidth="23040" windowHeight="8472" firstSheet="4" activeTab="10" xr2:uid="{00000000-000D-0000-FFFF-FFFF00000000}"/>
  </bookViews>
  <sheets>
    <sheet name="Room Pricing" sheetId="1" r:id="rId1"/>
    <sheet name="PMC" sheetId="10" r:id="rId2"/>
    <sheet name="Pick up 1" sheetId="15" r:id="rId3"/>
    <sheet name="Pick up #" sheetId="11" r:id="rId4"/>
    <sheet name="Pick up PMC" sheetId="16" r:id="rId5"/>
    <sheet name="PICK UP SHEET REVIEW" sheetId="19" r:id="rId6"/>
    <sheet name="Hiver 2017 -18" sheetId="17" r:id="rId7"/>
    <sheet name="Décembre 17" sheetId="2" r:id="rId8"/>
    <sheet name="Janvier 18" sheetId="3" r:id="rId9"/>
    <sheet name="Février 18" sheetId="4" r:id="rId10"/>
    <sheet name="Mars 18" sheetId="5" r:id="rId11"/>
    <sheet name="Avril 18" sheetId="6" r:id="rId12"/>
    <sheet name="Juin 18" sheetId="7" r:id="rId13"/>
    <sheet name="Juillet 18" sheetId="8" r:id="rId14"/>
    <sheet name="Août 18" sheetId="9" r:id="rId15"/>
    <sheet name="Septembre 18" sheetId="14" r:id="rId16"/>
  </sheets>
  <externalReferences>
    <externalReference r:id="rId17"/>
  </externalReferences>
  <definedNames>
    <definedName name="ad" localSheetId="0">[1]Assumptions!#REF!</definedName>
    <definedName name="ad">[1]Assumptions!#REF!</definedName>
    <definedName name="Au" localSheetId="0">[1]Assumptions!#REF!</definedName>
    <definedName name="Au">[1]Assumptions!#REF!</definedName>
    <definedName name="Budget" localSheetId="0">[1]Assumptions!#REF!</definedName>
    <definedName name="Budget">[1]Assumptions!#REF!</definedName>
    <definedName name="ccc" localSheetId="0">[1]Assumptions!#REF!</definedName>
    <definedName name="ccc">[1]Assumptions!#REF!</definedName>
    <definedName name="fa" localSheetId="0">[1]Assumptions!#REF!</definedName>
    <definedName name="fa">[1]Assumptions!#REF!</definedName>
    <definedName name="fxrate" localSheetId="0">[1]Assumptions!#REF!</definedName>
    <definedName name="fxrate">[1]Assumptions!#REF!</definedName>
    <definedName name="g" localSheetId="0">[1]Assumptions!#REF!</definedName>
    <definedName name="g">[1]Assumptions!#REF!</definedName>
    <definedName name="gggg" localSheetId="0">[1]Assumptions!#REF!</definedName>
    <definedName name="gggg">[1]Assumptions!#REF!</definedName>
    <definedName name="hfdljfd" localSheetId="0">[1]Assumptions!#REF!</definedName>
    <definedName name="hfdljfd">[1]Assumptions!#REF!</definedName>
    <definedName name="p" localSheetId="0">[1]Assumptions!#REF!</definedName>
    <definedName name="p">[1]Assumptions!#REF!</definedName>
    <definedName name="re" localSheetId="0">[1]Assumptions!#REF!</definedName>
    <definedName name="re">[1]Assumptions!#REF!</definedName>
    <definedName name="Salaires2" localSheetId="0">[1]Assumptions!#REF!</definedName>
    <definedName name="Salaires2">[1]Assumptions!#REF!</definedName>
    <definedName name="struct" localSheetId="0">[1]Assumptions!#REF!</definedName>
    <definedName name="struct">[1]Assumptions!#REF!</definedName>
    <definedName name="_xlnm.Print_Area" localSheetId="7">'Décembre 17'!$A$1:$AH$196</definedName>
  </definedNames>
  <calcPr calcId="171027" concurrentCalc="0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7" i="5" l="1"/>
  <c r="T136" i="5"/>
  <c r="AH144" i="5"/>
  <c r="AG144" i="5"/>
  <c r="AF144" i="5"/>
  <c r="AE144" i="5"/>
  <c r="AD144" i="5"/>
  <c r="AC144" i="5"/>
  <c r="AB144" i="5"/>
  <c r="AA144" i="5"/>
  <c r="Z144" i="5"/>
  <c r="Y144" i="5"/>
  <c r="X144" i="5"/>
  <c r="W144" i="5"/>
  <c r="V144" i="5"/>
  <c r="U144" i="5"/>
  <c r="AH143" i="5"/>
  <c r="AG143" i="5"/>
  <c r="AF143" i="5"/>
  <c r="AE143" i="5"/>
  <c r="AD143" i="5"/>
  <c r="AC143" i="5"/>
  <c r="AB143" i="5"/>
  <c r="AA143" i="5"/>
  <c r="Z143" i="5"/>
  <c r="Y143" i="5"/>
  <c r="X143" i="5"/>
  <c r="W143" i="5"/>
  <c r="V143" i="5"/>
  <c r="U143" i="5"/>
  <c r="AH142" i="5"/>
  <c r="AG142" i="5"/>
  <c r="AF142" i="5"/>
  <c r="AE142" i="5"/>
  <c r="AD142" i="5"/>
  <c r="AC142" i="5"/>
  <c r="AB142" i="5"/>
  <c r="AA142" i="5"/>
  <c r="Z142" i="5"/>
  <c r="Y142" i="5"/>
  <c r="X142" i="5"/>
  <c r="W142" i="5"/>
  <c r="V142" i="5"/>
  <c r="U142" i="5"/>
  <c r="AH141" i="5"/>
  <c r="AG141" i="5"/>
  <c r="AF141" i="5"/>
  <c r="AE141" i="5"/>
  <c r="AD141" i="5"/>
  <c r="AC141" i="5"/>
  <c r="AB141" i="5"/>
  <c r="AA141" i="5"/>
  <c r="Z141" i="5"/>
  <c r="Y141" i="5"/>
  <c r="X141" i="5"/>
  <c r="W141" i="5"/>
  <c r="V141" i="5"/>
  <c r="U141" i="5"/>
  <c r="AH140" i="5"/>
  <c r="AG140" i="5"/>
  <c r="AF140" i="5"/>
  <c r="AE140" i="5"/>
  <c r="AD140" i="5"/>
  <c r="AC140" i="5"/>
  <c r="AB140" i="5"/>
  <c r="AA140" i="5"/>
  <c r="Z140" i="5"/>
  <c r="Y140" i="5"/>
  <c r="X140" i="5"/>
  <c r="W140" i="5"/>
  <c r="V140" i="5"/>
  <c r="U140" i="5"/>
  <c r="AH139" i="5"/>
  <c r="AG139" i="5"/>
  <c r="AF139" i="5"/>
  <c r="AE139" i="5"/>
  <c r="AD139" i="5"/>
  <c r="AC139" i="5"/>
  <c r="AB139" i="5"/>
  <c r="AA139" i="5"/>
  <c r="Z139" i="5"/>
  <c r="Y139" i="5"/>
  <c r="X139" i="5"/>
  <c r="W139" i="5"/>
  <c r="V139" i="5"/>
  <c r="U139" i="5"/>
  <c r="AH138" i="5"/>
  <c r="AG138" i="5"/>
  <c r="AF138" i="5"/>
  <c r="AE138" i="5"/>
  <c r="AD138" i="5"/>
  <c r="AC138" i="5"/>
  <c r="AB138" i="5"/>
  <c r="AA138" i="5"/>
  <c r="Z138" i="5"/>
  <c r="Y138" i="5"/>
  <c r="X138" i="5"/>
  <c r="W138" i="5"/>
  <c r="V138" i="5"/>
  <c r="U138" i="5"/>
  <c r="AH137" i="5"/>
  <c r="AG137" i="5"/>
  <c r="AF137" i="5"/>
  <c r="AE137" i="5"/>
  <c r="AD137" i="5"/>
  <c r="AC137" i="5"/>
  <c r="AB137" i="5"/>
  <c r="AA137" i="5"/>
  <c r="Z137" i="5"/>
  <c r="Y137" i="5"/>
  <c r="X137" i="5"/>
  <c r="W137" i="5"/>
  <c r="V137" i="5"/>
  <c r="U137" i="5"/>
  <c r="AH136" i="5"/>
  <c r="AG136" i="5"/>
  <c r="AF136" i="5"/>
  <c r="AE136" i="5"/>
  <c r="AD136" i="5"/>
  <c r="AC136" i="5"/>
  <c r="AB136" i="5"/>
  <c r="AA136" i="5"/>
  <c r="Z136" i="5"/>
  <c r="Y136" i="5"/>
  <c r="X136" i="5"/>
  <c r="W136" i="5"/>
  <c r="V136" i="5"/>
  <c r="U136" i="5"/>
  <c r="AH135" i="5"/>
  <c r="AG135" i="5"/>
  <c r="AF135" i="5"/>
  <c r="AE135" i="5"/>
  <c r="AD135" i="5"/>
  <c r="AC135" i="5"/>
  <c r="AB135" i="5"/>
  <c r="AA135" i="5"/>
  <c r="Z135" i="5"/>
  <c r="Y135" i="5"/>
  <c r="X135" i="5"/>
  <c r="W135" i="5"/>
  <c r="V135" i="5"/>
  <c r="U135" i="5"/>
  <c r="AH134" i="5"/>
  <c r="AG134" i="5"/>
  <c r="AF134" i="5"/>
  <c r="AE134" i="5"/>
  <c r="AD134" i="5"/>
  <c r="AC134" i="5"/>
  <c r="AB134" i="5"/>
  <c r="AA134" i="5"/>
  <c r="Z134" i="5"/>
  <c r="Y134" i="5"/>
  <c r="X134" i="5"/>
  <c r="W134" i="5"/>
  <c r="V134" i="5"/>
  <c r="U134" i="5"/>
  <c r="AH133" i="5"/>
  <c r="AG133" i="5"/>
  <c r="AF133" i="5"/>
  <c r="AE133" i="5"/>
  <c r="AD133" i="5"/>
  <c r="AC133" i="5"/>
  <c r="AB133" i="5"/>
  <c r="AA133" i="5"/>
  <c r="Z133" i="5"/>
  <c r="Y133" i="5"/>
  <c r="X133" i="5"/>
  <c r="W133" i="5"/>
  <c r="V133" i="5"/>
  <c r="U133" i="5"/>
  <c r="AH132" i="5"/>
  <c r="AG132" i="5"/>
  <c r="AF132" i="5"/>
  <c r="AE132" i="5"/>
  <c r="AD132" i="5"/>
  <c r="AC132" i="5"/>
  <c r="AB132" i="5"/>
  <c r="AA132" i="5"/>
  <c r="Z132" i="5"/>
  <c r="Y132" i="5"/>
  <c r="X132" i="5"/>
  <c r="W132" i="5"/>
  <c r="V132" i="5"/>
  <c r="U132" i="5"/>
  <c r="AH131" i="5"/>
  <c r="AG131" i="5"/>
  <c r="AF131" i="5"/>
  <c r="AE131" i="5"/>
  <c r="AD131" i="5"/>
  <c r="AC131" i="5"/>
  <c r="AB131" i="5"/>
  <c r="AA131" i="5"/>
  <c r="Z131" i="5"/>
  <c r="Y131" i="5"/>
  <c r="X131" i="5"/>
  <c r="W131" i="5"/>
  <c r="V131" i="5"/>
  <c r="U131" i="5"/>
  <c r="S144" i="5"/>
  <c r="R144" i="5"/>
  <c r="Q144" i="5"/>
  <c r="P144" i="5"/>
  <c r="O144" i="5"/>
  <c r="N144" i="5"/>
  <c r="M144" i="5"/>
  <c r="L144" i="5"/>
  <c r="K144" i="5"/>
  <c r="J144" i="5"/>
  <c r="I144" i="5"/>
  <c r="H144" i="5"/>
  <c r="G144" i="5"/>
  <c r="F144" i="5"/>
  <c r="E144" i="5"/>
  <c r="D144" i="5"/>
  <c r="S143" i="5"/>
  <c r="R143" i="5"/>
  <c r="Q143" i="5"/>
  <c r="P143" i="5"/>
  <c r="O143" i="5"/>
  <c r="N143" i="5"/>
  <c r="M143" i="5"/>
  <c r="L143" i="5"/>
  <c r="K143" i="5"/>
  <c r="J143" i="5"/>
  <c r="I143" i="5"/>
  <c r="H143" i="5"/>
  <c r="G143" i="5"/>
  <c r="F143" i="5"/>
  <c r="E143" i="5"/>
  <c r="D143" i="5"/>
  <c r="S142" i="5"/>
  <c r="R142" i="5"/>
  <c r="Q142" i="5"/>
  <c r="P142" i="5"/>
  <c r="O142" i="5"/>
  <c r="N142" i="5"/>
  <c r="M142" i="5"/>
  <c r="L142" i="5"/>
  <c r="K142" i="5"/>
  <c r="J142" i="5"/>
  <c r="I142" i="5"/>
  <c r="H142" i="5"/>
  <c r="G142" i="5"/>
  <c r="F142" i="5"/>
  <c r="E142" i="5"/>
  <c r="D142" i="5"/>
  <c r="S141" i="5"/>
  <c r="R141" i="5"/>
  <c r="Q141" i="5"/>
  <c r="P141" i="5"/>
  <c r="O141" i="5"/>
  <c r="N141" i="5"/>
  <c r="M141" i="5"/>
  <c r="L141" i="5"/>
  <c r="K141" i="5"/>
  <c r="J141" i="5"/>
  <c r="I141" i="5"/>
  <c r="H141" i="5"/>
  <c r="G141" i="5"/>
  <c r="F141" i="5"/>
  <c r="E141" i="5"/>
  <c r="D141" i="5"/>
  <c r="S140" i="5"/>
  <c r="R140" i="5"/>
  <c r="Q140" i="5"/>
  <c r="P140" i="5"/>
  <c r="O140" i="5"/>
  <c r="N140" i="5"/>
  <c r="M140" i="5"/>
  <c r="L140" i="5"/>
  <c r="K140" i="5"/>
  <c r="J140" i="5"/>
  <c r="I140" i="5"/>
  <c r="H140" i="5"/>
  <c r="G140" i="5"/>
  <c r="F140" i="5"/>
  <c r="E140" i="5"/>
  <c r="D140" i="5"/>
  <c r="S139" i="5"/>
  <c r="R139" i="5"/>
  <c r="Q139" i="5"/>
  <c r="P139" i="5"/>
  <c r="O139" i="5"/>
  <c r="N139" i="5"/>
  <c r="M139" i="5"/>
  <c r="L139" i="5"/>
  <c r="K139" i="5"/>
  <c r="J139" i="5"/>
  <c r="I139" i="5"/>
  <c r="H139" i="5"/>
  <c r="G139" i="5"/>
  <c r="F139" i="5"/>
  <c r="E139" i="5"/>
  <c r="D139" i="5"/>
  <c r="S138" i="5"/>
  <c r="R138" i="5"/>
  <c r="Q138" i="5"/>
  <c r="P138" i="5"/>
  <c r="O138" i="5"/>
  <c r="N138" i="5"/>
  <c r="M138" i="5"/>
  <c r="L138" i="5"/>
  <c r="K138" i="5"/>
  <c r="J138" i="5"/>
  <c r="I138" i="5"/>
  <c r="H138" i="5"/>
  <c r="G138" i="5"/>
  <c r="F138" i="5"/>
  <c r="E138" i="5"/>
  <c r="D138" i="5"/>
  <c r="S137" i="5"/>
  <c r="R137" i="5"/>
  <c r="Q137" i="5"/>
  <c r="P137" i="5"/>
  <c r="O137" i="5"/>
  <c r="N137" i="5"/>
  <c r="M137" i="5"/>
  <c r="L137" i="5"/>
  <c r="K137" i="5"/>
  <c r="J137" i="5"/>
  <c r="I137" i="5"/>
  <c r="H137" i="5"/>
  <c r="G137" i="5"/>
  <c r="F137" i="5"/>
  <c r="E137" i="5"/>
  <c r="D137" i="5"/>
  <c r="S136" i="5"/>
  <c r="R136" i="5"/>
  <c r="Q136" i="5"/>
  <c r="P136" i="5"/>
  <c r="O136" i="5"/>
  <c r="N136" i="5"/>
  <c r="M136" i="5"/>
  <c r="L136" i="5"/>
  <c r="K136" i="5"/>
  <c r="J136" i="5"/>
  <c r="I136" i="5"/>
  <c r="H136" i="5"/>
  <c r="G136" i="5"/>
  <c r="F136" i="5"/>
  <c r="E136" i="5"/>
  <c r="D136" i="5"/>
  <c r="S135" i="5"/>
  <c r="R135" i="5"/>
  <c r="Q135" i="5"/>
  <c r="P135" i="5"/>
  <c r="O135" i="5"/>
  <c r="N135" i="5"/>
  <c r="M135" i="5"/>
  <c r="L135" i="5"/>
  <c r="K135" i="5"/>
  <c r="J135" i="5"/>
  <c r="I135" i="5"/>
  <c r="H135" i="5"/>
  <c r="G135" i="5"/>
  <c r="F135" i="5"/>
  <c r="E135" i="5"/>
  <c r="D135" i="5"/>
  <c r="S134" i="5"/>
  <c r="R134" i="5"/>
  <c r="Q134" i="5"/>
  <c r="P134" i="5"/>
  <c r="O134" i="5"/>
  <c r="N134" i="5"/>
  <c r="M134" i="5"/>
  <c r="L134" i="5"/>
  <c r="K134" i="5"/>
  <c r="J134" i="5"/>
  <c r="I134" i="5"/>
  <c r="H134" i="5"/>
  <c r="G134" i="5"/>
  <c r="F134" i="5"/>
  <c r="E134" i="5"/>
  <c r="D134" i="5"/>
  <c r="S133" i="5"/>
  <c r="R133" i="5"/>
  <c r="Q133" i="5"/>
  <c r="P133" i="5"/>
  <c r="O133" i="5"/>
  <c r="N133" i="5"/>
  <c r="M133" i="5"/>
  <c r="L133" i="5"/>
  <c r="K133" i="5"/>
  <c r="J133" i="5"/>
  <c r="I133" i="5"/>
  <c r="H133" i="5"/>
  <c r="G133" i="5"/>
  <c r="F133" i="5"/>
  <c r="E133" i="5"/>
  <c r="D133" i="5"/>
  <c r="S132" i="5"/>
  <c r="R132" i="5"/>
  <c r="Q132" i="5"/>
  <c r="P132" i="5"/>
  <c r="O132" i="5"/>
  <c r="N132" i="5"/>
  <c r="M132" i="5"/>
  <c r="L132" i="5"/>
  <c r="K132" i="5"/>
  <c r="J132" i="5"/>
  <c r="I132" i="5"/>
  <c r="H132" i="5"/>
  <c r="G132" i="5"/>
  <c r="F132" i="5"/>
  <c r="E132" i="5"/>
  <c r="D132" i="5"/>
  <c r="S131" i="5"/>
  <c r="R131" i="5"/>
  <c r="Q131" i="5"/>
  <c r="P131" i="5"/>
  <c r="O131" i="5"/>
  <c r="N131" i="5"/>
  <c r="M131" i="5"/>
  <c r="L131" i="5"/>
  <c r="K131" i="5"/>
  <c r="J131" i="5"/>
  <c r="I131" i="5"/>
  <c r="H131" i="5"/>
  <c r="G131" i="5"/>
  <c r="F131" i="5"/>
  <c r="E131" i="5"/>
  <c r="D131" i="5"/>
  <c r="T138" i="5"/>
  <c r="T133" i="5"/>
  <c r="T134" i="5"/>
  <c r="T135" i="5"/>
  <c r="T139" i="5"/>
  <c r="T140" i="5"/>
  <c r="T141" i="5"/>
  <c r="T142" i="5"/>
  <c r="T143" i="5"/>
  <c r="T144" i="5"/>
  <c r="T84" i="5"/>
  <c r="D84" i="5"/>
  <c r="E84" i="5"/>
  <c r="F84" i="5"/>
  <c r="G84" i="5"/>
  <c r="H84" i="5"/>
  <c r="I84" i="5"/>
  <c r="J84" i="5"/>
  <c r="K84" i="5"/>
  <c r="L84" i="5"/>
  <c r="M84" i="5"/>
  <c r="N84" i="5"/>
  <c r="O84" i="5"/>
  <c r="P84" i="5"/>
  <c r="Q84" i="5"/>
  <c r="R84" i="5"/>
  <c r="S84" i="5"/>
  <c r="U84" i="5"/>
  <c r="V84" i="5"/>
  <c r="W84" i="5"/>
  <c r="X84" i="5"/>
  <c r="Y84" i="5"/>
  <c r="Z84" i="5"/>
  <c r="AA84" i="5"/>
  <c r="AB84" i="5"/>
  <c r="AC84" i="5"/>
  <c r="AD84" i="5"/>
  <c r="AE84" i="5"/>
  <c r="AF84" i="5"/>
  <c r="AG84" i="5"/>
  <c r="AH84" i="5"/>
  <c r="C84" i="5"/>
  <c r="Z35" i="17"/>
  <c r="P11" i="19"/>
  <c r="T85" i="5"/>
  <c r="D85" i="5"/>
  <c r="E85" i="5"/>
  <c r="F85" i="5"/>
  <c r="G85" i="5"/>
  <c r="H85" i="5"/>
  <c r="I85" i="5"/>
  <c r="J85" i="5"/>
  <c r="K85" i="5"/>
  <c r="L85" i="5"/>
  <c r="M85" i="5"/>
  <c r="N85" i="5"/>
  <c r="O85" i="5"/>
  <c r="P85" i="5"/>
  <c r="Q85" i="5"/>
  <c r="R85" i="5"/>
  <c r="S85" i="5"/>
  <c r="U85" i="5"/>
  <c r="V85" i="5"/>
  <c r="W85" i="5"/>
  <c r="X85" i="5"/>
  <c r="Y85" i="5"/>
  <c r="Z85" i="5"/>
  <c r="AA85" i="5"/>
  <c r="AB85" i="5"/>
  <c r="AC85" i="5"/>
  <c r="AD85" i="5"/>
  <c r="AE85" i="5"/>
  <c r="AF85" i="5"/>
  <c r="AG85" i="5"/>
  <c r="AH85" i="5"/>
  <c r="C85" i="5"/>
  <c r="Z36" i="17"/>
  <c r="O11" i="19"/>
  <c r="P10" i="19"/>
  <c r="O10" i="19"/>
  <c r="L13" i="19"/>
  <c r="K13" i="19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Q84" i="4"/>
  <c r="R84" i="4"/>
  <c r="S84" i="4"/>
  <c r="T84" i="4"/>
  <c r="U84" i="4"/>
  <c r="V84" i="4"/>
  <c r="W84" i="4"/>
  <c r="X84" i="4"/>
  <c r="Y84" i="4"/>
  <c r="Z84" i="4"/>
  <c r="AA84" i="4"/>
  <c r="AB84" i="4"/>
  <c r="AC84" i="4"/>
  <c r="AD84" i="4"/>
  <c r="AE84" i="4"/>
  <c r="C84" i="4"/>
  <c r="Y35" i="17"/>
  <c r="L11" i="19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T85" i="4"/>
  <c r="U85" i="4"/>
  <c r="V85" i="4"/>
  <c r="W85" i="4"/>
  <c r="X85" i="4"/>
  <c r="Y85" i="4"/>
  <c r="Z85" i="4"/>
  <c r="AA85" i="4"/>
  <c r="AB85" i="4"/>
  <c r="AC85" i="4"/>
  <c r="AD85" i="4"/>
  <c r="AE85" i="4"/>
  <c r="C85" i="4"/>
  <c r="Y36" i="17"/>
  <c r="K11" i="19"/>
  <c r="L10" i="19"/>
  <c r="K10" i="19"/>
  <c r="H13" i="19"/>
  <c r="G13" i="19"/>
  <c r="H11" i="19"/>
  <c r="G11" i="19"/>
  <c r="H10" i="19"/>
  <c r="G10" i="19"/>
  <c r="D13" i="19"/>
  <c r="C13" i="19"/>
  <c r="D11" i="19"/>
  <c r="C11" i="19"/>
  <c r="D10" i="19"/>
  <c r="C10" i="19"/>
  <c r="AA77" i="17"/>
  <c r="Z77" i="17"/>
  <c r="Y77" i="17"/>
  <c r="X77" i="17"/>
  <c r="W77" i="17"/>
  <c r="T132" i="5"/>
  <c r="T131" i="5"/>
  <c r="T13" i="19"/>
  <c r="AA76" i="17"/>
  <c r="S13" i="19"/>
  <c r="D135" i="6"/>
  <c r="D83" i="6"/>
  <c r="E135" i="6"/>
  <c r="E83" i="6"/>
  <c r="F135" i="6"/>
  <c r="F83" i="6"/>
  <c r="G135" i="6"/>
  <c r="G83" i="6"/>
  <c r="H135" i="6"/>
  <c r="H83" i="6"/>
  <c r="I135" i="6"/>
  <c r="I83" i="6"/>
  <c r="J135" i="6"/>
  <c r="J83" i="6"/>
  <c r="K135" i="6"/>
  <c r="K83" i="6"/>
  <c r="L135" i="6"/>
  <c r="L83" i="6"/>
  <c r="M135" i="6"/>
  <c r="M83" i="6"/>
  <c r="N135" i="6"/>
  <c r="N83" i="6"/>
  <c r="O135" i="6"/>
  <c r="O83" i="6"/>
  <c r="P135" i="6"/>
  <c r="P83" i="6"/>
  <c r="Q135" i="6"/>
  <c r="Q83" i="6"/>
  <c r="R135" i="6"/>
  <c r="R83" i="6"/>
  <c r="S135" i="6"/>
  <c r="S83" i="6"/>
  <c r="T135" i="6"/>
  <c r="T83" i="6"/>
  <c r="U135" i="6"/>
  <c r="U83" i="6"/>
  <c r="V135" i="6"/>
  <c r="V83" i="6"/>
  <c r="W135" i="6"/>
  <c r="W83" i="6"/>
  <c r="X135" i="6"/>
  <c r="X83" i="6"/>
  <c r="C83" i="6"/>
  <c r="AA34" i="17"/>
  <c r="T11" i="19"/>
  <c r="D136" i="6"/>
  <c r="D84" i="6"/>
  <c r="E136" i="6"/>
  <c r="E84" i="6"/>
  <c r="F136" i="6"/>
  <c r="F84" i="6"/>
  <c r="G136" i="6"/>
  <c r="G84" i="6"/>
  <c r="H136" i="6"/>
  <c r="H84" i="6"/>
  <c r="I136" i="6"/>
  <c r="I84" i="6"/>
  <c r="J136" i="6"/>
  <c r="J84" i="6"/>
  <c r="K136" i="6"/>
  <c r="K84" i="6"/>
  <c r="L136" i="6"/>
  <c r="L84" i="6"/>
  <c r="M136" i="6"/>
  <c r="M84" i="6"/>
  <c r="N136" i="6"/>
  <c r="N84" i="6"/>
  <c r="O136" i="6"/>
  <c r="O84" i="6"/>
  <c r="P136" i="6"/>
  <c r="P84" i="6"/>
  <c r="Q136" i="6"/>
  <c r="Q84" i="6"/>
  <c r="R136" i="6"/>
  <c r="R84" i="6"/>
  <c r="S136" i="6"/>
  <c r="S84" i="6"/>
  <c r="T136" i="6"/>
  <c r="T84" i="6"/>
  <c r="U136" i="6"/>
  <c r="U84" i="6"/>
  <c r="V136" i="6"/>
  <c r="V84" i="6"/>
  <c r="W136" i="6"/>
  <c r="W84" i="6"/>
  <c r="X136" i="6"/>
  <c r="X84" i="6"/>
  <c r="C84" i="6"/>
  <c r="AA35" i="17"/>
  <c r="S11" i="19"/>
  <c r="T10" i="19"/>
  <c r="S10" i="19"/>
  <c r="CJ7" i="11"/>
  <c r="CJ6" i="11"/>
  <c r="CJ5" i="11"/>
  <c r="N28" i="5"/>
  <c r="N29" i="5"/>
  <c r="N30" i="5"/>
  <c r="CJ8" i="11"/>
  <c r="N31" i="5"/>
  <c r="CK7" i="11"/>
  <c r="CK6" i="11"/>
  <c r="CK5" i="11"/>
  <c r="O28" i="5"/>
  <c r="O29" i="5"/>
  <c r="O30" i="5"/>
  <c r="CK8" i="11"/>
  <c r="O31" i="5"/>
  <c r="CL7" i="11"/>
  <c r="CL6" i="11"/>
  <c r="CL5" i="11"/>
  <c r="P28" i="5"/>
  <c r="P29" i="5"/>
  <c r="P30" i="5"/>
  <c r="CL8" i="11"/>
  <c r="P31" i="5"/>
  <c r="D31" i="5"/>
  <c r="E31" i="5"/>
  <c r="F31" i="5"/>
  <c r="G31" i="5"/>
  <c r="H31" i="5"/>
  <c r="I31" i="5"/>
  <c r="J31" i="5"/>
  <c r="K31" i="5"/>
  <c r="L31" i="5"/>
  <c r="M31" i="5"/>
  <c r="Q31" i="5"/>
  <c r="R31" i="5"/>
  <c r="S31" i="5"/>
  <c r="T31" i="5"/>
  <c r="U31" i="5"/>
  <c r="V31" i="5"/>
  <c r="W31" i="5"/>
  <c r="X31" i="5"/>
  <c r="Y31" i="5"/>
  <c r="Z31" i="5"/>
  <c r="AA31" i="5"/>
  <c r="AB31" i="5"/>
  <c r="AC31" i="5"/>
  <c r="AD31" i="5"/>
  <c r="AE31" i="5"/>
  <c r="AF31" i="5"/>
  <c r="AG31" i="5"/>
  <c r="AH31" i="5"/>
  <c r="C31" i="5"/>
  <c r="Z13" i="17"/>
  <c r="Z75" i="17"/>
  <c r="P13" i="19"/>
  <c r="N32" i="5"/>
  <c r="O32" i="5"/>
  <c r="P32" i="5"/>
  <c r="D32" i="5"/>
  <c r="E32" i="5"/>
  <c r="F32" i="5"/>
  <c r="G32" i="5"/>
  <c r="H32" i="5"/>
  <c r="I32" i="5"/>
  <c r="J32" i="5"/>
  <c r="K32" i="5"/>
  <c r="L32" i="5"/>
  <c r="M32" i="5"/>
  <c r="Q32" i="5"/>
  <c r="R32" i="5"/>
  <c r="S32" i="5"/>
  <c r="T32" i="5"/>
  <c r="U32" i="5"/>
  <c r="V32" i="5"/>
  <c r="W32" i="5"/>
  <c r="X32" i="5"/>
  <c r="Y32" i="5"/>
  <c r="Z32" i="5"/>
  <c r="AA32" i="5"/>
  <c r="AB32" i="5"/>
  <c r="AC32" i="5"/>
  <c r="AD32" i="5"/>
  <c r="AE32" i="5"/>
  <c r="AF32" i="5"/>
  <c r="AG32" i="5"/>
  <c r="AH32" i="5"/>
  <c r="C32" i="5"/>
  <c r="Z14" i="17"/>
  <c r="Z76" i="17"/>
  <c r="O13" i="19"/>
  <c r="N83" i="5"/>
  <c r="O83" i="5"/>
  <c r="P83" i="5"/>
  <c r="D83" i="5"/>
  <c r="E83" i="5"/>
  <c r="F83" i="5"/>
  <c r="G83" i="5"/>
  <c r="H83" i="5"/>
  <c r="I83" i="5"/>
  <c r="J83" i="5"/>
  <c r="K83" i="5"/>
  <c r="L83" i="5"/>
  <c r="M83" i="5"/>
  <c r="Q83" i="5"/>
  <c r="R83" i="5"/>
  <c r="S83" i="5"/>
  <c r="T83" i="5"/>
  <c r="U83" i="5"/>
  <c r="V83" i="5"/>
  <c r="W83" i="5"/>
  <c r="X83" i="5"/>
  <c r="Y83" i="5"/>
  <c r="Z83" i="5"/>
  <c r="AA83" i="5"/>
  <c r="AB83" i="5"/>
  <c r="AC83" i="5"/>
  <c r="AD83" i="5"/>
  <c r="AE83" i="5"/>
  <c r="AF83" i="5"/>
  <c r="AG83" i="5"/>
  <c r="AH83" i="5"/>
  <c r="C83" i="5"/>
  <c r="Z34" i="17"/>
  <c r="Y76" i="17"/>
  <c r="D135" i="4"/>
  <c r="D83" i="4"/>
  <c r="E135" i="4"/>
  <c r="E83" i="4"/>
  <c r="F135" i="4"/>
  <c r="F83" i="4"/>
  <c r="G135" i="4"/>
  <c r="G83" i="4"/>
  <c r="H135" i="4"/>
  <c r="H83" i="4"/>
  <c r="I135" i="4"/>
  <c r="I83" i="4"/>
  <c r="J135" i="4"/>
  <c r="J83" i="4"/>
  <c r="K135" i="4"/>
  <c r="K83" i="4"/>
  <c r="L135" i="4"/>
  <c r="L83" i="4"/>
  <c r="M135" i="4"/>
  <c r="M83" i="4"/>
  <c r="N135" i="4"/>
  <c r="N83" i="4"/>
  <c r="O135" i="4"/>
  <c r="O83" i="4"/>
  <c r="P135" i="4"/>
  <c r="P83" i="4"/>
  <c r="Q135" i="4"/>
  <c r="Q83" i="4"/>
  <c r="R135" i="4"/>
  <c r="R83" i="4"/>
  <c r="S135" i="4"/>
  <c r="S83" i="4"/>
  <c r="T135" i="4"/>
  <c r="T83" i="4"/>
  <c r="U135" i="4"/>
  <c r="U83" i="4"/>
  <c r="V135" i="4"/>
  <c r="V83" i="4"/>
  <c r="W135" i="4"/>
  <c r="W83" i="4"/>
  <c r="X135" i="4"/>
  <c r="X83" i="4"/>
  <c r="Y135" i="4"/>
  <c r="Y83" i="4"/>
  <c r="Z135" i="4"/>
  <c r="Z83" i="4"/>
  <c r="AA135" i="4"/>
  <c r="AA83" i="4"/>
  <c r="AB135" i="4"/>
  <c r="AB83" i="4"/>
  <c r="AC135" i="4"/>
  <c r="AC83" i="4"/>
  <c r="AD135" i="4"/>
  <c r="AD83" i="4"/>
  <c r="AE135" i="4"/>
  <c r="AE83" i="4"/>
  <c r="C83" i="4"/>
  <c r="Y34" i="17"/>
  <c r="D136" i="4"/>
  <c r="E136" i="4"/>
  <c r="F136" i="4"/>
  <c r="G136" i="4"/>
  <c r="H136" i="4"/>
  <c r="I136" i="4"/>
  <c r="J136" i="4"/>
  <c r="K136" i="4"/>
  <c r="L136" i="4"/>
  <c r="M136" i="4"/>
  <c r="N136" i="4"/>
  <c r="O136" i="4"/>
  <c r="P136" i="4"/>
  <c r="Q136" i="4"/>
  <c r="R136" i="4"/>
  <c r="S136" i="4"/>
  <c r="T136" i="4"/>
  <c r="U136" i="4"/>
  <c r="V136" i="4"/>
  <c r="W136" i="4"/>
  <c r="X136" i="4"/>
  <c r="Y136" i="4"/>
  <c r="Z136" i="4"/>
  <c r="AA136" i="4"/>
  <c r="AB136" i="4"/>
  <c r="AC136" i="4"/>
  <c r="AD136" i="4"/>
  <c r="AE136" i="4"/>
  <c r="AP6" i="11"/>
  <c r="AA29" i="3"/>
  <c r="AA30" i="3"/>
  <c r="AA31" i="3"/>
  <c r="AA32" i="3"/>
  <c r="AQ6" i="11"/>
  <c r="AB29" i="3"/>
  <c r="AB30" i="3"/>
  <c r="AB31" i="3"/>
  <c r="AB32" i="3"/>
  <c r="AH6" i="11"/>
  <c r="S29" i="3"/>
  <c r="S30" i="3"/>
  <c r="S31" i="3"/>
  <c r="S32" i="3"/>
  <c r="AI6" i="11"/>
  <c r="T29" i="3"/>
  <c r="T30" i="3"/>
  <c r="T31" i="3"/>
  <c r="T32" i="3"/>
  <c r="C32" i="3"/>
  <c r="X14" i="17"/>
  <c r="B9" i="11"/>
  <c r="R32" i="2"/>
  <c r="C9" i="11"/>
  <c r="S32" i="2"/>
  <c r="D9" i="11"/>
  <c r="T32" i="2"/>
  <c r="E9" i="11"/>
  <c r="U32" i="2"/>
  <c r="F9" i="11"/>
  <c r="V32" i="2"/>
  <c r="G9" i="11"/>
  <c r="W32" i="2"/>
  <c r="H9" i="11"/>
  <c r="X32" i="2"/>
  <c r="C32" i="2"/>
  <c r="W14" i="17"/>
  <c r="AB14" i="17"/>
  <c r="AB76" i="17"/>
  <c r="X76" i="17"/>
  <c r="W76" i="17"/>
  <c r="C31" i="3"/>
  <c r="X13" i="17"/>
  <c r="X75" i="17"/>
  <c r="AA135" i="3"/>
  <c r="AA83" i="3"/>
  <c r="AB135" i="3"/>
  <c r="AB83" i="3"/>
  <c r="S135" i="3"/>
  <c r="S83" i="3"/>
  <c r="T135" i="3"/>
  <c r="T83" i="3"/>
  <c r="N135" i="3"/>
  <c r="N83" i="3"/>
  <c r="O135" i="3"/>
  <c r="O83" i="3"/>
  <c r="P135" i="3"/>
  <c r="P83" i="3"/>
  <c r="D135" i="3"/>
  <c r="D83" i="3"/>
  <c r="E135" i="3"/>
  <c r="E83" i="3"/>
  <c r="F135" i="3"/>
  <c r="F83" i="3"/>
  <c r="G135" i="3"/>
  <c r="G83" i="3"/>
  <c r="H135" i="3"/>
  <c r="H83" i="3"/>
  <c r="I135" i="3"/>
  <c r="I83" i="3"/>
  <c r="J135" i="3"/>
  <c r="J83" i="3"/>
  <c r="K135" i="3"/>
  <c r="K83" i="3"/>
  <c r="L135" i="3"/>
  <c r="L83" i="3"/>
  <c r="M135" i="3"/>
  <c r="M83" i="3"/>
  <c r="Q135" i="3"/>
  <c r="Q83" i="3"/>
  <c r="R135" i="3"/>
  <c r="R83" i="3"/>
  <c r="U135" i="3"/>
  <c r="U83" i="3"/>
  <c r="V135" i="3"/>
  <c r="V83" i="3"/>
  <c r="W135" i="3"/>
  <c r="W83" i="3"/>
  <c r="X135" i="3"/>
  <c r="X83" i="3"/>
  <c r="Y135" i="3"/>
  <c r="Y83" i="3"/>
  <c r="Z135" i="3"/>
  <c r="Z83" i="3"/>
  <c r="AC135" i="3"/>
  <c r="AC83" i="3"/>
  <c r="AD135" i="3"/>
  <c r="AD83" i="3"/>
  <c r="AE135" i="3"/>
  <c r="AE83" i="3"/>
  <c r="AF135" i="3"/>
  <c r="AF83" i="3"/>
  <c r="AG135" i="3"/>
  <c r="AG83" i="3"/>
  <c r="AH135" i="3"/>
  <c r="AH83" i="3"/>
  <c r="C83" i="3"/>
  <c r="X34" i="17"/>
  <c r="AA136" i="3"/>
  <c r="AA84" i="3"/>
  <c r="AB136" i="3"/>
  <c r="AB84" i="3"/>
  <c r="S136" i="3"/>
  <c r="S84" i="3"/>
  <c r="T136" i="3"/>
  <c r="T84" i="3"/>
  <c r="N136" i="3"/>
  <c r="N84" i="3"/>
  <c r="O136" i="3"/>
  <c r="O84" i="3"/>
  <c r="P136" i="3"/>
  <c r="P84" i="3"/>
  <c r="D136" i="3"/>
  <c r="D84" i="3"/>
  <c r="E136" i="3"/>
  <c r="E84" i="3"/>
  <c r="F136" i="3"/>
  <c r="F84" i="3"/>
  <c r="G136" i="3"/>
  <c r="G84" i="3"/>
  <c r="H136" i="3"/>
  <c r="H84" i="3"/>
  <c r="I136" i="3"/>
  <c r="I84" i="3"/>
  <c r="J136" i="3"/>
  <c r="J84" i="3"/>
  <c r="K136" i="3"/>
  <c r="K84" i="3"/>
  <c r="L136" i="3"/>
  <c r="L84" i="3"/>
  <c r="M136" i="3"/>
  <c r="M84" i="3"/>
  <c r="Q136" i="3"/>
  <c r="Q84" i="3"/>
  <c r="R136" i="3"/>
  <c r="R84" i="3"/>
  <c r="U136" i="3"/>
  <c r="U84" i="3"/>
  <c r="V136" i="3"/>
  <c r="V84" i="3"/>
  <c r="W136" i="3"/>
  <c r="W84" i="3"/>
  <c r="X136" i="3"/>
  <c r="X84" i="3"/>
  <c r="Y136" i="3"/>
  <c r="Y84" i="3"/>
  <c r="Z136" i="3"/>
  <c r="Z84" i="3"/>
  <c r="AC136" i="3"/>
  <c r="AC84" i="3"/>
  <c r="AD136" i="3"/>
  <c r="AD84" i="3"/>
  <c r="AE136" i="3"/>
  <c r="AE84" i="3"/>
  <c r="AF136" i="3"/>
  <c r="AF84" i="3"/>
  <c r="AG136" i="3"/>
  <c r="AG84" i="3"/>
  <c r="AH136" i="3"/>
  <c r="AH84" i="3"/>
  <c r="C84" i="3"/>
  <c r="X35" i="17"/>
  <c r="R135" i="2"/>
  <c r="R83" i="2"/>
  <c r="S135" i="2"/>
  <c r="S83" i="2"/>
  <c r="T135" i="2"/>
  <c r="T83" i="2"/>
  <c r="U135" i="2"/>
  <c r="U83" i="2"/>
  <c r="V135" i="2"/>
  <c r="V83" i="2"/>
  <c r="W135" i="2"/>
  <c r="W83" i="2"/>
  <c r="X135" i="2"/>
  <c r="X83" i="2"/>
  <c r="Y135" i="2"/>
  <c r="Y83" i="2"/>
  <c r="Z135" i="2"/>
  <c r="Z83" i="2"/>
  <c r="AA135" i="2"/>
  <c r="AA83" i="2"/>
  <c r="AB135" i="2"/>
  <c r="AB83" i="2"/>
  <c r="AC135" i="2"/>
  <c r="AC83" i="2"/>
  <c r="AD135" i="2"/>
  <c r="AD83" i="2"/>
  <c r="AE135" i="2"/>
  <c r="AE83" i="2"/>
  <c r="AF135" i="2"/>
  <c r="AF83" i="2"/>
  <c r="AG135" i="2"/>
  <c r="AG83" i="2"/>
  <c r="AH135" i="2"/>
  <c r="AH83" i="2"/>
  <c r="C83" i="2"/>
  <c r="W34" i="17"/>
  <c r="R136" i="2"/>
  <c r="R84" i="2"/>
  <c r="S136" i="2"/>
  <c r="S84" i="2"/>
  <c r="T136" i="2"/>
  <c r="T84" i="2"/>
  <c r="U136" i="2"/>
  <c r="U84" i="2"/>
  <c r="V136" i="2"/>
  <c r="V84" i="2"/>
  <c r="W136" i="2"/>
  <c r="W84" i="2"/>
  <c r="X136" i="2"/>
  <c r="X84" i="2"/>
  <c r="Y136" i="2"/>
  <c r="Y84" i="2"/>
  <c r="Z136" i="2"/>
  <c r="Z84" i="2"/>
  <c r="AA136" i="2"/>
  <c r="AA84" i="2"/>
  <c r="AB136" i="2"/>
  <c r="AB84" i="2"/>
  <c r="AC136" i="2"/>
  <c r="AC84" i="2"/>
  <c r="AD136" i="2"/>
  <c r="AD84" i="2"/>
  <c r="AE136" i="2"/>
  <c r="AE84" i="2"/>
  <c r="AF136" i="2"/>
  <c r="AF84" i="2"/>
  <c r="AG136" i="2"/>
  <c r="AG84" i="2"/>
  <c r="AH136" i="2"/>
  <c r="AH84" i="2"/>
  <c r="C84" i="2"/>
  <c r="W35" i="17"/>
  <c r="G22" i="19"/>
  <c r="G21" i="19"/>
  <c r="G20" i="19"/>
  <c r="G19" i="19"/>
  <c r="G18" i="19"/>
  <c r="G17" i="19"/>
  <c r="D29" i="17"/>
  <c r="J50" i="17"/>
  <c r="F50" i="17"/>
  <c r="E50" i="17"/>
  <c r="J8" i="17"/>
  <c r="F8" i="17"/>
  <c r="E8" i="17"/>
  <c r="U70" i="17"/>
  <c r="T70" i="17"/>
  <c r="S70" i="17"/>
  <c r="R70" i="17"/>
  <c r="Q70" i="17"/>
  <c r="P70" i="17"/>
  <c r="O70" i="17"/>
  <c r="N70" i="17"/>
  <c r="M70" i="17"/>
  <c r="L70" i="17"/>
  <c r="K70" i="17"/>
  <c r="J70" i="17"/>
  <c r="I70" i="17"/>
  <c r="H70" i="17"/>
  <c r="G70" i="17"/>
  <c r="F70" i="17"/>
  <c r="E70" i="17"/>
  <c r="D70" i="17"/>
  <c r="AS24" i="1"/>
  <c r="DE7" i="11"/>
  <c r="DE6" i="11"/>
  <c r="DE5" i="11"/>
  <c r="DE4" i="11"/>
  <c r="D27" i="6"/>
  <c r="D28" i="6"/>
  <c r="D29" i="6"/>
  <c r="D30" i="6"/>
  <c r="DF7" i="11"/>
  <c r="DF6" i="11"/>
  <c r="DF5" i="11"/>
  <c r="DF4" i="11"/>
  <c r="E27" i="6"/>
  <c r="E28" i="6"/>
  <c r="E29" i="6"/>
  <c r="E30" i="6"/>
  <c r="DG7" i="11"/>
  <c r="DG6" i="11"/>
  <c r="DG5" i="11"/>
  <c r="DG4" i="11"/>
  <c r="F27" i="6"/>
  <c r="F28" i="6"/>
  <c r="F29" i="6"/>
  <c r="F30" i="6"/>
  <c r="DH7" i="11"/>
  <c r="DH6" i="11"/>
  <c r="DH5" i="11"/>
  <c r="DH4" i="11"/>
  <c r="G27" i="6"/>
  <c r="G28" i="6"/>
  <c r="G29" i="6"/>
  <c r="G30" i="6"/>
  <c r="DI7" i="11"/>
  <c r="DI6" i="11"/>
  <c r="DI5" i="11"/>
  <c r="DI4" i="11"/>
  <c r="H27" i="6"/>
  <c r="H28" i="6"/>
  <c r="H29" i="6"/>
  <c r="H30" i="6"/>
  <c r="DJ7" i="11"/>
  <c r="DJ6" i="11"/>
  <c r="DJ5" i="11"/>
  <c r="DJ4" i="11"/>
  <c r="I27" i="6"/>
  <c r="I28" i="6"/>
  <c r="I29" i="6"/>
  <c r="I30" i="6"/>
  <c r="DK7" i="11"/>
  <c r="DK6" i="11"/>
  <c r="DK5" i="11"/>
  <c r="DK4" i="11"/>
  <c r="J27" i="6"/>
  <c r="J28" i="6"/>
  <c r="J29" i="6"/>
  <c r="J30" i="6"/>
  <c r="DL7" i="11"/>
  <c r="DL6" i="11"/>
  <c r="DL5" i="11"/>
  <c r="DL4" i="11"/>
  <c r="K27" i="6"/>
  <c r="K28" i="6"/>
  <c r="K29" i="6"/>
  <c r="K30" i="6"/>
  <c r="DM7" i="11"/>
  <c r="DM6" i="11"/>
  <c r="DM5" i="11"/>
  <c r="DM4" i="11"/>
  <c r="L27" i="6"/>
  <c r="L28" i="6"/>
  <c r="L29" i="6"/>
  <c r="L30" i="6"/>
  <c r="DN7" i="11"/>
  <c r="DN6" i="11"/>
  <c r="DN5" i="11"/>
  <c r="DN4" i="11"/>
  <c r="M27" i="6"/>
  <c r="M28" i="6"/>
  <c r="M29" i="6"/>
  <c r="M30" i="6"/>
  <c r="DO7" i="11"/>
  <c r="DO6" i="11"/>
  <c r="DO5" i="11"/>
  <c r="DO4" i="11"/>
  <c r="N27" i="6"/>
  <c r="N28" i="6"/>
  <c r="N29" i="6"/>
  <c r="N30" i="6"/>
  <c r="DP7" i="11"/>
  <c r="DP6" i="11"/>
  <c r="DP5" i="11"/>
  <c r="DP4" i="11"/>
  <c r="O27" i="6"/>
  <c r="O28" i="6"/>
  <c r="O29" i="6"/>
  <c r="O30" i="6"/>
  <c r="DQ7" i="11"/>
  <c r="DQ6" i="11"/>
  <c r="DQ5" i="11"/>
  <c r="DQ4" i="11"/>
  <c r="P27" i="6"/>
  <c r="P28" i="6"/>
  <c r="P29" i="6"/>
  <c r="P30" i="6"/>
  <c r="DR7" i="11"/>
  <c r="DR6" i="11"/>
  <c r="DR5" i="11"/>
  <c r="DR4" i="11"/>
  <c r="Q27" i="6"/>
  <c r="Q28" i="6"/>
  <c r="Q29" i="6"/>
  <c r="Q30" i="6"/>
  <c r="DS7" i="11"/>
  <c r="DS6" i="11"/>
  <c r="DS5" i="11"/>
  <c r="DS4" i="11"/>
  <c r="R27" i="6"/>
  <c r="R28" i="6"/>
  <c r="R29" i="6"/>
  <c r="R30" i="6"/>
  <c r="DT7" i="11"/>
  <c r="DT6" i="11"/>
  <c r="DT5" i="11"/>
  <c r="DT4" i="11"/>
  <c r="S27" i="6"/>
  <c r="S28" i="6"/>
  <c r="S29" i="6"/>
  <c r="S30" i="6"/>
  <c r="DU7" i="11"/>
  <c r="DU6" i="11"/>
  <c r="DU5" i="11"/>
  <c r="DU4" i="11"/>
  <c r="T27" i="6"/>
  <c r="T28" i="6"/>
  <c r="T29" i="6"/>
  <c r="T30" i="6"/>
  <c r="DV7" i="11"/>
  <c r="DV6" i="11"/>
  <c r="DV5" i="11"/>
  <c r="DV4" i="11"/>
  <c r="U27" i="6"/>
  <c r="U28" i="6"/>
  <c r="U29" i="6"/>
  <c r="U30" i="6"/>
  <c r="DW7" i="11"/>
  <c r="DW6" i="11"/>
  <c r="DW5" i="11"/>
  <c r="DW4" i="11"/>
  <c r="V27" i="6"/>
  <c r="V28" i="6"/>
  <c r="V29" i="6"/>
  <c r="V30" i="6"/>
  <c r="DX7" i="11"/>
  <c r="DX6" i="11"/>
  <c r="DX5" i="11"/>
  <c r="DX4" i="11"/>
  <c r="W27" i="6"/>
  <c r="W28" i="6"/>
  <c r="W29" i="6"/>
  <c r="W30" i="6"/>
  <c r="DY7" i="11"/>
  <c r="DY6" i="11"/>
  <c r="DY5" i="11"/>
  <c r="DY4" i="11"/>
  <c r="X27" i="6"/>
  <c r="X28" i="6"/>
  <c r="X29" i="6"/>
  <c r="X30" i="6"/>
  <c r="C30" i="6"/>
  <c r="AA12" i="17"/>
  <c r="AA74" i="17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C31" i="6"/>
  <c r="AA13" i="17"/>
  <c r="AA75" i="17"/>
  <c r="D134" i="6"/>
  <c r="D82" i="6"/>
  <c r="E134" i="6"/>
  <c r="E82" i="6"/>
  <c r="F134" i="6"/>
  <c r="F82" i="6"/>
  <c r="G134" i="6"/>
  <c r="G82" i="6"/>
  <c r="H134" i="6"/>
  <c r="H82" i="6"/>
  <c r="I134" i="6"/>
  <c r="I82" i="6"/>
  <c r="J134" i="6"/>
  <c r="J82" i="6"/>
  <c r="K134" i="6"/>
  <c r="K82" i="6"/>
  <c r="L134" i="6"/>
  <c r="L82" i="6"/>
  <c r="M134" i="6"/>
  <c r="M82" i="6"/>
  <c r="N134" i="6"/>
  <c r="N82" i="6"/>
  <c r="O134" i="6"/>
  <c r="O82" i="6"/>
  <c r="P134" i="6"/>
  <c r="P82" i="6"/>
  <c r="Q134" i="6"/>
  <c r="Q82" i="6"/>
  <c r="R134" i="6"/>
  <c r="R82" i="6"/>
  <c r="S134" i="6"/>
  <c r="S82" i="6"/>
  <c r="T134" i="6"/>
  <c r="T82" i="6"/>
  <c r="U134" i="6"/>
  <c r="U82" i="6"/>
  <c r="V134" i="6"/>
  <c r="V82" i="6"/>
  <c r="W134" i="6"/>
  <c r="W82" i="6"/>
  <c r="X134" i="6"/>
  <c r="X82" i="6"/>
  <c r="C82" i="6"/>
  <c r="AA33" i="17"/>
  <c r="BZ7" i="11"/>
  <c r="BZ6" i="11"/>
  <c r="BZ5" i="11"/>
  <c r="BZ4" i="11"/>
  <c r="D27" i="5"/>
  <c r="D28" i="5"/>
  <c r="D29" i="5"/>
  <c r="D30" i="5"/>
  <c r="CA7" i="11"/>
  <c r="CA6" i="11"/>
  <c r="CA5" i="11"/>
  <c r="CA4" i="11"/>
  <c r="E27" i="5"/>
  <c r="E28" i="5"/>
  <c r="E29" i="5"/>
  <c r="E30" i="5"/>
  <c r="CB7" i="11"/>
  <c r="CB6" i="11"/>
  <c r="CB5" i="11"/>
  <c r="CB4" i="11"/>
  <c r="F27" i="5"/>
  <c r="F28" i="5"/>
  <c r="F29" i="5"/>
  <c r="F30" i="5"/>
  <c r="CC7" i="11"/>
  <c r="CC6" i="11"/>
  <c r="CC5" i="11"/>
  <c r="CC4" i="11"/>
  <c r="G27" i="5"/>
  <c r="G28" i="5"/>
  <c r="G29" i="5"/>
  <c r="G30" i="5"/>
  <c r="CD7" i="11"/>
  <c r="CD6" i="11"/>
  <c r="CD5" i="11"/>
  <c r="CD4" i="11"/>
  <c r="H27" i="5"/>
  <c r="H28" i="5"/>
  <c r="H29" i="5"/>
  <c r="H30" i="5"/>
  <c r="CE7" i="11"/>
  <c r="CE6" i="11"/>
  <c r="CE5" i="11"/>
  <c r="CE4" i="11"/>
  <c r="I27" i="5"/>
  <c r="I28" i="5"/>
  <c r="I29" i="5"/>
  <c r="I30" i="5"/>
  <c r="CF7" i="11"/>
  <c r="CF6" i="11"/>
  <c r="CF5" i="11"/>
  <c r="CF4" i="11"/>
  <c r="J27" i="5"/>
  <c r="J28" i="5"/>
  <c r="J29" i="5"/>
  <c r="J30" i="5"/>
  <c r="CG7" i="11"/>
  <c r="CG6" i="11"/>
  <c r="CG5" i="11"/>
  <c r="CG4" i="11"/>
  <c r="K27" i="5"/>
  <c r="K28" i="5"/>
  <c r="K29" i="5"/>
  <c r="K30" i="5"/>
  <c r="CH7" i="11"/>
  <c r="CH6" i="11"/>
  <c r="CH5" i="11"/>
  <c r="CH4" i="11"/>
  <c r="L27" i="5"/>
  <c r="L28" i="5"/>
  <c r="L29" i="5"/>
  <c r="L30" i="5"/>
  <c r="CI7" i="11"/>
  <c r="CI6" i="11"/>
  <c r="CI5" i="11"/>
  <c r="CI4" i="11"/>
  <c r="M27" i="5"/>
  <c r="M28" i="5"/>
  <c r="M29" i="5"/>
  <c r="M30" i="5"/>
  <c r="CJ4" i="11"/>
  <c r="N27" i="5"/>
  <c r="CK4" i="11"/>
  <c r="O27" i="5"/>
  <c r="CL4" i="11"/>
  <c r="P27" i="5"/>
  <c r="CM7" i="11"/>
  <c r="CM6" i="11"/>
  <c r="CM5" i="11"/>
  <c r="CM4" i="11"/>
  <c r="Q27" i="5"/>
  <c r="Q28" i="5"/>
  <c r="Q29" i="5"/>
  <c r="Q30" i="5"/>
  <c r="CN7" i="11"/>
  <c r="CN6" i="11"/>
  <c r="CN5" i="11"/>
  <c r="CN4" i="11"/>
  <c r="R27" i="5"/>
  <c r="R28" i="5"/>
  <c r="R29" i="5"/>
  <c r="R30" i="5"/>
  <c r="CO7" i="11"/>
  <c r="CO6" i="11"/>
  <c r="CO5" i="11"/>
  <c r="CO4" i="11"/>
  <c r="S27" i="5"/>
  <c r="S28" i="5"/>
  <c r="S29" i="5"/>
  <c r="S30" i="5"/>
  <c r="CP7" i="11"/>
  <c r="CP6" i="11"/>
  <c r="CP5" i="11"/>
  <c r="CP4" i="11"/>
  <c r="T27" i="5"/>
  <c r="T28" i="5"/>
  <c r="T29" i="5"/>
  <c r="T30" i="5"/>
  <c r="CQ7" i="11"/>
  <c r="CQ6" i="11"/>
  <c r="CQ5" i="11"/>
  <c r="CQ4" i="11"/>
  <c r="U27" i="5"/>
  <c r="U28" i="5"/>
  <c r="U29" i="5"/>
  <c r="U30" i="5"/>
  <c r="CR7" i="11"/>
  <c r="CR6" i="11"/>
  <c r="CR5" i="11"/>
  <c r="CR4" i="11"/>
  <c r="V27" i="5"/>
  <c r="V28" i="5"/>
  <c r="V29" i="5"/>
  <c r="V30" i="5"/>
  <c r="CS7" i="11"/>
  <c r="CS6" i="11"/>
  <c r="CS5" i="11"/>
  <c r="CS4" i="11"/>
  <c r="W27" i="5"/>
  <c r="W28" i="5"/>
  <c r="W29" i="5"/>
  <c r="W30" i="5"/>
  <c r="CT7" i="11"/>
  <c r="CT6" i="11"/>
  <c r="CT5" i="11"/>
  <c r="CT4" i="11"/>
  <c r="X27" i="5"/>
  <c r="X28" i="5"/>
  <c r="X29" i="5"/>
  <c r="X30" i="5"/>
  <c r="CU7" i="11"/>
  <c r="CU6" i="11"/>
  <c r="CU5" i="11"/>
  <c r="CU4" i="11"/>
  <c r="Y27" i="5"/>
  <c r="Y28" i="5"/>
  <c r="Y29" i="5"/>
  <c r="Y30" i="5"/>
  <c r="CV7" i="11"/>
  <c r="CV6" i="11"/>
  <c r="CV5" i="11"/>
  <c r="CV4" i="11"/>
  <c r="Z27" i="5"/>
  <c r="Z28" i="5"/>
  <c r="Z29" i="5"/>
  <c r="Z30" i="5"/>
  <c r="CW7" i="11"/>
  <c r="CW6" i="11"/>
  <c r="CW5" i="11"/>
  <c r="CW4" i="11"/>
  <c r="AA27" i="5"/>
  <c r="AA28" i="5"/>
  <c r="AA29" i="5"/>
  <c r="AA30" i="5"/>
  <c r="CX7" i="11"/>
  <c r="CX6" i="11"/>
  <c r="CX5" i="11"/>
  <c r="CX4" i="11"/>
  <c r="AB27" i="5"/>
  <c r="AB28" i="5"/>
  <c r="AB29" i="5"/>
  <c r="AB30" i="5"/>
  <c r="CY7" i="11"/>
  <c r="CY6" i="11"/>
  <c r="CY5" i="11"/>
  <c r="CY4" i="11"/>
  <c r="AC27" i="5"/>
  <c r="AC28" i="5"/>
  <c r="AC29" i="5"/>
  <c r="AC30" i="5"/>
  <c r="CZ7" i="11"/>
  <c r="CZ6" i="11"/>
  <c r="CZ5" i="11"/>
  <c r="CZ4" i="11"/>
  <c r="AD27" i="5"/>
  <c r="AD28" i="5"/>
  <c r="AD29" i="5"/>
  <c r="AD30" i="5"/>
  <c r="DA7" i="11"/>
  <c r="DA6" i="11"/>
  <c r="DA5" i="11"/>
  <c r="DA4" i="11"/>
  <c r="AE27" i="5"/>
  <c r="AE28" i="5"/>
  <c r="AE29" i="5"/>
  <c r="AE30" i="5"/>
  <c r="DB7" i="11"/>
  <c r="DB6" i="11"/>
  <c r="DB5" i="11"/>
  <c r="DB4" i="11"/>
  <c r="AF27" i="5"/>
  <c r="AF28" i="5"/>
  <c r="AF29" i="5"/>
  <c r="AF30" i="5"/>
  <c r="DC7" i="11"/>
  <c r="DC6" i="11"/>
  <c r="DC5" i="11"/>
  <c r="DC4" i="11"/>
  <c r="AG27" i="5"/>
  <c r="AG28" i="5"/>
  <c r="AG29" i="5"/>
  <c r="AG30" i="5"/>
  <c r="DD7" i="11"/>
  <c r="DD6" i="11"/>
  <c r="DD5" i="11"/>
  <c r="DD4" i="11"/>
  <c r="AH27" i="5"/>
  <c r="AH28" i="5"/>
  <c r="AH29" i="5"/>
  <c r="AH30" i="5"/>
  <c r="C30" i="5"/>
  <c r="Z12" i="17"/>
  <c r="Z74" i="17"/>
  <c r="Q82" i="5"/>
  <c r="R82" i="5"/>
  <c r="S82" i="5"/>
  <c r="D82" i="5"/>
  <c r="E82" i="5"/>
  <c r="F82" i="5"/>
  <c r="G82" i="5"/>
  <c r="H82" i="5"/>
  <c r="I82" i="5"/>
  <c r="J82" i="5"/>
  <c r="K82" i="5"/>
  <c r="L82" i="5"/>
  <c r="M82" i="5"/>
  <c r="N82" i="5"/>
  <c r="O82" i="5"/>
  <c r="P82" i="5"/>
  <c r="T82" i="5"/>
  <c r="U82" i="5"/>
  <c r="V82" i="5"/>
  <c r="W82" i="5"/>
  <c r="X82" i="5"/>
  <c r="Y82" i="5"/>
  <c r="Z82" i="5"/>
  <c r="AA82" i="5"/>
  <c r="AB82" i="5"/>
  <c r="AC82" i="5"/>
  <c r="AD82" i="5"/>
  <c r="AE82" i="5"/>
  <c r="AF82" i="5"/>
  <c r="AG82" i="5"/>
  <c r="AH82" i="5"/>
  <c r="C82" i="5"/>
  <c r="Z33" i="17"/>
  <c r="AX7" i="11"/>
  <c r="AX6" i="11"/>
  <c r="AX5" i="11"/>
  <c r="AX4" i="11"/>
  <c r="D27" i="4"/>
  <c r="D28" i="4"/>
  <c r="D29" i="4"/>
  <c r="D30" i="4"/>
  <c r="AY7" i="11"/>
  <c r="AY6" i="11"/>
  <c r="AY5" i="11"/>
  <c r="AY4" i="11"/>
  <c r="E27" i="4"/>
  <c r="E28" i="4"/>
  <c r="E29" i="4"/>
  <c r="E30" i="4"/>
  <c r="AZ7" i="11"/>
  <c r="AZ6" i="11"/>
  <c r="AZ5" i="11"/>
  <c r="AZ4" i="11"/>
  <c r="F27" i="4"/>
  <c r="F28" i="4"/>
  <c r="F29" i="4"/>
  <c r="F30" i="4"/>
  <c r="BA7" i="11"/>
  <c r="BA6" i="11"/>
  <c r="BA5" i="11"/>
  <c r="BA4" i="11"/>
  <c r="G27" i="4"/>
  <c r="G28" i="4"/>
  <c r="G29" i="4"/>
  <c r="G30" i="4"/>
  <c r="BB7" i="11"/>
  <c r="BB6" i="11"/>
  <c r="BB5" i="11"/>
  <c r="BB4" i="11"/>
  <c r="H27" i="4"/>
  <c r="H28" i="4"/>
  <c r="H29" i="4"/>
  <c r="H30" i="4"/>
  <c r="BC7" i="11"/>
  <c r="BC6" i="11"/>
  <c r="BC5" i="11"/>
  <c r="BC4" i="11"/>
  <c r="I27" i="4"/>
  <c r="I28" i="4"/>
  <c r="I29" i="4"/>
  <c r="I30" i="4"/>
  <c r="BD7" i="11"/>
  <c r="BD6" i="11"/>
  <c r="BD5" i="11"/>
  <c r="BD4" i="11"/>
  <c r="J27" i="4"/>
  <c r="J28" i="4"/>
  <c r="J29" i="4"/>
  <c r="J30" i="4"/>
  <c r="BE7" i="11"/>
  <c r="BE6" i="11"/>
  <c r="BE5" i="11"/>
  <c r="BE4" i="11"/>
  <c r="K27" i="4"/>
  <c r="K28" i="4"/>
  <c r="K29" i="4"/>
  <c r="K30" i="4"/>
  <c r="BF7" i="11"/>
  <c r="BF6" i="11"/>
  <c r="BF5" i="11"/>
  <c r="BF4" i="11"/>
  <c r="L27" i="4"/>
  <c r="L28" i="4"/>
  <c r="L29" i="4"/>
  <c r="L30" i="4"/>
  <c r="BG7" i="11"/>
  <c r="BG6" i="11"/>
  <c r="BG5" i="11"/>
  <c r="BG4" i="11"/>
  <c r="M27" i="4"/>
  <c r="M28" i="4"/>
  <c r="M29" i="4"/>
  <c r="M30" i="4"/>
  <c r="BH7" i="11"/>
  <c r="BH6" i="11"/>
  <c r="BH5" i="11"/>
  <c r="BH4" i="11"/>
  <c r="N27" i="4"/>
  <c r="N28" i="4"/>
  <c r="N29" i="4"/>
  <c r="N30" i="4"/>
  <c r="BI7" i="11"/>
  <c r="BI6" i="11"/>
  <c r="BI5" i="11"/>
  <c r="BI4" i="11"/>
  <c r="O27" i="4"/>
  <c r="O28" i="4"/>
  <c r="O29" i="4"/>
  <c r="O30" i="4"/>
  <c r="BJ7" i="11"/>
  <c r="BJ6" i="11"/>
  <c r="BJ5" i="11"/>
  <c r="BJ4" i="11"/>
  <c r="P27" i="4"/>
  <c r="P28" i="4"/>
  <c r="P29" i="4"/>
  <c r="P30" i="4"/>
  <c r="BK7" i="11"/>
  <c r="BK6" i="11"/>
  <c r="BK5" i="11"/>
  <c r="BK4" i="11"/>
  <c r="Q27" i="4"/>
  <c r="Q28" i="4"/>
  <c r="Q29" i="4"/>
  <c r="Q30" i="4"/>
  <c r="BL7" i="11"/>
  <c r="BL6" i="11"/>
  <c r="BL5" i="11"/>
  <c r="BL4" i="11"/>
  <c r="R27" i="4"/>
  <c r="R28" i="4"/>
  <c r="R29" i="4"/>
  <c r="R30" i="4"/>
  <c r="BM7" i="11"/>
  <c r="BM6" i="11"/>
  <c r="BM5" i="11"/>
  <c r="BM4" i="11"/>
  <c r="S27" i="4"/>
  <c r="S28" i="4"/>
  <c r="S29" i="4"/>
  <c r="S30" i="4"/>
  <c r="BN7" i="11"/>
  <c r="BN6" i="11"/>
  <c r="BN5" i="11"/>
  <c r="BN4" i="11"/>
  <c r="T27" i="4"/>
  <c r="T28" i="4"/>
  <c r="T29" i="4"/>
  <c r="T30" i="4"/>
  <c r="BO7" i="11"/>
  <c r="BO6" i="11"/>
  <c r="BO5" i="11"/>
  <c r="BO4" i="11"/>
  <c r="U27" i="4"/>
  <c r="U28" i="4"/>
  <c r="U29" i="4"/>
  <c r="U30" i="4"/>
  <c r="BP7" i="11"/>
  <c r="BP6" i="11"/>
  <c r="BP5" i="11"/>
  <c r="BP4" i="11"/>
  <c r="V27" i="4"/>
  <c r="V28" i="4"/>
  <c r="V29" i="4"/>
  <c r="V30" i="4"/>
  <c r="BQ7" i="11"/>
  <c r="BQ6" i="11"/>
  <c r="BQ5" i="11"/>
  <c r="BQ4" i="11"/>
  <c r="W27" i="4"/>
  <c r="W28" i="4"/>
  <c r="W29" i="4"/>
  <c r="W30" i="4"/>
  <c r="BR7" i="11"/>
  <c r="BR6" i="11"/>
  <c r="BR5" i="11"/>
  <c r="BR4" i="11"/>
  <c r="X27" i="4"/>
  <c r="X28" i="4"/>
  <c r="X29" i="4"/>
  <c r="X30" i="4"/>
  <c r="BS7" i="11"/>
  <c r="BS6" i="11"/>
  <c r="BS5" i="11"/>
  <c r="BS4" i="11"/>
  <c r="Y27" i="4"/>
  <c r="Y28" i="4"/>
  <c r="Y29" i="4"/>
  <c r="Y30" i="4"/>
  <c r="BT7" i="11"/>
  <c r="BT6" i="11"/>
  <c r="BT5" i="11"/>
  <c r="BT4" i="11"/>
  <c r="Z27" i="4"/>
  <c r="Z28" i="4"/>
  <c r="Z29" i="4"/>
  <c r="Z30" i="4"/>
  <c r="BU7" i="11"/>
  <c r="BU6" i="11"/>
  <c r="BU5" i="11"/>
  <c r="BU4" i="11"/>
  <c r="AA27" i="4"/>
  <c r="AA28" i="4"/>
  <c r="AA29" i="4"/>
  <c r="AA30" i="4"/>
  <c r="BV7" i="11"/>
  <c r="BV6" i="11"/>
  <c r="BV5" i="11"/>
  <c r="BV4" i="11"/>
  <c r="AB27" i="4"/>
  <c r="AB28" i="4"/>
  <c r="AB29" i="4"/>
  <c r="AB30" i="4"/>
  <c r="BW7" i="11"/>
  <c r="BW6" i="11"/>
  <c r="BW5" i="11"/>
  <c r="BW4" i="11"/>
  <c r="AC27" i="4"/>
  <c r="AC28" i="4"/>
  <c r="AC29" i="4"/>
  <c r="AC30" i="4"/>
  <c r="BX7" i="11"/>
  <c r="BX6" i="11"/>
  <c r="BX5" i="11"/>
  <c r="BX4" i="11"/>
  <c r="AD27" i="4"/>
  <c r="AD28" i="4"/>
  <c r="AD29" i="4"/>
  <c r="AD30" i="4"/>
  <c r="BY7" i="11"/>
  <c r="BY6" i="11"/>
  <c r="BY5" i="11"/>
  <c r="BY4" i="11"/>
  <c r="AE27" i="4"/>
  <c r="AE28" i="4"/>
  <c r="AE29" i="4"/>
  <c r="AE30" i="4"/>
  <c r="C30" i="4"/>
  <c r="Y12" i="17"/>
  <c r="Y74" i="17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C31" i="4"/>
  <c r="Y13" i="17"/>
  <c r="Y75" i="17"/>
  <c r="D134" i="4"/>
  <c r="D82" i="4"/>
  <c r="E134" i="4"/>
  <c r="E82" i="4"/>
  <c r="F134" i="4"/>
  <c r="F82" i="4"/>
  <c r="G134" i="4"/>
  <c r="G82" i="4"/>
  <c r="H134" i="4"/>
  <c r="H82" i="4"/>
  <c r="I134" i="4"/>
  <c r="I82" i="4"/>
  <c r="J134" i="4"/>
  <c r="J82" i="4"/>
  <c r="K134" i="4"/>
  <c r="K82" i="4"/>
  <c r="L134" i="4"/>
  <c r="L82" i="4"/>
  <c r="M134" i="4"/>
  <c r="M82" i="4"/>
  <c r="N134" i="4"/>
  <c r="N82" i="4"/>
  <c r="O134" i="4"/>
  <c r="O82" i="4"/>
  <c r="P134" i="4"/>
  <c r="P82" i="4"/>
  <c r="Q134" i="4"/>
  <c r="Q82" i="4"/>
  <c r="R134" i="4"/>
  <c r="R82" i="4"/>
  <c r="S134" i="4"/>
  <c r="S82" i="4"/>
  <c r="T134" i="4"/>
  <c r="T82" i="4"/>
  <c r="U134" i="4"/>
  <c r="U82" i="4"/>
  <c r="V134" i="4"/>
  <c r="V82" i="4"/>
  <c r="W134" i="4"/>
  <c r="W82" i="4"/>
  <c r="X134" i="4"/>
  <c r="X82" i="4"/>
  <c r="Y134" i="4"/>
  <c r="Y82" i="4"/>
  <c r="Z134" i="4"/>
  <c r="Z82" i="4"/>
  <c r="AA134" i="4"/>
  <c r="AA82" i="4"/>
  <c r="AB134" i="4"/>
  <c r="AB82" i="4"/>
  <c r="AC134" i="4"/>
  <c r="AC82" i="4"/>
  <c r="AD134" i="4"/>
  <c r="AD82" i="4"/>
  <c r="AE134" i="4"/>
  <c r="AE82" i="4"/>
  <c r="C82" i="4"/>
  <c r="Y33" i="17"/>
  <c r="S7" i="11"/>
  <c r="S6" i="11"/>
  <c r="S5" i="11"/>
  <c r="S4" i="11"/>
  <c r="D27" i="3"/>
  <c r="D28" i="3"/>
  <c r="D29" i="3"/>
  <c r="D30" i="3"/>
  <c r="T7" i="11"/>
  <c r="T6" i="11"/>
  <c r="T5" i="11"/>
  <c r="T4" i="11"/>
  <c r="E27" i="3"/>
  <c r="E28" i="3"/>
  <c r="E29" i="3"/>
  <c r="E30" i="3"/>
  <c r="U7" i="11"/>
  <c r="U6" i="11"/>
  <c r="U5" i="11"/>
  <c r="U4" i="11"/>
  <c r="F27" i="3"/>
  <c r="F28" i="3"/>
  <c r="F29" i="3"/>
  <c r="F30" i="3"/>
  <c r="V7" i="11"/>
  <c r="V6" i="11"/>
  <c r="V5" i="11"/>
  <c r="V4" i="11"/>
  <c r="G27" i="3"/>
  <c r="G28" i="3"/>
  <c r="G29" i="3"/>
  <c r="G30" i="3"/>
  <c r="W7" i="11"/>
  <c r="W6" i="11"/>
  <c r="W5" i="11"/>
  <c r="W4" i="11"/>
  <c r="H27" i="3"/>
  <c r="H28" i="3"/>
  <c r="H29" i="3"/>
  <c r="H30" i="3"/>
  <c r="X7" i="11"/>
  <c r="X6" i="11"/>
  <c r="X5" i="11"/>
  <c r="X4" i="11"/>
  <c r="I27" i="3"/>
  <c r="I28" i="3"/>
  <c r="I29" i="3"/>
  <c r="I30" i="3"/>
  <c r="Y7" i="11"/>
  <c r="Y6" i="11"/>
  <c r="Y5" i="11"/>
  <c r="Y4" i="11"/>
  <c r="J27" i="3"/>
  <c r="J28" i="3"/>
  <c r="J29" i="3"/>
  <c r="J30" i="3"/>
  <c r="Z7" i="11"/>
  <c r="Z6" i="11"/>
  <c r="Z5" i="11"/>
  <c r="Z4" i="11"/>
  <c r="K27" i="3"/>
  <c r="K28" i="3"/>
  <c r="K29" i="3"/>
  <c r="K30" i="3"/>
  <c r="AA7" i="11"/>
  <c r="AA6" i="11"/>
  <c r="AA5" i="11"/>
  <c r="AA4" i="11"/>
  <c r="L27" i="3"/>
  <c r="L28" i="3"/>
  <c r="L29" i="3"/>
  <c r="L30" i="3"/>
  <c r="AB7" i="11"/>
  <c r="AB6" i="11"/>
  <c r="AB5" i="11"/>
  <c r="AB4" i="11"/>
  <c r="M27" i="3"/>
  <c r="M28" i="3"/>
  <c r="M29" i="3"/>
  <c r="M30" i="3"/>
  <c r="AC7" i="11"/>
  <c r="AC6" i="11"/>
  <c r="AC5" i="11"/>
  <c r="AC4" i="11"/>
  <c r="N27" i="3"/>
  <c r="N28" i="3"/>
  <c r="N29" i="3"/>
  <c r="N30" i="3"/>
  <c r="AD7" i="11"/>
  <c r="AD6" i="11"/>
  <c r="AD5" i="11"/>
  <c r="AD4" i="11"/>
  <c r="O27" i="3"/>
  <c r="O28" i="3"/>
  <c r="O29" i="3"/>
  <c r="O30" i="3"/>
  <c r="AE7" i="11"/>
  <c r="AE6" i="11"/>
  <c r="AE5" i="11"/>
  <c r="AE4" i="11"/>
  <c r="P27" i="3"/>
  <c r="P28" i="3"/>
  <c r="P29" i="3"/>
  <c r="P30" i="3"/>
  <c r="AF7" i="11"/>
  <c r="AF6" i="11"/>
  <c r="AF5" i="11"/>
  <c r="AF4" i="11"/>
  <c r="Q27" i="3"/>
  <c r="Q28" i="3"/>
  <c r="Q29" i="3"/>
  <c r="Q30" i="3"/>
  <c r="AG7" i="11"/>
  <c r="AG6" i="11"/>
  <c r="AG5" i="11"/>
  <c r="AG4" i="11"/>
  <c r="R27" i="3"/>
  <c r="R28" i="3"/>
  <c r="R29" i="3"/>
  <c r="R30" i="3"/>
  <c r="AH7" i="11"/>
  <c r="AH5" i="11"/>
  <c r="AH4" i="11"/>
  <c r="S27" i="3"/>
  <c r="S28" i="3"/>
  <c r="AI7" i="11"/>
  <c r="AI5" i="11"/>
  <c r="AI4" i="11"/>
  <c r="T27" i="3"/>
  <c r="T28" i="3"/>
  <c r="AJ7" i="11"/>
  <c r="AJ6" i="11"/>
  <c r="AJ5" i="11"/>
  <c r="AJ4" i="11"/>
  <c r="U27" i="3"/>
  <c r="U28" i="3"/>
  <c r="U29" i="3"/>
  <c r="U30" i="3"/>
  <c r="AK7" i="11"/>
  <c r="AK6" i="11"/>
  <c r="AK5" i="11"/>
  <c r="AK4" i="11"/>
  <c r="V27" i="3"/>
  <c r="V28" i="3"/>
  <c r="V29" i="3"/>
  <c r="V30" i="3"/>
  <c r="AL7" i="11"/>
  <c r="AL6" i="11"/>
  <c r="AL5" i="11"/>
  <c r="AL4" i="11"/>
  <c r="W27" i="3"/>
  <c r="W28" i="3"/>
  <c r="W29" i="3"/>
  <c r="W30" i="3"/>
  <c r="AM7" i="11"/>
  <c r="AM6" i="11"/>
  <c r="AM5" i="11"/>
  <c r="AM4" i="11"/>
  <c r="X27" i="3"/>
  <c r="X28" i="3"/>
  <c r="X29" i="3"/>
  <c r="X30" i="3"/>
  <c r="AN7" i="11"/>
  <c r="AN6" i="11"/>
  <c r="AN5" i="11"/>
  <c r="AN4" i="11"/>
  <c r="Y27" i="3"/>
  <c r="Y28" i="3"/>
  <c r="Y29" i="3"/>
  <c r="Y30" i="3"/>
  <c r="AO7" i="11"/>
  <c r="AO6" i="11"/>
  <c r="AO5" i="11"/>
  <c r="AO4" i="11"/>
  <c r="Z27" i="3"/>
  <c r="Z28" i="3"/>
  <c r="Z29" i="3"/>
  <c r="Z30" i="3"/>
  <c r="AP7" i="11"/>
  <c r="AP5" i="11"/>
  <c r="AP4" i="11"/>
  <c r="AA27" i="3"/>
  <c r="AA28" i="3"/>
  <c r="AQ7" i="11"/>
  <c r="AQ5" i="11"/>
  <c r="AQ4" i="11"/>
  <c r="AB27" i="3"/>
  <c r="AB28" i="3"/>
  <c r="AR7" i="11"/>
  <c r="AR6" i="11"/>
  <c r="AR5" i="11"/>
  <c r="AR4" i="11"/>
  <c r="AC27" i="3"/>
  <c r="AC28" i="3"/>
  <c r="AC29" i="3"/>
  <c r="AC30" i="3"/>
  <c r="AS7" i="11"/>
  <c r="AS6" i="11"/>
  <c r="AS5" i="11"/>
  <c r="AS4" i="11"/>
  <c r="AD27" i="3"/>
  <c r="AD28" i="3"/>
  <c r="AD29" i="3"/>
  <c r="AD30" i="3"/>
  <c r="AT7" i="11"/>
  <c r="AT6" i="11"/>
  <c r="AT5" i="11"/>
  <c r="AT4" i="11"/>
  <c r="AE27" i="3"/>
  <c r="AE28" i="3"/>
  <c r="AE29" i="3"/>
  <c r="AE30" i="3"/>
  <c r="AU7" i="11"/>
  <c r="AU6" i="11"/>
  <c r="AU5" i="11"/>
  <c r="AU4" i="11"/>
  <c r="AF27" i="3"/>
  <c r="AF28" i="3"/>
  <c r="AF29" i="3"/>
  <c r="AF30" i="3"/>
  <c r="AV7" i="11"/>
  <c r="AV6" i="11"/>
  <c r="AV5" i="11"/>
  <c r="AV4" i="11"/>
  <c r="AG27" i="3"/>
  <c r="AG28" i="3"/>
  <c r="AG29" i="3"/>
  <c r="AG30" i="3"/>
  <c r="AW7" i="11"/>
  <c r="AW6" i="11"/>
  <c r="AW5" i="11"/>
  <c r="AW4" i="11"/>
  <c r="AH27" i="3"/>
  <c r="AH28" i="3"/>
  <c r="AH29" i="3"/>
  <c r="AH30" i="3"/>
  <c r="C30" i="3"/>
  <c r="X12" i="17"/>
  <c r="X74" i="17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U31" i="3"/>
  <c r="V31" i="3"/>
  <c r="W31" i="3"/>
  <c r="X31" i="3"/>
  <c r="Y31" i="3"/>
  <c r="Z31" i="3"/>
  <c r="AC31" i="3"/>
  <c r="AD31" i="3"/>
  <c r="AE31" i="3"/>
  <c r="AF31" i="3"/>
  <c r="AG31" i="3"/>
  <c r="AH31" i="3"/>
  <c r="D134" i="3"/>
  <c r="D82" i="3"/>
  <c r="E134" i="3"/>
  <c r="E82" i="3"/>
  <c r="F134" i="3"/>
  <c r="F82" i="3"/>
  <c r="G134" i="3"/>
  <c r="G82" i="3"/>
  <c r="H134" i="3"/>
  <c r="H82" i="3"/>
  <c r="I134" i="3"/>
  <c r="I82" i="3"/>
  <c r="J134" i="3"/>
  <c r="J82" i="3"/>
  <c r="K134" i="3"/>
  <c r="K82" i="3"/>
  <c r="L134" i="3"/>
  <c r="L82" i="3"/>
  <c r="M134" i="3"/>
  <c r="M82" i="3"/>
  <c r="N134" i="3"/>
  <c r="N82" i="3"/>
  <c r="O134" i="3"/>
  <c r="O82" i="3"/>
  <c r="P134" i="3"/>
  <c r="P82" i="3"/>
  <c r="Q134" i="3"/>
  <c r="Q82" i="3"/>
  <c r="R134" i="3"/>
  <c r="R82" i="3"/>
  <c r="S134" i="3"/>
  <c r="S82" i="3"/>
  <c r="T134" i="3"/>
  <c r="T82" i="3"/>
  <c r="U134" i="3"/>
  <c r="U82" i="3"/>
  <c r="V134" i="3"/>
  <c r="V82" i="3"/>
  <c r="W134" i="3"/>
  <c r="W82" i="3"/>
  <c r="X134" i="3"/>
  <c r="X82" i="3"/>
  <c r="Y134" i="3"/>
  <c r="Y82" i="3"/>
  <c r="Z134" i="3"/>
  <c r="Z82" i="3"/>
  <c r="AA134" i="3"/>
  <c r="AA82" i="3"/>
  <c r="AB134" i="3"/>
  <c r="AB82" i="3"/>
  <c r="AC134" i="3"/>
  <c r="AC82" i="3"/>
  <c r="AD134" i="3"/>
  <c r="AD82" i="3"/>
  <c r="AE134" i="3"/>
  <c r="AE82" i="3"/>
  <c r="AF134" i="3"/>
  <c r="AF82" i="3"/>
  <c r="AG134" i="3"/>
  <c r="AG82" i="3"/>
  <c r="AH134" i="3"/>
  <c r="AH82" i="3"/>
  <c r="C82" i="3"/>
  <c r="X33" i="17"/>
  <c r="B7" i="11"/>
  <c r="B6" i="11"/>
  <c r="B5" i="11"/>
  <c r="B4" i="11"/>
  <c r="R27" i="2"/>
  <c r="R28" i="2"/>
  <c r="R29" i="2"/>
  <c r="R30" i="2"/>
  <c r="C7" i="11"/>
  <c r="C6" i="11"/>
  <c r="C5" i="11"/>
  <c r="C4" i="11"/>
  <c r="S27" i="2"/>
  <c r="S28" i="2"/>
  <c r="S29" i="2"/>
  <c r="S30" i="2"/>
  <c r="D7" i="11"/>
  <c r="D6" i="11"/>
  <c r="D5" i="11"/>
  <c r="D4" i="11"/>
  <c r="T27" i="2"/>
  <c r="T28" i="2"/>
  <c r="T29" i="2"/>
  <c r="T30" i="2"/>
  <c r="E7" i="11"/>
  <c r="E6" i="11"/>
  <c r="E5" i="11"/>
  <c r="E4" i="11"/>
  <c r="U27" i="2"/>
  <c r="U28" i="2"/>
  <c r="U29" i="2"/>
  <c r="U30" i="2"/>
  <c r="F7" i="11"/>
  <c r="F6" i="11"/>
  <c r="F5" i="11"/>
  <c r="F4" i="11"/>
  <c r="V27" i="2"/>
  <c r="V28" i="2"/>
  <c r="V29" i="2"/>
  <c r="V30" i="2"/>
  <c r="G7" i="11"/>
  <c r="G6" i="11"/>
  <c r="G5" i="11"/>
  <c r="G4" i="11"/>
  <c r="W27" i="2"/>
  <c r="W28" i="2"/>
  <c r="W29" i="2"/>
  <c r="W30" i="2"/>
  <c r="H7" i="11"/>
  <c r="H6" i="11"/>
  <c r="H5" i="11"/>
  <c r="H4" i="11"/>
  <c r="X27" i="2"/>
  <c r="X28" i="2"/>
  <c r="X29" i="2"/>
  <c r="X30" i="2"/>
  <c r="I7" i="11"/>
  <c r="I6" i="11"/>
  <c r="I5" i="11"/>
  <c r="I4" i="11"/>
  <c r="Y27" i="2"/>
  <c r="Y28" i="2"/>
  <c r="Y29" i="2"/>
  <c r="Y30" i="2"/>
  <c r="J7" i="11"/>
  <c r="J6" i="11"/>
  <c r="J5" i="11"/>
  <c r="J4" i="11"/>
  <c r="Z27" i="2"/>
  <c r="Z28" i="2"/>
  <c r="Z29" i="2"/>
  <c r="Z30" i="2"/>
  <c r="K7" i="11"/>
  <c r="K6" i="11"/>
  <c r="K5" i="11"/>
  <c r="K4" i="11"/>
  <c r="AA27" i="2"/>
  <c r="AA28" i="2"/>
  <c r="AA29" i="2"/>
  <c r="AA30" i="2"/>
  <c r="L7" i="11"/>
  <c r="L6" i="11"/>
  <c r="L5" i="11"/>
  <c r="L4" i="11"/>
  <c r="AB27" i="2"/>
  <c r="AB28" i="2"/>
  <c r="AB29" i="2"/>
  <c r="AB30" i="2"/>
  <c r="M7" i="11"/>
  <c r="M6" i="11"/>
  <c r="M5" i="11"/>
  <c r="M4" i="11"/>
  <c r="AC27" i="2"/>
  <c r="AC28" i="2"/>
  <c r="AC29" i="2"/>
  <c r="AC30" i="2"/>
  <c r="N7" i="11"/>
  <c r="N6" i="11"/>
  <c r="N5" i="11"/>
  <c r="N4" i="11"/>
  <c r="AD27" i="2"/>
  <c r="AD28" i="2"/>
  <c r="AD29" i="2"/>
  <c r="AD30" i="2"/>
  <c r="O7" i="11"/>
  <c r="O6" i="11"/>
  <c r="O5" i="11"/>
  <c r="O4" i="11"/>
  <c r="AE27" i="2"/>
  <c r="AE28" i="2"/>
  <c r="AE29" i="2"/>
  <c r="AE30" i="2"/>
  <c r="P7" i="11"/>
  <c r="P6" i="11"/>
  <c r="P5" i="11"/>
  <c r="P4" i="11"/>
  <c r="AF27" i="2"/>
  <c r="AF28" i="2"/>
  <c r="AF29" i="2"/>
  <c r="AF30" i="2"/>
  <c r="Q7" i="11"/>
  <c r="Q6" i="11"/>
  <c r="Q5" i="11"/>
  <c r="Q4" i="11"/>
  <c r="AG27" i="2"/>
  <c r="AG28" i="2"/>
  <c r="AG29" i="2"/>
  <c r="AG30" i="2"/>
  <c r="R7" i="11"/>
  <c r="R6" i="11"/>
  <c r="R5" i="11"/>
  <c r="R4" i="11"/>
  <c r="AH27" i="2"/>
  <c r="AH28" i="2"/>
  <c r="AH29" i="2"/>
  <c r="AH30" i="2"/>
  <c r="C30" i="2"/>
  <c r="W12" i="17"/>
  <c r="W74" i="17"/>
  <c r="R134" i="2"/>
  <c r="R82" i="2"/>
  <c r="S134" i="2"/>
  <c r="S82" i="2"/>
  <c r="T134" i="2"/>
  <c r="T82" i="2"/>
  <c r="U134" i="2"/>
  <c r="U82" i="2"/>
  <c r="V134" i="2"/>
  <c r="V82" i="2"/>
  <c r="W134" i="2"/>
  <c r="W82" i="2"/>
  <c r="X134" i="2"/>
  <c r="X82" i="2"/>
  <c r="Y134" i="2"/>
  <c r="Y82" i="2"/>
  <c r="Z134" i="2"/>
  <c r="Z82" i="2"/>
  <c r="AA134" i="2"/>
  <c r="AA82" i="2"/>
  <c r="AB134" i="2"/>
  <c r="AB82" i="2"/>
  <c r="AC134" i="2"/>
  <c r="AC82" i="2"/>
  <c r="AD134" i="2"/>
  <c r="AD82" i="2"/>
  <c r="AE134" i="2"/>
  <c r="AE82" i="2"/>
  <c r="AF134" i="2"/>
  <c r="AF82" i="2"/>
  <c r="AG134" i="2"/>
  <c r="AG82" i="2"/>
  <c r="AH134" i="2"/>
  <c r="AH82" i="2"/>
  <c r="C82" i="2"/>
  <c r="W33" i="17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C31" i="2"/>
  <c r="W13" i="17"/>
  <c r="W75" i="17"/>
  <c r="C29" i="6"/>
  <c r="AA11" i="17"/>
  <c r="AA73" i="17"/>
  <c r="C29" i="5"/>
  <c r="Z11" i="17"/>
  <c r="Z73" i="17"/>
  <c r="C29" i="4"/>
  <c r="Y11" i="17"/>
  <c r="Y73" i="17"/>
  <c r="C29" i="3"/>
  <c r="X11" i="17"/>
  <c r="X73" i="17"/>
  <c r="C29" i="2"/>
  <c r="W11" i="17"/>
  <c r="W73" i="17"/>
  <c r="C28" i="6"/>
  <c r="AA10" i="17"/>
  <c r="AA72" i="17"/>
  <c r="C28" i="5"/>
  <c r="Z10" i="17"/>
  <c r="Z72" i="17"/>
  <c r="C28" i="4"/>
  <c r="Y10" i="17"/>
  <c r="Y72" i="17"/>
  <c r="C28" i="3"/>
  <c r="X10" i="17"/>
  <c r="X72" i="17"/>
  <c r="C28" i="2"/>
  <c r="W10" i="17"/>
  <c r="W72" i="17"/>
  <c r="C27" i="6"/>
  <c r="AA9" i="17"/>
  <c r="AA71" i="17"/>
  <c r="C27" i="5"/>
  <c r="Z9" i="17"/>
  <c r="Z71" i="17"/>
  <c r="C27" i="4"/>
  <c r="Y9" i="17"/>
  <c r="Y71" i="17"/>
  <c r="C27" i="3"/>
  <c r="X9" i="17"/>
  <c r="X71" i="17"/>
  <c r="C27" i="2"/>
  <c r="W9" i="17"/>
  <c r="W71" i="17"/>
  <c r="Q33" i="5"/>
  <c r="Q34" i="5"/>
  <c r="Q35" i="5"/>
  <c r="Q36" i="5"/>
  <c r="Q37" i="5"/>
  <c r="Q38" i="5"/>
  <c r="Q39" i="5"/>
  <c r="Q40" i="5"/>
  <c r="Q92" i="5"/>
  <c r="R33" i="5"/>
  <c r="R34" i="5"/>
  <c r="R35" i="5"/>
  <c r="R36" i="5"/>
  <c r="R37" i="5"/>
  <c r="R38" i="5"/>
  <c r="R39" i="5"/>
  <c r="R40" i="5"/>
  <c r="R92" i="5"/>
  <c r="S33" i="5"/>
  <c r="S34" i="5"/>
  <c r="S35" i="5"/>
  <c r="S36" i="5"/>
  <c r="S37" i="5"/>
  <c r="S38" i="5"/>
  <c r="S39" i="5"/>
  <c r="S40" i="5"/>
  <c r="S92" i="5"/>
  <c r="D33" i="5"/>
  <c r="D34" i="5"/>
  <c r="D35" i="5"/>
  <c r="D36" i="5"/>
  <c r="D37" i="5"/>
  <c r="D38" i="5"/>
  <c r="D39" i="5"/>
  <c r="D40" i="5"/>
  <c r="D92" i="5"/>
  <c r="E33" i="5"/>
  <c r="E34" i="5"/>
  <c r="E35" i="5"/>
  <c r="E36" i="5"/>
  <c r="E37" i="5"/>
  <c r="E38" i="5"/>
  <c r="E39" i="5"/>
  <c r="E40" i="5"/>
  <c r="E92" i="5"/>
  <c r="F33" i="5"/>
  <c r="F34" i="5"/>
  <c r="F35" i="5"/>
  <c r="F36" i="5"/>
  <c r="F37" i="5"/>
  <c r="F38" i="5"/>
  <c r="F39" i="5"/>
  <c r="F40" i="5"/>
  <c r="F92" i="5"/>
  <c r="G33" i="5"/>
  <c r="G34" i="5"/>
  <c r="G35" i="5"/>
  <c r="G36" i="5"/>
  <c r="G37" i="5"/>
  <c r="G38" i="5"/>
  <c r="G39" i="5"/>
  <c r="G40" i="5"/>
  <c r="G92" i="5"/>
  <c r="H33" i="5"/>
  <c r="H34" i="5"/>
  <c r="H35" i="5"/>
  <c r="H36" i="5"/>
  <c r="H37" i="5"/>
  <c r="H38" i="5"/>
  <c r="H39" i="5"/>
  <c r="H40" i="5"/>
  <c r="H92" i="5"/>
  <c r="I33" i="5"/>
  <c r="I34" i="5"/>
  <c r="I35" i="5"/>
  <c r="I36" i="5"/>
  <c r="I37" i="5"/>
  <c r="I38" i="5"/>
  <c r="I39" i="5"/>
  <c r="I40" i="5"/>
  <c r="I92" i="5"/>
  <c r="J33" i="5"/>
  <c r="J34" i="5"/>
  <c r="J35" i="5"/>
  <c r="J36" i="5"/>
  <c r="J37" i="5"/>
  <c r="J38" i="5"/>
  <c r="J39" i="5"/>
  <c r="J40" i="5"/>
  <c r="J92" i="5"/>
  <c r="K33" i="5"/>
  <c r="K34" i="5"/>
  <c r="K35" i="5"/>
  <c r="K36" i="5"/>
  <c r="K37" i="5"/>
  <c r="K38" i="5"/>
  <c r="K39" i="5"/>
  <c r="K40" i="5"/>
  <c r="K92" i="5"/>
  <c r="L33" i="5"/>
  <c r="L34" i="5"/>
  <c r="L35" i="5"/>
  <c r="L36" i="5"/>
  <c r="L37" i="5"/>
  <c r="L38" i="5"/>
  <c r="L39" i="5"/>
  <c r="L40" i="5"/>
  <c r="L92" i="5"/>
  <c r="M33" i="5"/>
  <c r="M34" i="5"/>
  <c r="M35" i="5"/>
  <c r="M36" i="5"/>
  <c r="M37" i="5"/>
  <c r="M38" i="5"/>
  <c r="M39" i="5"/>
  <c r="M40" i="5"/>
  <c r="M92" i="5"/>
  <c r="N33" i="5"/>
  <c r="N34" i="5"/>
  <c r="N35" i="5"/>
  <c r="N36" i="5"/>
  <c r="N37" i="5"/>
  <c r="N38" i="5"/>
  <c r="N39" i="5"/>
  <c r="N40" i="5"/>
  <c r="N92" i="5"/>
  <c r="O33" i="5"/>
  <c r="O34" i="5"/>
  <c r="O35" i="5"/>
  <c r="O36" i="5"/>
  <c r="O37" i="5"/>
  <c r="O38" i="5"/>
  <c r="O39" i="5"/>
  <c r="O40" i="5"/>
  <c r="O92" i="5"/>
  <c r="P33" i="5"/>
  <c r="P34" i="5"/>
  <c r="P35" i="5"/>
  <c r="P36" i="5"/>
  <c r="P37" i="5"/>
  <c r="P38" i="5"/>
  <c r="P39" i="5"/>
  <c r="P40" i="5"/>
  <c r="P92" i="5"/>
  <c r="CP10" i="11"/>
  <c r="T33" i="5"/>
  <c r="T34" i="5"/>
  <c r="T35" i="5"/>
  <c r="T36" i="5"/>
  <c r="T37" i="5"/>
  <c r="T38" i="5"/>
  <c r="T39" i="5"/>
  <c r="T40" i="5"/>
  <c r="T92" i="5"/>
  <c r="CQ10" i="11"/>
  <c r="U33" i="5"/>
  <c r="U34" i="5"/>
  <c r="U35" i="5"/>
  <c r="U36" i="5"/>
  <c r="U37" i="5"/>
  <c r="U38" i="5"/>
  <c r="U39" i="5"/>
  <c r="U40" i="5"/>
  <c r="U92" i="5"/>
  <c r="CR10" i="11"/>
  <c r="V33" i="5"/>
  <c r="V34" i="5"/>
  <c r="V35" i="5"/>
  <c r="V36" i="5"/>
  <c r="V37" i="5"/>
  <c r="V38" i="5"/>
  <c r="V39" i="5"/>
  <c r="V40" i="5"/>
  <c r="V92" i="5"/>
  <c r="CS10" i="11"/>
  <c r="W33" i="5"/>
  <c r="W34" i="5"/>
  <c r="W35" i="5"/>
  <c r="W36" i="5"/>
  <c r="W37" i="5"/>
  <c r="W38" i="5"/>
  <c r="W39" i="5"/>
  <c r="W40" i="5"/>
  <c r="W92" i="5"/>
  <c r="CT10" i="11"/>
  <c r="X33" i="5"/>
  <c r="X34" i="5"/>
  <c r="X35" i="5"/>
  <c r="X36" i="5"/>
  <c r="X37" i="5"/>
  <c r="X38" i="5"/>
  <c r="X39" i="5"/>
  <c r="X40" i="5"/>
  <c r="X92" i="5"/>
  <c r="CU10" i="11"/>
  <c r="Y33" i="5"/>
  <c r="Y34" i="5"/>
  <c r="Y35" i="5"/>
  <c r="Y36" i="5"/>
  <c r="Y37" i="5"/>
  <c r="Y38" i="5"/>
  <c r="Y39" i="5"/>
  <c r="Y40" i="5"/>
  <c r="Y92" i="5"/>
  <c r="CV10" i="11"/>
  <c r="Z33" i="5"/>
  <c r="Z34" i="5"/>
  <c r="Z35" i="5"/>
  <c r="Z36" i="5"/>
  <c r="Z37" i="5"/>
  <c r="Z38" i="5"/>
  <c r="Z39" i="5"/>
  <c r="Z40" i="5"/>
  <c r="Z92" i="5"/>
  <c r="AA33" i="5"/>
  <c r="AA34" i="5"/>
  <c r="AA35" i="5"/>
  <c r="AA36" i="5"/>
  <c r="AA37" i="5"/>
  <c r="AA38" i="5"/>
  <c r="AA39" i="5"/>
  <c r="AA40" i="5"/>
  <c r="AA92" i="5"/>
  <c r="AB33" i="5"/>
  <c r="AB34" i="5"/>
  <c r="AB35" i="5"/>
  <c r="AB36" i="5"/>
  <c r="AB37" i="5"/>
  <c r="AB38" i="5"/>
  <c r="AB39" i="5"/>
  <c r="AB40" i="5"/>
  <c r="AB92" i="5"/>
  <c r="AC33" i="5"/>
  <c r="AC34" i="5"/>
  <c r="AC35" i="5"/>
  <c r="AC36" i="5"/>
  <c r="AC37" i="5"/>
  <c r="AC38" i="5"/>
  <c r="AC39" i="5"/>
  <c r="AC40" i="5"/>
  <c r="AC92" i="5"/>
  <c r="AD33" i="5"/>
  <c r="AD34" i="5"/>
  <c r="AD35" i="5"/>
  <c r="AD36" i="5"/>
  <c r="AD37" i="5"/>
  <c r="AD38" i="5"/>
  <c r="AD39" i="5"/>
  <c r="AD40" i="5"/>
  <c r="AD92" i="5"/>
  <c r="AE33" i="5"/>
  <c r="AE34" i="5"/>
  <c r="AE35" i="5"/>
  <c r="AE36" i="5"/>
  <c r="AE37" i="5"/>
  <c r="AE38" i="5"/>
  <c r="AE39" i="5"/>
  <c r="AE40" i="5"/>
  <c r="AE92" i="5"/>
  <c r="AF33" i="5"/>
  <c r="AF34" i="5"/>
  <c r="AF35" i="5"/>
  <c r="AF36" i="5"/>
  <c r="AF37" i="5"/>
  <c r="AF38" i="5"/>
  <c r="AF39" i="5"/>
  <c r="AF40" i="5"/>
  <c r="AF92" i="5"/>
  <c r="AG33" i="5"/>
  <c r="AG34" i="5"/>
  <c r="AG35" i="5"/>
  <c r="AG36" i="5"/>
  <c r="AG37" i="5"/>
  <c r="AG38" i="5"/>
  <c r="AG39" i="5"/>
  <c r="AG40" i="5"/>
  <c r="AG92" i="5"/>
  <c r="AH33" i="5"/>
  <c r="AH34" i="5"/>
  <c r="AH35" i="5"/>
  <c r="AH36" i="5"/>
  <c r="AH37" i="5"/>
  <c r="AH38" i="5"/>
  <c r="AH39" i="5"/>
  <c r="AH40" i="5"/>
  <c r="AH92" i="5"/>
  <c r="C92" i="5"/>
  <c r="Z43" i="17"/>
  <c r="B10" i="11"/>
  <c r="R33" i="2"/>
  <c r="R34" i="2"/>
  <c r="R35" i="2"/>
  <c r="R36" i="2"/>
  <c r="R37" i="2"/>
  <c r="R38" i="2"/>
  <c r="R39" i="2"/>
  <c r="R40" i="2"/>
  <c r="R144" i="2"/>
  <c r="R92" i="2"/>
  <c r="C10" i="11"/>
  <c r="S33" i="2"/>
  <c r="S34" i="2"/>
  <c r="S35" i="2"/>
  <c r="S36" i="2"/>
  <c r="S37" i="2"/>
  <c r="S38" i="2"/>
  <c r="S39" i="2"/>
  <c r="S40" i="2"/>
  <c r="S144" i="2"/>
  <c r="S92" i="2"/>
  <c r="D10" i="11"/>
  <c r="T33" i="2"/>
  <c r="T34" i="2"/>
  <c r="T35" i="2"/>
  <c r="T36" i="2"/>
  <c r="T37" i="2"/>
  <c r="T38" i="2"/>
  <c r="T39" i="2"/>
  <c r="T40" i="2"/>
  <c r="T144" i="2"/>
  <c r="T92" i="2"/>
  <c r="E10" i="11"/>
  <c r="U33" i="2"/>
  <c r="U34" i="2"/>
  <c r="U35" i="2"/>
  <c r="U36" i="2"/>
  <c r="U37" i="2"/>
  <c r="U38" i="2"/>
  <c r="U39" i="2"/>
  <c r="U40" i="2"/>
  <c r="U144" i="2"/>
  <c r="U92" i="2"/>
  <c r="F10" i="11"/>
  <c r="V33" i="2"/>
  <c r="V34" i="2"/>
  <c r="V35" i="2"/>
  <c r="V36" i="2"/>
  <c r="V37" i="2"/>
  <c r="V38" i="2"/>
  <c r="V39" i="2"/>
  <c r="V40" i="2"/>
  <c r="V144" i="2"/>
  <c r="V92" i="2"/>
  <c r="G10" i="11"/>
  <c r="W33" i="2"/>
  <c r="W34" i="2"/>
  <c r="W35" i="2"/>
  <c r="W36" i="2"/>
  <c r="W37" i="2"/>
  <c r="W38" i="2"/>
  <c r="W39" i="2"/>
  <c r="W40" i="2"/>
  <c r="W144" i="2"/>
  <c r="W92" i="2"/>
  <c r="H10" i="11"/>
  <c r="X33" i="2"/>
  <c r="X34" i="2"/>
  <c r="X35" i="2"/>
  <c r="X36" i="2"/>
  <c r="X37" i="2"/>
  <c r="X38" i="2"/>
  <c r="X39" i="2"/>
  <c r="X40" i="2"/>
  <c r="X144" i="2"/>
  <c r="X92" i="2"/>
  <c r="Y32" i="2"/>
  <c r="I10" i="11"/>
  <c r="Y33" i="2"/>
  <c r="Y34" i="2"/>
  <c r="Y35" i="2"/>
  <c r="Y36" i="2"/>
  <c r="Y37" i="2"/>
  <c r="Y38" i="2"/>
  <c r="Y39" i="2"/>
  <c r="Y40" i="2"/>
  <c r="Y144" i="2"/>
  <c r="Y92" i="2"/>
  <c r="Z32" i="2"/>
  <c r="Z33" i="2"/>
  <c r="Z34" i="2"/>
  <c r="Z35" i="2"/>
  <c r="Z36" i="2"/>
  <c r="Z37" i="2"/>
  <c r="Z38" i="2"/>
  <c r="Z39" i="2"/>
  <c r="Z40" i="2"/>
  <c r="Z144" i="2"/>
  <c r="Z92" i="2"/>
  <c r="AA32" i="2"/>
  <c r="AA33" i="2"/>
  <c r="AA34" i="2"/>
  <c r="AA35" i="2"/>
  <c r="AA36" i="2"/>
  <c r="AA37" i="2"/>
  <c r="AA38" i="2"/>
  <c r="AA39" i="2"/>
  <c r="AA40" i="2"/>
  <c r="AA144" i="2"/>
  <c r="AA92" i="2"/>
  <c r="AB32" i="2"/>
  <c r="AB33" i="2"/>
  <c r="AB34" i="2"/>
  <c r="AB35" i="2"/>
  <c r="AB36" i="2"/>
  <c r="AB37" i="2"/>
  <c r="AB38" i="2"/>
  <c r="AB39" i="2"/>
  <c r="AB40" i="2"/>
  <c r="AB144" i="2"/>
  <c r="AB92" i="2"/>
  <c r="AC32" i="2"/>
  <c r="AC33" i="2"/>
  <c r="AC34" i="2"/>
  <c r="AC35" i="2"/>
  <c r="AC36" i="2"/>
  <c r="AC37" i="2"/>
  <c r="AC38" i="2"/>
  <c r="AC39" i="2"/>
  <c r="AC40" i="2"/>
  <c r="AC144" i="2"/>
  <c r="AC92" i="2"/>
  <c r="AD32" i="2"/>
  <c r="AD33" i="2"/>
  <c r="AD34" i="2"/>
  <c r="AD35" i="2"/>
  <c r="AD36" i="2"/>
  <c r="AD37" i="2"/>
  <c r="AD38" i="2"/>
  <c r="AD39" i="2"/>
  <c r="AD40" i="2"/>
  <c r="AD144" i="2"/>
  <c r="AD92" i="2"/>
  <c r="AE32" i="2"/>
  <c r="AE33" i="2"/>
  <c r="AE34" i="2"/>
  <c r="AE35" i="2"/>
  <c r="AE36" i="2"/>
  <c r="AE37" i="2"/>
  <c r="AE38" i="2"/>
  <c r="AE39" i="2"/>
  <c r="AE40" i="2"/>
  <c r="AE144" i="2"/>
  <c r="AE92" i="2"/>
  <c r="AF32" i="2"/>
  <c r="AF33" i="2"/>
  <c r="AF34" i="2"/>
  <c r="AF35" i="2"/>
  <c r="AF36" i="2"/>
  <c r="AF37" i="2"/>
  <c r="AF38" i="2"/>
  <c r="AF39" i="2"/>
  <c r="AF40" i="2"/>
  <c r="AF144" i="2"/>
  <c r="AF92" i="2"/>
  <c r="AG32" i="2"/>
  <c r="AG33" i="2"/>
  <c r="AG34" i="2"/>
  <c r="AG35" i="2"/>
  <c r="AG36" i="2"/>
  <c r="AG37" i="2"/>
  <c r="AG38" i="2"/>
  <c r="AG39" i="2"/>
  <c r="AG40" i="2"/>
  <c r="AG144" i="2"/>
  <c r="AG92" i="2"/>
  <c r="AH32" i="2"/>
  <c r="AH33" i="2"/>
  <c r="AH34" i="2"/>
  <c r="AH35" i="2"/>
  <c r="AH36" i="2"/>
  <c r="AH37" i="2"/>
  <c r="AH38" i="2"/>
  <c r="AH39" i="2"/>
  <c r="AH40" i="2"/>
  <c r="AH144" i="2"/>
  <c r="AH92" i="2"/>
  <c r="C92" i="2"/>
  <c r="W43" i="17"/>
  <c r="D32" i="3"/>
  <c r="D33" i="3"/>
  <c r="D34" i="3"/>
  <c r="D35" i="3"/>
  <c r="D36" i="3"/>
  <c r="D37" i="3"/>
  <c r="D38" i="3"/>
  <c r="D39" i="3"/>
  <c r="D40" i="3"/>
  <c r="D144" i="3"/>
  <c r="D92" i="3"/>
  <c r="E32" i="3"/>
  <c r="E33" i="3"/>
  <c r="E34" i="3"/>
  <c r="E35" i="3"/>
  <c r="E36" i="3"/>
  <c r="E37" i="3"/>
  <c r="E38" i="3"/>
  <c r="E39" i="3"/>
  <c r="E40" i="3"/>
  <c r="E144" i="3"/>
  <c r="E92" i="3"/>
  <c r="F32" i="3"/>
  <c r="F33" i="3"/>
  <c r="F34" i="3"/>
  <c r="F35" i="3"/>
  <c r="F36" i="3"/>
  <c r="F37" i="3"/>
  <c r="F38" i="3"/>
  <c r="F39" i="3"/>
  <c r="F40" i="3"/>
  <c r="F144" i="3"/>
  <c r="F92" i="3"/>
  <c r="G32" i="3"/>
  <c r="G33" i="3"/>
  <c r="G34" i="3"/>
  <c r="G35" i="3"/>
  <c r="G36" i="3"/>
  <c r="G37" i="3"/>
  <c r="G38" i="3"/>
  <c r="G39" i="3"/>
  <c r="G40" i="3"/>
  <c r="G144" i="3"/>
  <c r="G92" i="3"/>
  <c r="H32" i="3"/>
  <c r="H33" i="3"/>
  <c r="H34" i="3"/>
  <c r="H35" i="3"/>
  <c r="H36" i="3"/>
  <c r="H37" i="3"/>
  <c r="H38" i="3"/>
  <c r="H39" i="3"/>
  <c r="H40" i="3"/>
  <c r="H144" i="3"/>
  <c r="H92" i="3"/>
  <c r="I32" i="3"/>
  <c r="I33" i="3"/>
  <c r="I34" i="3"/>
  <c r="I35" i="3"/>
  <c r="I36" i="3"/>
  <c r="I37" i="3"/>
  <c r="I38" i="3"/>
  <c r="I39" i="3"/>
  <c r="I40" i="3"/>
  <c r="I144" i="3"/>
  <c r="I92" i="3"/>
  <c r="J32" i="3"/>
  <c r="Y10" i="11"/>
  <c r="J33" i="3"/>
  <c r="J34" i="3"/>
  <c r="J35" i="3"/>
  <c r="J36" i="3"/>
  <c r="J37" i="3"/>
  <c r="J38" i="3"/>
  <c r="J39" i="3"/>
  <c r="J40" i="3"/>
  <c r="J144" i="3"/>
  <c r="J92" i="3"/>
  <c r="K32" i="3"/>
  <c r="Z10" i="11"/>
  <c r="K33" i="3"/>
  <c r="K34" i="3"/>
  <c r="K35" i="3"/>
  <c r="K36" i="3"/>
  <c r="K37" i="3"/>
  <c r="K38" i="3"/>
  <c r="K39" i="3"/>
  <c r="K40" i="3"/>
  <c r="K144" i="3"/>
  <c r="K92" i="3"/>
  <c r="L32" i="3"/>
  <c r="AA10" i="11"/>
  <c r="L33" i="3"/>
  <c r="L34" i="3"/>
  <c r="L35" i="3"/>
  <c r="L36" i="3"/>
  <c r="L37" i="3"/>
  <c r="L38" i="3"/>
  <c r="L39" i="3"/>
  <c r="L40" i="3"/>
  <c r="L144" i="3"/>
  <c r="L92" i="3"/>
  <c r="M32" i="3"/>
  <c r="AB10" i="11"/>
  <c r="M33" i="3"/>
  <c r="M34" i="3"/>
  <c r="M35" i="3"/>
  <c r="M36" i="3"/>
  <c r="M37" i="3"/>
  <c r="M38" i="3"/>
  <c r="M39" i="3"/>
  <c r="M40" i="3"/>
  <c r="M144" i="3"/>
  <c r="M92" i="3"/>
  <c r="N32" i="3"/>
  <c r="AC10" i="11"/>
  <c r="N33" i="3"/>
  <c r="N34" i="3"/>
  <c r="N35" i="3"/>
  <c r="N36" i="3"/>
  <c r="N37" i="3"/>
  <c r="N38" i="3"/>
  <c r="N39" i="3"/>
  <c r="N40" i="3"/>
  <c r="N144" i="3"/>
  <c r="N92" i="3"/>
  <c r="O32" i="3"/>
  <c r="O33" i="3"/>
  <c r="O34" i="3"/>
  <c r="O35" i="3"/>
  <c r="O36" i="3"/>
  <c r="O37" i="3"/>
  <c r="O38" i="3"/>
  <c r="O39" i="3"/>
  <c r="O40" i="3"/>
  <c r="O144" i="3"/>
  <c r="O92" i="3"/>
  <c r="P32" i="3"/>
  <c r="AE10" i="11"/>
  <c r="P33" i="3"/>
  <c r="P34" i="3"/>
  <c r="P35" i="3"/>
  <c r="P36" i="3"/>
  <c r="P37" i="3"/>
  <c r="P38" i="3"/>
  <c r="P39" i="3"/>
  <c r="P40" i="3"/>
  <c r="P144" i="3"/>
  <c r="P92" i="3"/>
  <c r="Q32" i="3"/>
  <c r="AF10" i="11"/>
  <c r="Q33" i="3"/>
  <c r="Q34" i="3"/>
  <c r="Q35" i="3"/>
  <c r="Q36" i="3"/>
  <c r="Q37" i="3"/>
  <c r="Q38" i="3"/>
  <c r="Q39" i="3"/>
  <c r="Q40" i="3"/>
  <c r="Q144" i="3"/>
  <c r="Q92" i="3"/>
  <c r="R32" i="3"/>
  <c r="AG10" i="11"/>
  <c r="R33" i="3"/>
  <c r="R34" i="3"/>
  <c r="R35" i="3"/>
  <c r="R36" i="3"/>
  <c r="R37" i="3"/>
  <c r="R38" i="3"/>
  <c r="R39" i="3"/>
  <c r="R40" i="3"/>
  <c r="R144" i="3"/>
  <c r="R92" i="3"/>
  <c r="AH10" i="11"/>
  <c r="S33" i="3"/>
  <c r="S34" i="3"/>
  <c r="S35" i="3"/>
  <c r="S36" i="3"/>
  <c r="S37" i="3"/>
  <c r="S38" i="3"/>
  <c r="S39" i="3"/>
  <c r="S40" i="3"/>
  <c r="S144" i="3"/>
  <c r="S92" i="3"/>
  <c r="AI9" i="11"/>
  <c r="AI10" i="11"/>
  <c r="T33" i="3"/>
  <c r="T34" i="3"/>
  <c r="T35" i="3"/>
  <c r="T36" i="3"/>
  <c r="T37" i="3"/>
  <c r="T38" i="3"/>
  <c r="T39" i="3"/>
  <c r="T40" i="3"/>
  <c r="T144" i="3"/>
  <c r="T92" i="3"/>
  <c r="AJ9" i="11"/>
  <c r="U32" i="3"/>
  <c r="AJ10" i="11"/>
  <c r="U33" i="3"/>
  <c r="U34" i="3"/>
  <c r="U35" i="3"/>
  <c r="U36" i="3"/>
  <c r="U37" i="3"/>
  <c r="U38" i="3"/>
  <c r="U39" i="3"/>
  <c r="U40" i="3"/>
  <c r="U144" i="3"/>
  <c r="U92" i="3"/>
  <c r="AK9" i="11"/>
  <c r="V32" i="3"/>
  <c r="AK10" i="11"/>
  <c r="V33" i="3"/>
  <c r="V34" i="3"/>
  <c r="V35" i="3"/>
  <c r="V36" i="3"/>
  <c r="V37" i="3"/>
  <c r="V38" i="3"/>
  <c r="V39" i="3"/>
  <c r="V40" i="3"/>
  <c r="V144" i="3"/>
  <c r="V92" i="3"/>
  <c r="AL9" i="11"/>
  <c r="W32" i="3"/>
  <c r="W33" i="3"/>
  <c r="W34" i="3"/>
  <c r="W35" i="3"/>
  <c r="W36" i="3"/>
  <c r="W37" i="3"/>
  <c r="W38" i="3"/>
  <c r="W39" i="3"/>
  <c r="W40" i="3"/>
  <c r="W144" i="3"/>
  <c r="W92" i="3"/>
  <c r="AM9" i="11"/>
  <c r="X32" i="3"/>
  <c r="X33" i="3"/>
  <c r="X34" i="3"/>
  <c r="X35" i="3"/>
  <c r="X36" i="3"/>
  <c r="X37" i="3"/>
  <c r="X38" i="3"/>
  <c r="X39" i="3"/>
  <c r="X40" i="3"/>
  <c r="X144" i="3"/>
  <c r="X92" i="3"/>
  <c r="AN9" i="11"/>
  <c r="Y32" i="3"/>
  <c r="Y33" i="3"/>
  <c r="Y34" i="3"/>
  <c r="Y35" i="3"/>
  <c r="Y36" i="3"/>
  <c r="Y37" i="3"/>
  <c r="Y38" i="3"/>
  <c r="Y39" i="3"/>
  <c r="Y40" i="3"/>
  <c r="Y144" i="3"/>
  <c r="Y92" i="3"/>
  <c r="AO9" i="11"/>
  <c r="Z32" i="3"/>
  <c r="Z33" i="3"/>
  <c r="Z34" i="3"/>
  <c r="Z35" i="3"/>
  <c r="Z36" i="3"/>
  <c r="Z37" i="3"/>
  <c r="Z38" i="3"/>
  <c r="Z39" i="3"/>
  <c r="Z40" i="3"/>
  <c r="Z144" i="3"/>
  <c r="Z92" i="3"/>
  <c r="AP9" i="11"/>
  <c r="AA33" i="3"/>
  <c r="AA34" i="3"/>
  <c r="AA35" i="3"/>
  <c r="AA36" i="3"/>
  <c r="AA37" i="3"/>
  <c r="AA38" i="3"/>
  <c r="AA39" i="3"/>
  <c r="AA40" i="3"/>
  <c r="AA144" i="3"/>
  <c r="AA92" i="3"/>
  <c r="AB33" i="3"/>
  <c r="AB34" i="3"/>
  <c r="AB35" i="3"/>
  <c r="AB36" i="3"/>
  <c r="AB37" i="3"/>
  <c r="AB38" i="3"/>
  <c r="AB39" i="3"/>
  <c r="AB40" i="3"/>
  <c r="AB144" i="3"/>
  <c r="AB92" i="3"/>
  <c r="AC32" i="3"/>
  <c r="AC33" i="3"/>
  <c r="AC34" i="3"/>
  <c r="AC35" i="3"/>
  <c r="AC36" i="3"/>
  <c r="AC37" i="3"/>
  <c r="AC38" i="3"/>
  <c r="AC39" i="3"/>
  <c r="AC40" i="3"/>
  <c r="AC144" i="3"/>
  <c r="AC92" i="3"/>
  <c r="AD32" i="3"/>
  <c r="AD33" i="3"/>
  <c r="AD34" i="3"/>
  <c r="AD35" i="3"/>
  <c r="AD36" i="3"/>
  <c r="AD37" i="3"/>
  <c r="AD38" i="3"/>
  <c r="AD39" i="3"/>
  <c r="AD40" i="3"/>
  <c r="AD144" i="3"/>
  <c r="AD92" i="3"/>
  <c r="AE32" i="3"/>
  <c r="AE33" i="3"/>
  <c r="AE34" i="3"/>
  <c r="AE35" i="3"/>
  <c r="AE36" i="3"/>
  <c r="AE37" i="3"/>
  <c r="AE38" i="3"/>
  <c r="AE39" i="3"/>
  <c r="AE40" i="3"/>
  <c r="AE144" i="3"/>
  <c r="AE92" i="3"/>
  <c r="AF32" i="3"/>
  <c r="AF33" i="3"/>
  <c r="AF34" i="3"/>
  <c r="AF35" i="3"/>
  <c r="AF36" i="3"/>
  <c r="AF37" i="3"/>
  <c r="AF38" i="3"/>
  <c r="AF39" i="3"/>
  <c r="AF40" i="3"/>
  <c r="AF144" i="3"/>
  <c r="AF92" i="3"/>
  <c r="AG32" i="3"/>
  <c r="AG33" i="3"/>
  <c r="AG34" i="3"/>
  <c r="AG35" i="3"/>
  <c r="AG36" i="3"/>
  <c r="AG37" i="3"/>
  <c r="AG38" i="3"/>
  <c r="AG39" i="3"/>
  <c r="AG40" i="3"/>
  <c r="AG144" i="3"/>
  <c r="AG92" i="3"/>
  <c r="AH32" i="3"/>
  <c r="AH33" i="3"/>
  <c r="AH34" i="3"/>
  <c r="AH35" i="3"/>
  <c r="AH36" i="3"/>
  <c r="AH37" i="3"/>
  <c r="AH38" i="3"/>
  <c r="AH39" i="3"/>
  <c r="AH40" i="3"/>
  <c r="AH144" i="3"/>
  <c r="AH92" i="3"/>
  <c r="C92" i="3"/>
  <c r="X43" i="17"/>
  <c r="D32" i="4"/>
  <c r="AX10" i="11"/>
  <c r="D33" i="4"/>
  <c r="D34" i="4"/>
  <c r="D35" i="4"/>
  <c r="D36" i="4"/>
  <c r="D37" i="4"/>
  <c r="D38" i="4"/>
  <c r="D39" i="4"/>
  <c r="D40" i="4"/>
  <c r="D144" i="4"/>
  <c r="D92" i="4"/>
  <c r="E32" i="4"/>
  <c r="AY10" i="11"/>
  <c r="E33" i="4"/>
  <c r="E34" i="4"/>
  <c r="E35" i="4"/>
  <c r="E36" i="4"/>
  <c r="E37" i="4"/>
  <c r="E38" i="4"/>
  <c r="E39" i="4"/>
  <c r="E40" i="4"/>
  <c r="E144" i="4"/>
  <c r="E92" i="4"/>
  <c r="F32" i="4"/>
  <c r="AZ10" i="11"/>
  <c r="F33" i="4"/>
  <c r="F34" i="4"/>
  <c r="F35" i="4"/>
  <c r="F36" i="4"/>
  <c r="F37" i="4"/>
  <c r="F38" i="4"/>
  <c r="F39" i="4"/>
  <c r="F40" i="4"/>
  <c r="F144" i="4"/>
  <c r="F92" i="4"/>
  <c r="G32" i="4"/>
  <c r="G33" i="4"/>
  <c r="G34" i="4"/>
  <c r="G35" i="4"/>
  <c r="G36" i="4"/>
  <c r="G37" i="4"/>
  <c r="G38" i="4"/>
  <c r="G39" i="4"/>
  <c r="G40" i="4"/>
  <c r="G144" i="4"/>
  <c r="G92" i="4"/>
  <c r="H32" i="4"/>
  <c r="H33" i="4"/>
  <c r="H34" i="4"/>
  <c r="H35" i="4"/>
  <c r="H36" i="4"/>
  <c r="H37" i="4"/>
  <c r="H38" i="4"/>
  <c r="H39" i="4"/>
  <c r="H40" i="4"/>
  <c r="H144" i="4"/>
  <c r="H92" i="4"/>
  <c r="I32" i="4"/>
  <c r="I33" i="4"/>
  <c r="I34" i="4"/>
  <c r="I35" i="4"/>
  <c r="I36" i="4"/>
  <c r="I37" i="4"/>
  <c r="I38" i="4"/>
  <c r="I39" i="4"/>
  <c r="I40" i="4"/>
  <c r="I144" i="4"/>
  <c r="I92" i="4"/>
  <c r="J32" i="4"/>
  <c r="J33" i="4"/>
  <c r="J34" i="4"/>
  <c r="J35" i="4"/>
  <c r="J36" i="4"/>
  <c r="J37" i="4"/>
  <c r="J38" i="4"/>
  <c r="J39" i="4"/>
  <c r="J40" i="4"/>
  <c r="J144" i="4"/>
  <c r="J92" i="4"/>
  <c r="K32" i="4"/>
  <c r="K33" i="4"/>
  <c r="K34" i="4"/>
  <c r="K35" i="4"/>
  <c r="K36" i="4"/>
  <c r="K37" i="4"/>
  <c r="K38" i="4"/>
  <c r="K39" i="4"/>
  <c r="K40" i="4"/>
  <c r="K144" i="4"/>
  <c r="K92" i="4"/>
  <c r="L32" i="4"/>
  <c r="L33" i="4"/>
  <c r="L34" i="4"/>
  <c r="L35" i="4"/>
  <c r="L36" i="4"/>
  <c r="L37" i="4"/>
  <c r="L38" i="4"/>
  <c r="L39" i="4"/>
  <c r="L40" i="4"/>
  <c r="L144" i="4"/>
  <c r="L92" i="4"/>
  <c r="M32" i="4"/>
  <c r="M33" i="4"/>
  <c r="M34" i="4"/>
  <c r="M35" i="4"/>
  <c r="M36" i="4"/>
  <c r="M37" i="4"/>
  <c r="M38" i="4"/>
  <c r="M39" i="4"/>
  <c r="M40" i="4"/>
  <c r="M144" i="4"/>
  <c r="M92" i="4"/>
  <c r="N32" i="4"/>
  <c r="N33" i="4"/>
  <c r="N34" i="4"/>
  <c r="N35" i="4"/>
  <c r="N36" i="4"/>
  <c r="N37" i="4"/>
  <c r="N38" i="4"/>
  <c r="N39" i="4"/>
  <c r="N40" i="4"/>
  <c r="N144" i="4"/>
  <c r="N92" i="4"/>
  <c r="O32" i="4"/>
  <c r="O33" i="4"/>
  <c r="O34" i="4"/>
  <c r="O35" i="4"/>
  <c r="O36" i="4"/>
  <c r="O37" i="4"/>
  <c r="O38" i="4"/>
  <c r="O39" i="4"/>
  <c r="O40" i="4"/>
  <c r="O144" i="4"/>
  <c r="O92" i="4"/>
  <c r="P32" i="4"/>
  <c r="P33" i="4"/>
  <c r="P34" i="4"/>
  <c r="P35" i="4"/>
  <c r="P36" i="4"/>
  <c r="P37" i="4"/>
  <c r="P38" i="4"/>
  <c r="P39" i="4"/>
  <c r="P40" i="4"/>
  <c r="P144" i="4"/>
  <c r="P92" i="4"/>
  <c r="Q32" i="4"/>
  <c r="Q33" i="4"/>
  <c r="Q34" i="4"/>
  <c r="Q35" i="4"/>
  <c r="Q36" i="4"/>
  <c r="Q37" i="4"/>
  <c r="Q38" i="4"/>
  <c r="Q39" i="4"/>
  <c r="Q40" i="4"/>
  <c r="Q144" i="4"/>
  <c r="Q92" i="4"/>
  <c r="R32" i="4"/>
  <c r="R33" i="4"/>
  <c r="R34" i="4"/>
  <c r="R35" i="4"/>
  <c r="R36" i="4"/>
  <c r="R37" i="4"/>
  <c r="R38" i="4"/>
  <c r="R39" i="4"/>
  <c r="R40" i="4"/>
  <c r="R144" i="4"/>
  <c r="R92" i="4"/>
  <c r="S32" i="4"/>
  <c r="S33" i="4"/>
  <c r="S34" i="4"/>
  <c r="S35" i="4"/>
  <c r="S36" i="4"/>
  <c r="S37" i="4"/>
  <c r="S38" i="4"/>
  <c r="S39" i="4"/>
  <c r="S40" i="4"/>
  <c r="S144" i="4"/>
  <c r="S92" i="4"/>
  <c r="T32" i="4"/>
  <c r="T33" i="4"/>
  <c r="T34" i="4"/>
  <c r="T35" i="4"/>
  <c r="T36" i="4"/>
  <c r="T37" i="4"/>
  <c r="T38" i="4"/>
  <c r="T39" i="4"/>
  <c r="T40" i="4"/>
  <c r="T144" i="4"/>
  <c r="T92" i="4"/>
  <c r="U32" i="4"/>
  <c r="U33" i="4"/>
  <c r="U34" i="4"/>
  <c r="U35" i="4"/>
  <c r="U36" i="4"/>
  <c r="U37" i="4"/>
  <c r="U38" i="4"/>
  <c r="U39" i="4"/>
  <c r="U40" i="4"/>
  <c r="U144" i="4"/>
  <c r="U92" i="4"/>
  <c r="V32" i="4"/>
  <c r="V33" i="4"/>
  <c r="V34" i="4"/>
  <c r="V35" i="4"/>
  <c r="V36" i="4"/>
  <c r="V37" i="4"/>
  <c r="V38" i="4"/>
  <c r="V39" i="4"/>
  <c r="V40" i="4"/>
  <c r="V144" i="4"/>
  <c r="V92" i="4"/>
  <c r="W32" i="4"/>
  <c r="W33" i="4"/>
  <c r="W34" i="4"/>
  <c r="W35" i="4"/>
  <c r="W36" i="4"/>
  <c r="W37" i="4"/>
  <c r="W38" i="4"/>
  <c r="W39" i="4"/>
  <c r="W40" i="4"/>
  <c r="W144" i="4"/>
  <c r="W92" i="4"/>
  <c r="X32" i="4"/>
  <c r="X33" i="4"/>
  <c r="X34" i="4"/>
  <c r="X35" i="4"/>
  <c r="X36" i="4"/>
  <c r="X37" i="4"/>
  <c r="X38" i="4"/>
  <c r="X39" i="4"/>
  <c r="X40" i="4"/>
  <c r="X144" i="4"/>
  <c r="X92" i="4"/>
  <c r="Y32" i="4"/>
  <c r="Y33" i="4"/>
  <c r="Y34" i="4"/>
  <c r="Y35" i="4"/>
  <c r="Y36" i="4"/>
  <c r="Y37" i="4"/>
  <c r="Y38" i="4"/>
  <c r="Y39" i="4"/>
  <c r="Y40" i="4"/>
  <c r="Y144" i="4"/>
  <c r="Y92" i="4"/>
  <c r="Z32" i="4"/>
  <c r="Z33" i="4"/>
  <c r="Z34" i="4"/>
  <c r="Z35" i="4"/>
  <c r="Z36" i="4"/>
  <c r="Z37" i="4"/>
  <c r="Z38" i="4"/>
  <c r="Z39" i="4"/>
  <c r="Z40" i="4"/>
  <c r="Z144" i="4"/>
  <c r="Z92" i="4"/>
  <c r="AA32" i="4"/>
  <c r="AA33" i="4"/>
  <c r="AA34" i="4"/>
  <c r="AA35" i="4"/>
  <c r="AA36" i="4"/>
  <c r="AA37" i="4"/>
  <c r="AA38" i="4"/>
  <c r="AA39" i="4"/>
  <c r="AA40" i="4"/>
  <c r="AA144" i="4"/>
  <c r="AA92" i="4"/>
  <c r="AB32" i="4"/>
  <c r="AB33" i="4"/>
  <c r="AB34" i="4"/>
  <c r="AB35" i="4"/>
  <c r="AB36" i="4"/>
  <c r="AB37" i="4"/>
  <c r="AB38" i="4"/>
  <c r="AB39" i="4"/>
  <c r="AB40" i="4"/>
  <c r="AB144" i="4"/>
  <c r="AB92" i="4"/>
  <c r="AC32" i="4"/>
  <c r="AC33" i="4"/>
  <c r="AC34" i="4"/>
  <c r="AC35" i="4"/>
  <c r="AC36" i="4"/>
  <c r="AC37" i="4"/>
  <c r="AC38" i="4"/>
  <c r="AC39" i="4"/>
  <c r="AC40" i="4"/>
  <c r="AC144" i="4"/>
  <c r="AC92" i="4"/>
  <c r="AD32" i="4"/>
  <c r="AD33" i="4"/>
  <c r="AD34" i="4"/>
  <c r="AD35" i="4"/>
  <c r="AD36" i="4"/>
  <c r="AD37" i="4"/>
  <c r="AD38" i="4"/>
  <c r="AD39" i="4"/>
  <c r="AD40" i="4"/>
  <c r="AD144" i="4"/>
  <c r="AD92" i="4"/>
  <c r="AE32" i="4"/>
  <c r="AE33" i="4"/>
  <c r="AE34" i="4"/>
  <c r="AE35" i="4"/>
  <c r="AE36" i="4"/>
  <c r="AE37" i="4"/>
  <c r="AE38" i="4"/>
  <c r="AE39" i="4"/>
  <c r="AE40" i="4"/>
  <c r="AE144" i="4"/>
  <c r="AE92" i="4"/>
  <c r="C92" i="4"/>
  <c r="Y43" i="17"/>
  <c r="D32" i="6"/>
  <c r="D33" i="6"/>
  <c r="D34" i="6"/>
  <c r="D35" i="6"/>
  <c r="D36" i="6"/>
  <c r="D37" i="6"/>
  <c r="D38" i="6"/>
  <c r="D39" i="6"/>
  <c r="D40" i="6"/>
  <c r="D144" i="6"/>
  <c r="D92" i="6"/>
  <c r="E32" i="6"/>
  <c r="E33" i="6"/>
  <c r="E34" i="6"/>
  <c r="E35" i="6"/>
  <c r="E36" i="6"/>
  <c r="E37" i="6"/>
  <c r="E38" i="6"/>
  <c r="E39" i="6"/>
  <c r="E40" i="6"/>
  <c r="E144" i="6"/>
  <c r="E92" i="6"/>
  <c r="F32" i="6"/>
  <c r="F33" i="6"/>
  <c r="F34" i="6"/>
  <c r="F35" i="6"/>
  <c r="F36" i="6"/>
  <c r="F37" i="6"/>
  <c r="F38" i="6"/>
  <c r="F39" i="6"/>
  <c r="F40" i="6"/>
  <c r="F144" i="6"/>
  <c r="F92" i="6"/>
  <c r="G32" i="6"/>
  <c r="G33" i="6"/>
  <c r="G34" i="6"/>
  <c r="G35" i="6"/>
  <c r="G36" i="6"/>
  <c r="G37" i="6"/>
  <c r="G38" i="6"/>
  <c r="G39" i="6"/>
  <c r="G40" i="6"/>
  <c r="G144" i="6"/>
  <c r="G92" i="6"/>
  <c r="H32" i="6"/>
  <c r="H33" i="6"/>
  <c r="H34" i="6"/>
  <c r="H35" i="6"/>
  <c r="H36" i="6"/>
  <c r="H37" i="6"/>
  <c r="H38" i="6"/>
  <c r="H39" i="6"/>
  <c r="H40" i="6"/>
  <c r="H144" i="6"/>
  <c r="H92" i="6"/>
  <c r="I32" i="6"/>
  <c r="I33" i="6"/>
  <c r="I34" i="6"/>
  <c r="I35" i="6"/>
  <c r="I36" i="6"/>
  <c r="I37" i="6"/>
  <c r="I38" i="6"/>
  <c r="I39" i="6"/>
  <c r="I40" i="6"/>
  <c r="I144" i="6"/>
  <c r="I92" i="6"/>
  <c r="J32" i="6"/>
  <c r="J33" i="6"/>
  <c r="J34" i="6"/>
  <c r="J35" i="6"/>
  <c r="J36" i="6"/>
  <c r="J37" i="6"/>
  <c r="J38" i="6"/>
  <c r="J39" i="6"/>
  <c r="J40" i="6"/>
  <c r="J144" i="6"/>
  <c r="J92" i="6"/>
  <c r="K32" i="6"/>
  <c r="K33" i="6"/>
  <c r="K34" i="6"/>
  <c r="K35" i="6"/>
  <c r="K36" i="6"/>
  <c r="K37" i="6"/>
  <c r="K38" i="6"/>
  <c r="K39" i="6"/>
  <c r="K40" i="6"/>
  <c r="K144" i="6"/>
  <c r="K92" i="6"/>
  <c r="L32" i="6"/>
  <c r="L33" i="6"/>
  <c r="L34" i="6"/>
  <c r="L35" i="6"/>
  <c r="L36" i="6"/>
  <c r="L37" i="6"/>
  <c r="L38" i="6"/>
  <c r="L39" i="6"/>
  <c r="L40" i="6"/>
  <c r="L144" i="6"/>
  <c r="L92" i="6"/>
  <c r="M32" i="6"/>
  <c r="M33" i="6"/>
  <c r="M34" i="6"/>
  <c r="M35" i="6"/>
  <c r="M36" i="6"/>
  <c r="M37" i="6"/>
  <c r="M38" i="6"/>
  <c r="M39" i="6"/>
  <c r="M40" i="6"/>
  <c r="M144" i="6"/>
  <c r="M92" i="6"/>
  <c r="N32" i="6"/>
  <c r="N33" i="6"/>
  <c r="N34" i="6"/>
  <c r="N35" i="6"/>
  <c r="N36" i="6"/>
  <c r="N37" i="6"/>
  <c r="N38" i="6"/>
  <c r="N39" i="6"/>
  <c r="N40" i="6"/>
  <c r="N144" i="6"/>
  <c r="N92" i="6"/>
  <c r="O32" i="6"/>
  <c r="O33" i="6"/>
  <c r="O34" i="6"/>
  <c r="O35" i="6"/>
  <c r="O36" i="6"/>
  <c r="O37" i="6"/>
  <c r="O38" i="6"/>
  <c r="O39" i="6"/>
  <c r="O40" i="6"/>
  <c r="O144" i="6"/>
  <c r="O92" i="6"/>
  <c r="P32" i="6"/>
  <c r="P33" i="6"/>
  <c r="P34" i="6"/>
  <c r="P35" i="6"/>
  <c r="P36" i="6"/>
  <c r="P37" i="6"/>
  <c r="P38" i="6"/>
  <c r="P39" i="6"/>
  <c r="P40" i="6"/>
  <c r="P144" i="6"/>
  <c r="P92" i="6"/>
  <c r="Q32" i="6"/>
  <c r="Q33" i="6"/>
  <c r="Q34" i="6"/>
  <c r="Q35" i="6"/>
  <c r="Q36" i="6"/>
  <c r="Q37" i="6"/>
  <c r="Q38" i="6"/>
  <c r="Q39" i="6"/>
  <c r="Q40" i="6"/>
  <c r="Q144" i="6"/>
  <c r="Q92" i="6"/>
  <c r="R32" i="6"/>
  <c r="R33" i="6"/>
  <c r="R34" i="6"/>
  <c r="R35" i="6"/>
  <c r="R36" i="6"/>
  <c r="R37" i="6"/>
  <c r="R38" i="6"/>
  <c r="R39" i="6"/>
  <c r="R40" i="6"/>
  <c r="R144" i="6"/>
  <c r="R92" i="6"/>
  <c r="S32" i="6"/>
  <c r="S33" i="6"/>
  <c r="S34" i="6"/>
  <c r="S35" i="6"/>
  <c r="S36" i="6"/>
  <c r="S37" i="6"/>
  <c r="S38" i="6"/>
  <c r="S39" i="6"/>
  <c r="S40" i="6"/>
  <c r="S144" i="6"/>
  <c r="S92" i="6"/>
  <c r="T32" i="6"/>
  <c r="T33" i="6"/>
  <c r="T34" i="6"/>
  <c r="T35" i="6"/>
  <c r="T36" i="6"/>
  <c r="T37" i="6"/>
  <c r="T38" i="6"/>
  <c r="T39" i="6"/>
  <c r="T40" i="6"/>
  <c r="T144" i="6"/>
  <c r="T92" i="6"/>
  <c r="U32" i="6"/>
  <c r="U33" i="6"/>
  <c r="U34" i="6"/>
  <c r="U35" i="6"/>
  <c r="U36" i="6"/>
  <c r="U37" i="6"/>
  <c r="U38" i="6"/>
  <c r="U39" i="6"/>
  <c r="U40" i="6"/>
  <c r="U144" i="6"/>
  <c r="U92" i="6"/>
  <c r="V32" i="6"/>
  <c r="V33" i="6"/>
  <c r="V34" i="6"/>
  <c r="V35" i="6"/>
  <c r="V36" i="6"/>
  <c r="V37" i="6"/>
  <c r="V38" i="6"/>
  <c r="V39" i="6"/>
  <c r="V40" i="6"/>
  <c r="V144" i="6"/>
  <c r="V92" i="6"/>
  <c r="W32" i="6"/>
  <c r="W33" i="6"/>
  <c r="W34" i="6"/>
  <c r="W35" i="6"/>
  <c r="W36" i="6"/>
  <c r="W37" i="6"/>
  <c r="W38" i="6"/>
  <c r="W39" i="6"/>
  <c r="W40" i="6"/>
  <c r="W144" i="6"/>
  <c r="W92" i="6"/>
  <c r="X32" i="6"/>
  <c r="X33" i="6"/>
  <c r="X34" i="6"/>
  <c r="X35" i="6"/>
  <c r="X36" i="6"/>
  <c r="X37" i="6"/>
  <c r="X38" i="6"/>
  <c r="X39" i="6"/>
  <c r="X40" i="6"/>
  <c r="X144" i="6"/>
  <c r="X92" i="6"/>
  <c r="C92" i="6"/>
  <c r="AA43" i="17"/>
  <c r="AB43" i="17"/>
  <c r="B43" i="17"/>
  <c r="Q91" i="5"/>
  <c r="R91" i="5"/>
  <c r="S91" i="5"/>
  <c r="D91" i="5"/>
  <c r="E91" i="5"/>
  <c r="F91" i="5"/>
  <c r="G91" i="5"/>
  <c r="H91" i="5"/>
  <c r="I91" i="5"/>
  <c r="J91" i="5"/>
  <c r="K91" i="5"/>
  <c r="L91" i="5"/>
  <c r="M91" i="5"/>
  <c r="N91" i="5"/>
  <c r="O91" i="5"/>
  <c r="P91" i="5"/>
  <c r="T91" i="5"/>
  <c r="U91" i="5"/>
  <c r="V91" i="5"/>
  <c r="W91" i="5"/>
  <c r="X91" i="5"/>
  <c r="Y91" i="5"/>
  <c r="Z91" i="5"/>
  <c r="AA91" i="5"/>
  <c r="AB91" i="5"/>
  <c r="AC91" i="5"/>
  <c r="AD91" i="5"/>
  <c r="AE91" i="5"/>
  <c r="AF91" i="5"/>
  <c r="AG91" i="5"/>
  <c r="AH91" i="5"/>
  <c r="C91" i="5"/>
  <c r="Z42" i="17"/>
  <c r="R143" i="2"/>
  <c r="R91" i="2"/>
  <c r="S143" i="2"/>
  <c r="S91" i="2"/>
  <c r="T143" i="2"/>
  <c r="T91" i="2"/>
  <c r="U143" i="2"/>
  <c r="U91" i="2"/>
  <c r="V143" i="2"/>
  <c r="V91" i="2"/>
  <c r="W143" i="2"/>
  <c r="W91" i="2"/>
  <c r="X143" i="2"/>
  <c r="X91" i="2"/>
  <c r="Y143" i="2"/>
  <c r="Y91" i="2"/>
  <c r="Z143" i="2"/>
  <c r="Z91" i="2"/>
  <c r="AA143" i="2"/>
  <c r="AA91" i="2"/>
  <c r="AB143" i="2"/>
  <c r="AB91" i="2"/>
  <c r="AC143" i="2"/>
  <c r="AC91" i="2"/>
  <c r="AD143" i="2"/>
  <c r="AD91" i="2"/>
  <c r="AE143" i="2"/>
  <c r="AE91" i="2"/>
  <c r="AF143" i="2"/>
  <c r="AF91" i="2"/>
  <c r="AG143" i="2"/>
  <c r="AG91" i="2"/>
  <c r="AH143" i="2"/>
  <c r="AH91" i="2"/>
  <c r="C91" i="2"/>
  <c r="W42" i="17"/>
  <c r="D143" i="3"/>
  <c r="D91" i="3"/>
  <c r="E143" i="3"/>
  <c r="E91" i="3"/>
  <c r="F143" i="3"/>
  <c r="F91" i="3"/>
  <c r="G143" i="3"/>
  <c r="G91" i="3"/>
  <c r="H143" i="3"/>
  <c r="H91" i="3"/>
  <c r="I143" i="3"/>
  <c r="I91" i="3"/>
  <c r="J143" i="3"/>
  <c r="J91" i="3"/>
  <c r="K143" i="3"/>
  <c r="K91" i="3"/>
  <c r="L143" i="3"/>
  <c r="L91" i="3"/>
  <c r="M143" i="3"/>
  <c r="M91" i="3"/>
  <c r="N143" i="3"/>
  <c r="N91" i="3"/>
  <c r="O143" i="3"/>
  <c r="O91" i="3"/>
  <c r="P143" i="3"/>
  <c r="P91" i="3"/>
  <c r="Q143" i="3"/>
  <c r="Q91" i="3"/>
  <c r="R143" i="3"/>
  <c r="R91" i="3"/>
  <c r="S143" i="3"/>
  <c r="S91" i="3"/>
  <c r="T143" i="3"/>
  <c r="T91" i="3"/>
  <c r="U143" i="3"/>
  <c r="U91" i="3"/>
  <c r="V143" i="3"/>
  <c r="V91" i="3"/>
  <c r="W143" i="3"/>
  <c r="W91" i="3"/>
  <c r="X143" i="3"/>
  <c r="X91" i="3"/>
  <c r="Y143" i="3"/>
  <c r="Y91" i="3"/>
  <c r="Z143" i="3"/>
  <c r="Z91" i="3"/>
  <c r="AA143" i="3"/>
  <c r="AA91" i="3"/>
  <c r="AB143" i="3"/>
  <c r="AB91" i="3"/>
  <c r="AC143" i="3"/>
  <c r="AC91" i="3"/>
  <c r="AD143" i="3"/>
  <c r="AD91" i="3"/>
  <c r="AE143" i="3"/>
  <c r="AE91" i="3"/>
  <c r="AF143" i="3"/>
  <c r="AF91" i="3"/>
  <c r="AG143" i="3"/>
  <c r="AG91" i="3"/>
  <c r="AH143" i="3"/>
  <c r="AH91" i="3"/>
  <c r="C91" i="3"/>
  <c r="X42" i="17"/>
  <c r="D143" i="4"/>
  <c r="D91" i="4"/>
  <c r="E143" i="4"/>
  <c r="E91" i="4"/>
  <c r="F143" i="4"/>
  <c r="F91" i="4"/>
  <c r="G143" i="4"/>
  <c r="G91" i="4"/>
  <c r="H143" i="4"/>
  <c r="H91" i="4"/>
  <c r="I143" i="4"/>
  <c r="I91" i="4"/>
  <c r="J143" i="4"/>
  <c r="J91" i="4"/>
  <c r="K143" i="4"/>
  <c r="K91" i="4"/>
  <c r="L143" i="4"/>
  <c r="L91" i="4"/>
  <c r="M143" i="4"/>
  <c r="M91" i="4"/>
  <c r="N143" i="4"/>
  <c r="N91" i="4"/>
  <c r="O143" i="4"/>
  <c r="O91" i="4"/>
  <c r="P143" i="4"/>
  <c r="P91" i="4"/>
  <c r="Q143" i="4"/>
  <c r="Q91" i="4"/>
  <c r="R143" i="4"/>
  <c r="R91" i="4"/>
  <c r="S143" i="4"/>
  <c r="S91" i="4"/>
  <c r="T143" i="4"/>
  <c r="T91" i="4"/>
  <c r="U143" i="4"/>
  <c r="U91" i="4"/>
  <c r="V143" i="4"/>
  <c r="V91" i="4"/>
  <c r="W143" i="4"/>
  <c r="W91" i="4"/>
  <c r="X143" i="4"/>
  <c r="X91" i="4"/>
  <c r="Y143" i="4"/>
  <c r="Y91" i="4"/>
  <c r="Z143" i="4"/>
  <c r="Z91" i="4"/>
  <c r="AA143" i="4"/>
  <c r="AA91" i="4"/>
  <c r="AB143" i="4"/>
  <c r="AB91" i="4"/>
  <c r="AC143" i="4"/>
  <c r="AC91" i="4"/>
  <c r="AD143" i="4"/>
  <c r="AD91" i="4"/>
  <c r="AE143" i="4"/>
  <c r="AE91" i="4"/>
  <c r="C91" i="4"/>
  <c r="Y42" i="17"/>
  <c r="D143" i="6"/>
  <c r="D91" i="6"/>
  <c r="E143" i="6"/>
  <c r="E91" i="6"/>
  <c r="F143" i="6"/>
  <c r="F91" i="6"/>
  <c r="G143" i="6"/>
  <c r="G91" i="6"/>
  <c r="H143" i="6"/>
  <c r="H91" i="6"/>
  <c r="I143" i="6"/>
  <c r="I91" i="6"/>
  <c r="J143" i="6"/>
  <c r="J91" i="6"/>
  <c r="K143" i="6"/>
  <c r="K91" i="6"/>
  <c r="L143" i="6"/>
  <c r="L91" i="6"/>
  <c r="M143" i="6"/>
  <c r="M91" i="6"/>
  <c r="N143" i="6"/>
  <c r="N91" i="6"/>
  <c r="O143" i="6"/>
  <c r="O91" i="6"/>
  <c r="P143" i="6"/>
  <c r="P91" i="6"/>
  <c r="Q143" i="6"/>
  <c r="Q91" i="6"/>
  <c r="R143" i="6"/>
  <c r="R91" i="6"/>
  <c r="S143" i="6"/>
  <c r="S91" i="6"/>
  <c r="T143" i="6"/>
  <c r="T91" i="6"/>
  <c r="U143" i="6"/>
  <c r="U91" i="6"/>
  <c r="V143" i="6"/>
  <c r="V91" i="6"/>
  <c r="W143" i="6"/>
  <c r="W91" i="6"/>
  <c r="X143" i="6"/>
  <c r="X91" i="6"/>
  <c r="C91" i="6"/>
  <c r="AA42" i="17"/>
  <c r="AB42" i="17"/>
  <c r="B42" i="17"/>
  <c r="Q90" i="5"/>
  <c r="R90" i="5"/>
  <c r="S90" i="5"/>
  <c r="D90" i="5"/>
  <c r="E90" i="5"/>
  <c r="F90" i="5"/>
  <c r="G90" i="5"/>
  <c r="H90" i="5"/>
  <c r="I90" i="5"/>
  <c r="J90" i="5"/>
  <c r="K90" i="5"/>
  <c r="L90" i="5"/>
  <c r="M90" i="5"/>
  <c r="N90" i="5"/>
  <c r="O90" i="5"/>
  <c r="P90" i="5"/>
  <c r="T90" i="5"/>
  <c r="U90" i="5"/>
  <c r="V90" i="5"/>
  <c r="W90" i="5"/>
  <c r="X90" i="5"/>
  <c r="Y90" i="5"/>
  <c r="Z90" i="5"/>
  <c r="AA90" i="5"/>
  <c r="AB90" i="5"/>
  <c r="AC90" i="5"/>
  <c r="AD90" i="5"/>
  <c r="AE90" i="5"/>
  <c r="AF90" i="5"/>
  <c r="AG90" i="5"/>
  <c r="AH90" i="5"/>
  <c r="C90" i="5"/>
  <c r="Z41" i="17"/>
  <c r="R142" i="2"/>
  <c r="R90" i="2"/>
  <c r="S142" i="2"/>
  <c r="S90" i="2"/>
  <c r="T142" i="2"/>
  <c r="T90" i="2"/>
  <c r="U142" i="2"/>
  <c r="U90" i="2"/>
  <c r="V142" i="2"/>
  <c r="V90" i="2"/>
  <c r="W142" i="2"/>
  <c r="W90" i="2"/>
  <c r="X142" i="2"/>
  <c r="X90" i="2"/>
  <c r="Y142" i="2"/>
  <c r="Y90" i="2"/>
  <c r="Z142" i="2"/>
  <c r="Z90" i="2"/>
  <c r="AA142" i="2"/>
  <c r="AA90" i="2"/>
  <c r="AB142" i="2"/>
  <c r="AB90" i="2"/>
  <c r="AC142" i="2"/>
  <c r="AC90" i="2"/>
  <c r="AD142" i="2"/>
  <c r="AD90" i="2"/>
  <c r="AE142" i="2"/>
  <c r="AE90" i="2"/>
  <c r="AF142" i="2"/>
  <c r="AF90" i="2"/>
  <c r="AG142" i="2"/>
  <c r="AG90" i="2"/>
  <c r="AH142" i="2"/>
  <c r="AH90" i="2"/>
  <c r="C90" i="2"/>
  <c r="W41" i="17"/>
  <c r="D142" i="3"/>
  <c r="D90" i="3"/>
  <c r="E142" i="3"/>
  <c r="E90" i="3"/>
  <c r="F142" i="3"/>
  <c r="F90" i="3"/>
  <c r="G142" i="3"/>
  <c r="G90" i="3"/>
  <c r="H142" i="3"/>
  <c r="H90" i="3"/>
  <c r="I142" i="3"/>
  <c r="I90" i="3"/>
  <c r="J142" i="3"/>
  <c r="J90" i="3"/>
  <c r="K142" i="3"/>
  <c r="K90" i="3"/>
  <c r="L142" i="3"/>
  <c r="L90" i="3"/>
  <c r="M142" i="3"/>
  <c r="M90" i="3"/>
  <c r="N142" i="3"/>
  <c r="N90" i="3"/>
  <c r="O142" i="3"/>
  <c r="O90" i="3"/>
  <c r="P142" i="3"/>
  <c r="P90" i="3"/>
  <c r="Q142" i="3"/>
  <c r="Q90" i="3"/>
  <c r="R142" i="3"/>
  <c r="R90" i="3"/>
  <c r="S142" i="3"/>
  <c r="S90" i="3"/>
  <c r="T142" i="3"/>
  <c r="T90" i="3"/>
  <c r="U142" i="3"/>
  <c r="U90" i="3"/>
  <c r="V142" i="3"/>
  <c r="V90" i="3"/>
  <c r="W142" i="3"/>
  <c r="W90" i="3"/>
  <c r="X142" i="3"/>
  <c r="X90" i="3"/>
  <c r="Y142" i="3"/>
  <c r="Y90" i="3"/>
  <c r="Z142" i="3"/>
  <c r="Z90" i="3"/>
  <c r="AA142" i="3"/>
  <c r="AA90" i="3"/>
  <c r="AB142" i="3"/>
  <c r="AB90" i="3"/>
  <c r="AC142" i="3"/>
  <c r="AC90" i="3"/>
  <c r="AD142" i="3"/>
  <c r="AD90" i="3"/>
  <c r="AE142" i="3"/>
  <c r="AE90" i="3"/>
  <c r="AF142" i="3"/>
  <c r="AF90" i="3"/>
  <c r="AG142" i="3"/>
  <c r="AG90" i="3"/>
  <c r="AH142" i="3"/>
  <c r="AH90" i="3"/>
  <c r="C90" i="3"/>
  <c r="X41" i="17"/>
  <c r="D142" i="4"/>
  <c r="D90" i="4"/>
  <c r="E142" i="4"/>
  <c r="E90" i="4"/>
  <c r="F142" i="4"/>
  <c r="F90" i="4"/>
  <c r="G142" i="4"/>
  <c r="G90" i="4"/>
  <c r="H142" i="4"/>
  <c r="H90" i="4"/>
  <c r="I142" i="4"/>
  <c r="I90" i="4"/>
  <c r="J142" i="4"/>
  <c r="J90" i="4"/>
  <c r="K142" i="4"/>
  <c r="K90" i="4"/>
  <c r="L142" i="4"/>
  <c r="L90" i="4"/>
  <c r="M142" i="4"/>
  <c r="M90" i="4"/>
  <c r="N142" i="4"/>
  <c r="N90" i="4"/>
  <c r="O142" i="4"/>
  <c r="O90" i="4"/>
  <c r="P142" i="4"/>
  <c r="P90" i="4"/>
  <c r="Q142" i="4"/>
  <c r="Q90" i="4"/>
  <c r="R142" i="4"/>
  <c r="R90" i="4"/>
  <c r="S142" i="4"/>
  <c r="S90" i="4"/>
  <c r="T142" i="4"/>
  <c r="T90" i="4"/>
  <c r="U142" i="4"/>
  <c r="U90" i="4"/>
  <c r="V142" i="4"/>
  <c r="V90" i="4"/>
  <c r="W142" i="4"/>
  <c r="W90" i="4"/>
  <c r="X142" i="4"/>
  <c r="X90" i="4"/>
  <c r="Y142" i="4"/>
  <c r="Y90" i="4"/>
  <c r="Z142" i="4"/>
  <c r="Z90" i="4"/>
  <c r="AA142" i="4"/>
  <c r="AA90" i="4"/>
  <c r="AB142" i="4"/>
  <c r="AB90" i="4"/>
  <c r="AC142" i="4"/>
  <c r="AC90" i="4"/>
  <c r="AD142" i="4"/>
  <c r="AD90" i="4"/>
  <c r="AE142" i="4"/>
  <c r="AE90" i="4"/>
  <c r="C90" i="4"/>
  <c r="Y41" i="17"/>
  <c r="D142" i="6"/>
  <c r="D90" i="6"/>
  <c r="E142" i="6"/>
  <c r="E90" i="6"/>
  <c r="F142" i="6"/>
  <c r="F90" i="6"/>
  <c r="G142" i="6"/>
  <c r="G90" i="6"/>
  <c r="H142" i="6"/>
  <c r="H90" i="6"/>
  <c r="I142" i="6"/>
  <c r="I90" i="6"/>
  <c r="J142" i="6"/>
  <c r="J90" i="6"/>
  <c r="K142" i="6"/>
  <c r="K90" i="6"/>
  <c r="L142" i="6"/>
  <c r="L90" i="6"/>
  <c r="M142" i="6"/>
  <c r="M90" i="6"/>
  <c r="N142" i="6"/>
  <c r="N90" i="6"/>
  <c r="O142" i="6"/>
  <c r="O90" i="6"/>
  <c r="P142" i="6"/>
  <c r="P90" i="6"/>
  <c r="Q142" i="6"/>
  <c r="Q90" i="6"/>
  <c r="R142" i="6"/>
  <c r="R90" i="6"/>
  <c r="S142" i="6"/>
  <c r="S90" i="6"/>
  <c r="T142" i="6"/>
  <c r="T90" i="6"/>
  <c r="U142" i="6"/>
  <c r="U90" i="6"/>
  <c r="V142" i="6"/>
  <c r="V90" i="6"/>
  <c r="W142" i="6"/>
  <c r="W90" i="6"/>
  <c r="X142" i="6"/>
  <c r="X90" i="6"/>
  <c r="C90" i="6"/>
  <c r="AA41" i="17"/>
  <c r="AB41" i="17"/>
  <c r="B41" i="17"/>
  <c r="Q89" i="5"/>
  <c r="R89" i="5"/>
  <c r="S89" i="5"/>
  <c r="D89" i="5"/>
  <c r="E89" i="5"/>
  <c r="F89" i="5"/>
  <c r="G89" i="5"/>
  <c r="H89" i="5"/>
  <c r="I89" i="5"/>
  <c r="J89" i="5"/>
  <c r="K89" i="5"/>
  <c r="L89" i="5"/>
  <c r="M89" i="5"/>
  <c r="N89" i="5"/>
  <c r="O89" i="5"/>
  <c r="P89" i="5"/>
  <c r="T89" i="5"/>
  <c r="U89" i="5"/>
  <c r="V89" i="5"/>
  <c r="W89" i="5"/>
  <c r="X89" i="5"/>
  <c r="Y89" i="5"/>
  <c r="Z89" i="5"/>
  <c r="AA89" i="5"/>
  <c r="AB89" i="5"/>
  <c r="AC89" i="5"/>
  <c r="AD89" i="5"/>
  <c r="AE89" i="5"/>
  <c r="AF89" i="5"/>
  <c r="AG89" i="5"/>
  <c r="AH89" i="5"/>
  <c r="C89" i="5"/>
  <c r="Z40" i="17"/>
  <c r="R141" i="2"/>
  <c r="R89" i="2"/>
  <c r="S141" i="2"/>
  <c r="S89" i="2"/>
  <c r="T141" i="2"/>
  <c r="T89" i="2"/>
  <c r="U141" i="2"/>
  <c r="U89" i="2"/>
  <c r="V141" i="2"/>
  <c r="V89" i="2"/>
  <c r="W141" i="2"/>
  <c r="W89" i="2"/>
  <c r="X141" i="2"/>
  <c r="X89" i="2"/>
  <c r="Y141" i="2"/>
  <c r="Y89" i="2"/>
  <c r="Z141" i="2"/>
  <c r="Z89" i="2"/>
  <c r="AA141" i="2"/>
  <c r="AA89" i="2"/>
  <c r="AB141" i="2"/>
  <c r="AB89" i="2"/>
  <c r="AC141" i="2"/>
  <c r="AC89" i="2"/>
  <c r="AD141" i="2"/>
  <c r="AD89" i="2"/>
  <c r="AE141" i="2"/>
  <c r="AE89" i="2"/>
  <c r="AF141" i="2"/>
  <c r="AF89" i="2"/>
  <c r="AG141" i="2"/>
  <c r="AG89" i="2"/>
  <c r="AH141" i="2"/>
  <c r="AH89" i="2"/>
  <c r="C89" i="2"/>
  <c r="W40" i="17"/>
  <c r="D141" i="3"/>
  <c r="D89" i="3"/>
  <c r="E141" i="3"/>
  <c r="E89" i="3"/>
  <c r="F141" i="3"/>
  <c r="F89" i="3"/>
  <c r="G141" i="3"/>
  <c r="G89" i="3"/>
  <c r="H141" i="3"/>
  <c r="H89" i="3"/>
  <c r="I141" i="3"/>
  <c r="I89" i="3"/>
  <c r="J141" i="3"/>
  <c r="J89" i="3"/>
  <c r="K141" i="3"/>
  <c r="K89" i="3"/>
  <c r="L141" i="3"/>
  <c r="L89" i="3"/>
  <c r="M141" i="3"/>
  <c r="M89" i="3"/>
  <c r="N141" i="3"/>
  <c r="N89" i="3"/>
  <c r="O141" i="3"/>
  <c r="O89" i="3"/>
  <c r="P141" i="3"/>
  <c r="P89" i="3"/>
  <c r="Q141" i="3"/>
  <c r="Q89" i="3"/>
  <c r="R141" i="3"/>
  <c r="R89" i="3"/>
  <c r="S141" i="3"/>
  <c r="S89" i="3"/>
  <c r="T141" i="3"/>
  <c r="T89" i="3"/>
  <c r="U141" i="3"/>
  <c r="U89" i="3"/>
  <c r="V141" i="3"/>
  <c r="V89" i="3"/>
  <c r="W141" i="3"/>
  <c r="W89" i="3"/>
  <c r="X141" i="3"/>
  <c r="X89" i="3"/>
  <c r="Y141" i="3"/>
  <c r="Y89" i="3"/>
  <c r="Z141" i="3"/>
  <c r="Z89" i="3"/>
  <c r="AA141" i="3"/>
  <c r="AA89" i="3"/>
  <c r="AB141" i="3"/>
  <c r="AB89" i="3"/>
  <c r="AC141" i="3"/>
  <c r="AC89" i="3"/>
  <c r="AD141" i="3"/>
  <c r="AD89" i="3"/>
  <c r="AE141" i="3"/>
  <c r="AE89" i="3"/>
  <c r="AF141" i="3"/>
  <c r="AF89" i="3"/>
  <c r="AG141" i="3"/>
  <c r="AG89" i="3"/>
  <c r="AH141" i="3"/>
  <c r="AH89" i="3"/>
  <c r="C89" i="3"/>
  <c r="X40" i="17"/>
  <c r="D141" i="4"/>
  <c r="D89" i="4"/>
  <c r="E141" i="4"/>
  <c r="E89" i="4"/>
  <c r="F141" i="4"/>
  <c r="F89" i="4"/>
  <c r="G141" i="4"/>
  <c r="G89" i="4"/>
  <c r="H141" i="4"/>
  <c r="H89" i="4"/>
  <c r="I141" i="4"/>
  <c r="I89" i="4"/>
  <c r="J141" i="4"/>
  <c r="J89" i="4"/>
  <c r="K141" i="4"/>
  <c r="K89" i="4"/>
  <c r="L141" i="4"/>
  <c r="L89" i="4"/>
  <c r="M141" i="4"/>
  <c r="M89" i="4"/>
  <c r="N141" i="4"/>
  <c r="N89" i="4"/>
  <c r="O141" i="4"/>
  <c r="O89" i="4"/>
  <c r="P141" i="4"/>
  <c r="P89" i="4"/>
  <c r="Q141" i="4"/>
  <c r="Q89" i="4"/>
  <c r="R141" i="4"/>
  <c r="R89" i="4"/>
  <c r="S141" i="4"/>
  <c r="S89" i="4"/>
  <c r="T141" i="4"/>
  <c r="T89" i="4"/>
  <c r="U141" i="4"/>
  <c r="U89" i="4"/>
  <c r="V141" i="4"/>
  <c r="V89" i="4"/>
  <c r="W141" i="4"/>
  <c r="W89" i="4"/>
  <c r="X141" i="4"/>
  <c r="X89" i="4"/>
  <c r="Y141" i="4"/>
  <c r="Y89" i="4"/>
  <c r="Z141" i="4"/>
  <c r="Z89" i="4"/>
  <c r="AA141" i="4"/>
  <c r="AA89" i="4"/>
  <c r="AB141" i="4"/>
  <c r="AB89" i="4"/>
  <c r="AC141" i="4"/>
  <c r="AC89" i="4"/>
  <c r="AD141" i="4"/>
  <c r="AD89" i="4"/>
  <c r="AE141" i="4"/>
  <c r="AE89" i="4"/>
  <c r="C89" i="4"/>
  <c r="Y40" i="17"/>
  <c r="D141" i="6"/>
  <c r="D89" i="6"/>
  <c r="E141" i="6"/>
  <c r="E89" i="6"/>
  <c r="F141" i="6"/>
  <c r="F89" i="6"/>
  <c r="G141" i="6"/>
  <c r="G89" i="6"/>
  <c r="H141" i="6"/>
  <c r="H89" i="6"/>
  <c r="I141" i="6"/>
  <c r="I89" i="6"/>
  <c r="J141" i="6"/>
  <c r="J89" i="6"/>
  <c r="K141" i="6"/>
  <c r="K89" i="6"/>
  <c r="L141" i="6"/>
  <c r="L89" i="6"/>
  <c r="M141" i="6"/>
  <c r="M89" i="6"/>
  <c r="N141" i="6"/>
  <c r="N89" i="6"/>
  <c r="O141" i="6"/>
  <c r="O89" i="6"/>
  <c r="P141" i="6"/>
  <c r="P89" i="6"/>
  <c r="Q141" i="6"/>
  <c r="Q89" i="6"/>
  <c r="R141" i="6"/>
  <c r="R89" i="6"/>
  <c r="S141" i="6"/>
  <c r="S89" i="6"/>
  <c r="T141" i="6"/>
  <c r="T89" i="6"/>
  <c r="U141" i="6"/>
  <c r="U89" i="6"/>
  <c r="V141" i="6"/>
  <c r="V89" i="6"/>
  <c r="W141" i="6"/>
  <c r="W89" i="6"/>
  <c r="X141" i="6"/>
  <c r="X89" i="6"/>
  <c r="C89" i="6"/>
  <c r="AA40" i="17"/>
  <c r="AB40" i="17"/>
  <c r="B40" i="17"/>
  <c r="Q88" i="5"/>
  <c r="R88" i="5"/>
  <c r="S88" i="5"/>
  <c r="D88" i="5"/>
  <c r="E88" i="5"/>
  <c r="F88" i="5"/>
  <c r="G88" i="5"/>
  <c r="H88" i="5"/>
  <c r="I88" i="5"/>
  <c r="J88" i="5"/>
  <c r="K88" i="5"/>
  <c r="L88" i="5"/>
  <c r="M88" i="5"/>
  <c r="N88" i="5"/>
  <c r="O88" i="5"/>
  <c r="P88" i="5"/>
  <c r="T88" i="5"/>
  <c r="U88" i="5"/>
  <c r="V88" i="5"/>
  <c r="W88" i="5"/>
  <c r="X88" i="5"/>
  <c r="Y88" i="5"/>
  <c r="Z88" i="5"/>
  <c r="AA88" i="5"/>
  <c r="AB88" i="5"/>
  <c r="AC88" i="5"/>
  <c r="AD88" i="5"/>
  <c r="AE88" i="5"/>
  <c r="AF88" i="5"/>
  <c r="AG88" i="5"/>
  <c r="AH88" i="5"/>
  <c r="C88" i="5"/>
  <c r="Z39" i="17"/>
  <c r="R140" i="2"/>
  <c r="R88" i="2"/>
  <c r="S140" i="2"/>
  <c r="S88" i="2"/>
  <c r="T140" i="2"/>
  <c r="T88" i="2"/>
  <c r="U140" i="2"/>
  <c r="U88" i="2"/>
  <c r="V140" i="2"/>
  <c r="V88" i="2"/>
  <c r="W140" i="2"/>
  <c r="W88" i="2"/>
  <c r="X140" i="2"/>
  <c r="X88" i="2"/>
  <c r="Y140" i="2"/>
  <c r="Y88" i="2"/>
  <c r="Z140" i="2"/>
  <c r="Z88" i="2"/>
  <c r="AA140" i="2"/>
  <c r="AA88" i="2"/>
  <c r="AB140" i="2"/>
  <c r="AB88" i="2"/>
  <c r="AC140" i="2"/>
  <c r="AC88" i="2"/>
  <c r="AD140" i="2"/>
  <c r="AD88" i="2"/>
  <c r="AE140" i="2"/>
  <c r="AE88" i="2"/>
  <c r="AF140" i="2"/>
  <c r="AF88" i="2"/>
  <c r="AG140" i="2"/>
  <c r="AG88" i="2"/>
  <c r="AH140" i="2"/>
  <c r="AH88" i="2"/>
  <c r="C88" i="2"/>
  <c r="W39" i="17"/>
  <c r="D140" i="3"/>
  <c r="D88" i="3"/>
  <c r="E140" i="3"/>
  <c r="E88" i="3"/>
  <c r="F140" i="3"/>
  <c r="F88" i="3"/>
  <c r="G140" i="3"/>
  <c r="G88" i="3"/>
  <c r="H140" i="3"/>
  <c r="H88" i="3"/>
  <c r="I140" i="3"/>
  <c r="I88" i="3"/>
  <c r="J140" i="3"/>
  <c r="J88" i="3"/>
  <c r="K140" i="3"/>
  <c r="K88" i="3"/>
  <c r="L140" i="3"/>
  <c r="L88" i="3"/>
  <c r="M140" i="3"/>
  <c r="M88" i="3"/>
  <c r="N140" i="3"/>
  <c r="N88" i="3"/>
  <c r="O140" i="3"/>
  <c r="O88" i="3"/>
  <c r="P140" i="3"/>
  <c r="P88" i="3"/>
  <c r="Q140" i="3"/>
  <c r="Q88" i="3"/>
  <c r="R140" i="3"/>
  <c r="R88" i="3"/>
  <c r="S140" i="3"/>
  <c r="S88" i="3"/>
  <c r="T140" i="3"/>
  <c r="T88" i="3"/>
  <c r="U140" i="3"/>
  <c r="U88" i="3"/>
  <c r="V140" i="3"/>
  <c r="V88" i="3"/>
  <c r="W140" i="3"/>
  <c r="W88" i="3"/>
  <c r="X140" i="3"/>
  <c r="X88" i="3"/>
  <c r="Y140" i="3"/>
  <c r="Y88" i="3"/>
  <c r="Z140" i="3"/>
  <c r="Z88" i="3"/>
  <c r="AA140" i="3"/>
  <c r="AA88" i="3"/>
  <c r="AB140" i="3"/>
  <c r="AB88" i="3"/>
  <c r="AC140" i="3"/>
  <c r="AC88" i="3"/>
  <c r="AD140" i="3"/>
  <c r="AD88" i="3"/>
  <c r="AE140" i="3"/>
  <c r="AE88" i="3"/>
  <c r="AF140" i="3"/>
  <c r="AF88" i="3"/>
  <c r="AG140" i="3"/>
  <c r="AG88" i="3"/>
  <c r="AH140" i="3"/>
  <c r="AH88" i="3"/>
  <c r="C88" i="3"/>
  <c r="X39" i="17"/>
  <c r="D140" i="4"/>
  <c r="D88" i="4"/>
  <c r="E140" i="4"/>
  <c r="E88" i="4"/>
  <c r="F140" i="4"/>
  <c r="F88" i="4"/>
  <c r="G140" i="4"/>
  <c r="G88" i="4"/>
  <c r="H140" i="4"/>
  <c r="H88" i="4"/>
  <c r="I140" i="4"/>
  <c r="I88" i="4"/>
  <c r="J140" i="4"/>
  <c r="J88" i="4"/>
  <c r="K140" i="4"/>
  <c r="K88" i="4"/>
  <c r="L140" i="4"/>
  <c r="L88" i="4"/>
  <c r="M140" i="4"/>
  <c r="M88" i="4"/>
  <c r="N140" i="4"/>
  <c r="N88" i="4"/>
  <c r="O140" i="4"/>
  <c r="O88" i="4"/>
  <c r="P140" i="4"/>
  <c r="P88" i="4"/>
  <c r="Q140" i="4"/>
  <c r="Q88" i="4"/>
  <c r="R140" i="4"/>
  <c r="R88" i="4"/>
  <c r="S140" i="4"/>
  <c r="S88" i="4"/>
  <c r="T140" i="4"/>
  <c r="T88" i="4"/>
  <c r="U140" i="4"/>
  <c r="U88" i="4"/>
  <c r="V140" i="4"/>
  <c r="V88" i="4"/>
  <c r="W140" i="4"/>
  <c r="W88" i="4"/>
  <c r="X140" i="4"/>
  <c r="X88" i="4"/>
  <c r="Y140" i="4"/>
  <c r="Y88" i="4"/>
  <c r="Z140" i="4"/>
  <c r="Z88" i="4"/>
  <c r="AA140" i="4"/>
  <c r="AA88" i="4"/>
  <c r="AB140" i="4"/>
  <c r="AB88" i="4"/>
  <c r="AC140" i="4"/>
  <c r="AC88" i="4"/>
  <c r="AD140" i="4"/>
  <c r="AD88" i="4"/>
  <c r="AE140" i="4"/>
  <c r="AE88" i="4"/>
  <c r="C88" i="4"/>
  <c r="Y39" i="17"/>
  <c r="D140" i="6"/>
  <c r="D88" i="6"/>
  <c r="E140" i="6"/>
  <c r="E88" i="6"/>
  <c r="F140" i="6"/>
  <c r="F88" i="6"/>
  <c r="G140" i="6"/>
  <c r="G88" i="6"/>
  <c r="H140" i="6"/>
  <c r="H88" i="6"/>
  <c r="I140" i="6"/>
  <c r="I88" i="6"/>
  <c r="J140" i="6"/>
  <c r="J88" i="6"/>
  <c r="K140" i="6"/>
  <c r="K88" i="6"/>
  <c r="L140" i="6"/>
  <c r="L88" i="6"/>
  <c r="M140" i="6"/>
  <c r="M88" i="6"/>
  <c r="N140" i="6"/>
  <c r="N88" i="6"/>
  <c r="O140" i="6"/>
  <c r="O88" i="6"/>
  <c r="P140" i="6"/>
  <c r="P88" i="6"/>
  <c r="Q140" i="6"/>
  <c r="Q88" i="6"/>
  <c r="R140" i="6"/>
  <c r="R88" i="6"/>
  <c r="S140" i="6"/>
  <c r="S88" i="6"/>
  <c r="T140" i="6"/>
  <c r="T88" i="6"/>
  <c r="U140" i="6"/>
  <c r="U88" i="6"/>
  <c r="V140" i="6"/>
  <c r="V88" i="6"/>
  <c r="W140" i="6"/>
  <c r="W88" i="6"/>
  <c r="X140" i="6"/>
  <c r="X88" i="6"/>
  <c r="C88" i="6"/>
  <c r="AA39" i="17"/>
  <c r="AB39" i="17"/>
  <c r="B39" i="17"/>
  <c r="Q87" i="5"/>
  <c r="R87" i="5"/>
  <c r="S87" i="5"/>
  <c r="D87" i="5"/>
  <c r="E87" i="5"/>
  <c r="F87" i="5"/>
  <c r="G87" i="5"/>
  <c r="H87" i="5"/>
  <c r="I87" i="5"/>
  <c r="J87" i="5"/>
  <c r="K87" i="5"/>
  <c r="L87" i="5"/>
  <c r="M87" i="5"/>
  <c r="N87" i="5"/>
  <c r="O87" i="5"/>
  <c r="P87" i="5"/>
  <c r="T87" i="5"/>
  <c r="U87" i="5"/>
  <c r="V87" i="5"/>
  <c r="W87" i="5"/>
  <c r="X87" i="5"/>
  <c r="Y87" i="5"/>
  <c r="Z87" i="5"/>
  <c r="AA87" i="5"/>
  <c r="AB87" i="5"/>
  <c r="AC87" i="5"/>
  <c r="AD87" i="5"/>
  <c r="AE87" i="5"/>
  <c r="AF87" i="5"/>
  <c r="AG87" i="5"/>
  <c r="AH87" i="5"/>
  <c r="C87" i="5"/>
  <c r="Z38" i="17"/>
  <c r="R139" i="2"/>
  <c r="R87" i="2"/>
  <c r="S139" i="2"/>
  <c r="S87" i="2"/>
  <c r="T139" i="2"/>
  <c r="T87" i="2"/>
  <c r="U139" i="2"/>
  <c r="U87" i="2"/>
  <c r="V139" i="2"/>
  <c r="V87" i="2"/>
  <c r="W139" i="2"/>
  <c r="W87" i="2"/>
  <c r="X139" i="2"/>
  <c r="X87" i="2"/>
  <c r="Y139" i="2"/>
  <c r="Y87" i="2"/>
  <c r="Z139" i="2"/>
  <c r="Z87" i="2"/>
  <c r="AA139" i="2"/>
  <c r="AA87" i="2"/>
  <c r="AB139" i="2"/>
  <c r="AB87" i="2"/>
  <c r="AC139" i="2"/>
  <c r="AC87" i="2"/>
  <c r="AD139" i="2"/>
  <c r="AD87" i="2"/>
  <c r="AE139" i="2"/>
  <c r="AE87" i="2"/>
  <c r="AF139" i="2"/>
  <c r="AF87" i="2"/>
  <c r="AG139" i="2"/>
  <c r="AG87" i="2"/>
  <c r="AH139" i="2"/>
  <c r="AH87" i="2"/>
  <c r="C87" i="2"/>
  <c r="W38" i="17"/>
  <c r="D139" i="3"/>
  <c r="D87" i="3"/>
  <c r="E139" i="3"/>
  <c r="E87" i="3"/>
  <c r="F139" i="3"/>
  <c r="F87" i="3"/>
  <c r="G139" i="3"/>
  <c r="G87" i="3"/>
  <c r="H139" i="3"/>
  <c r="H87" i="3"/>
  <c r="I139" i="3"/>
  <c r="I87" i="3"/>
  <c r="J139" i="3"/>
  <c r="J87" i="3"/>
  <c r="K139" i="3"/>
  <c r="K87" i="3"/>
  <c r="L139" i="3"/>
  <c r="L87" i="3"/>
  <c r="M139" i="3"/>
  <c r="M87" i="3"/>
  <c r="N139" i="3"/>
  <c r="N87" i="3"/>
  <c r="O139" i="3"/>
  <c r="O87" i="3"/>
  <c r="P139" i="3"/>
  <c r="P87" i="3"/>
  <c r="Q139" i="3"/>
  <c r="Q87" i="3"/>
  <c r="R139" i="3"/>
  <c r="R87" i="3"/>
  <c r="S139" i="3"/>
  <c r="S87" i="3"/>
  <c r="T139" i="3"/>
  <c r="T87" i="3"/>
  <c r="U139" i="3"/>
  <c r="U87" i="3"/>
  <c r="V139" i="3"/>
  <c r="V87" i="3"/>
  <c r="W139" i="3"/>
  <c r="W87" i="3"/>
  <c r="X139" i="3"/>
  <c r="X87" i="3"/>
  <c r="Y139" i="3"/>
  <c r="Y87" i="3"/>
  <c r="Z139" i="3"/>
  <c r="Z87" i="3"/>
  <c r="AA139" i="3"/>
  <c r="AA87" i="3"/>
  <c r="AB139" i="3"/>
  <c r="AB87" i="3"/>
  <c r="AC139" i="3"/>
  <c r="AC87" i="3"/>
  <c r="AD139" i="3"/>
  <c r="AD87" i="3"/>
  <c r="AE139" i="3"/>
  <c r="AE87" i="3"/>
  <c r="AF139" i="3"/>
  <c r="AF87" i="3"/>
  <c r="AG139" i="3"/>
  <c r="AG87" i="3"/>
  <c r="AH139" i="3"/>
  <c r="AH87" i="3"/>
  <c r="C87" i="3"/>
  <c r="X38" i="17"/>
  <c r="D139" i="4"/>
  <c r="D87" i="4"/>
  <c r="E139" i="4"/>
  <c r="E87" i="4"/>
  <c r="F139" i="4"/>
  <c r="F87" i="4"/>
  <c r="G139" i="4"/>
  <c r="G87" i="4"/>
  <c r="H139" i="4"/>
  <c r="H87" i="4"/>
  <c r="I139" i="4"/>
  <c r="I87" i="4"/>
  <c r="J139" i="4"/>
  <c r="J87" i="4"/>
  <c r="K139" i="4"/>
  <c r="K87" i="4"/>
  <c r="L139" i="4"/>
  <c r="L87" i="4"/>
  <c r="M139" i="4"/>
  <c r="M87" i="4"/>
  <c r="N139" i="4"/>
  <c r="N87" i="4"/>
  <c r="O139" i="4"/>
  <c r="O87" i="4"/>
  <c r="P139" i="4"/>
  <c r="P87" i="4"/>
  <c r="Q139" i="4"/>
  <c r="Q87" i="4"/>
  <c r="R139" i="4"/>
  <c r="R87" i="4"/>
  <c r="S139" i="4"/>
  <c r="S87" i="4"/>
  <c r="T139" i="4"/>
  <c r="T87" i="4"/>
  <c r="U139" i="4"/>
  <c r="U87" i="4"/>
  <c r="V139" i="4"/>
  <c r="V87" i="4"/>
  <c r="W139" i="4"/>
  <c r="W87" i="4"/>
  <c r="X139" i="4"/>
  <c r="X87" i="4"/>
  <c r="Y139" i="4"/>
  <c r="Y87" i="4"/>
  <c r="Z139" i="4"/>
  <c r="Z87" i="4"/>
  <c r="AA139" i="4"/>
  <c r="AA87" i="4"/>
  <c r="AB139" i="4"/>
  <c r="AB87" i="4"/>
  <c r="AC139" i="4"/>
  <c r="AC87" i="4"/>
  <c r="AD139" i="4"/>
  <c r="AD87" i="4"/>
  <c r="AE139" i="4"/>
  <c r="AE87" i="4"/>
  <c r="C87" i="4"/>
  <c r="Y38" i="17"/>
  <c r="D139" i="6"/>
  <c r="D87" i="6"/>
  <c r="E139" i="6"/>
  <c r="E87" i="6"/>
  <c r="F139" i="6"/>
  <c r="F87" i="6"/>
  <c r="G139" i="6"/>
  <c r="G87" i="6"/>
  <c r="H139" i="6"/>
  <c r="H87" i="6"/>
  <c r="I139" i="6"/>
  <c r="I87" i="6"/>
  <c r="J139" i="6"/>
  <c r="J87" i="6"/>
  <c r="K139" i="6"/>
  <c r="K87" i="6"/>
  <c r="L139" i="6"/>
  <c r="L87" i="6"/>
  <c r="M139" i="6"/>
  <c r="M87" i="6"/>
  <c r="N139" i="6"/>
  <c r="N87" i="6"/>
  <c r="O139" i="6"/>
  <c r="O87" i="6"/>
  <c r="P139" i="6"/>
  <c r="P87" i="6"/>
  <c r="Q139" i="6"/>
  <c r="Q87" i="6"/>
  <c r="R139" i="6"/>
  <c r="R87" i="6"/>
  <c r="S139" i="6"/>
  <c r="S87" i="6"/>
  <c r="T139" i="6"/>
  <c r="T87" i="6"/>
  <c r="U139" i="6"/>
  <c r="U87" i="6"/>
  <c r="V139" i="6"/>
  <c r="V87" i="6"/>
  <c r="W139" i="6"/>
  <c r="W87" i="6"/>
  <c r="X139" i="6"/>
  <c r="X87" i="6"/>
  <c r="C87" i="6"/>
  <c r="AA38" i="17"/>
  <c r="AB38" i="17"/>
  <c r="B38" i="17"/>
  <c r="Q86" i="5"/>
  <c r="R86" i="5"/>
  <c r="S86" i="5"/>
  <c r="D86" i="5"/>
  <c r="E86" i="5"/>
  <c r="F86" i="5"/>
  <c r="G86" i="5"/>
  <c r="H86" i="5"/>
  <c r="I86" i="5"/>
  <c r="J86" i="5"/>
  <c r="K86" i="5"/>
  <c r="L86" i="5"/>
  <c r="M86" i="5"/>
  <c r="N86" i="5"/>
  <c r="O86" i="5"/>
  <c r="P86" i="5"/>
  <c r="T86" i="5"/>
  <c r="U86" i="5"/>
  <c r="V86" i="5"/>
  <c r="W86" i="5"/>
  <c r="X86" i="5"/>
  <c r="Y86" i="5"/>
  <c r="Z86" i="5"/>
  <c r="AA86" i="5"/>
  <c r="AB86" i="5"/>
  <c r="AC86" i="5"/>
  <c r="AD86" i="5"/>
  <c r="AE86" i="5"/>
  <c r="AF86" i="5"/>
  <c r="AG86" i="5"/>
  <c r="AH86" i="5"/>
  <c r="C86" i="5"/>
  <c r="Z37" i="17"/>
  <c r="R138" i="2"/>
  <c r="R86" i="2"/>
  <c r="S138" i="2"/>
  <c r="S86" i="2"/>
  <c r="T138" i="2"/>
  <c r="T86" i="2"/>
  <c r="U138" i="2"/>
  <c r="U86" i="2"/>
  <c r="V138" i="2"/>
  <c r="V86" i="2"/>
  <c r="W138" i="2"/>
  <c r="W86" i="2"/>
  <c r="X138" i="2"/>
  <c r="X86" i="2"/>
  <c r="Y138" i="2"/>
  <c r="Y86" i="2"/>
  <c r="Z138" i="2"/>
  <c r="Z86" i="2"/>
  <c r="AA138" i="2"/>
  <c r="AA86" i="2"/>
  <c r="AB138" i="2"/>
  <c r="AB86" i="2"/>
  <c r="AC138" i="2"/>
  <c r="AC86" i="2"/>
  <c r="AD138" i="2"/>
  <c r="AD86" i="2"/>
  <c r="AE138" i="2"/>
  <c r="AE86" i="2"/>
  <c r="AF138" i="2"/>
  <c r="AF86" i="2"/>
  <c r="AG138" i="2"/>
  <c r="AG86" i="2"/>
  <c r="AH138" i="2"/>
  <c r="AH86" i="2"/>
  <c r="C86" i="2"/>
  <c r="W37" i="17"/>
  <c r="D138" i="3"/>
  <c r="D86" i="3"/>
  <c r="E138" i="3"/>
  <c r="E86" i="3"/>
  <c r="F138" i="3"/>
  <c r="F86" i="3"/>
  <c r="G138" i="3"/>
  <c r="G86" i="3"/>
  <c r="H138" i="3"/>
  <c r="H86" i="3"/>
  <c r="I138" i="3"/>
  <c r="I86" i="3"/>
  <c r="J138" i="3"/>
  <c r="J86" i="3"/>
  <c r="K138" i="3"/>
  <c r="K86" i="3"/>
  <c r="L138" i="3"/>
  <c r="L86" i="3"/>
  <c r="M138" i="3"/>
  <c r="M86" i="3"/>
  <c r="N138" i="3"/>
  <c r="N86" i="3"/>
  <c r="O138" i="3"/>
  <c r="O86" i="3"/>
  <c r="P138" i="3"/>
  <c r="P86" i="3"/>
  <c r="Q138" i="3"/>
  <c r="Q86" i="3"/>
  <c r="R138" i="3"/>
  <c r="R86" i="3"/>
  <c r="S138" i="3"/>
  <c r="S86" i="3"/>
  <c r="T138" i="3"/>
  <c r="T86" i="3"/>
  <c r="U138" i="3"/>
  <c r="U86" i="3"/>
  <c r="V138" i="3"/>
  <c r="V86" i="3"/>
  <c r="W138" i="3"/>
  <c r="W86" i="3"/>
  <c r="X138" i="3"/>
  <c r="X86" i="3"/>
  <c r="Y138" i="3"/>
  <c r="Y86" i="3"/>
  <c r="Z138" i="3"/>
  <c r="Z86" i="3"/>
  <c r="AA138" i="3"/>
  <c r="AA86" i="3"/>
  <c r="AB138" i="3"/>
  <c r="AB86" i="3"/>
  <c r="AC138" i="3"/>
  <c r="AC86" i="3"/>
  <c r="AD138" i="3"/>
  <c r="AD86" i="3"/>
  <c r="AE138" i="3"/>
  <c r="AE86" i="3"/>
  <c r="AF138" i="3"/>
  <c r="AF86" i="3"/>
  <c r="AG138" i="3"/>
  <c r="AG86" i="3"/>
  <c r="AH138" i="3"/>
  <c r="AH86" i="3"/>
  <c r="C86" i="3"/>
  <c r="X37" i="17"/>
  <c r="D138" i="4"/>
  <c r="D86" i="4"/>
  <c r="E138" i="4"/>
  <c r="E86" i="4"/>
  <c r="F138" i="4"/>
  <c r="F86" i="4"/>
  <c r="G138" i="4"/>
  <c r="G86" i="4"/>
  <c r="H138" i="4"/>
  <c r="H86" i="4"/>
  <c r="I138" i="4"/>
  <c r="I86" i="4"/>
  <c r="J138" i="4"/>
  <c r="J86" i="4"/>
  <c r="K138" i="4"/>
  <c r="K86" i="4"/>
  <c r="L138" i="4"/>
  <c r="L86" i="4"/>
  <c r="M138" i="4"/>
  <c r="M86" i="4"/>
  <c r="N138" i="4"/>
  <c r="N86" i="4"/>
  <c r="O138" i="4"/>
  <c r="O86" i="4"/>
  <c r="P138" i="4"/>
  <c r="P86" i="4"/>
  <c r="Q138" i="4"/>
  <c r="Q86" i="4"/>
  <c r="R138" i="4"/>
  <c r="R86" i="4"/>
  <c r="S138" i="4"/>
  <c r="S86" i="4"/>
  <c r="T138" i="4"/>
  <c r="T86" i="4"/>
  <c r="U138" i="4"/>
  <c r="U86" i="4"/>
  <c r="V138" i="4"/>
  <c r="V86" i="4"/>
  <c r="W138" i="4"/>
  <c r="W86" i="4"/>
  <c r="X138" i="4"/>
  <c r="X86" i="4"/>
  <c r="Y138" i="4"/>
  <c r="Y86" i="4"/>
  <c r="Z138" i="4"/>
  <c r="Z86" i="4"/>
  <c r="AA138" i="4"/>
  <c r="AA86" i="4"/>
  <c r="AB138" i="4"/>
  <c r="AB86" i="4"/>
  <c r="AC138" i="4"/>
  <c r="AC86" i="4"/>
  <c r="AD138" i="4"/>
  <c r="AD86" i="4"/>
  <c r="AE138" i="4"/>
  <c r="AE86" i="4"/>
  <c r="C86" i="4"/>
  <c r="Y37" i="17"/>
  <c r="D138" i="6"/>
  <c r="D86" i="6"/>
  <c r="E138" i="6"/>
  <c r="E86" i="6"/>
  <c r="F138" i="6"/>
  <c r="F86" i="6"/>
  <c r="G138" i="6"/>
  <c r="G86" i="6"/>
  <c r="H138" i="6"/>
  <c r="H86" i="6"/>
  <c r="I138" i="6"/>
  <c r="I86" i="6"/>
  <c r="J138" i="6"/>
  <c r="J86" i="6"/>
  <c r="K138" i="6"/>
  <c r="K86" i="6"/>
  <c r="L138" i="6"/>
  <c r="L86" i="6"/>
  <c r="M138" i="6"/>
  <c r="M86" i="6"/>
  <c r="N138" i="6"/>
  <c r="N86" i="6"/>
  <c r="O138" i="6"/>
  <c r="O86" i="6"/>
  <c r="P138" i="6"/>
  <c r="P86" i="6"/>
  <c r="Q138" i="6"/>
  <c r="Q86" i="6"/>
  <c r="R138" i="6"/>
  <c r="R86" i="6"/>
  <c r="S138" i="6"/>
  <c r="S86" i="6"/>
  <c r="T138" i="6"/>
  <c r="T86" i="6"/>
  <c r="U138" i="6"/>
  <c r="U86" i="6"/>
  <c r="V138" i="6"/>
  <c r="V86" i="6"/>
  <c r="W138" i="6"/>
  <c r="W86" i="6"/>
  <c r="X138" i="6"/>
  <c r="X86" i="6"/>
  <c r="C86" i="6"/>
  <c r="AA37" i="17"/>
  <c r="AB37" i="17"/>
  <c r="B37" i="17"/>
  <c r="R137" i="2"/>
  <c r="R85" i="2"/>
  <c r="S137" i="2"/>
  <c r="S85" i="2"/>
  <c r="T137" i="2"/>
  <c r="T85" i="2"/>
  <c r="U137" i="2"/>
  <c r="U85" i="2"/>
  <c r="V137" i="2"/>
  <c r="V85" i="2"/>
  <c r="W137" i="2"/>
  <c r="W85" i="2"/>
  <c r="X137" i="2"/>
  <c r="X85" i="2"/>
  <c r="Y137" i="2"/>
  <c r="Y85" i="2"/>
  <c r="Z137" i="2"/>
  <c r="Z85" i="2"/>
  <c r="AA137" i="2"/>
  <c r="AA85" i="2"/>
  <c r="AB137" i="2"/>
  <c r="AB85" i="2"/>
  <c r="AC137" i="2"/>
  <c r="AC85" i="2"/>
  <c r="AD137" i="2"/>
  <c r="AD85" i="2"/>
  <c r="AE137" i="2"/>
  <c r="AE85" i="2"/>
  <c r="AF137" i="2"/>
  <c r="AF85" i="2"/>
  <c r="AG137" i="2"/>
  <c r="AG85" i="2"/>
  <c r="AH137" i="2"/>
  <c r="AH85" i="2"/>
  <c r="C85" i="2"/>
  <c r="W36" i="17"/>
  <c r="D137" i="3"/>
  <c r="D85" i="3"/>
  <c r="E137" i="3"/>
  <c r="E85" i="3"/>
  <c r="F137" i="3"/>
  <c r="F85" i="3"/>
  <c r="G137" i="3"/>
  <c r="G85" i="3"/>
  <c r="H137" i="3"/>
  <c r="H85" i="3"/>
  <c r="I137" i="3"/>
  <c r="I85" i="3"/>
  <c r="J137" i="3"/>
  <c r="J85" i="3"/>
  <c r="K137" i="3"/>
  <c r="K85" i="3"/>
  <c r="L137" i="3"/>
  <c r="L85" i="3"/>
  <c r="M137" i="3"/>
  <c r="M85" i="3"/>
  <c r="N137" i="3"/>
  <c r="N85" i="3"/>
  <c r="O137" i="3"/>
  <c r="O85" i="3"/>
  <c r="P137" i="3"/>
  <c r="P85" i="3"/>
  <c r="Q137" i="3"/>
  <c r="Q85" i="3"/>
  <c r="R137" i="3"/>
  <c r="R85" i="3"/>
  <c r="S137" i="3"/>
  <c r="S85" i="3"/>
  <c r="T137" i="3"/>
  <c r="T85" i="3"/>
  <c r="U137" i="3"/>
  <c r="U85" i="3"/>
  <c r="V137" i="3"/>
  <c r="V85" i="3"/>
  <c r="W137" i="3"/>
  <c r="W85" i="3"/>
  <c r="X137" i="3"/>
  <c r="X85" i="3"/>
  <c r="Y137" i="3"/>
  <c r="Y85" i="3"/>
  <c r="Z137" i="3"/>
  <c r="Z85" i="3"/>
  <c r="AA137" i="3"/>
  <c r="AA85" i="3"/>
  <c r="AB137" i="3"/>
  <c r="AB85" i="3"/>
  <c r="AC137" i="3"/>
  <c r="AC85" i="3"/>
  <c r="AD137" i="3"/>
  <c r="AD85" i="3"/>
  <c r="AE137" i="3"/>
  <c r="AE85" i="3"/>
  <c r="AF137" i="3"/>
  <c r="AF85" i="3"/>
  <c r="AG137" i="3"/>
  <c r="AG85" i="3"/>
  <c r="AH137" i="3"/>
  <c r="AH85" i="3"/>
  <c r="C85" i="3"/>
  <c r="X36" i="17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R137" i="4"/>
  <c r="S137" i="4"/>
  <c r="T137" i="4"/>
  <c r="U137" i="4"/>
  <c r="V137" i="4"/>
  <c r="W137" i="4"/>
  <c r="X137" i="4"/>
  <c r="Y137" i="4"/>
  <c r="Z137" i="4"/>
  <c r="AA137" i="4"/>
  <c r="AB137" i="4"/>
  <c r="AC137" i="4"/>
  <c r="AD137" i="4"/>
  <c r="AE137" i="4"/>
  <c r="D137" i="6"/>
  <c r="D85" i="6"/>
  <c r="E137" i="6"/>
  <c r="E85" i="6"/>
  <c r="F137" i="6"/>
  <c r="F85" i="6"/>
  <c r="G137" i="6"/>
  <c r="G85" i="6"/>
  <c r="H137" i="6"/>
  <c r="H85" i="6"/>
  <c r="I137" i="6"/>
  <c r="I85" i="6"/>
  <c r="J137" i="6"/>
  <c r="J85" i="6"/>
  <c r="K137" i="6"/>
  <c r="K85" i="6"/>
  <c r="L137" i="6"/>
  <c r="L85" i="6"/>
  <c r="M137" i="6"/>
  <c r="M85" i="6"/>
  <c r="N137" i="6"/>
  <c r="N85" i="6"/>
  <c r="O137" i="6"/>
  <c r="O85" i="6"/>
  <c r="P137" i="6"/>
  <c r="P85" i="6"/>
  <c r="Q137" i="6"/>
  <c r="Q85" i="6"/>
  <c r="R137" i="6"/>
  <c r="R85" i="6"/>
  <c r="S137" i="6"/>
  <c r="S85" i="6"/>
  <c r="T137" i="6"/>
  <c r="T85" i="6"/>
  <c r="U137" i="6"/>
  <c r="U85" i="6"/>
  <c r="V137" i="6"/>
  <c r="V85" i="6"/>
  <c r="W137" i="6"/>
  <c r="W85" i="6"/>
  <c r="X137" i="6"/>
  <c r="X85" i="6"/>
  <c r="C85" i="6"/>
  <c r="AA36" i="17"/>
  <c r="AB36" i="17"/>
  <c r="B36" i="17"/>
  <c r="AB35" i="17"/>
  <c r="B35" i="17"/>
  <c r="AB34" i="17"/>
  <c r="B34" i="17"/>
  <c r="C40" i="2"/>
  <c r="W22" i="17"/>
  <c r="C40" i="3"/>
  <c r="X22" i="17"/>
  <c r="C40" i="4"/>
  <c r="Y22" i="17"/>
  <c r="C40" i="5"/>
  <c r="Z22" i="17"/>
  <c r="C40" i="6"/>
  <c r="AA22" i="17"/>
  <c r="AB22" i="17"/>
  <c r="B22" i="17"/>
  <c r="C39" i="2"/>
  <c r="W21" i="17"/>
  <c r="C39" i="3"/>
  <c r="X21" i="17"/>
  <c r="C39" i="4"/>
  <c r="Y21" i="17"/>
  <c r="C39" i="5"/>
  <c r="Z21" i="17"/>
  <c r="C39" i="6"/>
  <c r="AA21" i="17"/>
  <c r="AB21" i="17"/>
  <c r="B21" i="17"/>
  <c r="C38" i="2"/>
  <c r="W20" i="17"/>
  <c r="C38" i="3"/>
  <c r="X20" i="17"/>
  <c r="C38" i="4"/>
  <c r="Y20" i="17"/>
  <c r="C38" i="5"/>
  <c r="Z20" i="17"/>
  <c r="C38" i="6"/>
  <c r="AA20" i="17"/>
  <c r="AB20" i="17"/>
  <c r="B20" i="17"/>
  <c r="C37" i="2"/>
  <c r="W19" i="17"/>
  <c r="C37" i="3"/>
  <c r="X19" i="17"/>
  <c r="C37" i="4"/>
  <c r="Y19" i="17"/>
  <c r="C37" i="5"/>
  <c r="Z19" i="17"/>
  <c r="C37" i="6"/>
  <c r="AA19" i="17"/>
  <c r="AB19" i="17"/>
  <c r="B19" i="17"/>
  <c r="C36" i="2"/>
  <c r="W18" i="17"/>
  <c r="C36" i="3"/>
  <c r="X18" i="17"/>
  <c r="C36" i="4"/>
  <c r="Y18" i="17"/>
  <c r="C36" i="5"/>
  <c r="Z18" i="17"/>
  <c r="C36" i="6"/>
  <c r="AA18" i="17"/>
  <c r="AB18" i="17"/>
  <c r="B18" i="17"/>
  <c r="C35" i="2"/>
  <c r="W17" i="17"/>
  <c r="C35" i="3"/>
  <c r="X17" i="17"/>
  <c r="C35" i="4"/>
  <c r="Y17" i="17"/>
  <c r="C35" i="5"/>
  <c r="Z17" i="17"/>
  <c r="C35" i="6"/>
  <c r="AA17" i="17"/>
  <c r="AB17" i="17"/>
  <c r="B17" i="17"/>
  <c r="C34" i="2"/>
  <c r="W16" i="17"/>
  <c r="C34" i="3"/>
  <c r="X16" i="17"/>
  <c r="C34" i="4"/>
  <c r="Y16" i="17"/>
  <c r="C34" i="5"/>
  <c r="Z16" i="17"/>
  <c r="C34" i="6"/>
  <c r="AA16" i="17"/>
  <c r="AB16" i="17"/>
  <c r="B16" i="17"/>
  <c r="C33" i="2"/>
  <c r="W15" i="17"/>
  <c r="C33" i="3"/>
  <c r="X15" i="17"/>
  <c r="C33" i="4"/>
  <c r="Y15" i="17"/>
  <c r="C33" i="5"/>
  <c r="Z15" i="17"/>
  <c r="C33" i="6"/>
  <c r="AA15" i="17"/>
  <c r="AB15" i="17"/>
  <c r="B15" i="17"/>
  <c r="C32" i="4"/>
  <c r="Y14" i="17"/>
  <c r="C32" i="6"/>
  <c r="AA14" i="17"/>
  <c r="B14" i="17"/>
  <c r="AB13" i="17"/>
  <c r="B13" i="17"/>
  <c r="F22" i="19"/>
  <c r="F21" i="19"/>
  <c r="F20" i="19"/>
  <c r="F19" i="19"/>
  <c r="F18" i="19"/>
  <c r="F17" i="19"/>
  <c r="E17" i="19"/>
  <c r="D17" i="19"/>
  <c r="E22" i="19"/>
  <c r="E21" i="19"/>
  <c r="E20" i="19"/>
  <c r="E19" i="19"/>
  <c r="E18" i="19"/>
  <c r="D22" i="19"/>
  <c r="D21" i="19"/>
  <c r="D20" i="19"/>
  <c r="D19" i="19"/>
  <c r="D18" i="19"/>
  <c r="C22" i="19"/>
  <c r="C21" i="19"/>
  <c r="C20" i="19"/>
  <c r="C19" i="19"/>
  <c r="C18" i="19"/>
  <c r="C17" i="19"/>
  <c r="B22" i="19"/>
  <c r="B21" i="19"/>
  <c r="B20" i="19"/>
  <c r="B19" i="19"/>
  <c r="B18" i="19"/>
  <c r="B17" i="19"/>
  <c r="Y16" i="19"/>
  <c r="X16" i="19"/>
  <c r="W16" i="19"/>
  <c r="V16" i="19"/>
  <c r="C16" i="19"/>
  <c r="D16" i="19"/>
  <c r="E16" i="19"/>
  <c r="F16" i="19"/>
  <c r="G16" i="19"/>
  <c r="H16" i="19"/>
  <c r="I16" i="19"/>
  <c r="J16" i="19"/>
  <c r="K16" i="19"/>
  <c r="L16" i="19"/>
  <c r="M16" i="19"/>
  <c r="N16" i="19"/>
  <c r="O16" i="19"/>
  <c r="P16" i="19"/>
  <c r="Q16" i="19"/>
  <c r="R16" i="19"/>
  <c r="S16" i="19"/>
  <c r="T16" i="19"/>
  <c r="U16" i="19"/>
  <c r="W11" i="19"/>
  <c r="W10" i="19"/>
  <c r="W12" i="19"/>
  <c r="D133" i="6"/>
  <c r="D81" i="6"/>
  <c r="E133" i="6"/>
  <c r="E81" i="6"/>
  <c r="F133" i="6"/>
  <c r="F81" i="6"/>
  <c r="G133" i="6"/>
  <c r="G81" i="6"/>
  <c r="H133" i="6"/>
  <c r="H81" i="6"/>
  <c r="I133" i="6"/>
  <c r="I81" i="6"/>
  <c r="J133" i="6"/>
  <c r="J81" i="6"/>
  <c r="K133" i="6"/>
  <c r="K81" i="6"/>
  <c r="L133" i="6"/>
  <c r="L81" i="6"/>
  <c r="M133" i="6"/>
  <c r="M81" i="6"/>
  <c r="N133" i="6"/>
  <c r="N81" i="6"/>
  <c r="O133" i="6"/>
  <c r="O81" i="6"/>
  <c r="P133" i="6"/>
  <c r="P81" i="6"/>
  <c r="Q133" i="6"/>
  <c r="Q81" i="6"/>
  <c r="R133" i="6"/>
  <c r="R81" i="6"/>
  <c r="S133" i="6"/>
  <c r="S81" i="6"/>
  <c r="T133" i="6"/>
  <c r="T81" i="6"/>
  <c r="U133" i="6"/>
  <c r="U81" i="6"/>
  <c r="V133" i="6"/>
  <c r="V81" i="6"/>
  <c r="W133" i="6"/>
  <c r="W81" i="6"/>
  <c r="X133" i="6"/>
  <c r="X81" i="6"/>
  <c r="C81" i="6"/>
  <c r="AA32" i="17"/>
  <c r="D81" i="5"/>
  <c r="E81" i="5"/>
  <c r="F81" i="5"/>
  <c r="G81" i="5"/>
  <c r="H81" i="5"/>
  <c r="I81" i="5"/>
  <c r="J81" i="5"/>
  <c r="K81" i="5"/>
  <c r="L81" i="5"/>
  <c r="M81" i="5"/>
  <c r="N81" i="5"/>
  <c r="O81" i="5"/>
  <c r="P81" i="5"/>
  <c r="Q81" i="5"/>
  <c r="R81" i="5"/>
  <c r="S81" i="5"/>
  <c r="T81" i="5"/>
  <c r="U81" i="5"/>
  <c r="V81" i="5"/>
  <c r="W81" i="5"/>
  <c r="X81" i="5"/>
  <c r="Y81" i="5"/>
  <c r="Z81" i="5"/>
  <c r="AA81" i="5"/>
  <c r="AB81" i="5"/>
  <c r="AC81" i="5"/>
  <c r="AD81" i="5"/>
  <c r="AE81" i="5"/>
  <c r="AF81" i="5"/>
  <c r="AG81" i="5"/>
  <c r="AH81" i="5"/>
  <c r="C81" i="5"/>
  <c r="Z32" i="17"/>
  <c r="D133" i="4"/>
  <c r="D81" i="4"/>
  <c r="E133" i="4"/>
  <c r="E81" i="4"/>
  <c r="F133" i="4"/>
  <c r="F81" i="4"/>
  <c r="G133" i="4"/>
  <c r="G81" i="4"/>
  <c r="H133" i="4"/>
  <c r="H81" i="4"/>
  <c r="I133" i="4"/>
  <c r="I81" i="4"/>
  <c r="J133" i="4"/>
  <c r="J81" i="4"/>
  <c r="K133" i="4"/>
  <c r="K81" i="4"/>
  <c r="L133" i="4"/>
  <c r="L81" i="4"/>
  <c r="M133" i="4"/>
  <c r="M81" i="4"/>
  <c r="N133" i="4"/>
  <c r="N81" i="4"/>
  <c r="O133" i="4"/>
  <c r="O81" i="4"/>
  <c r="P133" i="4"/>
  <c r="P81" i="4"/>
  <c r="Q133" i="4"/>
  <c r="Q81" i="4"/>
  <c r="R133" i="4"/>
  <c r="R81" i="4"/>
  <c r="S133" i="4"/>
  <c r="S81" i="4"/>
  <c r="T133" i="4"/>
  <c r="T81" i="4"/>
  <c r="U133" i="4"/>
  <c r="U81" i="4"/>
  <c r="V133" i="4"/>
  <c r="V81" i="4"/>
  <c r="W133" i="4"/>
  <c r="W81" i="4"/>
  <c r="X133" i="4"/>
  <c r="X81" i="4"/>
  <c r="Y133" i="4"/>
  <c r="Y81" i="4"/>
  <c r="Z133" i="4"/>
  <c r="Z81" i="4"/>
  <c r="AA133" i="4"/>
  <c r="AA81" i="4"/>
  <c r="AB133" i="4"/>
  <c r="AB81" i="4"/>
  <c r="AC133" i="4"/>
  <c r="AC81" i="4"/>
  <c r="AD133" i="4"/>
  <c r="AD81" i="4"/>
  <c r="AE133" i="4"/>
  <c r="AE81" i="4"/>
  <c r="C81" i="4"/>
  <c r="Y32" i="17"/>
  <c r="D133" i="3"/>
  <c r="D81" i="3"/>
  <c r="E133" i="3"/>
  <c r="E81" i="3"/>
  <c r="F133" i="3"/>
  <c r="F81" i="3"/>
  <c r="G133" i="3"/>
  <c r="G81" i="3"/>
  <c r="H133" i="3"/>
  <c r="H81" i="3"/>
  <c r="I133" i="3"/>
  <c r="I81" i="3"/>
  <c r="J133" i="3"/>
  <c r="J81" i="3"/>
  <c r="K133" i="3"/>
  <c r="K81" i="3"/>
  <c r="L133" i="3"/>
  <c r="L81" i="3"/>
  <c r="M133" i="3"/>
  <c r="M81" i="3"/>
  <c r="N133" i="3"/>
  <c r="N81" i="3"/>
  <c r="O133" i="3"/>
  <c r="O81" i="3"/>
  <c r="P133" i="3"/>
  <c r="P81" i="3"/>
  <c r="Q133" i="3"/>
  <c r="Q81" i="3"/>
  <c r="R133" i="3"/>
  <c r="R81" i="3"/>
  <c r="S133" i="3"/>
  <c r="S81" i="3"/>
  <c r="T133" i="3"/>
  <c r="T81" i="3"/>
  <c r="U133" i="3"/>
  <c r="U81" i="3"/>
  <c r="V133" i="3"/>
  <c r="V81" i="3"/>
  <c r="W133" i="3"/>
  <c r="W81" i="3"/>
  <c r="X133" i="3"/>
  <c r="X81" i="3"/>
  <c r="Y133" i="3"/>
  <c r="Y81" i="3"/>
  <c r="Z133" i="3"/>
  <c r="Z81" i="3"/>
  <c r="AA133" i="3"/>
  <c r="AA81" i="3"/>
  <c r="AB133" i="3"/>
  <c r="AB81" i="3"/>
  <c r="AC133" i="3"/>
  <c r="AC81" i="3"/>
  <c r="AD133" i="3"/>
  <c r="AD81" i="3"/>
  <c r="AE133" i="3"/>
  <c r="AE81" i="3"/>
  <c r="AF133" i="3"/>
  <c r="AF81" i="3"/>
  <c r="AG133" i="3"/>
  <c r="AG81" i="3"/>
  <c r="AH133" i="3"/>
  <c r="AH81" i="3"/>
  <c r="C81" i="3"/>
  <c r="X32" i="17"/>
  <c r="R133" i="2"/>
  <c r="R81" i="2"/>
  <c r="S133" i="2"/>
  <c r="S81" i="2"/>
  <c r="T133" i="2"/>
  <c r="T81" i="2"/>
  <c r="U133" i="2"/>
  <c r="U81" i="2"/>
  <c r="V133" i="2"/>
  <c r="V81" i="2"/>
  <c r="W133" i="2"/>
  <c r="W81" i="2"/>
  <c r="X133" i="2"/>
  <c r="X81" i="2"/>
  <c r="Y133" i="2"/>
  <c r="Y81" i="2"/>
  <c r="Z133" i="2"/>
  <c r="Z81" i="2"/>
  <c r="AA133" i="2"/>
  <c r="AA81" i="2"/>
  <c r="AB133" i="2"/>
  <c r="AB81" i="2"/>
  <c r="AC133" i="2"/>
  <c r="AC81" i="2"/>
  <c r="AD133" i="2"/>
  <c r="AD81" i="2"/>
  <c r="AE133" i="2"/>
  <c r="AE81" i="2"/>
  <c r="AF133" i="2"/>
  <c r="AF81" i="2"/>
  <c r="AG133" i="2"/>
  <c r="AG81" i="2"/>
  <c r="AH133" i="2"/>
  <c r="AH81" i="2"/>
  <c r="C81" i="2"/>
  <c r="W32" i="17"/>
  <c r="X11" i="19"/>
  <c r="X10" i="19"/>
  <c r="X12" i="19"/>
  <c r="Y12" i="19"/>
  <c r="Y11" i="19"/>
  <c r="Y10" i="19"/>
  <c r="S12" i="19"/>
  <c r="T12" i="19"/>
  <c r="U12" i="19"/>
  <c r="U11" i="19"/>
  <c r="U10" i="19"/>
  <c r="O12" i="19"/>
  <c r="P12" i="19"/>
  <c r="Q12" i="19"/>
  <c r="Q11" i="19"/>
  <c r="Q10" i="19"/>
  <c r="K12" i="19"/>
  <c r="L12" i="19"/>
  <c r="M12" i="19"/>
  <c r="M11" i="19"/>
  <c r="M10" i="19"/>
  <c r="C12" i="19"/>
  <c r="D12" i="19"/>
  <c r="E12" i="19"/>
  <c r="E11" i="19"/>
  <c r="G12" i="19"/>
  <c r="H12" i="19"/>
  <c r="I12" i="19"/>
  <c r="I11" i="19"/>
  <c r="E10" i="19"/>
  <c r="I10" i="19"/>
  <c r="C184" i="6"/>
  <c r="C184" i="5"/>
  <c r="C184" i="4"/>
  <c r="C184" i="3"/>
  <c r="C184" i="2"/>
  <c r="X13" i="19"/>
  <c r="C185" i="6"/>
  <c r="C185" i="5"/>
  <c r="C185" i="4"/>
  <c r="C185" i="3"/>
  <c r="C185" i="2"/>
  <c r="W13" i="19"/>
  <c r="AA70" i="17"/>
  <c r="R13" i="19"/>
  <c r="Z70" i="17"/>
  <c r="N13" i="19"/>
  <c r="Y70" i="17"/>
  <c r="J13" i="19"/>
  <c r="X70" i="17"/>
  <c r="F13" i="19"/>
  <c r="W70" i="17"/>
  <c r="B13" i="19"/>
  <c r="V13" i="19"/>
  <c r="AA50" i="17"/>
  <c r="R12" i="19"/>
  <c r="Z50" i="17"/>
  <c r="N12" i="19"/>
  <c r="Y50" i="17"/>
  <c r="J12" i="19"/>
  <c r="X50" i="17"/>
  <c r="F12" i="19"/>
  <c r="W50" i="17"/>
  <c r="B12" i="19"/>
  <c r="V12" i="19"/>
  <c r="AA29" i="17"/>
  <c r="R11" i="19"/>
  <c r="Z29" i="17"/>
  <c r="N11" i="19"/>
  <c r="Y29" i="17"/>
  <c r="J11" i="19"/>
  <c r="X29" i="17"/>
  <c r="F11" i="19"/>
  <c r="W29" i="17"/>
  <c r="B11" i="19"/>
  <c r="V11" i="19"/>
  <c r="AA8" i="17"/>
  <c r="R10" i="19"/>
  <c r="Z8" i="17"/>
  <c r="N10" i="19"/>
  <c r="Y8" i="17"/>
  <c r="J10" i="19"/>
  <c r="X8" i="17"/>
  <c r="F10" i="19"/>
  <c r="W8" i="17"/>
  <c r="B10" i="19"/>
  <c r="V10" i="19"/>
  <c r="B5" i="19"/>
  <c r="B4" i="19"/>
  <c r="AB33" i="17"/>
  <c r="AB29" i="17"/>
  <c r="B33" i="17"/>
  <c r="AB32" i="17"/>
  <c r="B32" i="17"/>
  <c r="R132" i="2"/>
  <c r="R80" i="2"/>
  <c r="S132" i="2"/>
  <c r="S80" i="2"/>
  <c r="T132" i="2"/>
  <c r="T80" i="2"/>
  <c r="U132" i="2"/>
  <c r="U80" i="2"/>
  <c r="V132" i="2"/>
  <c r="V80" i="2"/>
  <c r="W132" i="2"/>
  <c r="W80" i="2"/>
  <c r="X132" i="2"/>
  <c r="X80" i="2"/>
  <c r="Y132" i="2"/>
  <c r="Y80" i="2"/>
  <c r="Z132" i="2"/>
  <c r="Z80" i="2"/>
  <c r="AA132" i="2"/>
  <c r="AA80" i="2"/>
  <c r="AB132" i="2"/>
  <c r="AB80" i="2"/>
  <c r="AC132" i="2"/>
  <c r="AC80" i="2"/>
  <c r="AD132" i="2"/>
  <c r="AD80" i="2"/>
  <c r="AE132" i="2"/>
  <c r="AE80" i="2"/>
  <c r="AF132" i="2"/>
  <c r="AF80" i="2"/>
  <c r="AG132" i="2"/>
  <c r="AG80" i="2"/>
  <c r="AH132" i="2"/>
  <c r="AH80" i="2"/>
  <c r="C80" i="2"/>
  <c r="W31" i="17"/>
  <c r="D132" i="3"/>
  <c r="D80" i="3"/>
  <c r="E132" i="3"/>
  <c r="E80" i="3"/>
  <c r="F132" i="3"/>
  <c r="F80" i="3"/>
  <c r="G132" i="3"/>
  <c r="G80" i="3"/>
  <c r="H132" i="3"/>
  <c r="H80" i="3"/>
  <c r="I132" i="3"/>
  <c r="I80" i="3"/>
  <c r="J132" i="3"/>
  <c r="J80" i="3"/>
  <c r="K132" i="3"/>
  <c r="K80" i="3"/>
  <c r="L132" i="3"/>
  <c r="L80" i="3"/>
  <c r="M132" i="3"/>
  <c r="M80" i="3"/>
  <c r="N132" i="3"/>
  <c r="N80" i="3"/>
  <c r="O132" i="3"/>
  <c r="O80" i="3"/>
  <c r="P132" i="3"/>
  <c r="P80" i="3"/>
  <c r="Q132" i="3"/>
  <c r="Q80" i="3"/>
  <c r="R132" i="3"/>
  <c r="R80" i="3"/>
  <c r="S132" i="3"/>
  <c r="S80" i="3"/>
  <c r="T132" i="3"/>
  <c r="T80" i="3"/>
  <c r="U132" i="3"/>
  <c r="U80" i="3"/>
  <c r="V132" i="3"/>
  <c r="V80" i="3"/>
  <c r="W132" i="3"/>
  <c r="W80" i="3"/>
  <c r="X132" i="3"/>
  <c r="X80" i="3"/>
  <c r="Y132" i="3"/>
  <c r="Y80" i="3"/>
  <c r="Z132" i="3"/>
  <c r="Z80" i="3"/>
  <c r="AA132" i="3"/>
  <c r="AA80" i="3"/>
  <c r="AB132" i="3"/>
  <c r="AB80" i="3"/>
  <c r="AC132" i="3"/>
  <c r="AC80" i="3"/>
  <c r="AD132" i="3"/>
  <c r="AD80" i="3"/>
  <c r="AE132" i="3"/>
  <c r="AE80" i="3"/>
  <c r="AF132" i="3"/>
  <c r="AF80" i="3"/>
  <c r="AG132" i="3"/>
  <c r="AG80" i="3"/>
  <c r="AH132" i="3"/>
  <c r="AH80" i="3"/>
  <c r="C80" i="3"/>
  <c r="X31" i="17"/>
  <c r="D132" i="4"/>
  <c r="D80" i="4"/>
  <c r="E132" i="4"/>
  <c r="E80" i="4"/>
  <c r="F132" i="4"/>
  <c r="F80" i="4"/>
  <c r="G132" i="4"/>
  <c r="G80" i="4"/>
  <c r="H132" i="4"/>
  <c r="H80" i="4"/>
  <c r="I132" i="4"/>
  <c r="I80" i="4"/>
  <c r="J132" i="4"/>
  <c r="J80" i="4"/>
  <c r="K132" i="4"/>
  <c r="K80" i="4"/>
  <c r="L132" i="4"/>
  <c r="L80" i="4"/>
  <c r="M132" i="4"/>
  <c r="M80" i="4"/>
  <c r="N132" i="4"/>
  <c r="N80" i="4"/>
  <c r="O132" i="4"/>
  <c r="O80" i="4"/>
  <c r="P132" i="4"/>
  <c r="P80" i="4"/>
  <c r="Q132" i="4"/>
  <c r="Q80" i="4"/>
  <c r="R132" i="4"/>
  <c r="R80" i="4"/>
  <c r="S132" i="4"/>
  <c r="S80" i="4"/>
  <c r="T132" i="4"/>
  <c r="T80" i="4"/>
  <c r="U132" i="4"/>
  <c r="U80" i="4"/>
  <c r="V132" i="4"/>
  <c r="V80" i="4"/>
  <c r="W132" i="4"/>
  <c r="W80" i="4"/>
  <c r="X132" i="4"/>
  <c r="X80" i="4"/>
  <c r="Y132" i="4"/>
  <c r="Y80" i="4"/>
  <c r="Z132" i="4"/>
  <c r="Z80" i="4"/>
  <c r="AA132" i="4"/>
  <c r="AA80" i="4"/>
  <c r="AB132" i="4"/>
  <c r="AB80" i="4"/>
  <c r="AC132" i="4"/>
  <c r="AC80" i="4"/>
  <c r="AD132" i="4"/>
  <c r="AD80" i="4"/>
  <c r="AE132" i="4"/>
  <c r="AE80" i="4"/>
  <c r="C80" i="4"/>
  <c r="Y31" i="17"/>
  <c r="D80" i="5"/>
  <c r="E80" i="5"/>
  <c r="F80" i="5"/>
  <c r="G80" i="5"/>
  <c r="H80" i="5"/>
  <c r="I80" i="5"/>
  <c r="J80" i="5"/>
  <c r="K80" i="5"/>
  <c r="L80" i="5"/>
  <c r="M80" i="5"/>
  <c r="N80" i="5"/>
  <c r="O80" i="5"/>
  <c r="P80" i="5"/>
  <c r="Q80" i="5"/>
  <c r="R80" i="5"/>
  <c r="S80" i="5"/>
  <c r="T80" i="5"/>
  <c r="U80" i="5"/>
  <c r="V80" i="5"/>
  <c r="W80" i="5"/>
  <c r="X80" i="5"/>
  <c r="Y80" i="5"/>
  <c r="Z80" i="5"/>
  <c r="AA80" i="5"/>
  <c r="AB80" i="5"/>
  <c r="AC80" i="5"/>
  <c r="AD80" i="5"/>
  <c r="AE80" i="5"/>
  <c r="AF80" i="5"/>
  <c r="AG80" i="5"/>
  <c r="AH80" i="5"/>
  <c r="C80" i="5"/>
  <c r="Z31" i="17"/>
  <c r="D132" i="6"/>
  <c r="D80" i="6"/>
  <c r="E132" i="6"/>
  <c r="E80" i="6"/>
  <c r="F132" i="6"/>
  <c r="F80" i="6"/>
  <c r="G132" i="6"/>
  <c r="G80" i="6"/>
  <c r="H132" i="6"/>
  <c r="H80" i="6"/>
  <c r="I132" i="6"/>
  <c r="I80" i="6"/>
  <c r="J132" i="6"/>
  <c r="J80" i="6"/>
  <c r="K132" i="6"/>
  <c r="K80" i="6"/>
  <c r="L132" i="6"/>
  <c r="L80" i="6"/>
  <c r="M132" i="6"/>
  <c r="M80" i="6"/>
  <c r="N132" i="6"/>
  <c r="N80" i="6"/>
  <c r="O132" i="6"/>
  <c r="O80" i="6"/>
  <c r="P132" i="6"/>
  <c r="P80" i="6"/>
  <c r="Q132" i="6"/>
  <c r="Q80" i="6"/>
  <c r="R132" i="6"/>
  <c r="R80" i="6"/>
  <c r="S132" i="6"/>
  <c r="S80" i="6"/>
  <c r="T132" i="6"/>
  <c r="T80" i="6"/>
  <c r="U132" i="6"/>
  <c r="U80" i="6"/>
  <c r="V132" i="6"/>
  <c r="V80" i="6"/>
  <c r="W132" i="6"/>
  <c r="W80" i="6"/>
  <c r="X132" i="6"/>
  <c r="X80" i="6"/>
  <c r="C80" i="6"/>
  <c r="AA31" i="17"/>
  <c r="AB31" i="17"/>
  <c r="B31" i="17"/>
  <c r="R131" i="2"/>
  <c r="R79" i="2"/>
  <c r="S131" i="2"/>
  <c r="S79" i="2"/>
  <c r="T131" i="2"/>
  <c r="T79" i="2"/>
  <c r="U131" i="2"/>
  <c r="U79" i="2"/>
  <c r="V131" i="2"/>
  <c r="V79" i="2"/>
  <c r="W131" i="2"/>
  <c r="W79" i="2"/>
  <c r="X131" i="2"/>
  <c r="X79" i="2"/>
  <c r="Y131" i="2"/>
  <c r="Y79" i="2"/>
  <c r="Z131" i="2"/>
  <c r="Z79" i="2"/>
  <c r="AA131" i="2"/>
  <c r="AA79" i="2"/>
  <c r="AB131" i="2"/>
  <c r="AB79" i="2"/>
  <c r="AC131" i="2"/>
  <c r="AC79" i="2"/>
  <c r="AD131" i="2"/>
  <c r="AD79" i="2"/>
  <c r="AE131" i="2"/>
  <c r="AE79" i="2"/>
  <c r="AF131" i="2"/>
  <c r="AF79" i="2"/>
  <c r="AG131" i="2"/>
  <c r="AG79" i="2"/>
  <c r="AH131" i="2"/>
  <c r="AH79" i="2"/>
  <c r="C79" i="2"/>
  <c r="W30" i="17"/>
  <c r="D131" i="3"/>
  <c r="D79" i="3"/>
  <c r="E131" i="3"/>
  <c r="E79" i="3"/>
  <c r="F131" i="3"/>
  <c r="F79" i="3"/>
  <c r="G131" i="3"/>
  <c r="G79" i="3"/>
  <c r="H131" i="3"/>
  <c r="H79" i="3"/>
  <c r="I131" i="3"/>
  <c r="I79" i="3"/>
  <c r="J131" i="3"/>
  <c r="J79" i="3"/>
  <c r="K131" i="3"/>
  <c r="K79" i="3"/>
  <c r="L131" i="3"/>
  <c r="L79" i="3"/>
  <c r="M131" i="3"/>
  <c r="M79" i="3"/>
  <c r="N131" i="3"/>
  <c r="N79" i="3"/>
  <c r="O131" i="3"/>
  <c r="O79" i="3"/>
  <c r="P131" i="3"/>
  <c r="P79" i="3"/>
  <c r="Q131" i="3"/>
  <c r="Q79" i="3"/>
  <c r="R131" i="3"/>
  <c r="R79" i="3"/>
  <c r="S131" i="3"/>
  <c r="S79" i="3"/>
  <c r="T131" i="3"/>
  <c r="T79" i="3"/>
  <c r="U131" i="3"/>
  <c r="U79" i="3"/>
  <c r="V131" i="3"/>
  <c r="V79" i="3"/>
  <c r="W131" i="3"/>
  <c r="W79" i="3"/>
  <c r="X131" i="3"/>
  <c r="X79" i="3"/>
  <c r="Y131" i="3"/>
  <c r="Y79" i="3"/>
  <c r="Z131" i="3"/>
  <c r="Z79" i="3"/>
  <c r="AA131" i="3"/>
  <c r="AA79" i="3"/>
  <c r="AB131" i="3"/>
  <c r="AB79" i="3"/>
  <c r="AC131" i="3"/>
  <c r="AC79" i="3"/>
  <c r="AD131" i="3"/>
  <c r="AD79" i="3"/>
  <c r="AE131" i="3"/>
  <c r="AE79" i="3"/>
  <c r="AF131" i="3"/>
  <c r="AF79" i="3"/>
  <c r="AG131" i="3"/>
  <c r="AG79" i="3"/>
  <c r="AH131" i="3"/>
  <c r="AH79" i="3"/>
  <c r="C79" i="3"/>
  <c r="X30" i="17"/>
  <c r="D131" i="4"/>
  <c r="D79" i="4"/>
  <c r="E131" i="4"/>
  <c r="E79" i="4"/>
  <c r="F131" i="4"/>
  <c r="F79" i="4"/>
  <c r="G131" i="4"/>
  <c r="G79" i="4"/>
  <c r="H131" i="4"/>
  <c r="H79" i="4"/>
  <c r="I131" i="4"/>
  <c r="I79" i="4"/>
  <c r="J131" i="4"/>
  <c r="J79" i="4"/>
  <c r="K131" i="4"/>
  <c r="K79" i="4"/>
  <c r="L131" i="4"/>
  <c r="L79" i="4"/>
  <c r="M131" i="4"/>
  <c r="M79" i="4"/>
  <c r="N131" i="4"/>
  <c r="N79" i="4"/>
  <c r="O131" i="4"/>
  <c r="O79" i="4"/>
  <c r="P131" i="4"/>
  <c r="P79" i="4"/>
  <c r="Q131" i="4"/>
  <c r="Q79" i="4"/>
  <c r="R131" i="4"/>
  <c r="R79" i="4"/>
  <c r="S131" i="4"/>
  <c r="S79" i="4"/>
  <c r="T131" i="4"/>
  <c r="T79" i="4"/>
  <c r="U131" i="4"/>
  <c r="U79" i="4"/>
  <c r="V131" i="4"/>
  <c r="V79" i="4"/>
  <c r="W131" i="4"/>
  <c r="W79" i="4"/>
  <c r="X131" i="4"/>
  <c r="X79" i="4"/>
  <c r="Y131" i="4"/>
  <c r="Y79" i="4"/>
  <c r="Z131" i="4"/>
  <c r="Z79" i="4"/>
  <c r="AA131" i="4"/>
  <c r="AA79" i="4"/>
  <c r="AB131" i="4"/>
  <c r="AB79" i="4"/>
  <c r="AC131" i="4"/>
  <c r="AC79" i="4"/>
  <c r="AD131" i="4"/>
  <c r="AD79" i="4"/>
  <c r="AE131" i="4"/>
  <c r="AE79" i="4"/>
  <c r="C79" i="4"/>
  <c r="Y30" i="17"/>
  <c r="D79" i="5"/>
  <c r="E79" i="5"/>
  <c r="F79" i="5"/>
  <c r="G79" i="5"/>
  <c r="H79" i="5"/>
  <c r="I79" i="5"/>
  <c r="J79" i="5"/>
  <c r="K79" i="5"/>
  <c r="L79" i="5"/>
  <c r="M79" i="5"/>
  <c r="N79" i="5"/>
  <c r="O79" i="5"/>
  <c r="P79" i="5"/>
  <c r="Q79" i="5"/>
  <c r="R79" i="5"/>
  <c r="S79" i="5"/>
  <c r="T79" i="5"/>
  <c r="U79" i="5"/>
  <c r="V79" i="5"/>
  <c r="W79" i="5"/>
  <c r="X79" i="5"/>
  <c r="Y79" i="5"/>
  <c r="Z79" i="5"/>
  <c r="AA79" i="5"/>
  <c r="AB79" i="5"/>
  <c r="AC79" i="5"/>
  <c r="AD79" i="5"/>
  <c r="AE79" i="5"/>
  <c r="AF79" i="5"/>
  <c r="AG79" i="5"/>
  <c r="AH79" i="5"/>
  <c r="C79" i="5"/>
  <c r="Z30" i="17"/>
  <c r="D131" i="6"/>
  <c r="D79" i="6"/>
  <c r="E131" i="6"/>
  <c r="E79" i="6"/>
  <c r="F131" i="6"/>
  <c r="F79" i="6"/>
  <c r="G131" i="6"/>
  <c r="G79" i="6"/>
  <c r="H131" i="6"/>
  <c r="H79" i="6"/>
  <c r="I131" i="6"/>
  <c r="I79" i="6"/>
  <c r="J131" i="6"/>
  <c r="J79" i="6"/>
  <c r="K131" i="6"/>
  <c r="K79" i="6"/>
  <c r="L131" i="6"/>
  <c r="L79" i="6"/>
  <c r="M131" i="6"/>
  <c r="M79" i="6"/>
  <c r="N131" i="6"/>
  <c r="N79" i="6"/>
  <c r="O131" i="6"/>
  <c r="O79" i="6"/>
  <c r="P131" i="6"/>
  <c r="P79" i="6"/>
  <c r="Q131" i="6"/>
  <c r="Q79" i="6"/>
  <c r="R131" i="6"/>
  <c r="R79" i="6"/>
  <c r="S131" i="6"/>
  <c r="S79" i="6"/>
  <c r="T131" i="6"/>
  <c r="T79" i="6"/>
  <c r="U131" i="6"/>
  <c r="U79" i="6"/>
  <c r="V131" i="6"/>
  <c r="V79" i="6"/>
  <c r="W131" i="6"/>
  <c r="W79" i="6"/>
  <c r="X131" i="6"/>
  <c r="X79" i="6"/>
  <c r="C79" i="6"/>
  <c r="AA30" i="17"/>
  <c r="AB30" i="17"/>
  <c r="B30" i="17"/>
  <c r="AB12" i="17"/>
  <c r="AB8" i="17"/>
  <c r="B12" i="17"/>
  <c r="AB11" i="17"/>
  <c r="B11" i="17"/>
  <c r="AB10" i="17"/>
  <c r="B10" i="17"/>
  <c r="AB9" i="17"/>
  <c r="B9" i="17"/>
  <c r="AB23" i="17"/>
  <c r="AB44" i="17"/>
  <c r="C4" i="17"/>
  <c r="AB84" i="17"/>
  <c r="AB83" i="17"/>
  <c r="AB82" i="17"/>
  <c r="AB81" i="17"/>
  <c r="AB80" i="17"/>
  <c r="AB79" i="17"/>
  <c r="AB78" i="17"/>
  <c r="AB77" i="17"/>
  <c r="AB75" i="17"/>
  <c r="AB74" i="17"/>
  <c r="AB73" i="17"/>
  <c r="AB72" i="17"/>
  <c r="AB71" i="17"/>
  <c r="C194" i="6"/>
  <c r="AA83" i="17"/>
  <c r="C194" i="5"/>
  <c r="Z83" i="17"/>
  <c r="C194" i="4"/>
  <c r="Y83" i="17"/>
  <c r="C194" i="3"/>
  <c r="X83" i="17"/>
  <c r="C194" i="2"/>
  <c r="W83" i="17"/>
  <c r="C193" i="6"/>
  <c r="AA82" i="17"/>
  <c r="C193" i="5"/>
  <c r="Z82" i="17"/>
  <c r="C193" i="4"/>
  <c r="Y82" i="17"/>
  <c r="C193" i="3"/>
  <c r="X82" i="17"/>
  <c r="C193" i="2"/>
  <c r="W82" i="17"/>
  <c r="C192" i="6"/>
  <c r="AA81" i="17"/>
  <c r="C192" i="5"/>
  <c r="Z81" i="17"/>
  <c r="C192" i="4"/>
  <c r="Y81" i="17"/>
  <c r="C192" i="3"/>
  <c r="X81" i="17"/>
  <c r="C192" i="2"/>
  <c r="W81" i="17"/>
  <c r="C191" i="6"/>
  <c r="AA80" i="17"/>
  <c r="C191" i="5"/>
  <c r="Z80" i="17"/>
  <c r="C191" i="4"/>
  <c r="Y80" i="17"/>
  <c r="C191" i="3"/>
  <c r="X80" i="17"/>
  <c r="C191" i="2"/>
  <c r="W80" i="17"/>
  <c r="C190" i="6"/>
  <c r="AA79" i="17"/>
  <c r="C190" i="5"/>
  <c r="Z79" i="17"/>
  <c r="C190" i="4"/>
  <c r="Y79" i="17"/>
  <c r="C190" i="3"/>
  <c r="X79" i="17"/>
  <c r="C190" i="2"/>
  <c r="W79" i="17"/>
  <c r="C189" i="6"/>
  <c r="AA78" i="17"/>
  <c r="C189" i="5"/>
  <c r="Z78" i="17"/>
  <c r="C189" i="4"/>
  <c r="Y78" i="17"/>
  <c r="C189" i="3"/>
  <c r="X78" i="17"/>
  <c r="C189" i="2"/>
  <c r="W78" i="17"/>
  <c r="C188" i="6"/>
  <c r="C188" i="5"/>
  <c r="C188" i="4"/>
  <c r="C188" i="3"/>
  <c r="C188" i="2"/>
  <c r="C187" i="6"/>
  <c r="C187" i="5"/>
  <c r="C187" i="4"/>
  <c r="C187" i="3"/>
  <c r="C187" i="2"/>
  <c r="C186" i="6"/>
  <c r="C186" i="5"/>
  <c r="C186" i="4"/>
  <c r="C186" i="3"/>
  <c r="C186" i="2"/>
  <c r="C195" i="6"/>
  <c r="AA84" i="17"/>
  <c r="C195" i="5"/>
  <c r="Z84" i="17"/>
  <c r="C195" i="4"/>
  <c r="Y84" i="17"/>
  <c r="C195" i="3"/>
  <c r="X84" i="17"/>
  <c r="C195" i="2"/>
  <c r="W84" i="17"/>
  <c r="U22" i="17"/>
  <c r="U84" i="17"/>
  <c r="T22" i="17"/>
  <c r="T84" i="17"/>
  <c r="S22" i="17"/>
  <c r="S84" i="17"/>
  <c r="R22" i="17"/>
  <c r="R84" i="17"/>
  <c r="Q22" i="17"/>
  <c r="Q84" i="17"/>
  <c r="P22" i="17"/>
  <c r="P84" i="17"/>
  <c r="O22" i="17"/>
  <c r="O84" i="17"/>
  <c r="N22" i="17"/>
  <c r="N84" i="17"/>
  <c r="M22" i="17"/>
  <c r="M84" i="17"/>
  <c r="L22" i="17"/>
  <c r="L84" i="17"/>
  <c r="K22" i="17"/>
  <c r="K84" i="17"/>
  <c r="J22" i="17"/>
  <c r="J84" i="17"/>
  <c r="I22" i="17"/>
  <c r="I84" i="17"/>
  <c r="H22" i="17"/>
  <c r="H84" i="17"/>
  <c r="G22" i="17"/>
  <c r="G84" i="17"/>
  <c r="F22" i="17"/>
  <c r="F84" i="17"/>
  <c r="E22" i="17"/>
  <c r="E84" i="17"/>
  <c r="D22" i="17"/>
  <c r="D84" i="17"/>
  <c r="U21" i="17"/>
  <c r="U83" i="17"/>
  <c r="T21" i="17"/>
  <c r="T83" i="17"/>
  <c r="S21" i="17"/>
  <c r="S83" i="17"/>
  <c r="R21" i="17"/>
  <c r="R83" i="17"/>
  <c r="Q21" i="17"/>
  <c r="Q83" i="17"/>
  <c r="P21" i="17"/>
  <c r="P83" i="17"/>
  <c r="O21" i="17"/>
  <c r="O83" i="17"/>
  <c r="N21" i="17"/>
  <c r="N83" i="17"/>
  <c r="M21" i="17"/>
  <c r="M83" i="17"/>
  <c r="L21" i="17"/>
  <c r="L83" i="17"/>
  <c r="K21" i="17"/>
  <c r="K83" i="17"/>
  <c r="J21" i="17"/>
  <c r="J83" i="17"/>
  <c r="I21" i="17"/>
  <c r="I83" i="17"/>
  <c r="H21" i="17"/>
  <c r="H83" i="17"/>
  <c r="G21" i="17"/>
  <c r="G83" i="17"/>
  <c r="F21" i="17"/>
  <c r="F83" i="17"/>
  <c r="E21" i="17"/>
  <c r="E83" i="17"/>
  <c r="D21" i="17"/>
  <c r="D83" i="17"/>
  <c r="U20" i="17"/>
  <c r="U82" i="17"/>
  <c r="T20" i="17"/>
  <c r="T82" i="17"/>
  <c r="S20" i="17"/>
  <c r="S82" i="17"/>
  <c r="R20" i="17"/>
  <c r="R82" i="17"/>
  <c r="Q20" i="17"/>
  <c r="Q82" i="17"/>
  <c r="P20" i="17"/>
  <c r="P82" i="17"/>
  <c r="O20" i="17"/>
  <c r="O82" i="17"/>
  <c r="N20" i="17"/>
  <c r="N82" i="17"/>
  <c r="M20" i="17"/>
  <c r="M82" i="17"/>
  <c r="L20" i="17"/>
  <c r="L82" i="17"/>
  <c r="K20" i="17"/>
  <c r="K82" i="17"/>
  <c r="J20" i="17"/>
  <c r="J82" i="17"/>
  <c r="I20" i="17"/>
  <c r="I82" i="17"/>
  <c r="H20" i="17"/>
  <c r="H82" i="17"/>
  <c r="G20" i="17"/>
  <c r="G82" i="17"/>
  <c r="F20" i="17"/>
  <c r="F82" i="17"/>
  <c r="E20" i="17"/>
  <c r="E82" i="17"/>
  <c r="D20" i="17"/>
  <c r="D82" i="17"/>
  <c r="U19" i="17"/>
  <c r="U81" i="17"/>
  <c r="T19" i="17"/>
  <c r="T81" i="17"/>
  <c r="S19" i="17"/>
  <c r="S81" i="17"/>
  <c r="R19" i="17"/>
  <c r="R81" i="17"/>
  <c r="Q19" i="17"/>
  <c r="Q81" i="17"/>
  <c r="P19" i="17"/>
  <c r="P81" i="17"/>
  <c r="O19" i="17"/>
  <c r="O81" i="17"/>
  <c r="N19" i="17"/>
  <c r="N81" i="17"/>
  <c r="M19" i="17"/>
  <c r="M81" i="17"/>
  <c r="L19" i="17"/>
  <c r="L81" i="17"/>
  <c r="K19" i="17"/>
  <c r="K81" i="17"/>
  <c r="J19" i="17"/>
  <c r="J81" i="17"/>
  <c r="I19" i="17"/>
  <c r="I81" i="17"/>
  <c r="H19" i="17"/>
  <c r="H81" i="17"/>
  <c r="G19" i="17"/>
  <c r="G81" i="17"/>
  <c r="F19" i="17"/>
  <c r="F81" i="17"/>
  <c r="E19" i="17"/>
  <c r="E81" i="17"/>
  <c r="D19" i="17"/>
  <c r="D81" i="17"/>
  <c r="U18" i="17"/>
  <c r="U80" i="17"/>
  <c r="T18" i="17"/>
  <c r="T80" i="17"/>
  <c r="S18" i="17"/>
  <c r="S80" i="17"/>
  <c r="R18" i="17"/>
  <c r="R80" i="17"/>
  <c r="Q18" i="17"/>
  <c r="Q80" i="17"/>
  <c r="P18" i="17"/>
  <c r="P80" i="17"/>
  <c r="O18" i="17"/>
  <c r="O80" i="17"/>
  <c r="N18" i="17"/>
  <c r="N80" i="17"/>
  <c r="M18" i="17"/>
  <c r="M80" i="17"/>
  <c r="L18" i="17"/>
  <c r="L80" i="17"/>
  <c r="K18" i="17"/>
  <c r="K80" i="17"/>
  <c r="J18" i="17"/>
  <c r="J80" i="17"/>
  <c r="I18" i="17"/>
  <c r="I80" i="17"/>
  <c r="H18" i="17"/>
  <c r="H80" i="17"/>
  <c r="G18" i="17"/>
  <c r="G80" i="17"/>
  <c r="F18" i="17"/>
  <c r="F80" i="17"/>
  <c r="E18" i="17"/>
  <c r="E80" i="17"/>
  <c r="D18" i="17"/>
  <c r="D80" i="17"/>
  <c r="U17" i="17"/>
  <c r="U79" i="17"/>
  <c r="T17" i="17"/>
  <c r="T79" i="17"/>
  <c r="S17" i="17"/>
  <c r="S79" i="17"/>
  <c r="R17" i="17"/>
  <c r="R79" i="17"/>
  <c r="Q17" i="17"/>
  <c r="Q79" i="17"/>
  <c r="P17" i="17"/>
  <c r="P79" i="17"/>
  <c r="O17" i="17"/>
  <c r="O79" i="17"/>
  <c r="N17" i="17"/>
  <c r="N79" i="17"/>
  <c r="M17" i="17"/>
  <c r="M79" i="17"/>
  <c r="L17" i="17"/>
  <c r="L79" i="17"/>
  <c r="K17" i="17"/>
  <c r="K79" i="17"/>
  <c r="J17" i="17"/>
  <c r="J79" i="17"/>
  <c r="I17" i="17"/>
  <c r="I79" i="17"/>
  <c r="H17" i="17"/>
  <c r="H79" i="17"/>
  <c r="G17" i="17"/>
  <c r="G79" i="17"/>
  <c r="F17" i="17"/>
  <c r="F79" i="17"/>
  <c r="E17" i="17"/>
  <c r="E79" i="17"/>
  <c r="D17" i="17"/>
  <c r="D79" i="17"/>
  <c r="U16" i="17"/>
  <c r="U78" i="17"/>
  <c r="T16" i="17"/>
  <c r="T78" i="17"/>
  <c r="S16" i="17"/>
  <c r="S78" i="17"/>
  <c r="R16" i="17"/>
  <c r="R78" i="17"/>
  <c r="Q16" i="17"/>
  <c r="Q78" i="17"/>
  <c r="P16" i="17"/>
  <c r="P78" i="17"/>
  <c r="O16" i="17"/>
  <c r="O78" i="17"/>
  <c r="N16" i="17"/>
  <c r="N78" i="17"/>
  <c r="M16" i="17"/>
  <c r="M78" i="17"/>
  <c r="L16" i="17"/>
  <c r="L78" i="17"/>
  <c r="K16" i="17"/>
  <c r="K78" i="17"/>
  <c r="J16" i="17"/>
  <c r="J78" i="17"/>
  <c r="I16" i="17"/>
  <c r="I78" i="17"/>
  <c r="H16" i="17"/>
  <c r="H78" i="17"/>
  <c r="G16" i="17"/>
  <c r="G78" i="17"/>
  <c r="F16" i="17"/>
  <c r="F78" i="17"/>
  <c r="E16" i="17"/>
  <c r="E78" i="17"/>
  <c r="D16" i="17"/>
  <c r="D78" i="17"/>
  <c r="U15" i="17"/>
  <c r="U77" i="17"/>
  <c r="T15" i="17"/>
  <c r="T77" i="17"/>
  <c r="S15" i="17"/>
  <c r="S77" i="17"/>
  <c r="R15" i="17"/>
  <c r="R77" i="17"/>
  <c r="Q15" i="17"/>
  <c r="Q77" i="17"/>
  <c r="P15" i="17"/>
  <c r="P77" i="17"/>
  <c r="O15" i="17"/>
  <c r="O77" i="17"/>
  <c r="N15" i="17"/>
  <c r="N77" i="17"/>
  <c r="M15" i="17"/>
  <c r="M77" i="17"/>
  <c r="L15" i="17"/>
  <c r="L77" i="17"/>
  <c r="K15" i="17"/>
  <c r="K77" i="17"/>
  <c r="J15" i="17"/>
  <c r="J77" i="17"/>
  <c r="I15" i="17"/>
  <c r="I77" i="17"/>
  <c r="H15" i="17"/>
  <c r="H77" i="17"/>
  <c r="G15" i="17"/>
  <c r="G77" i="17"/>
  <c r="F15" i="17"/>
  <c r="F77" i="17"/>
  <c r="E15" i="17"/>
  <c r="E77" i="17"/>
  <c r="D15" i="17"/>
  <c r="D77" i="17"/>
  <c r="U14" i="17"/>
  <c r="U76" i="17"/>
  <c r="T14" i="17"/>
  <c r="T76" i="17"/>
  <c r="S14" i="17"/>
  <c r="S76" i="17"/>
  <c r="R14" i="17"/>
  <c r="R76" i="17"/>
  <c r="Q14" i="17"/>
  <c r="Q76" i="17"/>
  <c r="P14" i="17"/>
  <c r="P76" i="17"/>
  <c r="O14" i="17"/>
  <c r="O76" i="17"/>
  <c r="N14" i="17"/>
  <c r="N76" i="17"/>
  <c r="M14" i="17"/>
  <c r="M76" i="17"/>
  <c r="L14" i="17"/>
  <c r="L76" i="17"/>
  <c r="K14" i="17"/>
  <c r="K76" i="17"/>
  <c r="J14" i="17"/>
  <c r="J76" i="17"/>
  <c r="I14" i="17"/>
  <c r="I76" i="17"/>
  <c r="H14" i="17"/>
  <c r="H76" i="17"/>
  <c r="G14" i="17"/>
  <c r="G76" i="17"/>
  <c r="F14" i="17"/>
  <c r="F76" i="17"/>
  <c r="E14" i="17"/>
  <c r="E76" i="17"/>
  <c r="D14" i="17"/>
  <c r="D76" i="17"/>
  <c r="U13" i="17"/>
  <c r="U75" i="17"/>
  <c r="T13" i="17"/>
  <c r="T75" i="17"/>
  <c r="S13" i="17"/>
  <c r="S75" i="17"/>
  <c r="R13" i="17"/>
  <c r="R75" i="17"/>
  <c r="Q13" i="17"/>
  <c r="Q75" i="17"/>
  <c r="P13" i="17"/>
  <c r="P75" i="17"/>
  <c r="O13" i="17"/>
  <c r="O75" i="17"/>
  <c r="N13" i="17"/>
  <c r="N75" i="17"/>
  <c r="M13" i="17"/>
  <c r="M75" i="17"/>
  <c r="L13" i="17"/>
  <c r="L75" i="17"/>
  <c r="K13" i="17"/>
  <c r="K75" i="17"/>
  <c r="J13" i="17"/>
  <c r="J75" i="17"/>
  <c r="I13" i="17"/>
  <c r="I75" i="17"/>
  <c r="H13" i="17"/>
  <c r="H75" i="17"/>
  <c r="G13" i="17"/>
  <c r="G75" i="17"/>
  <c r="F13" i="17"/>
  <c r="F75" i="17"/>
  <c r="E13" i="17"/>
  <c r="E75" i="17"/>
  <c r="D13" i="17"/>
  <c r="D75" i="17"/>
  <c r="U12" i="17"/>
  <c r="U74" i="17"/>
  <c r="T12" i="17"/>
  <c r="T74" i="17"/>
  <c r="S12" i="17"/>
  <c r="S74" i="17"/>
  <c r="R12" i="17"/>
  <c r="R74" i="17"/>
  <c r="Q12" i="17"/>
  <c r="Q74" i="17"/>
  <c r="P12" i="17"/>
  <c r="P74" i="17"/>
  <c r="O12" i="17"/>
  <c r="O74" i="17"/>
  <c r="N12" i="17"/>
  <c r="N74" i="17"/>
  <c r="M12" i="17"/>
  <c r="M74" i="17"/>
  <c r="L12" i="17"/>
  <c r="L74" i="17"/>
  <c r="K12" i="17"/>
  <c r="K74" i="17"/>
  <c r="J12" i="17"/>
  <c r="J74" i="17"/>
  <c r="I12" i="17"/>
  <c r="I74" i="17"/>
  <c r="H12" i="17"/>
  <c r="H74" i="17"/>
  <c r="G12" i="17"/>
  <c r="G74" i="17"/>
  <c r="F12" i="17"/>
  <c r="F74" i="17"/>
  <c r="E12" i="17"/>
  <c r="E74" i="17"/>
  <c r="D12" i="17"/>
  <c r="D74" i="17"/>
  <c r="C163" i="6"/>
  <c r="C163" i="5"/>
  <c r="C163" i="4"/>
  <c r="AB64" i="17"/>
  <c r="AB63" i="17"/>
  <c r="AB62" i="17"/>
  <c r="AB61" i="17"/>
  <c r="AB60" i="17"/>
  <c r="AB59" i="17"/>
  <c r="AB58" i="17"/>
  <c r="AB57" i="17"/>
  <c r="AB56" i="17"/>
  <c r="AB55" i="17"/>
  <c r="AB54" i="17"/>
  <c r="AB53" i="17"/>
  <c r="AB51" i="17"/>
  <c r="AB52" i="17"/>
  <c r="AB70" i="17"/>
  <c r="AB50" i="17"/>
  <c r="U54" i="17"/>
  <c r="T54" i="17"/>
  <c r="S54" i="17"/>
  <c r="R54" i="17"/>
  <c r="Q54" i="17"/>
  <c r="P54" i="17"/>
  <c r="O54" i="17"/>
  <c r="N54" i="17"/>
  <c r="M54" i="17"/>
  <c r="L54" i="17"/>
  <c r="K54" i="17"/>
  <c r="J54" i="17"/>
  <c r="I54" i="17"/>
  <c r="H54" i="17"/>
  <c r="G54" i="17"/>
  <c r="F54" i="17"/>
  <c r="E54" i="17"/>
  <c r="D54" i="17"/>
  <c r="U53" i="17"/>
  <c r="T53" i="17"/>
  <c r="S53" i="17"/>
  <c r="R53" i="17"/>
  <c r="Q53" i="17"/>
  <c r="P53" i="17"/>
  <c r="O53" i="17"/>
  <c r="N53" i="17"/>
  <c r="M53" i="17"/>
  <c r="L53" i="17"/>
  <c r="K53" i="17"/>
  <c r="J53" i="17"/>
  <c r="I53" i="17"/>
  <c r="H53" i="17"/>
  <c r="G53" i="17"/>
  <c r="F53" i="17"/>
  <c r="E53" i="17"/>
  <c r="D53" i="17"/>
  <c r="U52" i="17"/>
  <c r="T52" i="17"/>
  <c r="S52" i="17"/>
  <c r="R52" i="17"/>
  <c r="Q52" i="17"/>
  <c r="P52" i="17"/>
  <c r="O52" i="17"/>
  <c r="N52" i="17"/>
  <c r="M52" i="17"/>
  <c r="L52" i="17"/>
  <c r="K52" i="17"/>
  <c r="J52" i="17"/>
  <c r="I52" i="17"/>
  <c r="H52" i="17"/>
  <c r="G52" i="17"/>
  <c r="F52" i="17"/>
  <c r="E52" i="17"/>
  <c r="D52" i="17"/>
  <c r="U51" i="17"/>
  <c r="T51" i="17"/>
  <c r="S51" i="17"/>
  <c r="R51" i="17"/>
  <c r="Q51" i="17"/>
  <c r="P51" i="17"/>
  <c r="O51" i="17"/>
  <c r="N51" i="17"/>
  <c r="M51" i="17"/>
  <c r="L51" i="17"/>
  <c r="K51" i="17"/>
  <c r="J51" i="17"/>
  <c r="I51" i="17"/>
  <c r="H51" i="17"/>
  <c r="G51" i="17"/>
  <c r="F51" i="17"/>
  <c r="E51" i="17"/>
  <c r="D51" i="17"/>
  <c r="U64" i="17"/>
  <c r="T64" i="17"/>
  <c r="S64" i="17"/>
  <c r="R64" i="17"/>
  <c r="Q64" i="17"/>
  <c r="P64" i="17"/>
  <c r="O64" i="17"/>
  <c r="N64" i="17"/>
  <c r="M64" i="17"/>
  <c r="L64" i="17"/>
  <c r="K64" i="17"/>
  <c r="J64" i="17"/>
  <c r="I64" i="17"/>
  <c r="H64" i="17"/>
  <c r="G64" i="17"/>
  <c r="F64" i="17"/>
  <c r="E64" i="17"/>
  <c r="D64" i="17"/>
  <c r="U63" i="17"/>
  <c r="T63" i="17"/>
  <c r="S63" i="17"/>
  <c r="R63" i="17"/>
  <c r="Q63" i="17"/>
  <c r="P63" i="17"/>
  <c r="O63" i="17"/>
  <c r="N63" i="17"/>
  <c r="M63" i="17"/>
  <c r="L63" i="17"/>
  <c r="K63" i="17"/>
  <c r="J63" i="17"/>
  <c r="I63" i="17"/>
  <c r="H63" i="17"/>
  <c r="G63" i="17"/>
  <c r="F63" i="17"/>
  <c r="E63" i="17"/>
  <c r="D63" i="17"/>
  <c r="U62" i="17"/>
  <c r="T62" i="17"/>
  <c r="S62" i="17"/>
  <c r="R62" i="17"/>
  <c r="Q62" i="17"/>
  <c r="P62" i="17"/>
  <c r="O62" i="17"/>
  <c r="N62" i="17"/>
  <c r="M62" i="17"/>
  <c r="L62" i="17"/>
  <c r="K62" i="17"/>
  <c r="J62" i="17"/>
  <c r="I62" i="17"/>
  <c r="H62" i="17"/>
  <c r="G62" i="17"/>
  <c r="F62" i="17"/>
  <c r="E62" i="17"/>
  <c r="D62" i="17"/>
  <c r="U61" i="17"/>
  <c r="T61" i="17"/>
  <c r="S61" i="17"/>
  <c r="R61" i="17"/>
  <c r="Q61" i="17"/>
  <c r="P61" i="17"/>
  <c r="O61" i="17"/>
  <c r="N61" i="17"/>
  <c r="M61" i="17"/>
  <c r="L61" i="17"/>
  <c r="K61" i="17"/>
  <c r="J61" i="17"/>
  <c r="I61" i="17"/>
  <c r="H61" i="17"/>
  <c r="G61" i="17"/>
  <c r="F61" i="17"/>
  <c r="E61" i="17"/>
  <c r="D61" i="17"/>
  <c r="U60" i="17"/>
  <c r="T60" i="17"/>
  <c r="S60" i="17"/>
  <c r="R60" i="17"/>
  <c r="Q60" i="17"/>
  <c r="P60" i="17"/>
  <c r="O60" i="17"/>
  <c r="N60" i="17"/>
  <c r="M60" i="17"/>
  <c r="L60" i="17"/>
  <c r="K60" i="17"/>
  <c r="J60" i="17"/>
  <c r="I60" i="17"/>
  <c r="H60" i="17"/>
  <c r="G60" i="17"/>
  <c r="F60" i="17"/>
  <c r="E60" i="17"/>
  <c r="D60" i="17"/>
  <c r="U59" i="17"/>
  <c r="T59" i="17"/>
  <c r="S59" i="17"/>
  <c r="R59" i="17"/>
  <c r="Q59" i="17"/>
  <c r="P59" i="17"/>
  <c r="O59" i="17"/>
  <c r="N59" i="17"/>
  <c r="M59" i="17"/>
  <c r="L59" i="17"/>
  <c r="K59" i="17"/>
  <c r="J59" i="17"/>
  <c r="I59" i="17"/>
  <c r="H59" i="17"/>
  <c r="G59" i="17"/>
  <c r="F59" i="17"/>
  <c r="E59" i="17"/>
  <c r="D59" i="17"/>
  <c r="U58" i="17"/>
  <c r="T58" i="17"/>
  <c r="S58" i="17"/>
  <c r="R58" i="17"/>
  <c r="Q58" i="17"/>
  <c r="P58" i="17"/>
  <c r="O58" i="17"/>
  <c r="N58" i="17"/>
  <c r="M58" i="17"/>
  <c r="L58" i="17"/>
  <c r="K58" i="17"/>
  <c r="J58" i="17"/>
  <c r="I58" i="17"/>
  <c r="H58" i="17"/>
  <c r="G58" i="17"/>
  <c r="F58" i="17"/>
  <c r="E58" i="17"/>
  <c r="D58" i="17"/>
  <c r="U57" i="17"/>
  <c r="T57" i="17"/>
  <c r="S57" i="17"/>
  <c r="R57" i="17"/>
  <c r="Q57" i="17"/>
  <c r="P57" i="17"/>
  <c r="O57" i="17"/>
  <c r="N57" i="17"/>
  <c r="M57" i="17"/>
  <c r="L57" i="17"/>
  <c r="K57" i="17"/>
  <c r="J57" i="17"/>
  <c r="I57" i="17"/>
  <c r="H57" i="17"/>
  <c r="G57" i="17"/>
  <c r="F57" i="17"/>
  <c r="E57" i="17"/>
  <c r="D57" i="17"/>
  <c r="U56" i="17"/>
  <c r="T56" i="17"/>
  <c r="S56" i="17"/>
  <c r="R56" i="17"/>
  <c r="Q56" i="17"/>
  <c r="P56" i="17"/>
  <c r="O56" i="17"/>
  <c r="N56" i="17"/>
  <c r="M56" i="17"/>
  <c r="L56" i="17"/>
  <c r="K56" i="17"/>
  <c r="J56" i="17"/>
  <c r="I56" i="17"/>
  <c r="H56" i="17"/>
  <c r="G56" i="17"/>
  <c r="F56" i="17"/>
  <c r="E56" i="17"/>
  <c r="D56" i="17"/>
  <c r="U55" i="17"/>
  <c r="T55" i="17"/>
  <c r="S55" i="17"/>
  <c r="R55" i="17"/>
  <c r="Q55" i="17"/>
  <c r="P55" i="17"/>
  <c r="O55" i="17"/>
  <c r="N55" i="17"/>
  <c r="M55" i="17"/>
  <c r="L55" i="17"/>
  <c r="K55" i="17"/>
  <c r="F55" i="17"/>
  <c r="J55" i="17"/>
  <c r="I55" i="17"/>
  <c r="H55" i="17"/>
  <c r="G55" i="17"/>
  <c r="E55" i="17"/>
  <c r="D55" i="17"/>
  <c r="C144" i="6"/>
  <c r="AA64" i="17"/>
  <c r="C144" i="5"/>
  <c r="Z64" i="17"/>
  <c r="C144" i="4"/>
  <c r="Y64" i="17"/>
  <c r="C144" i="3"/>
  <c r="X64" i="17"/>
  <c r="C144" i="2"/>
  <c r="W64" i="17"/>
  <c r="C143" i="6"/>
  <c r="AA63" i="17"/>
  <c r="C143" i="5"/>
  <c r="Z63" i="17"/>
  <c r="C143" i="4"/>
  <c r="Y63" i="17"/>
  <c r="C143" i="3"/>
  <c r="X63" i="17"/>
  <c r="C143" i="2"/>
  <c r="W63" i="17"/>
  <c r="C142" i="6"/>
  <c r="AA62" i="17"/>
  <c r="C142" i="5"/>
  <c r="Z62" i="17"/>
  <c r="C142" i="4"/>
  <c r="Y62" i="17"/>
  <c r="C142" i="3"/>
  <c r="X62" i="17"/>
  <c r="C142" i="2"/>
  <c r="W62" i="17"/>
  <c r="C141" i="6"/>
  <c r="AA61" i="17"/>
  <c r="C141" i="5"/>
  <c r="Z61" i="17"/>
  <c r="C141" i="4"/>
  <c r="Y61" i="17"/>
  <c r="C141" i="3"/>
  <c r="X61" i="17"/>
  <c r="C141" i="2"/>
  <c r="W61" i="17"/>
  <c r="C140" i="6"/>
  <c r="AA60" i="17"/>
  <c r="C140" i="5"/>
  <c r="Z60" i="17"/>
  <c r="C140" i="4"/>
  <c r="Y60" i="17"/>
  <c r="C140" i="3"/>
  <c r="X60" i="17"/>
  <c r="C140" i="2"/>
  <c r="W60" i="17"/>
  <c r="C139" i="6"/>
  <c r="AA59" i="17"/>
  <c r="C139" i="5"/>
  <c r="Z59" i="17"/>
  <c r="C139" i="4"/>
  <c r="Y59" i="17"/>
  <c r="C139" i="3"/>
  <c r="X59" i="17"/>
  <c r="C139" i="2"/>
  <c r="W59" i="17"/>
  <c r="C138" i="6"/>
  <c r="AA58" i="17"/>
  <c r="C138" i="5"/>
  <c r="Z58" i="17"/>
  <c r="C138" i="4"/>
  <c r="Y58" i="17"/>
  <c r="C138" i="3"/>
  <c r="X58" i="17"/>
  <c r="C138" i="2"/>
  <c r="W58" i="17"/>
  <c r="C137" i="6"/>
  <c r="AA57" i="17"/>
  <c r="C137" i="5"/>
  <c r="Z57" i="17"/>
  <c r="C137" i="4"/>
  <c r="Y57" i="17"/>
  <c r="C137" i="3"/>
  <c r="X57" i="17"/>
  <c r="C137" i="2"/>
  <c r="W57" i="17"/>
  <c r="C136" i="6"/>
  <c r="AA56" i="17"/>
  <c r="C136" i="5"/>
  <c r="Z56" i="17"/>
  <c r="C136" i="4"/>
  <c r="Y56" i="17"/>
  <c r="C136" i="3"/>
  <c r="X56" i="17"/>
  <c r="C136" i="2"/>
  <c r="W56" i="17"/>
  <c r="C135" i="6"/>
  <c r="AA55" i="17"/>
  <c r="C135" i="5"/>
  <c r="Z55" i="17"/>
  <c r="C135" i="4"/>
  <c r="Y55" i="17"/>
  <c r="C135" i="3"/>
  <c r="X55" i="17"/>
  <c r="C135" i="2"/>
  <c r="W55" i="17"/>
  <c r="C134" i="6"/>
  <c r="AA54" i="17"/>
  <c r="C134" i="5"/>
  <c r="Z54" i="17"/>
  <c r="C134" i="4"/>
  <c r="Y54" i="17"/>
  <c r="C134" i="3"/>
  <c r="X54" i="17"/>
  <c r="C134" i="2"/>
  <c r="W54" i="17"/>
  <c r="Q43" i="17"/>
  <c r="P43" i="17"/>
  <c r="O43" i="17"/>
  <c r="N43" i="17"/>
  <c r="M43" i="17"/>
  <c r="L43" i="17"/>
  <c r="K43" i="17"/>
  <c r="J43" i="17"/>
  <c r="I43" i="17"/>
  <c r="H43" i="17"/>
  <c r="G43" i="17"/>
  <c r="F43" i="17"/>
  <c r="E43" i="17"/>
  <c r="D43" i="17"/>
  <c r="Q42" i="17"/>
  <c r="P42" i="17"/>
  <c r="O42" i="17"/>
  <c r="N42" i="17"/>
  <c r="M42" i="17"/>
  <c r="L42" i="17"/>
  <c r="K42" i="17"/>
  <c r="J42" i="17"/>
  <c r="I42" i="17"/>
  <c r="H42" i="17"/>
  <c r="G42" i="17"/>
  <c r="F42" i="17"/>
  <c r="E42" i="17"/>
  <c r="D42" i="17"/>
  <c r="Q41" i="17"/>
  <c r="P41" i="17"/>
  <c r="O41" i="17"/>
  <c r="N41" i="17"/>
  <c r="M41" i="17"/>
  <c r="L41" i="17"/>
  <c r="K41" i="17"/>
  <c r="J41" i="17"/>
  <c r="I41" i="17"/>
  <c r="H41" i="17"/>
  <c r="G41" i="17"/>
  <c r="F41" i="17"/>
  <c r="E41" i="17"/>
  <c r="D41" i="17"/>
  <c r="Q40" i="17"/>
  <c r="P40" i="17"/>
  <c r="O40" i="17"/>
  <c r="N40" i="17"/>
  <c r="M40" i="17"/>
  <c r="L40" i="17"/>
  <c r="K40" i="17"/>
  <c r="J40" i="17"/>
  <c r="I40" i="17"/>
  <c r="H40" i="17"/>
  <c r="G40" i="17"/>
  <c r="F40" i="17"/>
  <c r="E40" i="17"/>
  <c r="D40" i="17"/>
  <c r="Q39" i="17"/>
  <c r="P39" i="17"/>
  <c r="O39" i="17"/>
  <c r="N39" i="17"/>
  <c r="M39" i="17"/>
  <c r="L39" i="17"/>
  <c r="K39" i="17"/>
  <c r="J39" i="17"/>
  <c r="I39" i="17"/>
  <c r="H39" i="17"/>
  <c r="G39" i="17"/>
  <c r="F39" i="17"/>
  <c r="E39" i="17"/>
  <c r="D39" i="17"/>
  <c r="Q38" i="17"/>
  <c r="P38" i="17"/>
  <c r="O38" i="17"/>
  <c r="N38" i="17"/>
  <c r="M38" i="17"/>
  <c r="L38" i="17"/>
  <c r="K38" i="17"/>
  <c r="J38" i="17"/>
  <c r="I38" i="17"/>
  <c r="H38" i="17"/>
  <c r="G38" i="17"/>
  <c r="F38" i="17"/>
  <c r="E38" i="17"/>
  <c r="D38" i="17"/>
  <c r="Q37" i="17"/>
  <c r="P37" i="17"/>
  <c r="O37" i="17"/>
  <c r="N37" i="17"/>
  <c r="M37" i="17"/>
  <c r="L37" i="17"/>
  <c r="K37" i="17"/>
  <c r="J37" i="17"/>
  <c r="I37" i="17"/>
  <c r="H37" i="17"/>
  <c r="G37" i="17"/>
  <c r="F37" i="17"/>
  <c r="E37" i="17"/>
  <c r="D37" i="17"/>
  <c r="Q36" i="17"/>
  <c r="P36" i="17"/>
  <c r="O36" i="17"/>
  <c r="N36" i="17"/>
  <c r="M36" i="17"/>
  <c r="L36" i="17"/>
  <c r="K36" i="17"/>
  <c r="J36" i="17"/>
  <c r="I36" i="17"/>
  <c r="H36" i="17"/>
  <c r="G36" i="17"/>
  <c r="F36" i="17"/>
  <c r="E36" i="17"/>
  <c r="D36" i="17"/>
  <c r="Q35" i="17"/>
  <c r="P35" i="17"/>
  <c r="O35" i="17"/>
  <c r="N35" i="17"/>
  <c r="M35" i="17"/>
  <c r="L35" i="17"/>
  <c r="K35" i="17"/>
  <c r="J35" i="17"/>
  <c r="I35" i="17"/>
  <c r="H35" i="17"/>
  <c r="G35" i="17"/>
  <c r="F35" i="17"/>
  <c r="E35" i="17"/>
  <c r="D35" i="17"/>
  <c r="Q34" i="17"/>
  <c r="P34" i="17"/>
  <c r="O34" i="17"/>
  <c r="N34" i="17"/>
  <c r="M34" i="17"/>
  <c r="L34" i="17"/>
  <c r="K34" i="17"/>
  <c r="J34" i="17"/>
  <c r="I34" i="17"/>
  <c r="H34" i="17"/>
  <c r="G34" i="17"/>
  <c r="F34" i="17"/>
  <c r="E34" i="17"/>
  <c r="D34" i="17"/>
  <c r="Q33" i="17"/>
  <c r="P33" i="17"/>
  <c r="O33" i="17"/>
  <c r="N33" i="17"/>
  <c r="M33" i="17"/>
  <c r="L33" i="17"/>
  <c r="K33" i="17"/>
  <c r="J33" i="17"/>
  <c r="I33" i="17"/>
  <c r="H33" i="17"/>
  <c r="G33" i="17"/>
  <c r="F33" i="17"/>
  <c r="E33" i="17"/>
  <c r="D33" i="17"/>
  <c r="X93" i="6"/>
  <c r="W93" i="6"/>
  <c r="V93" i="6"/>
  <c r="U93" i="6"/>
  <c r="T93" i="6"/>
  <c r="S93" i="6"/>
  <c r="R93" i="6"/>
  <c r="Q93" i="6"/>
  <c r="P93" i="6"/>
  <c r="O93" i="6"/>
  <c r="N93" i="6"/>
  <c r="M93" i="6"/>
  <c r="L93" i="6"/>
  <c r="K93" i="6"/>
  <c r="J93" i="6"/>
  <c r="I93" i="6"/>
  <c r="H93" i="6"/>
  <c r="G93" i="6"/>
  <c r="F93" i="6"/>
  <c r="E93" i="6"/>
  <c r="D93" i="6"/>
  <c r="C93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F41" i="6"/>
  <c r="E41" i="6"/>
  <c r="D41" i="6"/>
  <c r="C41" i="6"/>
  <c r="AH93" i="5"/>
  <c r="AG93" i="5"/>
  <c r="AF93" i="5"/>
  <c r="AE93" i="5"/>
  <c r="AD93" i="5"/>
  <c r="AC93" i="5"/>
  <c r="AB93" i="5"/>
  <c r="AA93" i="5"/>
  <c r="Z93" i="5"/>
  <c r="Y93" i="5"/>
  <c r="X93" i="5"/>
  <c r="W93" i="5"/>
  <c r="V93" i="5"/>
  <c r="U93" i="5"/>
  <c r="T93" i="5"/>
  <c r="S93" i="5"/>
  <c r="R93" i="5"/>
  <c r="Q93" i="5"/>
  <c r="P93" i="5"/>
  <c r="O93" i="5"/>
  <c r="N93" i="5"/>
  <c r="M93" i="5"/>
  <c r="L93" i="5"/>
  <c r="K93" i="5"/>
  <c r="J93" i="5"/>
  <c r="I93" i="5"/>
  <c r="H93" i="5"/>
  <c r="G93" i="5"/>
  <c r="F93" i="5"/>
  <c r="E93" i="5"/>
  <c r="D93" i="5"/>
  <c r="C93" i="5"/>
  <c r="AH41" i="5"/>
  <c r="AG41" i="5"/>
  <c r="AF41" i="5"/>
  <c r="AE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F41" i="5"/>
  <c r="E41" i="5"/>
  <c r="D41" i="5"/>
  <c r="C41" i="5"/>
  <c r="AE93" i="4"/>
  <c r="AD93" i="4"/>
  <c r="AC93" i="4"/>
  <c r="AB93" i="4"/>
  <c r="AA93" i="4"/>
  <c r="Z93" i="4"/>
  <c r="Y93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K93" i="4"/>
  <c r="J93" i="4"/>
  <c r="I93" i="4"/>
  <c r="H93" i="4"/>
  <c r="G93" i="4"/>
  <c r="F93" i="4"/>
  <c r="E93" i="4"/>
  <c r="D93" i="4"/>
  <c r="C93" i="4"/>
  <c r="AE41" i="4"/>
  <c r="AD41" i="4"/>
  <c r="AC41" i="4"/>
  <c r="AB41" i="4"/>
  <c r="AA41" i="4"/>
  <c r="Z41" i="4"/>
  <c r="Y41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K41" i="4"/>
  <c r="J41" i="4"/>
  <c r="I41" i="4"/>
  <c r="H41" i="4"/>
  <c r="G41" i="4"/>
  <c r="F41" i="4"/>
  <c r="E41" i="4"/>
  <c r="D41" i="4"/>
  <c r="C41" i="4"/>
  <c r="AH93" i="3"/>
  <c r="AG93" i="3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AH41" i="3"/>
  <c r="AG41" i="3"/>
  <c r="AF41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F41" i="3"/>
  <c r="E41" i="3"/>
  <c r="D41" i="3"/>
  <c r="C41" i="3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C41" i="2"/>
  <c r="R41" i="2"/>
  <c r="AA44" i="17"/>
  <c r="Z44" i="17"/>
  <c r="Y44" i="17"/>
  <c r="X44" i="17"/>
  <c r="W44" i="17"/>
  <c r="AA23" i="17"/>
  <c r="Z23" i="17"/>
  <c r="Y23" i="17"/>
  <c r="X23" i="17"/>
  <c r="W23" i="17"/>
  <c r="U11" i="17"/>
  <c r="U8" i="17"/>
  <c r="U23" i="17"/>
  <c r="T11" i="17"/>
  <c r="T8" i="17"/>
  <c r="T23" i="17"/>
  <c r="S11" i="17"/>
  <c r="S8" i="17"/>
  <c r="S23" i="17"/>
  <c r="R11" i="17"/>
  <c r="R8" i="17"/>
  <c r="R23" i="17"/>
  <c r="Q11" i="17"/>
  <c r="Q8" i="17"/>
  <c r="Q23" i="17"/>
  <c r="P11" i="17"/>
  <c r="P8" i="17"/>
  <c r="P23" i="17"/>
  <c r="O11" i="17"/>
  <c r="O8" i="17"/>
  <c r="O23" i="17"/>
  <c r="N11" i="17"/>
  <c r="N8" i="17"/>
  <c r="N23" i="17"/>
  <c r="M11" i="17"/>
  <c r="M8" i="17"/>
  <c r="M23" i="17"/>
  <c r="L11" i="17"/>
  <c r="L8" i="17"/>
  <c r="L23" i="17"/>
  <c r="K11" i="17"/>
  <c r="K8" i="17"/>
  <c r="K23" i="17"/>
  <c r="J11" i="17"/>
  <c r="J23" i="17"/>
  <c r="I11" i="17"/>
  <c r="I8" i="17"/>
  <c r="I23" i="17"/>
  <c r="H11" i="17"/>
  <c r="H8" i="17"/>
  <c r="H23" i="17"/>
  <c r="G11" i="17"/>
  <c r="G8" i="17"/>
  <c r="G23" i="17"/>
  <c r="F11" i="17"/>
  <c r="F23" i="17"/>
  <c r="E11" i="17"/>
  <c r="E23" i="17"/>
  <c r="D11" i="17"/>
  <c r="D8" i="17"/>
  <c r="D23" i="17"/>
  <c r="C183" i="6"/>
  <c r="C183" i="5"/>
  <c r="C183" i="4"/>
  <c r="C183" i="3"/>
  <c r="C183" i="2"/>
  <c r="C182" i="6"/>
  <c r="C182" i="5"/>
  <c r="C182" i="4"/>
  <c r="C182" i="3"/>
  <c r="C182" i="2"/>
  <c r="C133" i="6"/>
  <c r="AA53" i="17"/>
  <c r="C133" i="5"/>
  <c r="Z53" i="17"/>
  <c r="C133" i="4"/>
  <c r="Y53" i="17"/>
  <c r="C133" i="3"/>
  <c r="X53" i="17"/>
  <c r="C133" i="2"/>
  <c r="W53" i="17"/>
  <c r="C132" i="6"/>
  <c r="AA52" i="17"/>
  <c r="C132" i="5"/>
  <c r="Z52" i="17"/>
  <c r="C132" i="4"/>
  <c r="Y52" i="17"/>
  <c r="C132" i="3"/>
  <c r="X52" i="17"/>
  <c r="C132" i="2"/>
  <c r="W52" i="17"/>
  <c r="C131" i="6"/>
  <c r="AA51" i="17"/>
  <c r="C131" i="5"/>
  <c r="Z51" i="17"/>
  <c r="C131" i="4"/>
  <c r="Y51" i="17"/>
  <c r="C131" i="3"/>
  <c r="X51" i="17"/>
  <c r="C131" i="2"/>
  <c r="W51" i="17"/>
  <c r="AR151" i="1"/>
  <c r="S50" i="17"/>
  <c r="N50" i="17"/>
  <c r="U50" i="17"/>
  <c r="T50" i="17"/>
  <c r="R50" i="17"/>
  <c r="Q50" i="17"/>
  <c r="P50" i="17"/>
  <c r="O50" i="17"/>
  <c r="M50" i="17"/>
  <c r="L50" i="17"/>
  <c r="K50" i="17"/>
  <c r="I50" i="17"/>
  <c r="H50" i="17"/>
  <c r="G50" i="17"/>
  <c r="D50" i="17"/>
  <c r="Q32" i="17"/>
  <c r="P32" i="17"/>
  <c r="O32" i="17"/>
  <c r="N32" i="17"/>
  <c r="M32" i="17"/>
  <c r="L32" i="17"/>
  <c r="K32" i="17"/>
  <c r="J32" i="17"/>
  <c r="I32" i="17"/>
  <c r="H32" i="17"/>
  <c r="G32" i="17"/>
  <c r="F32" i="17"/>
  <c r="E32" i="17"/>
  <c r="D32" i="17"/>
  <c r="Q10" i="17"/>
  <c r="Q31" i="17"/>
  <c r="P10" i="17"/>
  <c r="P31" i="17"/>
  <c r="O10" i="17"/>
  <c r="O31" i="17"/>
  <c r="N10" i="17"/>
  <c r="N31" i="17"/>
  <c r="M10" i="17"/>
  <c r="M31" i="17"/>
  <c r="L10" i="17"/>
  <c r="L31" i="17"/>
  <c r="K10" i="17"/>
  <c r="K31" i="17"/>
  <c r="J10" i="17"/>
  <c r="J31" i="17"/>
  <c r="I10" i="17"/>
  <c r="I31" i="17"/>
  <c r="H10" i="17"/>
  <c r="H31" i="17"/>
  <c r="G10" i="17"/>
  <c r="G31" i="17"/>
  <c r="F10" i="17"/>
  <c r="F31" i="17"/>
  <c r="E10" i="17"/>
  <c r="E31" i="17"/>
  <c r="D10" i="17"/>
  <c r="D31" i="17"/>
  <c r="Q9" i="17"/>
  <c r="Q30" i="17"/>
  <c r="P9" i="17"/>
  <c r="P30" i="17"/>
  <c r="O9" i="17"/>
  <c r="O30" i="17"/>
  <c r="N9" i="17"/>
  <c r="N30" i="17"/>
  <c r="M9" i="17"/>
  <c r="M30" i="17"/>
  <c r="L9" i="17"/>
  <c r="L30" i="17"/>
  <c r="K9" i="17"/>
  <c r="K30" i="17"/>
  <c r="J9" i="17"/>
  <c r="J30" i="17"/>
  <c r="I9" i="17"/>
  <c r="I30" i="17"/>
  <c r="H9" i="17"/>
  <c r="H30" i="17"/>
  <c r="G9" i="17"/>
  <c r="G30" i="17"/>
  <c r="F9" i="17"/>
  <c r="F30" i="17"/>
  <c r="E9" i="17"/>
  <c r="E30" i="17"/>
  <c r="D9" i="17"/>
  <c r="D30" i="17"/>
  <c r="U10" i="17"/>
  <c r="T10" i="17"/>
  <c r="S10" i="17"/>
  <c r="R10" i="17"/>
  <c r="U9" i="17"/>
  <c r="T9" i="17"/>
  <c r="S9" i="17"/>
  <c r="R9" i="17"/>
  <c r="Q29" i="17"/>
  <c r="P29" i="17"/>
  <c r="O29" i="17"/>
  <c r="N29" i="17"/>
  <c r="M29" i="17"/>
  <c r="L29" i="17"/>
  <c r="K29" i="17"/>
  <c r="J29" i="17"/>
  <c r="I29" i="17"/>
  <c r="H29" i="17"/>
  <c r="G29" i="17"/>
  <c r="F29" i="17"/>
  <c r="E29" i="17"/>
  <c r="R29" i="17"/>
  <c r="S29" i="17"/>
  <c r="T29" i="17"/>
  <c r="U29" i="17"/>
  <c r="Q73" i="17"/>
  <c r="P73" i="17"/>
  <c r="O73" i="17"/>
  <c r="N73" i="17"/>
  <c r="M73" i="17"/>
  <c r="L73" i="17"/>
  <c r="K73" i="17"/>
  <c r="J73" i="17"/>
  <c r="I73" i="17"/>
  <c r="H73" i="17"/>
  <c r="G73" i="17"/>
  <c r="F73" i="17"/>
  <c r="E73" i="17"/>
  <c r="D73" i="17"/>
  <c r="Q72" i="17"/>
  <c r="P72" i="17"/>
  <c r="O72" i="17"/>
  <c r="N72" i="17"/>
  <c r="M72" i="17"/>
  <c r="L72" i="17"/>
  <c r="K72" i="17"/>
  <c r="J72" i="17"/>
  <c r="I72" i="17"/>
  <c r="H72" i="17"/>
  <c r="G72" i="17"/>
  <c r="F72" i="17"/>
  <c r="E72" i="17"/>
  <c r="D72" i="17"/>
  <c r="Q71" i="17"/>
  <c r="P71" i="17"/>
  <c r="O71" i="17"/>
  <c r="N71" i="17"/>
  <c r="M71" i="17"/>
  <c r="L71" i="17"/>
  <c r="K71" i="17"/>
  <c r="J71" i="17"/>
  <c r="I71" i="17"/>
  <c r="H71" i="17"/>
  <c r="G71" i="17"/>
  <c r="F71" i="17"/>
  <c r="E71" i="17"/>
  <c r="D71" i="17"/>
  <c r="C8" i="2"/>
  <c r="C8" i="17"/>
  <c r="C22" i="17"/>
  <c r="C84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43" i="17"/>
  <c r="A64" i="17"/>
  <c r="A84" i="17"/>
  <c r="C21" i="17"/>
  <c r="C83" i="17"/>
  <c r="A42" i="17"/>
  <c r="A63" i="17"/>
  <c r="A83" i="17"/>
  <c r="C20" i="17"/>
  <c r="C82" i="17"/>
  <c r="A41" i="17"/>
  <c r="A62" i="17"/>
  <c r="A82" i="17"/>
  <c r="C19" i="17"/>
  <c r="C81" i="17"/>
  <c r="A40" i="17"/>
  <c r="A61" i="17"/>
  <c r="A81" i="17"/>
  <c r="C18" i="17"/>
  <c r="C80" i="17"/>
  <c r="A39" i="17"/>
  <c r="A60" i="17"/>
  <c r="A80" i="17"/>
  <c r="C17" i="17"/>
  <c r="C79" i="17"/>
  <c r="A38" i="17"/>
  <c r="A59" i="17"/>
  <c r="A79" i="17"/>
  <c r="C16" i="17"/>
  <c r="C78" i="17"/>
  <c r="A37" i="17"/>
  <c r="A58" i="17"/>
  <c r="A78" i="17"/>
  <c r="C15" i="17"/>
  <c r="C77" i="17"/>
  <c r="A36" i="17"/>
  <c r="A57" i="17"/>
  <c r="A77" i="17"/>
  <c r="C14" i="17"/>
  <c r="C76" i="17"/>
  <c r="A35" i="17"/>
  <c r="A56" i="17"/>
  <c r="A76" i="17"/>
  <c r="C13" i="17"/>
  <c r="C75" i="17"/>
  <c r="A34" i="17"/>
  <c r="A55" i="17"/>
  <c r="A75" i="17"/>
  <c r="C12" i="17"/>
  <c r="C74" i="17"/>
  <c r="A33" i="17"/>
  <c r="A54" i="17"/>
  <c r="A74" i="17"/>
  <c r="U73" i="17"/>
  <c r="T73" i="17"/>
  <c r="S73" i="17"/>
  <c r="R73" i="17"/>
  <c r="C11" i="17"/>
  <c r="C73" i="17"/>
  <c r="A32" i="17"/>
  <c r="A53" i="17"/>
  <c r="A73" i="17"/>
  <c r="U72" i="17"/>
  <c r="T72" i="17"/>
  <c r="S72" i="17"/>
  <c r="R72" i="17"/>
  <c r="C10" i="17"/>
  <c r="C72" i="17"/>
  <c r="A31" i="17"/>
  <c r="A52" i="17"/>
  <c r="A72" i="17"/>
  <c r="U71" i="17"/>
  <c r="T71" i="17"/>
  <c r="S71" i="17"/>
  <c r="R71" i="17"/>
  <c r="C9" i="17"/>
  <c r="C71" i="17"/>
  <c r="A30" i="17"/>
  <c r="A51" i="17"/>
  <c r="A71" i="17"/>
  <c r="C70" i="17"/>
  <c r="R30" i="17"/>
  <c r="S30" i="17"/>
  <c r="T30" i="17"/>
  <c r="U30" i="17"/>
  <c r="C30" i="17"/>
  <c r="C51" i="17"/>
  <c r="R31" i="17"/>
  <c r="S31" i="17"/>
  <c r="T31" i="17"/>
  <c r="U31" i="17"/>
  <c r="C31" i="17"/>
  <c r="C52" i="17"/>
  <c r="R32" i="17"/>
  <c r="S32" i="17"/>
  <c r="T32" i="17"/>
  <c r="U32" i="17"/>
  <c r="C32" i="17"/>
  <c r="C53" i="17"/>
  <c r="R43" i="17"/>
  <c r="S43" i="17"/>
  <c r="T43" i="17"/>
  <c r="U43" i="17"/>
  <c r="C43" i="17"/>
  <c r="C64" i="17"/>
  <c r="R42" i="17"/>
  <c r="S42" i="17"/>
  <c r="T42" i="17"/>
  <c r="U42" i="17"/>
  <c r="C42" i="17"/>
  <c r="C63" i="17"/>
  <c r="R41" i="17"/>
  <c r="S41" i="17"/>
  <c r="T41" i="17"/>
  <c r="U41" i="17"/>
  <c r="C41" i="17"/>
  <c r="C62" i="17"/>
  <c r="R40" i="17"/>
  <c r="S40" i="17"/>
  <c r="T40" i="17"/>
  <c r="U40" i="17"/>
  <c r="C40" i="17"/>
  <c r="C61" i="17"/>
  <c r="R39" i="17"/>
  <c r="S39" i="17"/>
  <c r="T39" i="17"/>
  <c r="U39" i="17"/>
  <c r="C39" i="17"/>
  <c r="C60" i="17"/>
  <c r="R38" i="17"/>
  <c r="S38" i="17"/>
  <c r="T38" i="17"/>
  <c r="U38" i="17"/>
  <c r="C38" i="17"/>
  <c r="C59" i="17"/>
  <c r="R37" i="17"/>
  <c r="S37" i="17"/>
  <c r="T37" i="17"/>
  <c r="U37" i="17"/>
  <c r="C37" i="17"/>
  <c r="C58" i="17"/>
  <c r="R36" i="17"/>
  <c r="S36" i="17"/>
  <c r="T36" i="17"/>
  <c r="U36" i="17"/>
  <c r="C36" i="17"/>
  <c r="C57" i="17"/>
  <c r="R35" i="17"/>
  <c r="S35" i="17"/>
  <c r="T35" i="17"/>
  <c r="U35" i="17"/>
  <c r="C35" i="17"/>
  <c r="C56" i="17"/>
  <c r="R34" i="17"/>
  <c r="S34" i="17"/>
  <c r="T34" i="17"/>
  <c r="U34" i="17"/>
  <c r="C34" i="17"/>
  <c r="C55" i="17"/>
  <c r="R33" i="17"/>
  <c r="S33" i="17"/>
  <c r="T33" i="17"/>
  <c r="U33" i="17"/>
  <c r="C33" i="17"/>
  <c r="C54" i="17"/>
  <c r="C29" i="17"/>
  <c r="C50" i="17"/>
  <c r="C44" i="17"/>
  <c r="C23" i="17"/>
  <c r="C145" i="6"/>
  <c r="C145" i="3"/>
  <c r="C145" i="4"/>
  <c r="C145" i="5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C60" i="2"/>
  <c r="A28" i="2"/>
  <c r="A29" i="2"/>
  <c r="A30" i="2"/>
  <c r="A82" i="2"/>
  <c r="A31" i="2"/>
  <c r="A83" i="2"/>
  <c r="A32" i="2"/>
  <c r="A84" i="2"/>
  <c r="A33" i="2"/>
  <c r="A85" i="2"/>
  <c r="A34" i="2"/>
  <c r="A86" i="2"/>
  <c r="A35" i="2"/>
  <c r="A87" i="2"/>
  <c r="A36" i="2"/>
  <c r="A88" i="2"/>
  <c r="A37" i="2"/>
  <c r="A89" i="2"/>
  <c r="A38" i="2"/>
  <c r="A90" i="2"/>
  <c r="A39" i="2"/>
  <c r="A91" i="2"/>
  <c r="A40" i="2"/>
  <c r="A92" i="2"/>
  <c r="A7" i="16"/>
  <c r="A10" i="16"/>
  <c r="A13" i="16"/>
  <c r="A16" i="16"/>
  <c r="A19" i="16"/>
  <c r="A22" i="16"/>
  <c r="AG41" i="14"/>
  <c r="AF41" i="14"/>
  <c r="AE41" i="14"/>
  <c r="AD41" i="14"/>
  <c r="AC41" i="14"/>
  <c r="AB41" i="14"/>
  <c r="AA41" i="14"/>
  <c r="Z41" i="14"/>
  <c r="Y41" i="14"/>
  <c r="X41" i="14"/>
  <c r="W41" i="14"/>
  <c r="V41" i="14"/>
  <c r="U41" i="14"/>
  <c r="T41" i="14"/>
  <c r="S41" i="14"/>
  <c r="R41" i="14"/>
  <c r="Q41" i="14"/>
  <c r="P41" i="14"/>
  <c r="O41" i="14"/>
  <c r="N41" i="14"/>
  <c r="M41" i="14"/>
  <c r="L41" i="14"/>
  <c r="K41" i="14"/>
  <c r="J41" i="14"/>
  <c r="I41" i="14"/>
  <c r="H41" i="14"/>
  <c r="G41" i="14"/>
  <c r="F41" i="14"/>
  <c r="E41" i="14"/>
  <c r="D41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AH41" i="9"/>
  <c r="AG41" i="9"/>
  <c r="AF41" i="9"/>
  <c r="AE41" i="9"/>
  <c r="AD41" i="9"/>
  <c r="AC41" i="9"/>
  <c r="AB41" i="9"/>
  <c r="AA41" i="9"/>
  <c r="Z41" i="9"/>
  <c r="Y41" i="9"/>
  <c r="X41" i="9"/>
  <c r="W41" i="9"/>
  <c r="V41" i="9"/>
  <c r="U41" i="9"/>
  <c r="T41" i="9"/>
  <c r="S41" i="9"/>
  <c r="R41" i="9"/>
  <c r="Q41" i="9"/>
  <c r="P41" i="9"/>
  <c r="O41" i="9"/>
  <c r="N41" i="9"/>
  <c r="M41" i="9"/>
  <c r="L41" i="9"/>
  <c r="K41" i="9"/>
  <c r="J41" i="9"/>
  <c r="I41" i="9"/>
  <c r="H41" i="9"/>
  <c r="G41" i="9"/>
  <c r="F41" i="9"/>
  <c r="E41" i="9"/>
  <c r="D41" i="9"/>
  <c r="C30" i="9"/>
  <c r="C31" i="9"/>
  <c r="C32" i="9"/>
  <c r="C33" i="9"/>
  <c r="C34" i="9"/>
  <c r="C35" i="9"/>
  <c r="C36" i="9"/>
  <c r="C37" i="9"/>
  <c r="C38" i="9"/>
  <c r="C39" i="9"/>
  <c r="C40" i="9"/>
  <c r="C41" i="9"/>
  <c r="AH41" i="8"/>
  <c r="AG41" i="8"/>
  <c r="AF41" i="8"/>
  <c r="AE41" i="8"/>
  <c r="AD41" i="8"/>
  <c r="AC41" i="8"/>
  <c r="AB41" i="8"/>
  <c r="AA41" i="8"/>
  <c r="Z41" i="8"/>
  <c r="Y41" i="8"/>
  <c r="X41" i="8"/>
  <c r="W41" i="8"/>
  <c r="V41" i="8"/>
  <c r="U41" i="8"/>
  <c r="T41" i="8"/>
  <c r="S41" i="8"/>
  <c r="R41" i="8"/>
  <c r="Q41" i="8"/>
  <c r="P41" i="8"/>
  <c r="O41" i="8"/>
  <c r="N41" i="8"/>
  <c r="M41" i="8"/>
  <c r="L41" i="8"/>
  <c r="K41" i="8"/>
  <c r="J41" i="8"/>
  <c r="I41" i="8"/>
  <c r="H41" i="8"/>
  <c r="G41" i="8"/>
  <c r="F41" i="8"/>
  <c r="E41" i="8"/>
  <c r="D41" i="8"/>
  <c r="C30" i="8"/>
  <c r="C31" i="8"/>
  <c r="C32" i="8"/>
  <c r="C33" i="8"/>
  <c r="C34" i="8"/>
  <c r="C35" i="8"/>
  <c r="C36" i="8"/>
  <c r="C37" i="8"/>
  <c r="C38" i="8"/>
  <c r="C39" i="8"/>
  <c r="C40" i="8"/>
  <c r="C41" i="8"/>
  <c r="AG41" i="7"/>
  <c r="AF41" i="7"/>
  <c r="AE41" i="7"/>
  <c r="AD41" i="7"/>
  <c r="AC41" i="7"/>
  <c r="AB41" i="7"/>
  <c r="AA41" i="7"/>
  <c r="Z41" i="7"/>
  <c r="Y41" i="7"/>
  <c r="X41" i="7"/>
  <c r="W41" i="7"/>
  <c r="V41" i="7"/>
  <c r="U41" i="7"/>
  <c r="T41" i="7"/>
  <c r="S41" i="7"/>
  <c r="R41" i="7"/>
  <c r="Q41" i="7"/>
  <c r="P41" i="7"/>
  <c r="O41" i="7"/>
  <c r="N41" i="7"/>
  <c r="M41" i="7"/>
  <c r="L41" i="7"/>
  <c r="K41" i="7"/>
  <c r="J41" i="7"/>
  <c r="I41" i="7"/>
  <c r="H41" i="7"/>
  <c r="G41" i="7"/>
  <c r="F41" i="7"/>
  <c r="E41" i="7"/>
  <c r="D41" i="7"/>
  <c r="C30" i="7"/>
  <c r="C31" i="7"/>
  <c r="C32" i="7"/>
  <c r="C33" i="7"/>
  <c r="C34" i="7"/>
  <c r="C35" i="7"/>
  <c r="C36" i="7"/>
  <c r="C37" i="7"/>
  <c r="C38" i="7"/>
  <c r="C39" i="7"/>
  <c r="C40" i="7"/>
  <c r="C41" i="7"/>
  <c r="AH41" i="6"/>
  <c r="AG41" i="6"/>
  <c r="AF41" i="6"/>
  <c r="AE41" i="6"/>
  <c r="AD41" i="6"/>
  <c r="AC41" i="6"/>
  <c r="AB41" i="6"/>
  <c r="AA41" i="6"/>
  <c r="Z41" i="6"/>
  <c r="Y41" i="6"/>
  <c r="A25" i="16"/>
  <c r="A28" i="16"/>
  <c r="A31" i="16"/>
  <c r="A34" i="16"/>
  <c r="A37" i="16"/>
  <c r="A40" i="16"/>
  <c r="A43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P2" i="16"/>
  <c r="Q2" i="16"/>
  <c r="R2" i="16"/>
  <c r="S2" i="16"/>
  <c r="T2" i="16"/>
  <c r="U2" i="16"/>
  <c r="V2" i="16"/>
  <c r="W2" i="16"/>
  <c r="X2" i="16"/>
  <c r="Y2" i="16"/>
  <c r="Z2" i="16"/>
  <c r="AA2" i="16"/>
  <c r="AB2" i="16"/>
  <c r="AC2" i="16"/>
  <c r="AD2" i="16"/>
  <c r="AE2" i="16"/>
  <c r="AF2" i="16"/>
  <c r="AG2" i="16"/>
  <c r="AH2" i="16"/>
  <c r="AI2" i="16"/>
  <c r="AJ2" i="16"/>
  <c r="AK2" i="16"/>
  <c r="AL2" i="16"/>
  <c r="AM2" i="16"/>
  <c r="AN2" i="16"/>
  <c r="AO2" i="16"/>
  <c r="AP2" i="16"/>
  <c r="AQ2" i="16"/>
  <c r="AR2" i="16"/>
  <c r="AS2" i="16"/>
  <c r="AT2" i="16"/>
  <c r="AU2" i="16"/>
  <c r="AV2" i="16"/>
  <c r="AW2" i="16"/>
  <c r="AX2" i="16"/>
  <c r="AY2" i="16"/>
  <c r="AZ2" i="16"/>
  <c r="BA2" i="16"/>
  <c r="BB2" i="16"/>
  <c r="BC2" i="16"/>
  <c r="BD2" i="16"/>
  <c r="BE2" i="16"/>
  <c r="BF2" i="16"/>
  <c r="BG2" i="16"/>
  <c r="BH2" i="16"/>
  <c r="BI2" i="16"/>
  <c r="BJ2" i="16"/>
  <c r="BK2" i="16"/>
  <c r="BL2" i="16"/>
  <c r="BM2" i="16"/>
  <c r="BN2" i="16"/>
  <c r="BO2" i="16"/>
  <c r="BP2" i="16"/>
  <c r="BQ2" i="16"/>
  <c r="BR2" i="16"/>
  <c r="BS2" i="16"/>
  <c r="BT2" i="16"/>
  <c r="BU2" i="16"/>
  <c r="BV2" i="16"/>
  <c r="BW2" i="16"/>
  <c r="BX2" i="16"/>
  <c r="BY2" i="16"/>
  <c r="BZ2" i="16"/>
  <c r="CA2" i="16"/>
  <c r="CB2" i="16"/>
  <c r="CC2" i="16"/>
  <c r="CD2" i="16"/>
  <c r="CE2" i="16"/>
  <c r="CF2" i="16"/>
  <c r="CG2" i="16"/>
  <c r="CH2" i="16"/>
  <c r="CI2" i="16"/>
  <c r="CJ2" i="16"/>
  <c r="CK2" i="16"/>
  <c r="CL2" i="16"/>
  <c r="CM2" i="16"/>
  <c r="CN2" i="16"/>
  <c r="CO2" i="16"/>
  <c r="CP2" i="16"/>
  <c r="CQ2" i="16"/>
  <c r="CR2" i="16"/>
  <c r="CS2" i="16"/>
  <c r="CT2" i="16"/>
  <c r="CU2" i="16"/>
  <c r="CV2" i="16"/>
  <c r="CW2" i="16"/>
  <c r="CX2" i="16"/>
  <c r="CY2" i="16"/>
  <c r="CZ2" i="16"/>
  <c r="DA2" i="16"/>
  <c r="DB2" i="16"/>
  <c r="DC2" i="16"/>
  <c r="DD2" i="16"/>
  <c r="DE2" i="16"/>
  <c r="DF2" i="16"/>
  <c r="DG2" i="16"/>
  <c r="DH2" i="16"/>
  <c r="DI2" i="16"/>
  <c r="DJ2" i="16"/>
  <c r="DK2" i="16"/>
  <c r="DL2" i="16"/>
  <c r="DM2" i="16"/>
  <c r="DN2" i="16"/>
  <c r="DO2" i="16"/>
  <c r="DP2" i="16"/>
  <c r="DQ2" i="16"/>
  <c r="DR2" i="16"/>
  <c r="DS2" i="16"/>
  <c r="DT2" i="16"/>
  <c r="DU2" i="16"/>
  <c r="DV2" i="16"/>
  <c r="DW2" i="16"/>
  <c r="DX2" i="16"/>
  <c r="DY2" i="16"/>
  <c r="DZ2" i="16"/>
  <c r="EA2" i="16"/>
  <c r="EB2" i="16"/>
  <c r="EC2" i="16"/>
  <c r="ED2" i="16"/>
  <c r="EE2" i="16"/>
  <c r="EF2" i="16"/>
  <c r="EG2" i="16"/>
  <c r="EH2" i="16"/>
  <c r="EI2" i="16"/>
  <c r="EJ2" i="16"/>
  <c r="EK2" i="16"/>
  <c r="EL2" i="16"/>
  <c r="EM2" i="16"/>
  <c r="X182" i="3"/>
  <c r="Y182" i="3"/>
  <c r="Z182" i="3"/>
  <c r="AA182" i="3"/>
  <c r="AB182" i="3"/>
  <c r="AC182" i="3"/>
  <c r="X183" i="3"/>
  <c r="Y183" i="3"/>
  <c r="Z183" i="3"/>
  <c r="AA183" i="3"/>
  <c r="AB183" i="3"/>
  <c r="AC183" i="3"/>
  <c r="X184" i="3"/>
  <c r="Y184" i="3"/>
  <c r="Z184" i="3"/>
  <c r="AA184" i="3"/>
  <c r="AB184" i="3"/>
  <c r="AC184" i="3"/>
  <c r="X185" i="3"/>
  <c r="Y185" i="3"/>
  <c r="Z185" i="3"/>
  <c r="AA185" i="3"/>
  <c r="AB185" i="3"/>
  <c r="AC185" i="3"/>
  <c r="X186" i="3"/>
  <c r="Y186" i="3"/>
  <c r="Z186" i="3"/>
  <c r="AA186" i="3"/>
  <c r="AB186" i="3"/>
  <c r="AC186" i="3"/>
  <c r="X187" i="3"/>
  <c r="Y187" i="3"/>
  <c r="Z187" i="3"/>
  <c r="AA187" i="3"/>
  <c r="AB187" i="3"/>
  <c r="AC187" i="3"/>
  <c r="X188" i="3"/>
  <c r="Y188" i="3"/>
  <c r="Z188" i="3"/>
  <c r="AA188" i="3"/>
  <c r="AB188" i="3"/>
  <c r="AC188" i="3"/>
  <c r="X189" i="3"/>
  <c r="Y189" i="3"/>
  <c r="Z189" i="3"/>
  <c r="AA189" i="3"/>
  <c r="AB189" i="3"/>
  <c r="AC189" i="3"/>
  <c r="X190" i="3"/>
  <c r="Y190" i="3"/>
  <c r="Z190" i="3"/>
  <c r="AA190" i="3"/>
  <c r="AB190" i="3"/>
  <c r="AC190" i="3"/>
  <c r="D82" i="14"/>
  <c r="E82" i="14"/>
  <c r="F82" i="14"/>
  <c r="G82" i="14"/>
  <c r="H82" i="14"/>
  <c r="I82" i="14"/>
  <c r="J82" i="14"/>
  <c r="K82" i="14"/>
  <c r="L82" i="14"/>
  <c r="M82" i="14"/>
  <c r="N82" i="14"/>
  <c r="O82" i="14"/>
  <c r="P82" i="14"/>
  <c r="Q82" i="14"/>
  <c r="R82" i="14"/>
  <c r="S82" i="14"/>
  <c r="T82" i="14"/>
  <c r="U82" i="14"/>
  <c r="V82" i="14"/>
  <c r="W82" i="14"/>
  <c r="X82" i="14"/>
  <c r="Y82" i="14"/>
  <c r="Z82" i="14"/>
  <c r="AA82" i="14"/>
  <c r="AB82" i="14"/>
  <c r="AC82" i="14"/>
  <c r="AD82" i="14"/>
  <c r="AE82" i="14"/>
  <c r="AF82" i="14"/>
  <c r="AG82" i="14"/>
  <c r="C82" i="14"/>
  <c r="D83" i="14"/>
  <c r="E83" i="14"/>
  <c r="F83" i="14"/>
  <c r="G83" i="14"/>
  <c r="H83" i="14"/>
  <c r="I83" i="14"/>
  <c r="J83" i="14"/>
  <c r="K83" i="14"/>
  <c r="L83" i="14"/>
  <c r="M83" i="14"/>
  <c r="N83" i="14"/>
  <c r="O83" i="14"/>
  <c r="P83" i="14"/>
  <c r="Q83" i="14"/>
  <c r="R83" i="14"/>
  <c r="S83" i="14"/>
  <c r="T83" i="14"/>
  <c r="U83" i="14"/>
  <c r="V83" i="14"/>
  <c r="W83" i="14"/>
  <c r="X83" i="14"/>
  <c r="Y83" i="14"/>
  <c r="Z83" i="14"/>
  <c r="AA83" i="14"/>
  <c r="AB83" i="14"/>
  <c r="AC83" i="14"/>
  <c r="AD83" i="14"/>
  <c r="AE83" i="14"/>
  <c r="AF83" i="14"/>
  <c r="AG83" i="14"/>
  <c r="C83" i="14"/>
  <c r="D84" i="14"/>
  <c r="E84" i="14"/>
  <c r="F84" i="14"/>
  <c r="G84" i="14"/>
  <c r="H84" i="14"/>
  <c r="I84" i="14"/>
  <c r="J84" i="14"/>
  <c r="K84" i="14"/>
  <c r="L84" i="14"/>
  <c r="M84" i="14"/>
  <c r="N84" i="14"/>
  <c r="O84" i="14"/>
  <c r="P84" i="14"/>
  <c r="Q84" i="14"/>
  <c r="R84" i="14"/>
  <c r="S84" i="14"/>
  <c r="T84" i="14"/>
  <c r="U84" i="14"/>
  <c r="V84" i="14"/>
  <c r="W84" i="14"/>
  <c r="X84" i="14"/>
  <c r="Y84" i="14"/>
  <c r="Z84" i="14"/>
  <c r="AA84" i="14"/>
  <c r="AB84" i="14"/>
  <c r="AC84" i="14"/>
  <c r="AD84" i="14"/>
  <c r="AE84" i="14"/>
  <c r="AF84" i="14"/>
  <c r="AG84" i="14"/>
  <c r="C84" i="14"/>
  <c r="D85" i="14"/>
  <c r="E85" i="14"/>
  <c r="F85" i="14"/>
  <c r="G85" i="14"/>
  <c r="H85" i="14"/>
  <c r="I85" i="14"/>
  <c r="J85" i="14"/>
  <c r="K85" i="14"/>
  <c r="L85" i="14"/>
  <c r="M85" i="14"/>
  <c r="N85" i="14"/>
  <c r="O85" i="14"/>
  <c r="P85" i="14"/>
  <c r="Q85" i="14"/>
  <c r="R85" i="14"/>
  <c r="S85" i="14"/>
  <c r="T85" i="14"/>
  <c r="U85" i="14"/>
  <c r="V85" i="14"/>
  <c r="W85" i="14"/>
  <c r="X85" i="14"/>
  <c r="Y85" i="14"/>
  <c r="Z85" i="14"/>
  <c r="AA85" i="14"/>
  <c r="AB85" i="14"/>
  <c r="AC85" i="14"/>
  <c r="AD85" i="14"/>
  <c r="AE85" i="14"/>
  <c r="AF85" i="14"/>
  <c r="AG85" i="14"/>
  <c r="C85" i="14"/>
  <c r="D86" i="14"/>
  <c r="E86" i="14"/>
  <c r="F86" i="14"/>
  <c r="G86" i="14"/>
  <c r="H86" i="14"/>
  <c r="I86" i="14"/>
  <c r="J86" i="14"/>
  <c r="K86" i="14"/>
  <c r="L86" i="14"/>
  <c r="M86" i="14"/>
  <c r="N86" i="14"/>
  <c r="O86" i="14"/>
  <c r="P86" i="14"/>
  <c r="Q86" i="14"/>
  <c r="R86" i="14"/>
  <c r="S86" i="14"/>
  <c r="T86" i="14"/>
  <c r="U86" i="14"/>
  <c r="V86" i="14"/>
  <c r="W86" i="14"/>
  <c r="X86" i="14"/>
  <c r="Y86" i="14"/>
  <c r="Z86" i="14"/>
  <c r="AA86" i="14"/>
  <c r="AB86" i="14"/>
  <c r="AC86" i="14"/>
  <c r="AD86" i="14"/>
  <c r="AE86" i="14"/>
  <c r="AF86" i="14"/>
  <c r="AG86" i="14"/>
  <c r="C86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P87" i="14"/>
  <c r="Q87" i="14"/>
  <c r="R87" i="14"/>
  <c r="S87" i="14"/>
  <c r="T87" i="14"/>
  <c r="U87" i="14"/>
  <c r="V87" i="14"/>
  <c r="W87" i="14"/>
  <c r="X87" i="14"/>
  <c r="Y87" i="14"/>
  <c r="Z87" i="14"/>
  <c r="AA87" i="14"/>
  <c r="AB87" i="14"/>
  <c r="AC87" i="14"/>
  <c r="AD87" i="14"/>
  <c r="AE87" i="14"/>
  <c r="AF87" i="14"/>
  <c r="AG87" i="14"/>
  <c r="C87" i="14"/>
  <c r="D88" i="14"/>
  <c r="E88" i="14"/>
  <c r="F88" i="14"/>
  <c r="G88" i="14"/>
  <c r="H88" i="14"/>
  <c r="I88" i="14"/>
  <c r="J88" i="14"/>
  <c r="K88" i="14"/>
  <c r="L88" i="14"/>
  <c r="M88" i="14"/>
  <c r="N88" i="14"/>
  <c r="O88" i="14"/>
  <c r="P88" i="14"/>
  <c r="Q88" i="14"/>
  <c r="R88" i="14"/>
  <c r="S88" i="14"/>
  <c r="T88" i="14"/>
  <c r="U88" i="14"/>
  <c r="V88" i="14"/>
  <c r="W88" i="14"/>
  <c r="X88" i="14"/>
  <c r="Y88" i="14"/>
  <c r="Z88" i="14"/>
  <c r="AA88" i="14"/>
  <c r="AB88" i="14"/>
  <c r="AC88" i="14"/>
  <c r="AD88" i="14"/>
  <c r="AE88" i="14"/>
  <c r="AF88" i="14"/>
  <c r="AG88" i="14"/>
  <c r="C88" i="14"/>
  <c r="D89" i="14"/>
  <c r="E89" i="14"/>
  <c r="F89" i="14"/>
  <c r="G89" i="14"/>
  <c r="H89" i="14"/>
  <c r="I89" i="14"/>
  <c r="J89" i="14"/>
  <c r="K89" i="14"/>
  <c r="L89" i="14"/>
  <c r="M89" i="14"/>
  <c r="N89" i="14"/>
  <c r="O89" i="14"/>
  <c r="P89" i="14"/>
  <c r="Q89" i="14"/>
  <c r="R89" i="14"/>
  <c r="S89" i="14"/>
  <c r="T89" i="14"/>
  <c r="U89" i="14"/>
  <c r="V89" i="14"/>
  <c r="W89" i="14"/>
  <c r="X89" i="14"/>
  <c r="Y89" i="14"/>
  <c r="Z89" i="14"/>
  <c r="AA89" i="14"/>
  <c r="AB89" i="14"/>
  <c r="AC89" i="14"/>
  <c r="AD89" i="14"/>
  <c r="AE89" i="14"/>
  <c r="AF89" i="14"/>
  <c r="AG89" i="14"/>
  <c r="C89" i="14"/>
  <c r="D90" i="14"/>
  <c r="E90" i="14"/>
  <c r="F90" i="14"/>
  <c r="G90" i="14"/>
  <c r="H90" i="14"/>
  <c r="I90" i="14"/>
  <c r="J90" i="14"/>
  <c r="K90" i="14"/>
  <c r="L90" i="14"/>
  <c r="M90" i="14"/>
  <c r="N90" i="14"/>
  <c r="O90" i="14"/>
  <c r="P90" i="14"/>
  <c r="Q90" i="14"/>
  <c r="R90" i="14"/>
  <c r="S90" i="14"/>
  <c r="T90" i="14"/>
  <c r="U90" i="14"/>
  <c r="V90" i="14"/>
  <c r="W90" i="14"/>
  <c r="X90" i="14"/>
  <c r="Y90" i="14"/>
  <c r="Z90" i="14"/>
  <c r="AA90" i="14"/>
  <c r="AB90" i="14"/>
  <c r="AC90" i="14"/>
  <c r="AD90" i="14"/>
  <c r="AE90" i="14"/>
  <c r="AF90" i="14"/>
  <c r="AG90" i="14"/>
  <c r="C90" i="14"/>
  <c r="D91" i="14"/>
  <c r="E91" i="14"/>
  <c r="F91" i="14"/>
  <c r="G91" i="14"/>
  <c r="H91" i="14"/>
  <c r="I91" i="14"/>
  <c r="J91" i="14"/>
  <c r="K91" i="14"/>
  <c r="L91" i="14"/>
  <c r="M91" i="14"/>
  <c r="N91" i="14"/>
  <c r="O91" i="14"/>
  <c r="P91" i="14"/>
  <c r="Q91" i="14"/>
  <c r="R91" i="14"/>
  <c r="S91" i="14"/>
  <c r="T91" i="14"/>
  <c r="U91" i="14"/>
  <c r="V91" i="14"/>
  <c r="W91" i="14"/>
  <c r="X91" i="14"/>
  <c r="Y91" i="14"/>
  <c r="Z91" i="14"/>
  <c r="AA91" i="14"/>
  <c r="AB91" i="14"/>
  <c r="AC91" i="14"/>
  <c r="AD91" i="14"/>
  <c r="AE91" i="14"/>
  <c r="AF91" i="14"/>
  <c r="AG91" i="14"/>
  <c r="C91" i="14"/>
  <c r="D92" i="14"/>
  <c r="E92" i="14"/>
  <c r="F92" i="14"/>
  <c r="G92" i="14"/>
  <c r="H92" i="14"/>
  <c r="I92" i="14"/>
  <c r="J92" i="14"/>
  <c r="K92" i="14"/>
  <c r="L92" i="14"/>
  <c r="M92" i="14"/>
  <c r="N92" i="14"/>
  <c r="O92" i="14"/>
  <c r="P92" i="14"/>
  <c r="Q92" i="14"/>
  <c r="R92" i="14"/>
  <c r="S92" i="14"/>
  <c r="T92" i="14"/>
  <c r="U92" i="14"/>
  <c r="V92" i="14"/>
  <c r="W92" i="14"/>
  <c r="X92" i="14"/>
  <c r="Y92" i="14"/>
  <c r="Z92" i="14"/>
  <c r="AA92" i="14"/>
  <c r="AB92" i="14"/>
  <c r="AC92" i="14"/>
  <c r="AD92" i="14"/>
  <c r="AE92" i="14"/>
  <c r="AF92" i="14"/>
  <c r="AG92" i="14"/>
  <c r="C92" i="14"/>
  <c r="C93" i="14"/>
  <c r="C94" i="14"/>
  <c r="D82" i="9"/>
  <c r="E82" i="9"/>
  <c r="F82" i="9"/>
  <c r="G82" i="9"/>
  <c r="H82" i="9"/>
  <c r="I82" i="9"/>
  <c r="J82" i="9"/>
  <c r="K82" i="9"/>
  <c r="L82" i="9"/>
  <c r="M82" i="9"/>
  <c r="N82" i="9"/>
  <c r="O82" i="9"/>
  <c r="P82" i="9"/>
  <c r="Q82" i="9"/>
  <c r="R82" i="9"/>
  <c r="S82" i="9"/>
  <c r="T82" i="9"/>
  <c r="U82" i="9"/>
  <c r="V82" i="9"/>
  <c r="W82" i="9"/>
  <c r="X82" i="9"/>
  <c r="Y82" i="9"/>
  <c r="Z82" i="9"/>
  <c r="AA82" i="9"/>
  <c r="AB82" i="9"/>
  <c r="AC82" i="9"/>
  <c r="AD82" i="9"/>
  <c r="AE82" i="9"/>
  <c r="AF82" i="9"/>
  <c r="AG82" i="9"/>
  <c r="AH82" i="9"/>
  <c r="C82" i="9"/>
  <c r="D83" i="9"/>
  <c r="E83" i="9"/>
  <c r="F83" i="9"/>
  <c r="G83" i="9"/>
  <c r="H83" i="9"/>
  <c r="I83" i="9"/>
  <c r="J83" i="9"/>
  <c r="K83" i="9"/>
  <c r="L83" i="9"/>
  <c r="M83" i="9"/>
  <c r="N83" i="9"/>
  <c r="O83" i="9"/>
  <c r="P83" i="9"/>
  <c r="Q83" i="9"/>
  <c r="R83" i="9"/>
  <c r="S83" i="9"/>
  <c r="T83" i="9"/>
  <c r="U83" i="9"/>
  <c r="V83" i="9"/>
  <c r="W83" i="9"/>
  <c r="X83" i="9"/>
  <c r="Y83" i="9"/>
  <c r="Z83" i="9"/>
  <c r="AA83" i="9"/>
  <c r="AB83" i="9"/>
  <c r="AC83" i="9"/>
  <c r="AD83" i="9"/>
  <c r="AE83" i="9"/>
  <c r="AF83" i="9"/>
  <c r="AG83" i="9"/>
  <c r="AH83" i="9"/>
  <c r="C83" i="9"/>
  <c r="D84" i="9"/>
  <c r="E84" i="9"/>
  <c r="F84" i="9"/>
  <c r="G84" i="9"/>
  <c r="H84" i="9"/>
  <c r="I84" i="9"/>
  <c r="J84" i="9"/>
  <c r="K84" i="9"/>
  <c r="L84" i="9"/>
  <c r="M84" i="9"/>
  <c r="N84" i="9"/>
  <c r="O84" i="9"/>
  <c r="P84" i="9"/>
  <c r="Q84" i="9"/>
  <c r="R84" i="9"/>
  <c r="S84" i="9"/>
  <c r="T84" i="9"/>
  <c r="U84" i="9"/>
  <c r="V84" i="9"/>
  <c r="W84" i="9"/>
  <c r="X84" i="9"/>
  <c r="Y84" i="9"/>
  <c r="Z84" i="9"/>
  <c r="AA84" i="9"/>
  <c r="AB84" i="9"/>
  <c r="AC84" i="9"/>
  <c r="AD84" i="9"/>
  <c r="AE84" i="9"/>
  <c r="AF84" i="9"/>
  <c r="AG84" i="9"/>
  <c r="AH84" i="9"/>
  <c r="C84" i="9"/>
  <c r="D85" i="9"/>
  <c r="E85" i="9"/>
  <c r="F85" i="9"/>
  <c r="G85" i="9"/>
  <c r="H85" i="9"/>
  <c r="I85" i="9"/>
  <c r="J85" i="9"/>
  <c r="K85" i="9"/>
  <c r="L85" i="9"/>
  <c r="M85" i="9"/>
  <c r="N85" i="9"/>
  <c r="O85" i="9"/>
  <c r="P85" i="9"/>
  <c r="Q85" i="9"/>
  <c r="R85" i="9"/>
  <c r="S85" i="9"/>
  <c r="T85" i="9"/>
  <c r="U85" i="9"/>
  <c r="V85" i="9"/>
  <c r="W85" i="9"/>
  <c r="X85" i="9"/>
  <c r="Y85" i="9"/>
  <c r="Z85" i="9"/>
  <c r="AA85" i="9"/>
  <c r="AB85" i="9"/>
  <c r="AC85" i="9"/>
  <c r="AD85" i="9"/>
  <c r="AE85" i="9"/>
  <c r="AF85" i="9"/>
  <c r="AG85" i="9"/>
  <c r="AH85" i="9"/>
  <c r="C85" i="9"/>
  <c r="D86" i="9"/>
  <c r="E86" i="9"/>
  <c r="F86" i="9"/>
  <c r="G86" i="9"/>
  <c r="H86" i="9"/>
  <c r="I86" i="9"/>
  <c r="J86" i="9"/>
  <c r="K86" i="9"/>
  <c r="L86" i="9"/>
  <c r="M86" i="9"/>
  <c r="N86" i="9"/>
  <c r="O86" i="9"/>
  <c r="P86" i="9"/>
  <c r="Q86" i="9"/>
  <c r="R86" i="9"/>
  <c r="S86" i="9"/>
  <c r="T86" i="9"/>
  <c r="U86" i="9"/>
  <c r="V86" i="9"/>
  <c r="W86" i="9"/>
  <c r="X86" i="9"/>
  <c r="Y86" i="9"/>
  <c r="Z86" i="9"/>
  <c r="AA86" i="9"/>
  <c r="AB86" i="9"/>
  <c r="AC86" i="9"/>
  <c r="AD86" i="9"/>
  <c r="AE86" i="9"/>
  <c r="AF86" i="9"/>
  <c r="AG86" i="9"/>
  <c r="AH86" i="9"/>
  <c r="C86" i="9"/>
  <c r="D87" i="9"/>
  <c r="E87" i="9"/>
  <c r="F87" i="9"/>
  <c r="G87" i="9"/>
  <c r="H87" i="9"/>
  <c r="I87" i="9"/>
  <c r="J87" i="9"/>
  <c r="K87" i="9"/>
  <c r="L87" i="9"/>
  <c r="M87" i="9"/>
  <c r="N87" i="9"/>
  <c r="O87" i="9"/>
  <c r="P87" i="9"/>
  <c r="Q87" i="9"/>
  <c r="R87" i="9"/>
  <c r="S87" i="9"/>
  <c r="T87" i="9"/>
  <c r="U87" i="9"/>
  <c r="V87" i="9"/>
  <c r="W87" i="9"/>
  <c r="X87" i="9"/>
  <c r="Y87" i="9"/>
  <c r="Z87" i="9"/>
  <c r="AA87" i="9"/>
  <c r="AB87" i="9"/>
  <c r="AC87" i="9"/>
  <c r="AD87" i="9"/>
  <c r="AE87" i="9"/>
  <c r="AF87" i="9"/>
  <c r="AG87" i="9"/>
  <c r="AH87" i="9"/>
  <c r="C87" i="9"/>
  <c r="D88" i="9"/>
  <c r="E88" i="9"/>
  <c r="F88" i="9"/>
  <c r="G88" i="9"/>
  <c r="H88" i="9"/>
  <c r="I88" i="9"/>
  <c r="J88" i="9"/>
  <c r="K88" i="9"/>
  <c r="L88" i="9"/>
  <c r="M88" i="9"/>
  <c r="N88" i="9"/>
  <c r="O88" i="9"/>
  <c r="P88" i="9"/>
  <c r="Q88" i="9"/>
  <c r="R88" i="9"/>
  <c r="S88" i="9"/>
  <c r="T88" i="9"/>
  <c r="U88" i="9"/>
  <c r="V88" i="9"/>
  <c r="W88" i="9"/>
  <c r="X88" i="9"/>
  <c r="Y88" i="9"/>
  <c r="Z88" i="9"/>
  <c r="AA88" i="9"/>
  <c r="AB88" i="9"/>
  <c r="AC88" i="9"/>
  <c r="AD88" i="9"/>
  <c r="AE88" i="9"/>
  <c r="AF88" i="9"/>
  <c r="AG88" i="9"/>
  <c r="AH88" i="9"/>
  <c r="C88" i="9"/>
  <c r="D89" i="9"/>
  <c r="E89" i="9"/>
  <c r="F89" i="9"/>
  <c r="G89" i="9"/>
  <c r="H89" i="9"/>
  <c r="I89" i="9"/>
  <c r="J89" i="9"/>
  <c r="K89" i="9"/>
  <c r="L89" i="9"/>
  <c r="M89" i="9"/>
  <c r="N89" i="9"/>
  <c r="O89" i="9"/>
  <c r="P89" i="9"/>
  <c r="Q89" i="9"/>
  <c r="R89" i="9"/>
  <c r="S89" i="9"/>
  <c r="T89" i="9"/>
  <c r="U89" i="9"/>
  <c r="V89" i="9"/>
  <c r="W89" i="9"/>
  <c r="X89" i="9"/>
  <c r="Y89" i="9"/>
  <c r="Z89" i="9"/>
  <c r="AA89" i="9"/>
  <c r="AB89" i="9"/>
  <c r="AC89" i="9"/>
  <c r="AD89" i="9"/>
  <c r="AE89" i="9"/>
  <c r="AF89" i="9"/>
  <c r="AG89" i="9"/>
  <c r="AH89" i="9"/>
  <c r="C89" i="9"/>
  <c r="D90" i="9"/>
  <c r="E90" i="9"/>
  <c r="F90" i="9"/>
  <c r="G90" i="9"/>
  <c r="H90" i="9"/>
  <c r="I90" i="9"/>
  <c r="J90" i="9"/>
  <c r="K90" i="9"/>
  <c r="L90" i="9"/>
  <c r="M90" i="9"/>
  <c r="N90" i="9"/>
  <c r="O90" i="9"/>
  <c r="P90" i="9"/>
  <c r="Q90" i="9"/>
  <c r="R90" i="9"/>
  <c r="S90" i="9"/>
  <c r="T90" i="9"/>
  <c r="U90" i="9"/>
  <c r="V90" i="9"/>
  <c r="W90" i="9"/>
  <c r="X90" i="9"/>
  <c r="Y90" i="9"/>
  <c r="Z90" i="9"/>
  <c r="AA90" i="9"/>
  <c r="AB90" i="9"/>
  <c r="AC90" i="9"/>
  <c r="AD90" i="9"/>
  <c r="AE90" i="9"/>
  <c r="AF90" i="9"/>
  <c r="AG90" i="9"/>
  <c r="AH90" i="9"/>
  <c r="C90" i="9"/>
  <c r="D91" i="9"/>
  <c r="E91" i="9"/>
  <c r="F91" i="9"/>
  <c r="G91" i="9"/>
  <c r="H91" i="9"/>
  <c r="I91" i="9"/>
  <c r="J91" i="9"/>
  <c r="K91" i="9"/>
  <c r="L91" i="9"/>
  <c r="M91" i="9"/>
  <c r="N91" i="9"/>
  <c r="O91" i="9"/>
  <c r="P91" i="9"/>
  <c r="Q91" i="9"/>
  <c r="R91" i="9"/>
  <c r="S91" i="9"/>
  <c r="T91" i="9"/>
  <c r="U91" i="9"/>
  <c r="V91" i="9"/>
  <c r="W91" i="9"/>
  <c r="X91" i="9"/>
  <c r="Y91" i="9"/>
  <c r="Z91" i="9"/>
  <c r="AA91" i="9"/>
  <c r="AB91" i="9"/>
  <c r="AC91" i="9"/>
  <c r="AD91" i="9"/>
  <c r="AE91" i="9"/>
  <c r="AF91" i="9"/>
  <c r="AG91" i="9"/>
  <c r="AH91" i="9"/>
  <c r="C91" i="9"/>
  <c r="D92" i="9"/>
  <c r="E92" i="9"/>
  <c r="F92" i="9"/>
  <c r="G92" i="9"/>
  <c r="H92" i="9"/>
  <c r="I92" i="9"/>
  <c r="J92" i="9"/>
  <c r="K92" i="9"/>
  <c r="L92" i="9"/>
  <c r="M92" i="9"/>
  <c r="N92" i="9"/>
  <c r="O92" i="9"/>
  <c r="P92" i="9"/>
  <c r="Q92" i="9"/>
  <c r="R92" i="9"/>
  <c r="S92" i="9"/>
  <c r="T92" i="9"/>
  <c r="U92" i="9"/>
  <c r="V92" i="9"/>
  <c r="W92" i="9"/>
  <c r="X92" i="9"/>
  <c r="Y92" i="9"/>
  <c r="Z92" i="9"/>
  <c r="AA92" i="9"/>
  <c r="AB92" i="9"/>
  <c r="AC92" i="9"/>
  <c r="AD92" i="9"/>
  <c r="AE92" i="9"/>
  <c r="AF92" i="9"/>
  <c r="AG92" i="9"/>
  <c r="AH92" i="9"/>
  <c r="C92" i="9"/>
  <c r="C93" i="9"/>
  <c r="C94" i="9"/>
  <c r="D82" i="8"/>
  <c r="E82" i="8"/>
  <c r="F82" i="8"/>
  <c r="G82" i="8"/>
  <c r="H82" i="8"/>
  <c r="I82" i="8"/>
  <c r="J82" i="8"/>
  <c r="K82" i="8"/>
  <c r="L82" i="8"/>
  <c r="M82" i="8"/>
  <c r="N82" i="8"/>
  <c r="O82" i="8"/>
  <c r="P82" i="8"/>
  <c r="Q82" i="8"/>
  <c r="R82" i="8"/>
  <c r="S82" i="8"/>
  <c r="T82" i="8"/>
  <c r="U82" i="8"/>
  <c r="V82" i="8"/>
  <c r="W82" i="8"/>
  <c r="X82" i="8"/>
  <c r="Y82" i="8"/>
  <c r="Z82" i="8"/>
  <c r="AA82" i="8"/>
  <c r="AB82" i="8"/>
  <c r="AC82" i="8"/>
  <c r="AD82" i="8"/>
  <c r="AE82" i="8"/>
  <c r="AF82" i="8"/>
  <c r="AG82" i="8"/>
  <c r="AH82" i="8"/>
  <c r="C82" i="8"/>
  <c r="D83" i="8"/>
  <c r="E83" i="8"/>
  <c r="F83" i="8"/>
  <c r="G83" i="8"/>
  <c r="H83" i="8"/>
  <c r="I83" i="8"/>
  <c r="J83" i="8"/>
  <c r="K83" i="8"/>
  <c r="L83" i="8"/>
  <c r="M83" i="8"/>
  <c r="N83" i="8"/>
  <c r="O83" i="8"/>
  <c r="P83" i="8"/>
  <c r="Q83" i="8"/>
  <c r="R83" i="8"/>
  <c r="S83" i="8"/>
  <c r="T83" i="8"/>
  <c r="U83" i="8"/>
  <c r="V83" i="8"/>
  <c r="W83" i="8"/>
  <c r="X83" i="8"/>
  <c r="Y83" i="8"/>
  <c r="Z83" i="8"/>
  <c r="AA83" i="8"/>
  <c r="AB83" i="8"/>
  <c r="AC83" i="8"/>
  <c r="AD83" i="8"/>
  <c r="AE83" i="8"/>
  <c r="AF83" i="8"/>
  <c r="AG83" i="8"/>
  <c r="AH83" i="8"/>
  <c r="C83" i="8"/>
  <c r="D84" i="8"/>
  <c r="E84" i="8"/>
  <c r="F84" i="8"/>
  <c r="G84" i="8"/>
  <c r="H84" i="8"/>
  <c r="I84" i="8"/>
  <c r="J84" i="8"/>
  <c r="K84" i="8"/>
  <c r="L84" i="8"/>
  <c r="M84" i="8"/>
  <c r="N84" i="8"/>
  <c r="O84" i="8"/>
  <c r="P84" i="8"/>
  <c r="Q84" i="8"/>
  <c r="R84" i="8"/>
  <c r="S84" i="8"/>
  <c r="T84" i="8"/>
  <c r="U84" i="8"/>
  <c r="V84" i="8"/>
  <c r="W84" i="8"/>
  <c r="X84" i="8"/>
  <c r="Y84" i="8"/>
  <c r="Z84" i="8"/>
  <c r="AA84" i="8"/>
  <c r="AB84" i="8"/>
  <c r="AC84" i="8"/>
  <c r="AD84" i="8"/>
  <c r="AE84" i="8"/>
  <c r="AF84" i="8"/>
  <c r="AG84" i="8"/>
  <c r="AH84" i="8"/>
  <c r="C84" i="8"/>
  <c r="D85" i="8"/>
  <c r="E85" i="8"/>
  <c r="F85" i="8"/>
  <c r="G85" i="8"/>
  <c r="H85" i="8"/>
  <c r="I85" i="8"/>
  <c r="J85" i="8"/>
  <c r="K85" i="8"/>
  <c r="L85" i="8"/>
  <c r="M85" i="8"/>
  <c r="N85" i="8"/>
  <c r="O85" i="8"/>
  <c r="P85" i="8"/>
  <c r="Q85" i="8"/>
  <c r="R85" i="8"/>
  <c r="S85" i="8"/>
  <c r="T85" i="8"/>
  <c r="U85" i="8"/>
  <c r="V85" i="8"/>
  <c r="W85" i="8"/>
  <c r="X85" i="8"/>
  <c r="Y85" i="8"/>
  <c r="Z85" i="8"/>
  <c r="AA85" i="8"/>
  <c r="AB85" i="8"/>
  <c r="AC85" i="8"/>
  <c r="AD85" i="8"/>
  <c r="AE85" i="8"/>
  <c r="AF85" i="8"/>
  <c r="AG85" i="8"/>
  <c r="AH85" i="8"/>
  <c r="C85" i="8"/>
  <c r="D86" i="8"/>
  <c r="E86" i="8"/>
  <c r="F86" i="8"/>
  <c r="G86" i="8"/>
  <c r="H86" i="8"/>
  <c r="I86" i="8"/>
  <c r="J86" i="8"/>
  <c r="K86" i="8"/>
  <c r="L86" i="8"/>
  <c r="M86" i="8"/>
  <c r="N86" i="8"/>
  <c r="O86" i="8"/>
  <c r="P86" i="8"/>
  <c r="Q86" i="8"/>
  <c r="R86" i="8"/>
  <c r="S86" i="8"/>
  <c r="T86" i="8"/>
  <c r="U86" i="8"/>
  <c r="V86" i="8"/>
  <c r="W86" i="8"/>
  <c r="X86" i="8"/>
  <c r="Y86" i="8"/>
  <c r="Z86" i="8"/>
  <c r="AA86" i="8"/>
  <c r="AB86" i="8"/>
  <c r="AC86" i="8"/>
  <c r="AD86" i="8"/>
  <c r="AE86" i="8"/>
  <c r="AF86" i="8"/>
  <c r="AG86" i="8"/>
  <c r="AH86" i="8"/>
  <c r="C86" i="8"/>
  <c r="D87" i="8"/>
  <c r="E87" i="8"/>
  <c r="F87" i="8"/>
  <c r="G87" i="8"/>
  <c r="H87" i="8"/>
  <c r="I87" i="8"/>
  <c r="J87" i="8"/>
  <c r="K87" i="8"/>
  <c r="L87" i="8"/>
  <c r="M87" i="8"/>
  <c r="N87" i="8"/>
  <c r="O87" i="8"/>
  <c r="P87" i="8"/>
  <c r="Q87" i="8"/>
  <c r="R87" i="8"/>
  <c r="S87" i="8"/>
  <c r="T87" i="8"/>
  <c r="U87" i="8"/>
  <c r="V87" i="8"/>
  <c r="W87" i="8"/>
  <c r="X87" i="8"/>
  <c r="Y87" i="8"/>
  <c r="Z87" i="8"/>
  <c r="AA87" i="8"/>
  <c r="AB87" i="8"/>
  <c r="AC87" i="8"/>
  <c r="AD87" i="8"/>
  <c r="AE87" i="8"/>
  <c r="AF87" i="8"/>
  <c r="AG87" i="8"/>
  <c r="AH87" i="8"/>
  <c r="C87" i="8"/>
  <c r="D88" i="8"/>
  <c r="E88" i="8"/>
  <c r="F88" i="8"/>
  <c r="G88" i="8"/>
  <c r="H88" i="8"/>
  <c r="I88" i="8"/>
  <c r="J88" i="8"/>
  <c r="K88" i="8"/>
  <c r="L88" i="8"/>
  <c r="M88" i="8"/>
  <c r="N88" i="8"/>
  <c r="O88" i="8"/>
  <c r="P88" i="8"/>
  <c r="Q88" i="8"/>
  <c r="R88" i="8"/>
  <c r="S88" i="8"/>
  <c r="T88" i="8"/>
  <c r="U88" i="8"/>
  <c r="V88" i="8"/>
  <c r="W88" i="8"/>
  <c r="X88" i="8"/>
  <c r="Y88" i="8"/>
  <c r="Z88" i="8"/>
  <c r="AA88" i="8"/>
  <c r="AB88" i="8"/>
  <c r="AC88" i="8"/>
  <c r="AD88" i="8"/>
  <c r="AE88" i="8"/>
  <c r="AF88" i="8"/>
  <c r="AG88" i="8"/>
  <c r="AH88" i="8"/>
  <c r="C88" i="8"/>
  <c r="D89" i="8"/>
  <c r="E89" i="8"/>
  <c r="F89" i="8"/>
  <c r="G89" i="8"/>
  <c r="H89" i="8"/>
  <c r="I89" i="8"/>
  <c r="J89" i="8"/>
  <c r="K89" i="8"/>
  <c r="L89" i="8"/>
  <c r="M89" i="8"/>
  <c r="N89" i="8"/>
  <c r="O89" i="8"/>
  <c r="P89" i="8"/>
  <c r="Q89" i="8"/>
  <c r="R89" i="8"/>
  <c r="S89" i="8"/>
  <c r="T89" i="8"/>
  <c r="U89" i="8"/>
  <c r="V89" i="8"/>
  <c r="W89" i="8"/>
  <c r="X89" i="8"/>
  <c r="Y89" i="8"/>
  <c r="Z89" i="8"/>
  <c r="AA89" i="8"/>
  <c r="AB89" i="8"/>
  <c r="AC89" i="8"/>
  <c r="AD89" i="8"/>
  <c r="AE89" i="8"/>
  <c r="AF89" i="8"/>
  <c r="AG89" i="8"/>
  <c r="AH89" i="8"/>
  <c r="C89" i="8"/>
  <c r="D90" i="8"/>
  <c r="E90" i="8"/>
  <c r="F90" i="8"/>
  <c r="G90" i="8"/>
  <c r="H90" i="8"/>
  <c r="I90" i="8"/>
  <c r="J90" i="8"/>
  <c r="K90" i="8"/>
  <c r="L90" i="8"/>
  <c r="M90" i="8"/>
  <c r="N90" i="8"/>
  <c r="O90" i="8"/>
  <c r="P90" i="8"/>
  <c r="Q90" i="8"/>
  <c r="R90" i="8"/>
  <c r="S90" i="8"/>
  <c r="T90" i="8"/>
  <c r="U90" i="8"/>
  <c r="V90" i="8"/>
  <c r="W90" i="8"/>
  <c r="X90" i="8"/>
  <c r="Y90" i="8"/>
  <c r="Z90" i="8"/>
  <c r="AA90" i="8"/>
  <c r="AB90" i="8"/>
  <c r="AC90" i="8"/>
  <c r="AD90" i="8"/>
  <c r="AE90" i="8"/>
  <c r="AF90" i="8"/>
  <c r="AG90" i="8"/>
  <c r="AH90" i="8"/>
  <c r="C90" i="8"/>
  <c r="D91" i="8"/>
  <c r="E91" i="8"/>
  <c r="F91" i="8"/>
  <c r="G91" i="8"/>
  <c r="H91" i="8"/>
  <c r="I91" i="8"/>
  <c r="J91" i="8"/>
  <c r="K91" i="8"/>
  <c r="L91" i="8"/>
  <c r="M91" i="8"/>
  <c r="N91" i="8"/>
  <c r="O91" i="8"/>
  <c r="P91" i="8"/>
  <c r="Q91" i="8"/>
  <c r="R91" i="8"/>
  <c r="S91" i="8"/>
  <c r="T91" i="8"/>
  <c r="U91" i="8"/>
  <c r="V91" i="8"/>
  <c r="W91" i="8"/>
  <c r="X91" i="8"/>
  <c r="Y91" i="8"/>
  <c r="Z91" i="8"/>
  <c r="AA91" i="8"/>
  <c r="AB91" i="8"/>
  <c r="AC91" i="8"/>
  <c r="AD91" i="8"/>
  <c r="AE91" i="8"/>
  <c r="AF91" i="8"/>
  <c r="AG91" i="8"/>
  <c r="AH91" i="8"/>
  <c r="C91" i="8"/>
  <c r="D92" i="8"/>
  <c r="E92" i="8"/>
  <c r="F92" i="8"/>
  <c r="G92" i="8"/>
  <c r="H92" i="8"/>
  <c r="I92" i="8"/>
  <c r="J92" i="8"/>
  <c r="K92" i="8"/>
  <c r="L92" i="8"/>
  <c r="M92" i="8"/>
  <c r="N92" i="8"/>
  <c r="O92" i="8"/>
  <c r="P92" i="8"/>
  <c r="Q92" i="8"/>
  <c r="R92" i="8"/>
  <c r="S92" i="8"/>
  <c r="T92" i="8"/>
  <c r="U92" i="8"/>
  <c r="V92" i="8"/>
  <c r="W92" i="8"/>
  <c r="X92" i="8"/>
  <c r="Y92" i="8"/>
  <c r="Z92" i="8"/>
  <c r="AA92" i="8"/>
  <c r="AB92" i="8"/>
  <c r="AC92" i="8"/>
  <c r="AD92" i="8"/>
  <c r="AE92" i="8"/>
  <c r="AF92" i="8"/>
  <c r="AG92" i="8"/>
  <c r="AH92" i="8"/>
  <c r="C92" i="8"/>
  <c r="C93" i="8"/>
  <c r="C94" i="8"/>
  <c r="C79" i="7"/>
  <c r="C80" i="7"/>
  <c r="C81" i="7"/>
  <c r="Y82" i="7"/>
  <c r="Z82" i="7"/>
  <c r="AA82" i="7"/>
  <c r="AB82" i="7"/>
  <c r="AC82" i="7"/>
  <c r="AD82" i="7"/>
  <c r="AE82" i="7"/>
  <c r="AF82" i="7"/>
  <c r="AG82" i="7"/>
  <c r="C82" i="7"/>
  <c r="Y83" i="7"/>
  <c r="Z83" i="7"/>
  <c r="AA83" i="7"/>
  <c r="AB83" i="7"/>
  <c r="AC83" i="7"/>
  <c r="AD83" i="7"/>
  <c r="AE83" i="7"/>
  <c r="AF83" i="7"/>
  <c r="AG83" i="7"/>
  <c r="C83" i="7"/>
  <c r="Y84" i="7"/>
  <c r="Z84" i="7"/>
  <c r="AA84" i="7"/>
  <c r="AB84" i="7"/>
  <c r="AC84" i="7"/>
  <c r="AD84" i="7"/>
  <c r="AE84" i="7"/>
  <c r="AF84" i="7"/>
  <c r="AG84" i="7"/>
  <c r="C84" i="7"/>
  <c r="Y85" i="7"/>
  <c r="Z85" i="7"/>
  <c r="AA85" i="7"/>
  <c r="AB85" i="7"/>
  <c r="AC85" i="7"/>
  <c r="AD85" i="7"/>
  <c r="AE85" i="7"/>
  <c r="AF85" i="7"/>
  <c r="AG85" i="7"/>
  <c r="C85" i="7"/>
  <c r="Y86" i="7"/>
  <c r="Z86" i="7"/>
  <c r="AA86" i="7"/>
  <c r="AB86" i="7"/>
  <c r="AC86" i="7"/>
  <c r="AD86" i="7"/>
  <c r="AE86" i="7"/>
  <c r="AF86" i="7"/>
  <c r="AG86" i="7"/>
  <c r="C86" i="7"/>
  <c r="Y87" i="7"/>
  <c r="Z87" i="7"/>
  <c r="AA87" i="7"/>
  <c r="AB87" i="7"/>
  <c r="AC87" i="7"/>
  <c r="AD87" i="7"/>
  <c r="AE87" i="7"/>
  <c r="AF87" i="7"/>
  <c r="AG87" i="7"/>
  <c r="C87" i="7"/>
  <c r="Y88" i="7"/>
  <c r="Z88" i="7"/>
  <c r="AA88" i="7"/>
  <c r="AB88" i="7"/>
  <c r="AC88" i="7"/>
  <c r="AD88" i="7"/>
  <c r="AE88" i="7"/>
  <c r="AF88" i="7"/>
  <c r="AG88" i="7"/>
  <c r="C88" i="7"/>
  <c r="Y89" i="7"/>
  <c r="Z89" i="7"/>
  <c r="AA89" i="7"/>
  <c r="AB89" i="7"/>
  <c r="AC89" i="7"/>
  <c r="AD89" i="7"/>
  <c r="AE89" i="7"/>
  <c r="AF89" i="7"/>
  <c r="AG89" i="7"/>
  <c r="C89" i="7"/>
  <c r="Y90" i="7"/>
  <c r="Z90" i="7"/>
  <c r="AA90" i="7"/>
  <c r="AB90" i="7"/>
  <c r="AC90" i="7"/>
  <c r="AD90" i="7"/>
  <c r="AE90" i="7"/>
  <c r="AF90" i="7"/>
  <c r="AG90" i="7"/>
  <c r="C90" i="7"/>
  <c r="Y91" i="7"/>
  <c r="Z91" i="7"/>
  <c r="AA91" i="7"/>
  <c r="AB91" i="7"/>
  <c r="AC91" i="7"/>
  <c r="AD91" i="7"/>
  <c r="AE91" i="7"/>
  <c r="AF91" i="7"/>
  <c r="AG91" i="7"/>
  <c r="C91" i="7"/>
  <c r="Y92" i="7"/>
  <c r="Z92" i="7"/>
  <c r="AA92" i="7"/>
  <c r="AB92" i="7"/>
  <c r="AC92" i="7"/>
  <c r="AD92" i="7"/>
  <c r="AE92" i="7"/>
  <c r="AF92" i="7"/>
  <c r="AG92" i="7"/>
  <c r="C92" i="7"/>
  <c r="C93" i="7"/>
  <c r="C94" i="7"/>
  <c r="C60" i="6"/>
  <c r="C165" i="3"/>
  <c r="C165" i="4"/>
  <c r="C165" i="5"/>
  <c r="C8" i="6"/>
  <c r="C165" i="6"/>
  <c r="C165" i="7"/>
  <c r="C165" i="8"/>
  <c r="C165" i="9"/>
  <c r="C165" i="14"/>
  <c r="C163" i="2"/>
  <c r="R183" i="2"/>
  <c r="C163" i="3"/>
  <c r="AS164" i="1"/>
  <c r="AS198" i="1"/>
  <c r="AS232" i="1"/>
  <c r="AS258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7" i="1"/>
  <c r="AR8" i="1"/>
  <c r="I8" i="1"/>
  <c r="AS147" i="1"/>
  <c r="AS123" i="1"/>
  <c r="AS89" i="1"/>
  <c r="AS58" i="1"/>
  <c r="DY50" i="11"/>
  <c r="DX50" i="11"/>
  <c r="DW50" i="11"/>
  <c r="DV50" i="11"/>
  <c r="DU50" i="11"/>
  <c r="DT50" i="11"/>
  <c r="DS50" i="11"/>
  <c r="DR50" i="11"/>
  <c r="DQ50" i="11"/>
  <c r="DP50" i="11"/>
  <c r="DO50" i="11"/>
  <c r="DN50" i="11"/>
  <c r="DM50" i="11"/>
  <c r="DL50" i="11"/>
  <c r="DK50" i="11"/>
  <c r="DJ50" i="11"/>
  <c r="DI50" i="11"/>
  <c r="DH50" i="11"/>
  <c r="DG50" i="11"/>
  <c r="DF50" i="11"/>
  <c r="DE50" i="11"/>
  <c r="DD50" i="11"/>
  <c r="DC50" i="11"/>
  <c r="DB50" i="11"/>
  <c r="DA50" i="11"/>
  <c r="CZ50" i="11"/>
  <c r="CY50" i="11"/>
  <c r="CX50" i="11"/>
  <c r="CW50" i="11"/>
  <c r="CV50" i="11"/>
  <c r="CU50" i="11"/>
  <c r="CT50" i="11"/>
  <c r="CS50" i="11"/>
  <c r="CR50" i="11"/>
  <c r="CQ50" i="11"/>
  <c r="CP50" i="11"/>
  <c r="CO50" i="11"/>
  <c r="CN50" i="11"/>
  <c r="CM50" i="11"/>
  <c r="CL50" i="11"/>
  <c r="CK50" i="11"/>
  <c r="CJ50" i="11"/>
  <c r="CI50" i="11"/>
  <c r="CH50" i="11"/>
  <c r="CG50" i="11"/>
  <c r="CF50" i="11"/>
  <c r="CE50" i="11"/>
  <c r="CD50" i="11"/>
  <c r="CC50" i="11"/>
  <c r="CB50" i="11"/>
  <c r="CA50" i="11"/>
  <c r="BZ50" i="11"/>
  <c r="BY50" i="11"/>
  <c r="BX50" i="11"/>
  <c r="BW50" i="11"/>
  <c r="BV50" i="11"/>
  <c r="BU50" i="11"/>
  <c r="BT50" i="11"/>
  <c r="BS50" i="11"/>
  <c r="BR50" i="11"/>
  <c r="BQ50" i="11"/>
  <c r="BP50" i="11"/>
  <c r="BO50" i="11"/>
  <c r="BN50" i="11"/>
  <c r="BM50" i="11"/>
  <c r="BL50" i="11"/>
  <c r="BK50" i="11"/>
  <c r="BJ50" i="11"/>
  <c r="BI50" i="11"/>
  <c r="BH50" i="11"/>
  <c r="BG50" i="11"/>
  <c r="BF50" i="11"/>
  <c r="BE50" i="11"/>
  <c r="BD50" i="11"/>
  <c r="BC50" i="11"/>
  <c r="BB50" i="11"/>
  <c r="BA50" i="11"/>
  <c r="AZ50" i="11"/>
  <c r="AY50" i="11"/>
  <c r="AX50" i="11"/>
  <c r="AW50" i="11"/>
  <c r="AV50" i="11"/>
  <c r="AU50" i="11"/>
  <c r="AT50" i="11"/>
  <c r="AS50" i="11"/>
  <c r="AR50" i="11"/>
  <c r="AQ50" i="11"/>
  <c r="AP50" i="11"/>
  <c r="AO50" i="11"/>
  <c r="AN50" i="11"/>
  <c r="AM50" i="11"/>
  <c r="AL50" i="11"/>
  <c r="AK50" i="11"/>
  <c r="AJ50" i="11"/>
  <c r="AI50" i="11"/>
  <c r="AH50" i="11"/>
  <c r="AG50" i="11"/>
  <c r="AF50" i="11"/>
  <c r="AE50" i="11"/>
  <c r="AD50" i="11"/>
  <c r="AC50" i="11"/>
  <c r="AB50" i="11"/>
  <c r="AA50" i="11"/>
  <c r="Z50" i="11"/>
  <c r="Y50" i="11"/>
  <c r="X50" i="11"/>
  <c r="W50" i="11"/>
  <c r="V50" i="11"/>
  <c r="U50" i="11"/>
  <c r="T50" i="11"/>
  <c r="S50" i="11"/>
  <c r="R50" i="11"/>
  <c r="Q50" i="11"/>
  <c r="P50" i="11"/>
  <c r="O50" i="11"/>
  <c r="N50" i="11"/>
  <c r="M50" i="11"/>
  <c r="L50" i="11"/>
  <c r="K50" i="11"/>
  <c r="J50" i="11"/>
  <c r="I50" i="11"/>
  <c r="H50" i="11"/>
  <c r="G50" i="11"/>
  <c r="F50" i="11"/>
  <c r="E50" i="11"/>
  <c r="D50" i="11"/>
  <c r="C50" i="11"/>
  <c r="DY49" i="11"/>
  <c r="DX49" i="11"/>
  <c r="DW49" i="11"/>
  <c r="DV49" i="11"/>
  <c r="DU49" i="11"/>
  <c r="DT49" i="11"/>
  <c r="DS49" i="11"/>
  <c r="DR49" i="11"/>
  <c r="DQ49" i="11"/>
  <c r="DP49" i="11"/>
  <c r="DO49" i="11"/>
  <c r="DN49" i="11"/>
  <c r="DM49" i="11"/>
  <c r="DL49" i="11"/>
  <c r="DK49" i="11"/>
  <c r="DJ49" i="11"/>
  <c r="DI49" i="11"/>
  <c r="DH49" i="11"/>
  <c r="DG49" i="11"/>
  <c r="DF49" i="11"/>
  <c r="DE49" i="11"/>
  <c r="DD49" i="11"/>
  <c r="DC49" i="11"/>
  <c r="DB49" i="11"/>
  <c r="DA49" i="11"/>
  <c r="CZ49" i="11"/>
  <c r="CY49" i="11"/>
  <c r="CX49" i="11"/>
  <c r="CW49" i="11"/>
  <c r="CV49" i="11"/>
  <c r="CU49" i="11"/>
  <c r="CT49" i="11"/>
  <c r="CS49" i="11"/>
  <c r="CR49" i="11"/>
  <c r="CQ49" i="11"/>
  <c r="CP49" i="11"/>
  <c r="CO49" i="11"/>
  <c r="CN49" i="11"/>
  <c r="CM49" i="11"/>
  <c r="CL49" i="11"/>
  <c r="CK49" i="11"/>
  <c r="CJ49" i="11"/>
  <c r="CI49" i="11"/>
  <c r="CH49" i="11"/>
  <c r="CG49" i="11"/>
  <c r="CF49" i="11"/>
  <c r="CE49" i="11"/>
  <c r="CD49" i="11"/>
  <c r="CC49" i="11"/>
  <c r="CB49" i="11"/>
  <c r="CA49" i="11"/>
  <c r="BZ49" i="11"/>
  <c r="BY49" i="11"/>
  <c r="BX49" i="11"/>
  <c r="BW49" i="11"/>
  <c r="BV49" i="11"/>
  <c r="BU49" i="11"/>
  <c r="BT49" i="11"/>
  <c r="BS49" i="11"/>
  <c r="BR49" i="11"/>
  <c r="BQ49" i="11"/>
  <c r="BP49" i="11"/>
  <c r="BO49" i="11"/>
  <c r="BN49" i="11"/>
  <c r="BM49" i="11"/>
  <c r="BL49" i="11"/>
  <c r="BK49" i="11"/>
  <c r="BJ49" i="11"/>
  <c r="BI49" i="11"/>
  <c r="BH49" i="11"/>
  <c r="BG49" i="11"/>
  <c r="BF49" i="11"/>
  <c r="BE49" i="11"/>
  <c r="BD49" i="11"/>
  <c r="BC49" i="11"/>
  <c r="BB49" i="11"/>
  <c r="BA49" i="11"/>
  <c r="AZ49" i="11"/>
  <c r="AY49" i="11"/>
  <c r="AX49" i="11"/>
  <c r="AW49" i="11"/>
  <c r="AV49" i="11"/>
  <c r="AU49" i="11"/>
  <c r="AT49" i="11"/>
  <c r="AS49" i="11"/>
  <c r="AR49" i="11"/>
  <c r="AQ49" i="11"/>
  <c r="AP49" i="11"/>
  <c r="AO49" i="11"/>
  <c r="AN49" i="11"/>
  <c r="AM49" i="11"/>
  <c r="AL49" i="11"/>
  <c r="AK49" i="11"/>
  <c r="AJ49" i="11"/>
  <c r="AI49" i="11"/>
  <c r="AH49" i="11"/>
  <c r="AG49" i="11"/>
  <c r="AF49" i="11"/>
  <c r="AE49" i="11"/>
  <c r="AD49" i="11"/>
  <c r="AC49" i="11"/>
  <c r="AB49" i="11"/>
  <c r="AA49" i="11"/>
  <c r="Z49" i="11"/>
  <c r="Y49" i="11"/>
  <c r="X49" i="11"/>
  <c r="W49" i="11"/>
  <c r="V49" i="11"/>
  <c r="U49" i="11"/>
  <c r="T49" i="11"/>
  <c r="S49" i="11"/>
  <c r="R49" i="11"/>
  <c r="Q49" i="11"/>
  <c r="P49" i="11"/>
  <c r="O49" i="11"/>
  <c r="N49" i="11"/>
  <c r="M49" i="11"/>
  <c r="L49" i="11"/>
  <c r="K49" i="11"/>
  <c r="J49" i="11"/>
  <c r="I49" i="11"/>
  <c r="H49" i="11"/>
  <c r="G49" i="11"/>
  <c r="F49" i="11"/>
  <c r="E49" i="11"/>
  <c r="D49" i="11"/>
  <c r="C49" i="11"/>
  <c r="DY48" i="11"/>
  <c r="DX48" i="11"/>
  <c r="DW48" i="11"/>
  <c r="DV48" i="11"/>
  <c r="DU48" i="11"/>
  <c r="DT48" i="11"/>
  <c r="DS48" i="11"/>
  <c r="DR48" i="11"/>
  <c r="DQ48" i="11"/>
  <c r="DP48" i="11"/>
  <c r="DO48" i="11"/>
  <c r="DN48" i="11"/>
  <c r="DM48" i="11"/>
  <c r="DL48" i="11"/>
  <c r="DK48" i="11"/>
  <c r="DJ48" i="11"/>
  <c r="DI48" i="11"/>
  <c r="DH48" i="11"/>
  <c r="DG48" i="11"/>
  <c r="DF48" i="11"/>
  <c r="DE48" i="11"/>
  <c r="DD48" i="11"/>
  <c r="DC48" i="11"/>
  <c r="DB48" i="11"/>
  <c r="DA48" i="11"/>
  <c r="CZ48" i="11"/>
  <c r="CY48" i="11"/>
  <c r="CX48" i="11"/>
  <c r="CW48" i="11"/>
  <c r="CV48" i="11"/>
  <c r="CU48" i="11"/>
  <c r="CT48" i="11"/>
  <c r="CS48" i="11"/>
  <c r="CR48" i="11"/>
  <c r="CQ48" i="11"/>
  <c r="CP48" i="11"/>
  <c r="CO48" i="11"/>
  <c r="CN48" i="11"/>
  <c r="CM48" i="11"/>
  <c r="CL48" i="11"/>
  <c r="CK48" i="11"/>
  <c r="CJ48" i="11"/>
  <c r="CI48" i="11"/>
  <c r="CH48" i="11"/>
  <c r="CG48" i="11"/>
  <c r="CF48" i="11"/>
  <c r="CE48" i="11"/>
  <c r="CD48" i="11"/>
  <c r="CC48" i="11"/>
  <c r="CB48" i="11"/>
  <c r="CA48" i="11"/>
  <c r="BZ48" i="11"/>
  <c r="BY48" i="11"/>
  <c r="BX48" i="11"/>
  <c r="BW48" i="11"/>
  <c r="BV48" i="11"/>
  <c r="BU48" i="11"/>
  <c r="BT48" i="11"/>
  <c r="BS48" i="11"/>
  <c r="BR48" i="11"/>
  <c r="BQ48" i="11"/>
  <c r="BP48" i="11"/>
  <c r="BO48" i="11"/>
  <c r="BN48" i="11"/>
  <c r="BM48" i="11"/>
  <c r="BL48" i="11"/>
  <c r="BK48" i="11"/>
  <c r="BJ48" i="11"/>
  <c r="BI48" i="11"/>
  <c r="BH48" i="11"/>
  <c r="BG48" i="11"/>
  <c r="BF48" i="11"/>
  <c r="BE48" i="11"/>
  <c r="BD48" i="11"/>
  <c r="BC48" i="11"/>
  <c r="BB48" i="11"/>
  <c r="BA48" i="11"/>
  <c r="AZ48" i="11"/>
  <c r="AY48" i="11"/>
  <c r="AX48" i="11"/>
  <c r="AW48" i="11"/>
  <c r="AV48" i="11"/>
  <c r="AU48" i="11"/>
  <c r="AT48" i="11"/>
  <c r="AS48" i="11"/>
  <c r="AR48" i="11"/>
  <c r="AQ48" i="11"/>
  <c r="AP48" i="11"/>
  <c r="AO48" i="11"/>
  <c r="AN48" i="11"/>
  <c r="AM48" i="11"/>
  <c r="AL48" i="11"/>
  <c r="AK48" i="11"/>
  <c r="AJ48" i="11"/>
  <c r="AI48" i="11"/>
  <c r="AH48" i="11"/>
  <c r="AG48" i="11"/>
  <c r="AF48" i="11"/>
  <c r="AE48" i="11"/>
  <c r="AD48" i="11"/>
  <c r="AC48" i="11"/>
  <c r="AB48" i="11"/>
  <c r="AA48" i="11"/>
  <c r="Z48" i="11"/>
  <c r="Y48" i="11"/>
  <c r="X48" i="11"/>
  <c r="W48" i="11"/>
  <c r="V48" i="11"/>
  <c r="U48" i="11"/>
  <c r="T48" i="11"/>
  <c r="S48" i="11"/>
  <c r="R48" i="11"/>
  <c r="Q48" i="11"/>
  <c r="P48" i="11"/>
  <c r="O48" i="11"/>
  <c r="N48" i="11"/>
  <c r="M48" i="11"/>
  <c r="L48" i="11"/>
  <c r="K48" i="11"/>
  <c r="J48" i="11"/>
  <c r="I48" i="11"/>
  <c r="H48" i="11"/>
  <c r="G48" i="11"/>
  <c r="F48" i="11"/>
  <c r="E48" i="11"/>
  <c r="D48" i="11"/>
  <c r="C48" i="11"/>
  <c r="DY47" i="11"/>
  <c r="DX47" i="11"/>
  <c r="DW47" i="11"/>
  <c r="DV47" i="11"/>
  <c r="DU47" i="11"/>
  <c r="DT47" i="11"/>
  <c r="DS47" i="11"/>
  <c r="DR47" i="11"/>
  <c r="DQ47" i="11"/>
  <c r="DP47" i="11"/>
  <c r="DO47" i="11"/>
  <c r="DN47" i="11"/>
  <c r="DM47" i="11"/>
  <c r="DL47" i="11"/>
  <c r="DK47" i="11"/>
  <c r="DJ47" i="11"/>
  <c r="DI47" i="11"/>
  <c r="DH47" i="11"/>
  <c r="DG47" i="11"/>
  <c r="DF47" i="11"/>
  <c r="DE47" i="11"/>
  <c r="DD47" i="11"/>
  <c r="DC47" i="11"/>
  <c r="DB47" i="11"/>
  <c r="DA47" i="11"/>
  <c r="CZ47" i="11"/>
  <c r="CY47" i="11"/>
  <c r="CX47" i="11"/>
  <c r="CW47" i="11"/>
  <c r="CV47" i="11"/>
  <c r="CU47" i="11"/>
  <c r="CT47" i="11"/>
  <c r="CS47" i="11"/>
  <c r="CR47" i="11"/>
  <c r="CQ47" i="11"/>
  <c r="CP47" i="11"/>
  <c r="CO47" i="11"/>
  <c r="CN47" i="11"/>
  <c r="CM47" i="11"/>
  <c r="CL47" i="11"/>
  <c r="CK47" i="11"/>
  <c r="CJ47" i="11"/>
  <c r="CI47" i="11"/>
  <c r="CH47" i="11"/>
  <c r="CG47" i="11"/>
  <c r="CF47" i="11"/>
  <c r="CE47" i="11"/>
  <c r="CD47" i="11"/>
  <c r="CC47" i="11"/>
  <c r="CB47" i="11"/>
  <c r="CA47" i="11"/>
  <c r="BZ47" i="11"/>
  <c r="BY47" i="11"/>
  <c r="BX47" i="11"/>
  <c r="BW47" i="11"/>
  <c r="BV47" i="11"/>
  <c r="BU47" i="11"/>
  <c r="BT47" i="11"/>
  <c r="BS47" i="11"/>
  <c r="BR47" i="11"/>
  <c r="BQ47" i="11"/>
  <c r="BP47" i="11"/>
  <c r="BO47" i="11"/>
  <c r="BN47" i="11"/>
  <c r="BM47" i="11"/>
  <c r="BL47" i="11"/>
  <c r="BK47" i="11"/>
  <c r="BJ47" i="11"/>
  <c r="BI47" i="11"/>
  <c r="BH47" i="11"/>
  <c r="BG47" i="11"/>
  <c r="BF47" i="11"/>
  <c r="BE47" i="11"/>
  <c r="BD47" i="11"/>
  <c r="BC47" i="11"/>
  <c r="BB47" i="11"/>
  <c r="BA47" i="11"/>
  <c r="AZ47" i="11"/>
  <c r="AY47" i="11"/>
  <c r="AX47" i="11"/>
  <c r="AW47" i="11"/>
  <c r="AV47" i="11"/>
  <c r="AU47" i="11"/>
  <c r="AT47" i="11"/>
  <c r="AS47" i="11"/>
  <c r="AR47" i="11"/>
  <c r="AQ47" i="11"/>
  <c r="AP47" i="11"/>
  <c r="AO47" i="11"/>
  <c r="AN47" i="11"/>
  <c r="AM47" i="11"/>
  <c r="AL47" i="11"/>
  <c r="AK47" i="11"/>
  <c r="AJ47" i="11"/>
  <c r="AI47" i="11"/>
  <c r="AH47" i="11"/>
  <c r="AG47" i="11"/>
  <c r="AF47" i="11"/>
  <c r="AE47" i="11"/>
  <c r="AD47" i="11"/>
  <c r="AC47" i="11"/>
  <c r="AB47" i="11"/>
  <c r="AA47" i="11"/>
  <c r="Z47" i="11"/>
  <c r="Y47" i="11"/>
  <c r="X47" i="11"/>
  <c r="W47" i="11"/>
  <c r="V47" i="11"/>
  <c r="U47" i="11"/>
  <c r="T47" i="11"/>
  <c r="S47" i="11"/>
  <c r="R47" i="11"/>
  <c r="Q47" i="11"/>
  <c r="P47" i="11"/>
  <c r="O47" i="11"/>
  <c r="N47" i="11"/>
  <c r="M47" i="11"/>
  <c r="L47" i="11"/>
  <c r="K47" i="11"/>
  <c r="J47" i="11"/>
  <c r="I47" i="11"/>
  <c r="H47" i="11"/>
  <c r="G47" i="11"/>
  <c r="F47" i="11"/>
  <c r="E47" i="11"/>
  <c r="D47" i="11"/>
  <c r="C47" i="11"/>
  <c r="DY46" i="11"/>
  <c r="DX46" i="11"/>
  <c r="DW46" i="11"/>
  <c r="DV46" i="11"/>
  <c r="DU46" i="11"/>
  <c r="DT46" i="11"/>
  <c r="DS46" i="11"/>
  <c r="DR46" i="11"/>
  <c r="DQ46" i="11"/>
  <c r="DP46" i="11"/>
  <c r="DO46" i="11"/>
  <c r="DN46" i="11"/>
  <c r="DM46" i="11"/>
  <c r="DL46" i="11"/>
  <c r="DK46" i="11"/>
  <c r="DJ46" i="11"/>
  <c r="DI46" i="11"/>
  <c r="DH46" i="11"/>
  <c r="DG46" i="11"/>
  <c r="DF46" i="11"/>
  <c r="DE46" i="11"/>
  <c r="DD46" i="11"/>
  <c r="DC46" i="11"/>
  <c r="DB46" i="11"/>
  <c r="DA46" i="11"/>
  <c r="CZ46" i="11"/>
  <c r="CY46" i="11"/>
  <c r="CX46" i="11"/>
  <c r="CW46" i="11"/>
  <c r="CV46" i="11"/>
  <c r="CU46" i="11"/>
  <c r="CT46" i="11"/>
  <c r="CS46" i="11"/>
  <c r="CR46" i="11"/>
  <c r="CQ46" i="11"/>
  <c r="CP46" i="11"/>
  <c r="CO46" i="11"/>
  <c r="CN46" i="11"/>
  <c r="CM46" i="11"/>
  <c r="CL46" i="11"/>
  <c r="CK46" i="11"/>
  <c r="CJ46" i="11"/>
  <c r="CI46" i="11"/>
  <c r="CH46" i="11"/>
  <c r="CG46" i="11"/>
  <c r="CF46" i="11"/>
  <c r="CE46" i="11"/>
  <c r="CD46" i="11"/>
  <c r="CC46" i="11"/>
  <c r="CB46" i="11"/>
  <c r="CA46" i="11"/>
  <c r="BZ46" i="11"/>
  <c r="BY46" i="11"/>
  <c r="BX46" i="11"/>
  <c r="BW46" i="11"/>
  <c r="BV46" i="11"/>
  <c r="BU46" i="11"/>
  <c r="BT46" i="11"/>
  <c r="BS46" i="11"/>
  <c r="BR46" i="11"/>
  <c r="BQ46" i="11"/>
  <c r="BP46" i="11"/>
  <c r="BO46" i="11"/>
  <c r="BN46" i="11"/>
  <c r="BM46" i="11"/>
  <c r="BL46" i="11"/>
  <c r="BK46" i="11"/>
  <c r="BJ46" i="11"/>
  <c r="BI46" i="11"/>
  <c r="BH46" i="11"/>
  <c r="BG46" i="11"/>
  <c r="BF46" i="11"/>
  <c r="BE46" i="11"/>
  <c r="BD46" i="11"/>
  <c r="BC46" i="11"/>
  <c r="BB46" i="11"/>
  <c r="BA46" i="11"/>
  <c r="AZ46" i="11"/>
  <c r="AY46" i="11"/>
  <c r="AX46" i="11"/>
  <c r="AW46" i="11"/>
  <c r="AV46" i="11"/>
  <c r="AU46" i="11"/>
  <c r="AT46" i="11"/>
  <c r="AS46" i="11"/>
  <c r="AR46" i="11"/>
  <c r="AQ46" i="11"/>
  <c r="AP46" i="11"/>
  <c r="AO46" i="11"/>
  <c r="AN46" i="11"/>
  <c r="AM46" i="11"/>
  <c r="AL46" i="11"/>
  <c r="AK46" i="11"/>
  <c r="AJ46" i="11"/>
  <c r="AI46" i="11"/>
  <c r="AH46" i="11"/>
  <c r="AG46" i="11"/>
  <c r="AF46" i="11"/>
  <c r="AE46" i="11"/>
  <c r="AD46" i="11"/>
  <c r="AC46" i="11"/>
  <c r="AB46" i="11"/>
  <c r="AA46" i="11"/>
  <c r="Z46" i="11"/>
  <c r="Y46" i="11"/>
  <c r="X46" i="11"/>
  <c r="W46" i="11"/>
  <c r="V46" i="11"/>
  <c r="U46" i="11"/>
  <c r="T46" i="11"/>
  <c r="S46" i="11"/>
  <c r="R46" i="11"/>
  <c r="Q46" i="11"/>
  <c r="P46" i="11"/>
  <c r="O46" i="11"/>
  <c r="N46" i="11"/>
  <c r="M46" i="11"/>
  <c r="L46" i="11"/>
  <c r="K46" i="11"/>
  <c r="J46" i="11"/>
  <c r="I46" i="11"/>
  <c r="H46" i="11"/>
  <c r="G46" i="11"/>
  <c r="F46" i="11"/>
  <c r="E46" i="11"/>
  <c r="D46" i="11"/>
  <c r="C46" i="11"/>
  <c r="DY45" i="11"/>
  <c r="DX45" i="11"/>
  <c r="DW45" i="11"/>
  <c r="DV45" i="11"/>
  <c r="DU45" i="11"/>
  <c r="DT45" i="11"/>
  <c r="DS45" i="11"/>
  <c r="DR45" i="11"/>
  <c r="DQ45" i="11"/>
  <c r="DP45" i="11"/>
  <c r="DO45" i="11"/>
  <c r="DN45" i="11"/>
  <c r="DM45" i="11"/>
  <c r="DL45" i="11"/>
  <c r="DK45" i="11"/>
  <c r="DJ45" i="11"/>
  <c r="DI45" i="11"/>
  <c r="DH45" i="11"/>
  <c r="DG45" i="11"/>
  <c r="DF45" i="11"/>
  <c r="DE45" i="11"/>
  <c r="DD45" i="11"/>
  <c r="DC45" i="11"/>
  <c r="DB45" i="11"/>
  <c r="DA45" i="11"/>
  <c r="CZ45" i="11"/>
  <c r="CY45" i="11"/>
  <c r="CX45" i="11"/>
  <c r="CW45" i="11"/>
  <c r="CV45" i="11"/>
  <c r="CU45" i="11"/>
  <c r="CT45" i="11"/>
  <c r="CS45" i="11"/>
  <c r="CR45" i="11"/>
  <c r="CQ45" i="11"/>
  <c r="CP45" i="11"/>
  <c r="CO45" i="11"/>
  <c r="CN45" i="11"/>
  <c r="CM45" i="11"/>
  <c r="CL45" i="11"/>
  <c r="CK45" i="11"/>
  <c r="CJ45" i="11"/>
  <c r="CI45" i="11"/>
  <c r="CH45" i="11"/>
  <c r="CG45" i="11"/>
  <c r="CF45" i="11"/>
  <c r="CE45" i="11"/>
  <c r="CD45" i="11"/>
  <c r="CC45" i="11"/>
  <c r="CB45" i="11"/>
  <c r="CA45" i="11"/>
  <c r="BZ45" i="11"/>
  <c r="BY45" i="11"/>
  <c r="BX45" i="11"/>
  <c r="BW45" i="11"/>
  <c r="BV45" i="11"/>
  <c r="BU45" i="11"/>
  <c r="BT45" i="11"/>
  <c r="BS45" i="11"/>
  <c r="BR45" i="11"/>
  <c r="BQ45" i="11"/>
  <c r="BP45" i="11"/>
  <c r="BO45" i="11"/>
  <c r="BN45" i="11"/>
  <c r="BM45" i="11"/>
  <c r="BL45" i="11"/>
  <c r="BK45" i="11"/>
  <c r="BJ45" i="11"/>
  <c r="BI45" i="11"/>
  <c r="BH45" i="11"/>
  <c r="BG45" i="11"/>
  <c r="BF45" i="11"/>
  <c r="BE45" i="11"/>
  <c r="BD45" i="11"/>
  <c r="BC45" i="11"/>
  <c r="BB45" i="11"/>
  <c r="BA45" i="11"/>
  <c r="AZ45" i="11"/>
  <c r="AY45" i="11"/>
  <c r="AX45" i="11"/>
  <c r="AW45" i="11"/>
  <c r="AV45" i="11"/>
  <c r="AU45" i="11"/>
  <c r="AT45" i="11"/>
  <c r="AS45" i="11"/>
  <c r="AR45" i="11"/>
  <c r="AQ45" i="11"/>
  <c r="AP45" i="11"/>
  <c r="AO45" i="11"/>
  <c r="AN45" i="11"/>
  <c r="AM45" i="11"/>
  <c r="AL45" i="11"/>
  <c r="AK45" i="11"/>
  <c r="AJ45" i="11"/>
  <c r="AI45" i="11"/>
  <c r="AH45" i="11"/>
  <c r="AG45" i="11"/>
  <c r="AF45" i="11"/>
  <c r="AE45" i="11"/>
  <c r="AD45" i="11"/>
  <c r="AC45" i="11"/>
  <c r="AB45" i="11"/>
  <c r="AA45" i="11"/>
  <c r="Z45" i="11"/>
  <c r="Y45" i="11"/>
  <c r="X45" i="11"/>
  <c r="W45" i="11"/>
  <c r="V45" i="11"/>
  <c r="U45" i="11"/>
  <c r="T45" i="11"/>
  <c r="S45" i="11"/>
  <c r="R45" i="11"/>
  <c r="Q45" i="11"/>
  <c r="P45" i="11"/>
  <c r="O45" i="11"/>
  <c r="N45" i="11"/>
  <c r="M45" i="11"/>
  <c r="L45" i="11"/>
  <c r="K45" i="11"/>
  <c r="J45" i="11"/>
  <c r="I45" i="11"/>
  <c r="H45" i="11"/>
  <c r="G45" i="11"/>
  <c r="F45" i="11"/>
  <c r="E45" i="11"/>
  <c r="D45" i="11"/>
  <c r="C45" i="11"/>
  <c r="DY44" i="11"/>
  <c r="DX44" i="11"/>
  <c r="DW44" i="11"/>
  <c r="DV44" i="11"/>
  <c r="DU44" i="11"/>
  <c r="DT44" i="11"/>
  <c r="DS44" i="11"/>
  <c r="DR44" i="11"/>
  <c r="DQ44" i="11"/>
  <c r="DP44" i="11"/>
  <c r="DO44" i="11"/>
  <c r="DN44" i="11"/>
  <c r="DM44" i="11"/>
  <c r="DL44" i="11"/>
  <c r="DK44" i="11"/>
  <c r="DJ44" i="11"/>
  <c r="DI44" i="11"/>
  <c r="DH44" i="11"/>
  <c r="DG44" i="11"/>
  <c r="DF44" i="11"/>
  <c r="DE44" i="11"/>
  <c r="DD44" i="11"/>
  <c r="DC44" i="11"/>
  <c r="DB44" i="11"/>
  <c r="DA44" i="11"/>
  <c r="CZ44" i="11"/>
  <c r="CY44" i="11"/>
  <c r="CX44" i="11"/>
  <c r="CW44" i="11"/>
  <c r="CV44" i="11"/>
  <c r="CU44" i="11"/>
  <c r="CT44" i="11"/>
  <c r="CS44" i="11"/>
  <c r="CR44" i="11"/>
  <c r="CQ44" i="11"/>
  <c r="CP44" i="11"/>
  <c r="CO44" i="11"/>
  <c r="CN44" i="11"/>
  <c r="CM44" i="11"/>
  <c r="CL44" i="11"/>
  <c r="CK44" i="11"/>
  <c r="CJ44" i="11"/>
  <c r="CI44" i="11"/>
  <c r="CH44" i="11"/>
  <c r="CG44" i="11"/>
  <c r="CF44" i="11"/>
  <c r="CE44" i="11"/>
  <c r="CD44" i="11"/>
  <c r="CC44" i="11"/>
  <c r="CB44" i="11"/>
  <c r="CA44" i="11"/>
  <c r="BZ44" i="11"/>
  <c r="BY44" i="11"/>
  <c r="BX44" i="11"/>
  <c r="BW44" i="11"/>
  <c r="BV44" i="11"/>
  <c r="BU44" i="11"/>
  <c r="BT44" i="11"/>
  <c r="BS44" i="11"/>
  <c r="BR44" i="11"/>
  <c r="BQ44" i="11"/>
  <c r="BP44" i="11"/>
  <c r="BO44" i="11"/>
  <c r="BN44" i="11"/>
  <c r="BM44" i="11"/>
  <c r="BL44" i="11"/>
  <c r="BK44" i="11"/>
  <c r="BJ44" i="11"/>
  <c r="BI44" i="11"/>
  <c r="BH44" i="11"/>
  <c r="BG44" i="11"/>
  <c r="BF44" i="11"/>
  <c r="BE44" i="11"/>
  <c r="BD44" i="11"/>
  <c r="BC44" i="11"/>
  <c r="BB44" i="11"/>
  <c r="BA44" i="11"/>
  <c r="AZ44" i="11"/>
  <c r="AY44" i="11"/>
  <c r="AX44" i="11"/>
  <c r="AW44" i="11"/>
  <c r="AV44" i="11"/>
  <c r="AU44" i="11"/>
  <c r="AT44" i="11"/>
  <c r="AS44" i="11"/>
  <c r="AR44" i="11"/>
  <c r="AQ44" i="11"/>
  <c r="AP44" i="11"/>
  <c r="AO44" i="11"/>
  <c r="AN44" i="11"/>
  <c r="AM44" i="11"/>
  <c r="AL44" i="11"/>
  <c r="AK44" i="11"/>
  <c r="AJ44" i="11"/>
  <c r="AI44" i="11"/>
  <c r="AH44" i="11"/>
  <c r="AG44" i="11"/>
  <c r="AF44" i="11"/>
  <c r="AE44" i="11"/>
  <c r="AD44" i="11"/>
  <c r="AC44" i="11"/>
  <c r="AB44" i="11"/>
  <c r="AA44" i="11"/>
  <c r="Z44" i="11"/>
  <c r="Y44" i="11"/>
  <c r="X44" i="11"/>
  <c r="W44" i="11"/>
  <c r="V44" i="11"/>
  <c r="U44" i="11"/>
  <c r="T44" i="11"/>
  <c r="S44" i="11"/>
  <c r="R44" i="11"/>
  <c r="Q44" i="11"/>
  <c r="P44" i="11"/>
  <c r="O44" i="11"/>
  <c r="N44" i="11"/>
  <c r="M44" i="11"/>
  <c r="L44" i="11"/>
  <c r="K44" i="11"/>
  <c r="J44" i="11"/>
  <c r="I44" i="11"/>
  <c r="H44" i="11"/>
  <c r="G44" i="11"/>
  <c r="F44" i="11"/>
  <c r="E44" i="11"/>
  <c r="D44" i="11"/>
  <c r="C44" i="11"/>
  <c r="DY43" i="11"/>
  <c r="DX43" i="11"/>
  <c r="DW43" i="11"/>
  <c r="DV43" i="11"/>
  <c r="DU43" i="11"/>
  <c r="DT43" i="11"/>
  <c r="DS43" i="11"/>
  <c r="DR43" i="11"/>
  <c r="DQ43" i="11"/>
  <c r="DP43" i="11"/>
  <c r="DO43" i="11"/>
  <c r="DN43" i="11"/>
  <c r="DM43" i="11"/>
  <c r="DL43" i="11"/>
  <c r="DK43" i="11"/>
  <c r="DJ43" i="11"/>
  <c r="DI43" i="11"/>
  <c r="DH43" i="11"/>
  <c r="DG43" i="11"/>
  <c r="DF43" i="11"/>
  <c r="DE43" i="11"/>
  <c r="DD43" i="11"/>
  <c r="DC43" i="11"/>
  <c r="DB43" i="11"/>
  <c r="DA43" i="11"/>
  <c r="CZ43" i="11"/>
  <c r="CY43" i="11"/>
  <c r="CX43" i="11"/>
  <c r="CW43" i="11"/>
  <c r="CV43" i="11"/>
  <c r="CU43" i="11"/>
  <c r="CT43" i="11"/>
  <c r="CS43" i="11"/>
  <c r="CR43" i="11"/>
  <c r="CQ43" i="11"/>
  <c r="CP43" i="11"/>
  <c r="CO43" i="11"/>
  <c r="CN43" i="11"/>
  <c r="CM43" i="11"/>
  <c r="CL43" i="11"/>
  <c r="CK43" i="11"/>
  <c r="CJ43" i="11"/>
  <c r="CI43" i="11"/>
  <c r="CH43" i="11"/>
  <c r="CG43" i="11"/>
  <c r="CF43" i="11"/>
  <c r="CE43" i="11"/>
  <c r="CD43" i="11"/>
  <c r="CC43" i="11"/>
  <c r="CB43" i="11"/>
  <c r="CA43" i="11"/>
  <c r="BZ43" i="11"/>
  <c r="BY43" i="11"/>
  <c r="BX43" i="11"/>
  <c r="BW43" i="11"/>
  <c r="BV43" i="11"/>
  <c r="BU43" i="11"/>
  <c r="BT43" i="11"/>
  <c r="BS43" i="11"/>
  <c r="BR43" i="11"/>
  <c r="BQ43" i="11"/>
  <c r="BP43" i="11"/>
  <c r="BO43" i="11"/>
  <c r="BN43" i="11"/>
  <c r="BM43" i="11"/>
  <c r="BL43" i="11"/>
  <c r="BK43" i="11"/>
  <c r="BJ43" i="11"/>
  <c r="BI43" i="11"/>
  <c r="BH43" i="11"/>
  <c r="BG43" i="11"/>
  <c r="BF43" i="11"/>
  <c r="BE43" i="11"/>
  <c r="BD43" i="11"/>
  <c r="BC43" i="11"/>
  <c r="BB43" i="11"/>
  <c r="BA43" i="11"/>
  <c r="AZ43" i="11"/>
  <c r="AY43" i="11"/>
  <c r="AX43" i="11"/>
  <c r="AW43" i="11"/>
  <c r="AV43" i="11"/>
  <c r="AU43" i="11"/>
  <c r="AT43" i="11"/>
  <c r="AS43" i="11"/>
  <c r="AR43" i="11"/>
  <c r="AQ43" i="11"/>
  <c r="AP43" i="11"/>
  <c r="AO43" i="11"/>
  <c r="AN43" i="11"/>
  <c r="AM43" i="11"/>
  <c r="AL43" i="11"/>
  <c r="AK43" i="11"/>
  <c r="AJ43" i="11"/>
  <c r="AI43" i="11"/>
  <c r="AH43" i="11"/>
  <c r="AG43" i="11"/>
  <c r="AF43" i="11"/>
  <c r="AE43" i="11"/>
  <c r="AD43" i="11"/>
  <c r="AC43" i="11"/>
  <c r="AB43" i="11"/>
  <c r="AA43" i="11"/>
  <c r="Z43" i="11"/>
  <c r="Y43" i="11"/>
  <c r="X43" i="11"/>
  <c r="W43" i="11"/>
  <c r="V43" i="11"/>
  <c r="U43" i="11"/>
  <c r="T43" i="11"/>
  <c r="S43" i="11"/>
  <c r="R43" i="11"/>
  <c r="Q43" i="11"/>
  <c r="P43" i="11"/>
  <c r="O43" i="11"/>
  <c r="N43" i="11"/>
  <c r="M43" i="11"/>
  <c r="L43" i="11"/>
  <c r="K43" i="11"/>
  <c r="J43" i="11"/>
  <c r="I43" i="11"/>
  <c r="H43" i="11"/>
  <c r="G43" i="11"/>
  <c r="F43" i="11"/>
  <c r="E43" i="11"/>
  <c r="D43" i="11"/>
  <c r="C43" i="11"/>
  <c r="DY42" i="11"/>
  <c r="DX42" i="11"/>
  <c r="DW42" i="11"/>
  <c r="DV42" i="11"/>
  <c r="DU42" i="11"/>
  <c r="DT42" i="11"/>
  <c r="DS42" i="11"/>
  <c r="DR42" i="11"/>
  <c r="DQ42" i="11"/>
  <c r="DP42" i="11"/>
  <c r="DO42" i="11"/>
  <c r="DN42" i="11"/>
  <c r="DM42" i="11"/>
  <c r="DL42" i="11"/>
  <c r="DK42" i="11"/>
  <c r="DJ42" i="11"/>
  <c r="DI42" i="11"/>
  <c r="DH42" i="11"/>
  <c r="DG42" i="11"/>
  <c r="DF42" i="11"/>
  <c r="DE42" i="11"/>
  <c r="DD42" i="11"/>
  <c r="DC42" i="11"/>
  <c r="DB42" i="11"/>
  <c r="DA42" i="11"/>
  <c r="CZ42" i="11"/>
  <c r="CY42" i="11"/>
  <c r="CX42" i="11"/>
  <c r="CW42" i="11"/>
  <c r="CV42" i="11"/>
  <c r="CU42" i="11"/>
  <c r="CT42" i="11"/>
  <c r="CS42" i="11"/>
  <c r="CR42" i="11"/>
  <c r="CQ42" i="11"/>
  <c r="CP42" i="11"/>
  <c r="CO42" i="11"/>
  <c r="CN42" i="11"/>
  <c r="CM42" i="11"/>
  <c r="CL42" i="11"/>
  <c r="CK42" i="11"/>
  <c r="CJ42" i="11"/>
  <c r="CI42" i="11"/>
  <c r="CH42" i="11"/>
  <c r="CG42" i="11"/>
  <c r="CF42" i="11"/>
  <c r="CE42" i="11"/>
  <c r="CD42" i="11"/>
  <c r="CC42" i="11"/>
  <c r="CB42" i="11"/>
  <c r="CA42" i="11"/>
  <c r="BZ42" i="11"/>
  <c r="BY42" i="11"/>
  <c r="BX42" i="11"/>
  <c r="BW42" i="11"/>
  <c r="BV42" i="11"/>
  <c r="BU42" i="11"/>
  <c r="BT42" i="11"/>
  <c r="BS42" i="11"/>
  <c r="BR42" i="11"/>
  <c r="BQ42" i="11"/>
  <c r="BP42" i="11"/>
  <c r="BO42" i="11"/>
  <c r="BN42" i="11"/>
  <c r="BM42" i="11"/>
  <c r="BL42" i="11"/>
  <c r="BK42" i="11"/>
  <c r="BJ42" i="11"/>
  <c r="BI42" i="11"/>
  <c r="BH42" i="11"/>
  <c r="BG42" i="11"/>
  <c r="BF42" i="11"/>
  <c r="BE42" i="11"/>
  <c r="BD42" i="11"/>
  <c r="BC42" i="11"/>
  <c r="BB42" i="11"/>
  <c r="BA42" i="11"/>
  <c r="AZ42" i="11"/>
  <c r="AY42" i="11"/>
  <c r="AX42" i="11"/>
  <c r="AW42" i="11"/>
  <c r="AV42" i="11"/>
  <c r="AU42" i="11"/>
  <c r="AT42" i="11"/>
  <c r="AS42" i="11"/>
  <c r="AR42" i="11"/>
  <c r="AQ42" i="11"/>
  <c r="AP42" i="11"/>
  <c r="AO42" i="11"/>
  <c r="AN42" i="11"/>
  <c r="AM42" i="11"/>
  <c r="AL42" i="11"/>
  <c r="AK42" i="11"/>
  <c r="AJ42" i="11"/>
  <c r="AI42" i="11"/>
  <c r="AH42" i="11"/>
  <c r="AG42" i="11"/>
  <c r="AF42" i="11"/>
  <c r="AE42" i="11"/>
  <c r="AD42" i="11"/>
  <c r="AC42" i="11"/>
  <c r="AB42" i="11"/>
  <c r="AA42" i="11"/>
  <c r="Z42" i="11"/>
  <c r="Y42" i="11"/>
  <c r="X42" i="11"/>
  <c r="W42" i="11"/>
  <c r="V42" i="11"/>
  <c r="U42" i="11"/>
  <c r="T42" i="11"/>
  <c r="S42" i="11"/>
  <c r="R42" i="11"/>
  <c r="Q42" i="11"/>
  <c r="P42" i="11"/>
  <c r="O42" i="11"/>
  <c r="N42" i="11"/>
  <c r="M42" i="11"/>
  <c r="L42" i="11"/>
  <c r="K42" i="11"/>
  <c r="J42" i="11"/>
  <c r="I42" i="11"/>
  <c r="H42" i="11"/>
  <c r="G42" i="11"/>
  <c r="F42" i="11"/>
  <c r="E42" i="11"/>
  <c r="D42" i="11"/>
  <c r="C42" i="11"/>
  <c r="DY41" i="11"/>
  <c r="DX41" i="11"/>
  <c r="DW41" i="11"/>
  <c r="DV41" i="11"/>
  <c r="DU41" i="11"/>
  <c r="DT41" i="11"/>
  <c r="DS41" i="11"/>
  <c r="DR41" i="11"/>
  <c r="DQ41" i="11"/>
  <c r="DP41" i="11"/>
  <c r="DO41" i="11"/>
  <c r="DN41" i="11"/>
  <c r="DM41" i="11"/>
  <c r="DL41" i="11"/>
  <c r="DK41" i="11"/>
  <c r="DJ41" i="11"/>
  <c r="DI41" i="11"/>
  <c r="DH41" i="11"/>
  <c r="DG41" i="11"/>
  <c r="DF41" i="11"/>
  <c r="DE41" i="11"/>
  <c r="DD41" i="11"/>
  <c r="DC41" i="11"/>
  <c r="DB41" i="11"/>
  <c r="DA41" i="11"/>
  <c r="CZ41" i="11"/>
  <c r="CY41" i="11"/>
  <c r="CX41" i="11"/>
  <c r="CW41" i="11"/>
  <c r="CV41" i="11"/>
  <c r="CU41" i="11"/>
  <c r="CT41" i="11"/>
  <c r="CS41" i="11"/>
  <c r="CR41" i="11"/>
  <c r="CQ41" i="11"/>
  <c r="CP41" i="11"/>
  <c r="CO41" i="11"/>
  <c r="CN41" i="11"/>
  <c r="CM41" i="11"/>
  <c r="CL41" i="11"/>
  <c r="CK41" i="11"/>
  <c r="CJ41" i="11"/>
  <c r="CI41" i="11"/>
  <c r="CH41" i="11"/>
  <c r="CG41" i="11"/>
  <c r="CF41" i="11"/>
  <c r="CE41" i="11"/>
  <c r="CD41" i="11"/>
  <c r="CC41" i="11"/>
  <c r="CB41" i="11"/>
  <c r="CA41" i="11"/>
  <c r="BZ41" i="11"/>
  <c r="BY41" i="11"/>
  <c r="BX41" i="11"/>
  <c r="BW41" i="11"/>
  <c r="BV41" i="11"/>
  <c r="BU41" i="11"/>
  <c r="BT41" i="11"/>
  <c r="BS41" i="11"/>
  <c r="BR41" i="11"/>
  <c r="BQ41" i="11"/>
  <c r="BP41" i="11"/>
  <c r="BO41" i="11"/>
  <c r="BN41" i="11"/>
  <c r="BM41" i="11"/>
  <c r="BL41" i="11"/>
  <c r="BK41" i="11"/>
  <c r="BJ41" i="11"/>
  <c r="BI41" i="11"/>
  <c r="BH41" i="11"/>
  <c r="BG41" i="11"/>
  <c r="BF41" i="11"/>
  <c r="BE41" i="11"/>
  <c r="BD41" i="11"/>
  <c r="BC41" i="11"/>
  <c r="BB41" i="11"/>
  <c r="BA41" i="11"/>
  <c r="AZ41" i="11"/>
  <c r="AY41" i="11"/>
  <c r="AX41" i="11"/>
  <c r="AW41" i="11"/>
  <c r="AV41" i="11"/>
  <c r="AU41" i="11"/>
  <c r="AT41" i="11"/>
  <c r="AS41" i="11"/>
  <c r="AR41" i="11"/>
  <c r="AQ41" i="11"/>
  <c r="AP41" i="11"/>
  <c r="AO41" i="11"/>
  <c r="AN41" i="11"/>
  <c r="AM41" i="11"/>
  <c r="AL41" i="11"/>
  <c r="AK41" i="11"/>
  <c r="AJ41" i="11"/>
  <c r="AI41" i="11"/>
  <c r="AH41" i="11"/>
  <c r="AG41" i="11"/>
  <c r="AF41" i="11"/>
  <c r="AE41" i="11"/>
  <c r="AD41" i="11"/>
  <c r="AC41" i="11"/>
  <c r="AB41" i="11"/>
  <c r="AA41" i="11"/>
  <c r="Z41" i="11"/>
  <c r="Y41" i="11"/>
  <c r="X41" i="11"/>
  <c r="W41" i="11"/>
  <c r="V41" i="11"/>
  <c r="U41" i="11"/>
  <c r="T41" i="11"/>
  <c r="S41" i="11"/>
  <c r="R41" i="11"/>
  <c r="Q41" i="11"/>
  <c r="P41" i="11"/>
  <c r="O41" i="11"/>
  <c r="N41" i="11"/>
  <c r="M41" i="11"/>
  <c r="L41" i="11"/>
  <c r="K41" i="11"/>
  <c r="J41" i="11"/>
  <c r="I41" i="11"/>
  <c r="H41" i="11"/>
  <c r="G41" i="11"/>
  <c r="F41" i="11"/>
  <c r="E41" i="11"/>
  <c r="D41" i="11"/>
  <c r="C41" i="11"/>
  <c r="DY40" i="11"/>
  <c r="DX40" i="11"/>
  <c r="DW40" i="11"/>
  <c r="DV40" i="11"/>
  <c r="DU40" i="11"/>
  <c r="DT40" i="11"/>
  <c r="DS40" i="11"/>
  <c r="DR40" i="11"/>
  <c r="DQ40" i="11"/>
  <c r="DP40" i="11"/>
  <c r="DO40" i="11"/>
  <c r="DN40" i="11"/>
  <c r="DM40" i="11"/>
  <c r="DL40" i="11"/>
  <c r="DK40" i="11"/>
  <c r="DJ40" i="11"/>
  <c r="DI40" i="11"/>
  <c r="DH40" i="11"/>
  <c r="DG40" i="11"/>
  <c r="DF40" i="11"/>
  <c r="DE40" i="11"/>
  <c r="DD40" i="11"/>
  <c r="DC40" i="11"/>
  <c r="DB40" i="11"/>
  <c r="DA40" i="11"/>
  <c r="CZ40" i="11"/>
  <c r="CY40" i="11"/>
  <c r="CX40" i="11"/>
  <c r="CW40" i="11"/>
  <c r="CV40" i="11"/>
  <c r="CU40" i="11"/>
  <c r="CT40" i="11"/>
  <c r="CS40" i="11"/>
  <c r="CR40" i="11"/>
  <c r="CQ40" i="11"/>
  <c r="CP40" i="11"/>
  <c r="CO40" i="11"/>
  <c r="CN40" i="11"/>
  <c r="CM40" i="11"/>
  <c r="CL40" i="11"/>
  <c r="CK40" i="11"/>
  <c r="CJ40" i="11"/>
  <c r="CI40" i="11"/>
  <c r="CH40" i="11"/>
  <c r="CG40" i="11"/>
  <c r="CF40" i="11"/>
  <c r="CE40" i="11"/>
  <c r="CD40" i="11"/>
  <c r="CC40" i="11"/>
  <c r="CB40" i="11"/>
  <c r="CA40" i="11"/>
  <c r="BZ40" i="11"/>
  <c r="BY40" i="11"/>
  <c r="BX40" i="11"/>
  <c r="BW40" i="11"/>
  <c r="BV40" i="11"/>
  <c r="BU40" i="11"/>
  <c r="BT40" i="11"/>
  <c r="BS40" i="11"/>
  <c r="BR40" i="11"/>
  <c r="BQ40" i="11"/>
  <c r="BP40" i="11"/>
  <c r="BO40" i="11"/>
  <c r="BN40" i="11"/>
  <c r="BM40" i="11"/>
  <c r="BL40" i="11"/>
  <c r="BK40" i="11"/>
  <c r="BJ40" i="11"/>
  <c r="BI40" i="11"/>
  <c r="BH40" i="11"/>
  <c r="BG40" i="11"/>
  <c r="BF40" i="11"/>
  <c r="BE40" i="11"/>
  <c r="BD40" i="11"/>
  <c r="BC40" i="11"/>
  <c r="BB40" i="11"/>
  <c r="BA40" i="11"/>
  <c r="AZ40" i="11"/>
  <c r="AY40" i="11"/>
  <c r="AX40" i="11"/>
  <c r="AW40" i="11"/>
  <c r="AV40" i="11"/>
  <c r="AU40" i="11"/>
  <c r="AT40" i="11"/>
  <c r="AS40" i="11"/>
  <c r="AR40" i="11"/>
  <c r="AQ40" i="11"/>
  <c r="AP40" i="11"/>
  <c r="AO40" i="11"/>
  <c r="AN40" i="11"/>
  <c r="AM40" i="11"/>
  <c r="AL40" i="11"/>
  <c r="AK40" i="11"/>
  <c r="AJ40" i="11"/>
  <c r="AI40" i="11"/>
  <c r="AH40" i="11"/>
  <c r="AG40" i="11"/>
  <c r="AF40" i="11"/>
  <c r="AE40" i="11"/>
  <c r="AD40" i="11"/>
  <c r="AC40" i="11"/>
  <c r="AB40" i="11"/>
  <c r="AA40" i="11"/>
  <c r="Z40" i="11"/>
  <c r="Y40" i="11"/>
  <c r="X40" i="11"/>
  <c r="W40" i="11"/>
  <c r="V40" i="11"/>
  <c r="U40" i="11"/>
  <c r="T40" i="11"/>
  <c r="S40" i="11"/>
  <c r="R40" i="11"/>
  <c r="Q40" i="11"/>
  <c r="P40" i="11"/>
  <c r="O40" i="11"/>
  <c r="N40" i="11"/>
  <c r="M40" i="11"/>
  <c r="L40" i="11"/>
  <c r="K40" i="11"/>
  <c r="J40" i="11"/>
  <c r="I40" i="11"/>
  <c r="H40" i="11"/>
  <c r="G40" i="11"/>
  <c r="F40" i="11"/>
  <c r="E40" i="11"/>
  <c r="D40" i="11"/>
  <c r="C40" i="11"/>
  <c r="DY39" i="11"/>
  <c r="DX39" i="11"/>
  <c r="DW39" i="11"/>
  <c r="DV39" i="11"/>
  <c r="DU39" i="11"/>
  <c r="DT39" i="11"/>
  <c r="DS39" i="11"/>
  <c r="DR39" i="11"/>
  <c r="DQ39" i="11"/>
  <c r="DP39" i="11"/>
  <c r="DO39" i="11"/>
  <c r="DN39" i="11"/>
  <c r="DM39" i="11"/>
  <c r="DL39" i="11"/>
  <c r="DK39" i="11"/>
  <c r="DJ39" i="11"/>
  <c r="DI39" i="11"/>
  <c r="DH39" i="11"/>
  <c r="DG39" i="11"/>
  <c r="DF39" i="11"/>
  <c r="DE39" i="11"/>
  <c r="DD39" i="11"/>
  <c r="DC39" i="11"/>
  <c r="DB39" i="11"/>
  <c r="DA39" i="11"/>
  <c r="CZ39" i="11"/>
  <c r="CY39" i="11"/>
  <c r="CX39" i="11"/>
  <c r="CW39" i="11"/>
  <c r="CV39" i="11"/>
  <c r="CU39" i="11"/>
  <c r="CT39" i="11"/>
  <c r="CS39" i="11"/>
  <c r="CR39" i="11"/>
  <c r="CQ39" i="11"/>
  <c r="CP39" i="11"/>
  <c r="CO39" i="11"/>
  <c r="CN39" i="11"/>
  <c r="CM39" i="11"/>
  <c r="CL39" i="11"/>
  <c r="CK39" i="11"/>
  <c r="CJ39" i="11"/>
  <c r="CI39" i="11"/>
  <c r="CH39" i="11"/>
  <c r="CG39" i="11"/>
  <c r="CF39" i="11"/>
  <c r="CE39" i="11"/>
  <c r="CD39" i="11"/>
  <c r="CC39" i="11"/>
  <c r="CB39" i="11"/>
  <c r="CA39" i="11"/>
  <c r="BZ39" i="11"/>
  <c r="BY39" i="11"/>
  <c r="BX39" i="11"/>
  <c r="BW39" i="11"/>
  <c r="BV39" i="11"/>
  <c r="BU39" i="11"/>
  <c r="BT39" i="11"/>
  <c r="BS39" i="11"/>
  <c r="BR39" i="11"/>
  <c r="BQ39" i="11"/>
  <c r="BP39" i="11"/>
  <c r="BO39" i="11"/>
  <c r="BN39" i="11"/>
  <c r="BM39" i="11"/>
  <c r="BL39" i="11"/>
  <c r="BK39" i="11"/>
  <c r="BJ39" i="11"/>
  <c r="BI39" i="11"/>
  <c r="BH39" i="11"/>
  <c r="BG39" i="11"/>
  <c r="BF39" i="11"/>
  <c r="BE39" i="11"/>
  <c r="BD39" i="11"/>
  <c r="BC39" i="11"/>
  <c r="BB39" i="11"/>
  <c r="BA39" i="11"/>
  <c r="AZ39" i="11"/>
  <c r="AY39" i="11"/>
  <c r="AX39" i="11"/>
  <c r="AW39" i="11"/>
  <c r="AV39" i="11"/>
  <c r="AU39" i="11"/>
  <c r="AT39" i="11"/>
  <c r="AS39" i="11"/>
  <c r="AR39" i="11"/>
  <c r="AQ39" i="11"/>
  <c r="AP39" i="11"/>
  <c r="AO39" i="11"/>
  <c r="AN39" i="11"/>
  <c r="AM39" i="11"/>
  <c r="AL39" i="11"/>
  <c r="AK39" i="11"/>
  <c r="AJ39" i="11"/>
  <c r="AI39" i="11"/>
  <c r="AH39" i="11"/>
  <c r="AG39" i="11"/>
  <c r="AF39" i="11"/>
  <c r="AE39" i="11"/>
  <c r="AD39" i="11"/>
  <c r="AC39" i="11"/>
  <c r="AB39" i="11"/>
  <c r="AA39" i="11"/>
  <c r="Z39" i="11"/>
  <c r="Y39" i="11"/>
  <c r="X39" i="11"/>
  <c r="W39" i="11"/>
  <c r="V39" i="11"/>
  <c r="U39" i="11"/>
  <c r="T39" i="11"/>
  <c r="S39" i="11"/>
  <c r="R39" i="11"/>
  <c r="Q39" i="11"/>
  <c r="P39" i="11"/>
  <c r="O39" i="11"/>
  <c r="N39" i="11"/>
  <c r="M39" i="11"/>
  <c r="L39" i="11"/>
  <c r="K39" i="11"/>
  <c r="J39" i="11"/>
  <c r="I39" i="11"/>
  <c r="H39" i="11"/>
  <c r="G39" i="11"/>
  <c r="F39" i="11"/>
  <c r="E39" i="11"/>
  <c r="D39" i="11"/>
  <c r="C39" i="11"/>
  <c r="DY38" i="11"/>
  <c r="DX38" i="11"/>
  <c r="DW38" i="11"/>
  <c r="DV38" i="11"/>
  <c r="DU38" i="11"/>
  <c r="DT38" i="11"/>
  <c r="DS38" i="11"/>
  <c r="DR38" i="11"/>
  <c r="DQ38" i="11"/>
  <c r="DP38" i="11"/>
  <c r="DO38" i="11"/>
  <c r="DN38" i="11"/>
  <c r="DM38" i="11"/>
  <c r="DL38" i="11"/>
  <c r="DK38" i="11"/>
  <c r="DJ38" i="11"/>
  <c r="DI38" i="11"/>
  <c r="DH38" i="11"/>
  <c r="DG38" i="11"/>
  <c r="DF38" i="11"/>
  <c r="DE38" i="11"/>
  <c r="DD38" i="11"/>
  <c r="DC38" i="11"/>
  <c r="DB38" i="11"/>
  <c r="DA38" i="11"/>
  <c r="CZ38" i="11"/>
  <c r="CY38" i="11"/>
  <c r="CX38" i="11"/>
  <c r="CW38" i="11"/>
  <c r="CV38" i="11"/>
  <c r="CU38" i="11"/>
  <c r="CT38" i="11"/>
  <c r="CS38" i="11"/>
  <c r="CR38" i="11"/>
  <c r="CQ38" i="11"/>
  <c r="CP38" i="11"/>
  <c r="CO38" i="11"/>
  <c r="CN38" i="11"/>
  <c r="CM38" i="11"/>
  <c r="CL38" i="11"/>
  <c r="CK38" i="11"/>
  <c r="CJ38" i="11"/>
  <c r="CI38" i="11"/>
  <c r="CH38" i="11"/>
  <c r="CG38" i="11"/>
  <c r="CF38" i="11"/>
  <c r="CE38" i="11"/>
  <c r="CD38" i="11"/>
  <c r="CC38" i="11"/>
  <c r="CB38" i="11"/>
  <c r="CA38" i="11"/>
  <c r="BZ38" i="11"/>
  <c r="BY38" i="11"/>
  <c r="BX38" i="11"/>
  <c r="BW38" i="11"/>
  <c r="BV38" i="11"/>
  <c r="BU38" i="11"/>
  <c r="BT38" i="11"/>
  <c r="BS38" i="11"/>
  <c r="BR38" i="11"/>
  <c r="BQ38" i="11"/>
  <c r="BP38" i="11"/>
  <c r="BO38" i="11"/>
  <c r="BN38" i="11"/>
  <c r="BM38" i="11"/>
  <c r="BL38" i="11"/>
  <c r="BK38" i="11"/>
  <c r="BJ38" i="11"/>
  <c r="BI38" i="11"/>
  <c r="BH38" i="11"/>
  <c r="BG38" i="11"/>
  <c r="BF38" i="11"/>
  <c r="BE38" i="11"/>
  <c r="BD38" i="11"/>
  <c r="BC38" i="11"/>
  <c r="BB38" i="11"/>
  <c r="BA38" i="11"/>
  <c r="AZ38" i="11"/>
  <c r="AY38" i="11"/>
  <c r="AX38" i="11"/>
  <c r="AW38" i="11"/>
  <c r="AV38" i="11"/>
  <c r="AU38" i="11"/>
  <c r="AT38" i="11"/>
  <c r="AS38" i="11"/>
  <c r="AR38" i="11"/>
  <c r="AQ38" i="11"/>
  <c r="AP38" i="11"/>
  <c r="AO38" i="11"/>
  <c r="AN38" i="11"/>
  <c r="AM38" i="11"/>
  <c r="AL38" i="11"/>
  <c r="AK38" i="11"/>
  <c r="AJ38" i="11"/>
  <c r="AI38" i="11"/>
  <c r="AH38" i="11"/>
  <c r="AG38" i="11"/>
  <c r="AF38" i="11"/>
  <c r="AE38" i="11"/>
  <c r="AD38" i="11"/>
  <c r="AC38" i="11"/>
  <c r="AB38" i="11"/>
  <c r="AA38" i="11"/>
  <c r="Z38" i="11"/>
  <c r="Y38" i="11"/>
  <c r="X38" i="11"/>
  <c r="W38" i="11"/>
  <c r="V38" i="11"/>
  <c r="U38" i="11"/>
  <c r="T38" i="11"/>
  <c r="S38" i="11"/>
  <c r="R38" i="11"/>
  <c r="Q38" i="11"/>
  <c r="P38" i="11"/>
  <c r="O38" i="11"/>
  <c r="N38" i="11"/>
  <c r="M38" i="11"/>
  <c r="L38" i="11"/>
  <c r="K38" i="11"/>
  <c r="J38" i="11"/>
  <c r="I38" i="11"/>
  <c r="H38" i="11"/>
  <c r="G38" i="11"/>
  <c r="F38" i="11"/>
  <c r="E38" i="11"/>
  <c r="D38" i="11"/>
  <c r="C38" i="11"/>
  <c r="DY37" i="11"/>
  <c r="DX37" i="11"/>
  <c r="DW37" i="11"/>
  <c r="DV37" i="11"/>
  <c r="DU37" i="11"/>
  <c r="DT37" i="11"/>
  <c r="DS37" i="11"/>
  <c r="DR37" i="11"/>
  <c r="DQ37" i="11"/>
  <c r="DP37" i="11"/>
  <c r="DO37" i="11"/>
  <c r="DN37" i="11"/>
  <c r="DM37" i="11"/>
  <c r="DL37" i="11"/>
  <c r="DK37" i="11"/>
  <c r="DJ37" i="11"/>
  <c r="DI37" i="11"/>
  <c r="DH37" i="11"/>
  <c r="DG37" i="11"/>
  <c r="DF37" i="11"/>
  <c r="DE37" i="11"/>
  <c r="DD37" i="11"/>
  <c r="DC37" i="11"/>
  <c r="DB37" i="11"/>
  <c r="DA37" i="11"/>
  <c r="CZ37" i="11"/>
  <c r="CY37" i="11"/>
  <c r="CX37" i="11"/>
  <c r="CW37" i="11"/>
  <c r="CV37" i="11"/>
  <c r="CU37" i="11"/>
  <c r="CT37" i="11"/>
  <c r="CS37" i="11"/>
  <c r="CR37" i="11"/>
  <c r="CQ37" i="11"/>
  <c r="CP37" i="11"/>
  <c r="CO37" i="11"/>
  <c r="CN37" i="11"/>
  <c r="CM37" i="11"/>
  <c r="CL37" i="11"/>
  <c r="CK37" i="11"/>
  <c r="CJ37" i="11"/>
  <c r="CI37" i="11"/>
  <c r="CH37" i="11"/>
  <c r="CG37" i="11"/>
  <c r="CF37" i="11"/>
  <c r="CE37" i="11"/>
  <c r="CD37" i="11"/>
  <c r="CC37" i="11"/>
  <c r="CB37" i="11"/>
  <c r="CA37" i="11"/>
  <c r="BZ37" i="11"/>
  <c r="BY37" i="11"/>
  <c r="BX37" i="11"/>
  <c r="BW37" i="11"/>
  <c r="BV37" i="11"/>
  <c r="BU37" i="11"/>
  <c r="BT37" i="11"/>
  <c r="BS37" i="11"/>
  <c r="BR37" i="11"/>
  <c r="BQ37" i="11"/>
  <c r="BP37" i="11"/>
  <c r="BO37" i="11"/>
  <c r="BN37" i="11"/>
  <c r="BM37" i="11"/>
  <c r="BL37" i="11"/>
  <c r="BK37" i="11"/>
  <c r="BJ37" i="11"/>
  <c r="BI37" i="11"/>
  <c r="BH37" i="11"/>
  <c r="BG37" i="11"/>
  <c r="BF37" i="11"/>
  <c r="BE37" i="11"/>
  <c r="BD37" i="11"/>
  <c r="BC37" i="11"/>
  <c r="BB37" i="11"/>
  <c r="BA37" i="11"/>
  <c r="AZ37" i="11"/>
  <c r="AY37" i="11"/>
  <c r="AX37" i="11"/>
  <c r="AW37" i="11"/>
  <c r="AV37" i="11"/>
  <c r="AU37" i="11"/>
  <c r="AT37" i="11"/>
  <c r="AS37" i="11"/>
  <c r="AR37" i="11"/>
  <c r="AQ37" i="11"/>
  <c r="AP37" i="11"/>
  <c r="AO37" i="11"/>
  <c r="AN37" i="11"/>
  <c r="AM37" i="11"/>
  <c r="AL37" i="11"/>
  <c r="AK37" i="11"/>
  <c r="AJ37" i="11"/>
  <c r="AI37" i="11"/>
  <c r="AH37" i="11"/>
  <c r="AG37" i="11"/>
  <c r="AF37" i="11"/>
  <c r="AE37" i="11"/>
  <c r="AD37" i="11"/>
  <c r="AC37" i="11"/>
  <c r="AB37" i="11"/>
  <c r="AA37" i="11"/>
  <c r="Z37" i="11"/>
  <c r="Y37" i="11"/>
  <c r="X37" i="11"/>
  <c r="W37" i="11"/>
  <c r="V37" i="11"/>
  <c r="U37" i="11"/>
  <c r="T37" i="11"/>
  <c r="S37" i="11"/>
  <c r="R37" i="11"/>
  <c r="Q37" i="11"/>
  <c r="P37" i="11"/>
  <c r="O37" i="11"/>
  <c r="N37" i="11"/>
  <c r="M37" i="11"/>
  <c r="L37" i="11"/>
  <c r="K37" i="11"/>
  <c r="J37" i="11"/>
  <c r="I37" i="11"/>
  <c r="H37" i="11"/>
  <c r="G37" i="11"/>
  <c r="F37" i="11"/>
  <c r="E37" i="11"/>
  <c r="D37" i="11"/>
  <c r="C37" i="11"/>
  <c r="DY36" i="11"/>
  <c r="DX36" i="11"/>
  <c r="DW36" i="11"/>
  <c r="DV36" i="11"/>
  <c r="DU36" i="11"/>
  <c r="DT36" i="11"/>
  <c r="DS36" i="11"/>
  <c r="DR36" i="11"/>
  <c r="DQ36" i="11"/>
  <c r="DP36" i="11"/>
  <c r="DO36" i="11"/>
  <c r="DN36" i="11"/>
  <c r="DM36" i="11"/>
  <c r="DL36" i="11"/>
  <c r="DK36" i="11"/>
  <c r="DJ36" i="11"/>
  <c r="DI36" i="11"/>
  <c r="DH36" i="11"/>
  <c r="DG36" i="11"/>
  <c r="DF36" i="11"/>
  <c r="DE36" i="11"/>
  <c r="DD36" i="11"/>
  <c r="DC36" i="11"/>
  <c r="DB36" i="11"/>
  <c r="DA36" i="11"/>
  <c r="CZ36" i="11"/>
  <c r="CY36" i="11"/>
  <c r="CX36" i="11"/>
  <c r="CW36" i="11"/>
  <c r="CV36" i="11"/>
  <c r="CU36" i="11"/>
  <c r="CT36" i="11"/>
  <c r="CS36" i="11"/>
  <c r="CR36" i="11"/>
  <c r="CQ36" i="11"/>
  <c r="CP36" i="11"/>
  <c r="CO36" i="11"/>
  <c r="CN36" i="11"/>
  <c r="CM36" i="11"/>
  <c r="CL36" i="11"/>
  <c r="CK36" i="11"/>
  <c r="CJ36" i="11"/>
  <c r="CI36" i="11"/>
  <c r="CH36" i="11"/>
  <c r="CG36" i="11"/>
  <c r="CF36" i="11"/>
  <c r="CE36" i="11"/>
  <c r="CD36" i="11"/>
  <c r="CC36" i="11"/>
  <c r="CB36" i="11"/>
  <c r="CA36" i="11"/>
  <c r="BZ36" i="11"/>
  <c r="BY36" i="11"/>
  <c r="BX36" i="11"/>
  <c r="BW36" i="11"/>
  <c r="BV36" i="11"/>
  <c r="BU36" i="11"/>
  <c r="BT36" i="11"/>
  <c r="BS36" i="11"/>
  <c r="BR36" i="11"/>
  <c r="BQ36" i="11"/>
  <c r="BP36" i="11"/>
  <c r="BO36" i="11"/>
  <c r="BN36" i="11"/>
  <c r="BM36" i="11"/>
  <c r="BL36" i="11"/>
  <c r="BK36" i="11"/>
  <c r="BJ36" i="11"/>
  <c r="BI36" i="11"/>
  <c r="BH36" i="11"/>
  <c r="BG36" i="11"/>
  <c r="BF36" i="11"/>
  <c r="BE36" i="11"/>
  <c r="BD36" i="11"/>
  <c r="BC36" i="11"/>
  <c r="BB36" i="11"/>
  <c r="BA36" i="11"/>
  <c r="AZ36" i="11"/>
  <c r="AY36" i="11"/>
  <c r="AX36" i="11"/>
  <c r="AW36" i="11"/>
  <c r="AV36" i="11"/>
  <c r="AU36" i="11"/>
  <c r="AT36" i="11"/>
  <c r="AS36" i="11"/>
  <c r="AR36" i="11"/>
  <c r="AQ36" i="11"/>
  <c r="AP36" i="11"/>
  <c r="AO36" i="11"/>
  <c r="AN36" i="11"/>
  <c r="AM36" i="11"/>
  <c r="AL36" i="11"/>
  <c r="AK36" i="11"/>
  <c r="AJ36" i="11"/>
  <c r="AI36" i="11"/>
  <c r="AH36" i="11"/>
  <c r="AG36" i="11"/>
  <c r="AF36" i="11"/>
  <c r="AE36" i="11"/>
  <c r="AD36" i="11"/>
  <c r="AC36" i="11"/>
  <c r="AB36" i="11"/>
  <c r="AA36" i="11"/>
  <c r="Z36" i="11"/>
  <c r="Y36" i="11"/>
  <c r="X36" i="11"/>
  <c r="W36" i="11"/>
  <c r="V36" i="11"/>
  <c r="U36" i="11"/>
  <c r="T36" i="11"/>
  <c r="S36" i="11"/>
  <c r="R36" i="11"/>
  <c r="Q36" i="11"/>
  <c r="P36" i="11"/>
  <c r="O36" i="11"/>
  <c r="N36" i="11"/>
  <c r="M36" i="11"/>
  <c r="L36" i="11"/>
  <c r="K36" i="11"/>
  <c r="J36" i="11"/>
  <c r="I36" i="11"/>
  <c r="H36" i="11"/>
  <c r="G36" i="11"/>
  <c r="F36" i="11"/>
  <c r="E36" i="11"/>
  <c r="D36" i="11"/>
  <c r="C36" i="11"/>
  <c r="DY35" i="11"/>
  <c r="DX35" i="11"/>
  <c r="DW35" i="11"/>
  <c r="DV35" i="11"/>
  <c r="DU35" i="11"/>
  <c r="DT35" i="11"/>
  <c r="DS35" i="11"/>
  <c r="DR35" i="11"/>
  <c r="DQ35" i="11"/>
  <c r="DP35" i="11"/>
  <c r="DO35" i="11"/>
  <c r="DN35" i="11"/>
  <c r="DM35" i="11"/>
  <c r="DL35" i="11"/>
  <c r="DK35" i="11"/>
  <c r="DJ35" i="11"/>
  <c r="DI35" i="11"/>
  <c r="DH35" i="11"/>
  <c r="DG35" i="11"/>
  <c r="DF35" i="11"/>
  <c r="DE35" i="11"/>
  <c r="DD35" i="11"/>
  <c r="DC35" i="11"/>
  <c r="DB35" i="11"/>
  <c r="DA35" i="11"/>
  <c r="CZ35" i="11"/>
  <c r="CY35" i="11"/>
  <c r="CX35" i="11"/>
  <c r="CW35" i="11"/>
  <c r="CV35" i="11"/>
  <c r="CU35" i="11"/>
  <c r="CT35" i="11"/>
  <c r="CS35" i="11"/>
  <c r="CR35" i="11"/>
  <c r="CQ35" i="11"/>
  <c r="CP35" i="11"/>
  <c r="CO35" i="11"/>
  <c r="CN35" i="11"/>
  <c r="CM35" i="11"/>
  <c r="CL35" i="11"/>
  <c r="CK35" i="11"/>
  <c r="CJ35" i="11"/>
  <c r="CI35" i="11"/>
  <c r="CH35" i="11"/>
  <c r="CG35" i="11"/>
  <c r="CF35" i="11"/>
  <c r="CE35" i="11"/>
  <c r="CD35" i="11"/>
  <c r="CC35" i="11"/>
  <c r="CB35" i="11"/>
  <c r="CA35" i="11"/>
  <c r="BZ35" i="11"/>
  <c r="BY35" i="11"/>
  <c r="BX35" i="11"/>
  <c r="BW35" i="11"/>
  <c r="BV35" i="11"/>
  <c r="BU35" i="11"/>
  <c r="BT35" i="11"/>
  <c r="BS35" i="11"/>
  <c r="BR35" i="11"/>
  <c r="BQ35" i="11"/>
  <c r="BP35" i="11"/>
  <c r="BO35" i="11"/>
  <c r="BN35" i="11"/>
  <c r="BM35" i="11"/>
  <c r="BL35" i="11"/>
  <c r="BK35" i="11"/>
  <c r="BJ35" i="11"/>
  <c r="BI35" i="11"/>
  <c r="BH35" i="11"/>
  <c r="BG35" i="11"/>
  <c r="BF35" i="11"/>
  <c r="BE35" i="11"/>
  <c r="BD35" i="11"/>
  <c r="BC35" i="11"/>
  <c r="BB35" i="11"/>
  <c r="BA35" i="11"/>
  <c r="AZ35" i="11"/>
  <c r="AY35" i="11"/>
  <c r="AX35" i="11"/>
  <c r="AW35" i="11"/>
  <c r="AV35" i="11"/>
  <c r="AU35" i="11"/>
  <c r="AT35" i="11"/>
  <c r="AS35" i="11"/>
  <c r="AR35" i="11"/>
  <c r="AQ35" i="11"/>
  <c r="AP35" i="11"/>
  <c r="AO35" i="11"/>
  <c r="AN35" i="11"/>
  <c r="AM35" i="11"/>
  <c r="AL35" i="11"/>
  <c r="AK35" i="11"/>
  <c r="AJ35" i="11"/>
  <c r="AI35" i="11"/>
  <c r="AH35" i="11"/>
  <c r="AG35" i="11"/>
  <c r="AF35" i="11"/>
  <c r="AE35" i="11"/>
  <c r="AD35" i="11"/>
  <c r="AC35" i="11"/>
  <c r="AB35" i="11"/>
  <c r="AA35" i="11"/>
  <c r="Z35" i="11"/>
  <c r="Y35" i="11"/>
  <c r="X35" i="11"/>
  <c r="W35" i="11"/>
  <c r="V35" i="11"/>
  <c r="U35" i="11"/>
  <c r="T35" i="11"/>
  <c r="S35" i="11"/>
  <c r="R35" i="11"/>
  <c r="Q35" i="11"/>
  <c r="P35" i="11"/>
  <c r="O35" i="11"/>
  <c r="N35" i="11"/>
  <c r="M35" i="11"/>
  <c r="L35" i="11"/>
  <c r="K35" i="11"/>
  <c r="J35" i="11"/>
  <c r="I35" i="11"/>
  <c r="H35" i="11"/>
  <c r="G35" i="11"/>
  <c r="F35" i="11"/>
  <c r="E35" i="11"/>
  <c r="D35" i="11"/>
  <c r="C35" i="11"/>
  <c r="DY34" i="11"/>
  <c r="DX34" i="11"/>
  <c r="DW34" i="11"/>
  <c r="DV34" i="11"/>
  <c r="DU34" i="11"/>
  <c r="DT34" i="11"/>
  <c r="DS34" i="11"/>
  <c r="DR34" i="11"/>
  <c r="DQ34" i="11"/>
  <c r="DP34" i="11"/>
  <c r="DO34" i="11"/>
  <c r="DN34" i="11"/>
  <c r="DM34" i="11"/>
  <c r="DL34" i="11"/>
  <c r="DK34" i="11"/>
  <c r="DJ34" i="11"/>
  <c r="DI34" i="11"/>
  <c r="DH34" i="11"/>
  <c r="DG34" i="11"/>
  <c r="DF34" i="11"/>
  <c r="DE34" i="11"/>
  <c r="DD34" i="11"/>
  <c r="DC34" i="11"/>
  <c r="DB34" i="11"/>
  <c r="DA34" i="11"/>
  <c r="CZ34" i="11"/>
  <c r="CY34" i="11"/>
  <c r="CX34" i="11"/>
  <c r="CW34" i="11"/>
  <c r="CV34" i="11"/>
  <c r="CU34" i="11"/>
  <c r="CT34" i="11"/>
  <c r="CS34" i="11"/>
  <c r="CR34" i="11"/>
  <c r="CQ34" i="11"/>
  <c r="CP34" i="11"/>
  <c r="CO34" i="11"/>
  <c r="CN34" i="11"/>
  <c r="CM34" i="11"/>
  <c r="CL34" i="11"/>
  <c r="CK34" i="11"/>
  <c r="CJ34" i="11"/>
  <c r="CI34" i="11"/>
  <c r="CH34" i="11"/>
  <c r="CG34" i="11"/>
  <c r="CF34" i="11"/>
  <c r="CE34" i="11"/>
  <c r="CD34" i="11"/>
  <c r="CC34" i="11"/>
  <c r="CB34" i="11"/>
  <c r="CA34" i="11"/>
  <c r="BZ34" i="11"/>
  <c r="BY34" i="11"/>
  <c r="BX34" i="11"/>
  <c r="BW34" i="11"/>
  <c r="BV34" i="11"/>
  <c r="BU34" i="11"/>
  <c r="BT34" i="11"/>
  <c r="BS34" i="11"/>
  <c r="BR34" i="11"/>
  <c r="BQ34" i="11"/>
  <c r="BP34" i="11"/>
  <c r="BO34" i="11"/>
  <c r="BN34" i="11"/>
  <c r="BM34" i="11"/>
  <c r="BL34" i="11"/>
  <c r="BK34" i="11"/>
  <c r="BJ34" i="11"/>
  <c r="BI34" i="11"/>
  <c r="BH34" i="11"/>
  <c r="BG34" i="11"/>
  <c r="BF34" i="11"/>
  <c r="BE34" i="11"/>
  <c r="BD34" i="11"/>
  <c r="BC34" i="11"/>
  <c r="BB34" i="11"/>
  <c r="BA34" i="11"/>
  <c r="AZ34" i="11"/>
  <c r="AY34" i="11"/>
  <c r="AX34" i="11"/>
  <c r="AW34" i="11"/>
  <c r="AV34" i="11"/>
  <c r="AU34" i="11"/>
  <c r="AT34" i="11"/>
  <c r="AS34" i="11"/>
  <c r="AR34" i="11"/>
  <c r="AQ34" i="11"/>
  <c r="AP34" i="11"/>
  <c r="AO34" i="11"/>
  <c r="AN34" i="11"/>
  <c r="AM34" i="11"/>
  <c r="AL34" i="11"/>
  <c r="AK34" i="11"/>
  <c r="AJ34" i="11"/>
  <c r="AI34" i="11"/>
  <c r="AH34" i="11"/>
  <c r="AG34" i="11"/>
  <c r="AF34" i="11"/>
  <c r="AE34" i="11"/>
  <c r="AD34" i="11"/>
  <c r="AC34" i="11"/>
  <c r="AB34" i="11"/>
  <c r="AA34" i="11"/>
  <c r="Z34" i="11"/>
  <c r="Y34" i="11"/>
  <c r="X34" i="11"/>
  <c r="W34" i="11"/>
  <c r="V34" i="11"/>
  <c r="U34" i="11"/>
  <c r="T34" i="11"/>
  <c r="S34" i="11"/>
  <c r="R34" i="11"/>
  <c r="Q34" i="11"/>
  <c r="P34" i="11"/>
  <c r="O34" i="11"/>
  <c r="N34" i="11"/>
  <c r="M34" i="11"/>
  <c r="L34" i="11"/>
  <c r="K34" i="11"/>
  <c r="J34" i="11"/>
  <c r="I34" i="11"/>
  <c r="H34" i="11"/>
  <c r="G34" i="11"/>
  <c r="F34" i="11"/>
  <c r="E34" i="11"/>
  <c r="D34" i="11"/>
  <c r="C34" i="11"/>
  <c r="DY33" i="11"/>
  <c r="DX33" i="11"/>
  <c r="DW33" i="11"/>
  <c r="DV33" i="11"/>
  <c r="DU33" i="11"/>
  <c r="DT33" i="11"/>
  <c r="DS33" i="11"/>
  <c r="DR33" i="11"/>
  <c r="DQ33" i="11"/>
  <c r="DP33" i="11"/>
  <c r="DO33" i="11"/>
  <c r="DN33" i="11"/>
  <c r="DM33" i="11"/>
  <c r="DL33" i="11"/>
  <c r="DK33" i="11"/>
  <c r="DJ33" i="11"/>
  <c r="DI33" i="11"/>
  <c r="DH33" i="11"/>
  <c r="DG33" i="11"/>
  <c r="DF33" i="11"/>
  <c r="DE33" i="11"/>
  <c r="DD33" i="11"/>
  <c r="DC33" i="11"/>
  <c r="DB33" i="11"/>
  <c r="DA33" i="11"/>
  <c r="CZ33" i="11"/>
  <c r="CY33" i="11"/>
  <c r="CX33" i="11"/>
  <c r="CW33" i="11"/>
  <c r="CV33" i="11"/>
  <c r="CU33" i="11"/>
  <c r="CT33" i="11"/>
  <c r="CS33" i="11"/>
  <c r="CR33" i="11"/>
  <c r="CQ33" i="11"/>
  <c r="CP33" i="11"/>
  <c r="CO33" i="11"/>
  <c r="CN33" i="11"/>
  <c r="CM33" i="11"/>
  <c r="CL33" i="11"/>
  <c r="CK33" i="11"/>
  <c r="CJ33" i="11"/>
  <c r="CI33" i="11"/>
  <c r="CH33" i="11"/>
  <c r="CG33" i="11"/>
  <c r="CF33" i="11"/>
  <c r="CE33" i="11"/>
  <c r="CD33" i="11"/>
  <c r="CC33" i="11"/>
  <c r="CB33" i="11"/>
  <c r="CA33" i="11"/>
  <c r="BZ33" i="11"/>
  <c r="BY33" i="11"/>
  <c r="BX33" i="11"/>
  <c r="BW33" i="11"/>
  <c r="BV33" i="11"/>
  <c r="BU33" i="11"/>
  <c r="BT33" i="11"/>
  <c r="BS33" i="11"/>
  <c r="BR33" i="11"/>
  <c r="BQ33" i="11"/>
  <c r="BP33" i="11"/>
  <c r="BO33" i="11"/>
  <c r="BN33" i="11"/>
  <c r="BM33" i="11"/>
  <c r="BL33" i="11"/>
  <c r="BK33" i="11"/>
  <c r="BJ33" i="11"/>
  <c r="BI33" i="11"/>
  <c r="BH33" i="11"/>
  <c r="BG33" i="11"/>
  <c r="BF33" i="11"/>
  <c r="BE33" i="11"/>
  <c r="BD33" i="11"/>
  <c r="BC33" i="11"/>
  <c r="BB33" i="11"/>
  <c r="BA33" i="11"/>
  <c r="AZ33" i="11"/>
  <c r="AY33" i="11"/>
  <c r="AX33" i="11"/>
  <c r="AW33" i="11"/>
  <c r="AV33" i="11"/>
  <c r="AU33" i="11"/>
  <c r="AT33" i="11"/>
  <c r="AS33" i="11"/>
  <c r="AR33" i="11"/>
  <c r="AQ33" i="11"/>
  <c r="AP33" i="11"/>
  <c r="AO33" i="11"/>
  <c r="AN33" i="11"/>
  <c r="AM33" i="11"/>
  <c r="AL33" i="11"/>
  <c r="AK33" i="11"/>
  <c r="AJ33" i="11"/>
  <c r="AI33" i="11"/>
  <c r="AH33" i="11"/>
  <c r="AG33" i="11"/>
  <c r="AF33" i="11"/>
  <c r="AE33" i="11"/>
  <c r="AD33" i="11"/>
  <c r="AC33" i="11"/>
  <c r="AB33" i="11"/>
  <c r="AA33" i="11"/>
  <c r="Z33" i="11"/>
  <c r="Y33" i="11"/>
  <c r="X33" i="11"/>
  <c r="W33" i="11"/>
  <c r="V33" i="11"/>
  <c r="U33" i="11"/>
  <c r="T33" i="11"/>
  <c r="S33" i="11"/>
  <c r="R33" i="11"/>
  <c r="Q33" i="11"/>
  <c r="P33" i="11"/>
  <c r="O33" i="11"/>
  <c r="N33" i="11"/>
  <c r="M33" i="11"/>
  <c r="L33" i="11"/>
  <c r="K33" i="11"/>
  <c r="J33" i="11"/>
  <c r="I33" i="11"/>
  <c r="H33" i="11"/>
  <c r="G33" i="11"/>
  <c r="F33" i="11"/>
  <c r="E33" i="11"/>
  <c r="D33" i="11"/>
  <c r="C33" i="11"/>
  <c r="DY32" i="11"/>
  <c r="DX32" i="11"/>
  <c r="DW32" i="11"/>
  <c r="DV32" i="11"/>
  <c r="DU32" i="11"/>
  <c r="DT32" i="11"/>
  <c r="DS32" i="11"/>
  <c r="DR32" i="11"/>
  <c r="DQ32" i="11"/>
  <c r="DP32" i="11"/>
  <c r="DO32" i="11"/>
  <c r="DN32" i="11"/>
  <c r="DM32" i="11"/>
  <c r="DL32" i="11"/>
  <c r="DK32" i="11"/>
  <c r="DJ32" i="11"/>
  <c r="DI32" i="11"/>
  <c r="DH32" i="11"/>
  <c r="DG32" i="11"/>
  <c r="DF32" i="11"/>
  <c r="DE32" i="11"/>
  <c r="DD32" i="11"/>
  <c r="DC32" i="11"/>
  <c r="DB32" i="11"/>
  <c r="DA32" i="11"/>
  <c r="CZ32" i="11"/>
  <c r="CY32" i="11"/>
  <c r="CX32" i="11"/>
  <c r="CW32" i="11"/>
  <c r="CV32" i="11"/>
  <c r="CU32" i="11"/>
  <c r="CT32" i="11"/>
  <c r="CS32" i="11"/>
  <c r="CR32" i="11"/>
  <c r="CQ32" i="11"/>
  <c r="CP32" i="11"/>
  <c r="CO32" i="11"/>
  <c r="CN32" i="11"/>
  <c r="CM32" i="11"/>
  <c r="CL32" i="11"/>
  <c r="CK32" i="11"/>
  <c r="CJ32" i="11"/>
  <c r="CI32" i="11"/>
  <c r="CH32" i="11"/>
  <c r="CG32" i="11"/>
  <c r="CF32" i="11"/>
  <c r="CE32" i="11"/>
  <c r="CD32" i="11"/>
  <c r="CC32" i="11"/>
  <c r="CB32" i="11"/>
  <c r="CA32" i="11"/>
  <c r="BZ32" i="11"/>
  <c r="BY32" i="11"/>
  <c r="BX32" i="11"/>
  <c r="BW32" i="11"/>
  <c r="BV32" i="11"/>
  <c r="BU32" i="11"/>
  <c r="BT32" i="11"/>
  <c r="BS32" i="11"/>
  <c r="BR32" i="11"/>
  <c r="BQ32" i="11"/>
  <c r="BP32" i="11"/>
  <c r="BO32" i="11"/>
  <c r="BN32" i="11"/>
  <c r="BM32" i="11"/>
  <c r="BL32" i="11"/>
  <c r="BK32" i="11"/>
  <c r="BJ32" i="11"/>
  <c r="BI32" i="11"/>
  <c r="BH32" i="11"/>
  <c r="BG32" i="11"/>
  <c r="BF32" i="11"/>
  <c r="BE32" i="11"/>
  <c r="BD32" i="11"/>
  <c r="BC32" i="11"/>
  <c r="BB32" i="11"/>
  <c r="BA32" i="11"/>
  <c r="AZ32" i="11"/>
  <c r="AY32" i="11"/>
  <c r="AX32" i="11"/>
  <c r="AW32" i="11"/>
  <c r="AV32" i="11"/>
  <c r="AU32" i="11"/>
  <c r="AT32" i="11"/>
  <c r="AS32" i="11"/>
  <c r="AR32" i="11"/>
  <c r="AQ32" i="11"/>
  <c r="AP32" i="11"/>
  <c r="AO32" i="11"/>
  <c r="AN32" i="11"/>
  <c r="AM32" i="11"/>
  <c r="AL32" i="11"/>
  <c r="AK32" i="11"/>
  <c r="AJ32" i="11"/>
  <c r="AI32" i="11"/>
  <c r="AH32" i="11"/>
  <c r="AG32" i="11"/>
  <c r="AF32" i="11"/>
  <c r="AE32" i="11"/>
  <c r="AD32" i="11"/>
  <c r="AC32" i="11"/>
  <c r="AB32" i="11"/>
  <c r="AA32" i="11"/>
  <c r="Z32" i="11"/>
  <c r="Y32" i="11"/>
  <c r="X32" i="11"/>
  <c r="W32" i="11"/>
  <c r="V32" i="11"/>
  <c r="U32" i="11"/>
  <c r="T32" i="11"/>
  <c r="S32" i="11"/>
  <c r="R32" i="11"/>
  <c r="Q32" i="11"/>
  <c r="P32" i="11"/>
  <c r="O32" i="11"/>
  <c r="N32" i="11"/>
  <c r="M32" i="11"/>
  <c r="L32" i="11"/>
  <c r="K32" i="11"/>
  <c r="J32" i="11"/>
  <c r="I32" i="11"/>
  <c r="H32" i="11"/>
  <c r="G32" i="11"/>
  <c r="F32" i="11"/>
  <c r="E32" i="11"/>
  <c r="D32" i="11"/>
  <c r="C32" i="11"/>
  <c r="DY31" i="11"/>
  <c r="DX31" i="11"/>
  <c r="DW31" i="11"/>
  <c r="DV31" i="11"/>
  <c r="DU31" i="11"/>
  <c r="DT31" i="11"/>
  <c r="DS31" i="11"/>
  <c r="DR31" i="11"/>
  <c r="DQ31" i="11"/>
  <c r="DP31" i="11"/>
  <c r="DO31" i="11"/>
  <c r="DN31" i="11"/>
  <c r="DM31" i="11"/>
  <c r="DL31" i="11"/>
  <c r="DK31" i="11"/>
  <c r="DJ31" i="11"/>
  <c r="DI31" i="11"/>
  <c r="DH31" i="11"/>
  <c r="DG31" i="11"/>
  <c r="DF31" i="11"/>
  <c r="DE31" i="11"/>
  <c r="DD31" i="11"/>
  <c r="DC31" i="11"/>
  <c r="DB31" i="11"/>
  <c r="DA31" i="11"/>
  <c r="CZ31" i="11"/>
  <c r="CY31" i="11"/>
  <c r="CX31" i="11"/>
  <c r="CW31" i="11"/>
  <c r="CV31" i="11"/>
  <c r="CU31" i="11"/>
  <c r="CT31" i="11"/>
  <c r="CS31" i="11"/>
  <c r="CR31" i="11"/>
  <c r="CQ31" i="11"/>
  <c r="CP31" i="11"/>
  <c r="CO31" i="11"/>
  <c r="CN31" i="11"/>
  <c r="CM31" i="11"/>
  <c r="CL31" i="11"/>
  <c r="CK31" i="11"/>
  <c r="CJ31" i="11"/>
  <c r="CI31" i="11"/>
  <c r="CH31" i="11"/>
  <c r="CG31" i="11"/>
  <c r="CF31" i="11"/>
  <c r="CE31" i="11"/>
  <c r="CD31" i="11"/>
  <c r="CC31" i="11"/>
  <c r="CB31" i="11"/>
  <c r="CA31" i="11"/>
  <c r="BZ31" i="11"/>
  <c r="BY31" i="11"/>
  <c r="BX31" i="11"/>
  <c r="BW31" i="11"/>
  <c r="BV31" i="11"/>
  <c r="BU31" i="11"/>
  <c r="BT31" i="11"/>
  <c r="BS31" i="11"/>
  <c r="BR31" i="11"/>
  <c r="BQ31" i="11"/>
  <c r="BP31" i="11"/>
  <c r="BO31" i="11"/>
  <c r="BN31" i="11"/>
  <c r="BM31" i="11"/>
  <c r="BL31" i="11"/>
  <c r="BK31" i="11"/>
  <c r="BJ31" i="11"/>
  <c r="BI31" i="11"/>
  <c r="BH31" i="11"/>
  <c r="BG31" i="11"/>
  <c r="BF31" i="11"/>
  <c r="BE31" i="11"/>
  <c r="BD31" i="11"/>
  <c r="BC31" i="11"/>
  <c r="BB31" i="11"/>
  <c r="BA31" i="11"/>
  <c r="AZ31" i="11"/>
  <c r="AY31" i="11"/>
  <c r="AX31" i="11"/>
  <c r="AW31" i="11"/>
  <c r="AV31" i="11"/>
  <c r="AU31" i="11"/>
  <c r="AT31" i="11"/>
  <c r="AS31" i="11"/>
  <c r="AR31" i="11"/>
  <c r="AQ31" i="11"/>
  <c r="AP31" i="11"/>
  <c r="AO31" i="11"/>
  <c r="AN31" i="11"/>
  <c r="AM31" i="11"/>
  <c r="AL31" i="11"/>
  <c r="AK31" i="11"/>
  <c r="AJ31" i="11"/>
  <c r="AI31" i="11"/>
  <c r="AH31" i="11"/>
  <c r="AG31" i="11"/>
  <c r="AF31" i="11"/>
  <c r="AE31" i="11"/>
  <c r="AD31" i="11"/>
  <c r="AC31" i="11"/>
  <c r="AB31" i="11"/>
  <c r="AA31" i="11"/>
  <c r="Z31" i="11"/>
  <c r="Y31" i="11"/>
  <c r="X31" i="11"/>
  <c r="W31" i="11"/>
  <c r="V31" i="11"/>
  <c r="U31" i="11"/>
  <c r="T31" i="11"/>
  <c r="S31" i="11"/>
  <c r="R31" i="11"/>
  <c r="Q31" i="11"/>
  <c r="P31" i="11"/>
  <c r="O31" i="11"/>
  <c r="N31" i="11"/>
  <c r="M31" i="11"/>
  <c r="L31" i="11"/>
  <c r="K31" i="11"/>
  <c r="J31" i="11"/>
  <c r="I31" i="11"/>
  <c r="H31" i="11"/>
  <c r="G31" i="11"/>
  <c r="F31" i="11"/>
  <c r="E31" i="11"/>
  <c r="D31" i="11"/>
  <c r="C31" i="11"/>
  <c r="DY30" i="11"/>
  <c r="DX30" i="11"/>
  <c r="DW30" i="11"/>
  <c r="DV30" i="11"/>
  <c r="DU30" i="11"/>
  <c r="DT30" i="11"/>
  <c r="DS30" i="11"/>
  <c r="DR30" i="11"/>
  <c r="DQ30" i="11"/>
  <c r="DP30" i="11"/>
  <c r="DO30" i="11"/>
  <c r="DN30" i="11"/>
  <c r="DM30" i="11"/>
  <c r="DL30" i="11"/>
  <c r="DK30" i="11"/>
  <c r="DJ30" i="11"/>
  <c r="DI30" i="11"/>
  <c r="DH30" i="11"/>
  <c r="DG30" i="11"/>
  <c r="DF30" i="11"/>
  <c r="DE30" i="11"/>
  <c r="DD30" i="11"/>
  <c r="DC30" i="11"/>
  <c r="DB30" i="11"/>
  <c r="DA30" i="11"/>
  <c r="CZ30" i="11"/>
  <c r="CY30" i="11"/>
  <c r="CX30" i="11"/>
  <c r="CW30" i="11"/>
  <c r="CV30" i="11"/>
  <c r="CU30" i="11"/>
  <c r="CT30" i="11"/>
  <c r="CS30" i="11"/>
  <c r="CR30" i="11"/>
  <c r="CQ30" i="11"/>
  <c r="CP30" i="11"/>
  <c r="CO30" i="11"/>
  <c r="CN30" i="11"/>
  <c r="CM30" i="11"/>
  <c r="CL30" i="11"/>
  <c r="CK30" i="11"/>
  <c r="CJ30" i="11"/>
  <c r="CI30" i="11"/>
  <c r="CH30" i="11"/>
  <c r="CG30" i="11"/>
  <c r="CF30" i="11"/>
  <c r="CE30" i="11"/>
  <c r="CD30" i="11"/>
  <c r="CC30" i="11"/>
  <c r="CB30" i="11"/>
  <c r="CA30" i="11"/>
  <c r="BZ30" i="11"/>
  <c r="BY30" i="11"/>
  <c r="BX30" i="11"/>
  <c r="BW30" i="11"/>
  <c r="BV30" i="11"/>
  <c r="BU30" i="11"/>
  <c r="BT30" i="11"/>
  <c r="BS30" i="11"/>
  <c r="BR30" i="11"/>
  <c r="BQ30" i="11"/>
  <c r="BP30" i="11"/>
  <c r="BO30" i="11"/>
  <c r="BN30" i="11"/>
  <c r="BM30" i="11"/>
  <c r="BL30" i="11"/>
  <c r="BK30" i="11"/>
  <c r="BJ30" i="11"/>
  <c r="BI30" i="11"/>
  <c r="BH30" i="11"/>
  <c r="BG30" i="11"/>
  <c r="BF30" i="11"/>
  <c r="BE30" i="11"/>
  <c r="BD30" i="11"/>
  <c r="BC30" i="11"/>
  <c r="BB30" i="11"/>
  <c r="BA30" i="11"/>
  <c r="AZ30" i="11"/>
  <c r="AY30" i="11"/>
  <c r="AX30" i="11"/>
  <c r="AW30" i="11"/>
  <c r="AV30" i="11"/>
  <c r="AU30" i="11"/>
  <c r="AT30" i="11"/>
  <c r="AS30" i="11"/>
  <c r="AR30" i="11"/>
  <c r="AQ30" i="11"/>
  <c r="AP30" i="11"/>
  <c r="AO30" i="11"/>
  <c r="AN30" i="11"/>
  <c r="AM30" i="11"/>
  <c r="AL30" i="11"/>
  <c r="AK30" i="11"/>
  <c r="AJ30" i="11"/>
  <c r="AI30" i="11"/>
  <c r="AH30" i="11"/>
  <c r="AG30" i="11"/>
  <c r="AF30" i="11"/>
  <c r="AE30" i="11"/>
  <c r="AD30" i="11"/>
  <c r="AC30" i="11"/>
  <c r="AB30" i="11"/>
  <c r="AA30" i="11"/>
  <c r="Z30" i="11"/>
  <c r="Y30" i="11"/>
  <c r="X30" i="11"/>
  <c r="W30" i="11"/>
  <c r="V30" i="11"/>
  <c r="U30" i="11"/>
  <c r="T30" i="11"/>
  <c r="S30" i="11"/>
  <c r="R30" i="11"/>
  <c r="Q30" i="11"/>
  <c r="P30" i="11"/>
  <c r="O30" i="11"/>
  <c r="N30" i="11"/>
  <c r="M30" i="11"/>
  <c r="L30" i="11"/>
  <c r="K30" i="11"/>
  <c r="J30" i="11"/>
  <c r="I30" i="11"/>
  <c r="H30" i="11"/>
  <c r="G30" i="11"/>
  <c r="F30" i="11"/>
  <c r="E30" i="11"/>
  <c r="D30" i="11"/>
  <c r="C30" i="11"/>
  <c r="DY29" i="11"/>
  <c r="DX29" i="11"/>
  <c r="DW29" i="11"/>
  <c r="DV29" i="11"/>
  <c r="DU29" i="11"/>
  <c r="DT29" i="11"/>
  <c r="DS29" i="11"/>
  <c r="DR29" i="11"/>
  <c r="DQ29" i="11"/>
  <c r="DP29" i="11"/>
  <c r="DO29" i="11"/>
  <c r="DN29" i="11"/>
  <c r="DM29" i="11"/>
  <c r="DL29" i="11"/>
  <c r="DK29" i="11"/>
  <c r="DJ29" i="11"/>
  <c r="DI29" i="11"/>
  <c r="DH29" i="11"/>
  <c r="DG29" i="11"/>
  <c r="DF29" i="11"/>
  <c r="DE29" i="11"/>
  <c r="DD29" i="11"/>
  <c r="DC29" i="11"/>
  <c r="DB29" i="11"/>
  <c r="DA29" i="11"/>
  <c r="CZ29" i="11"/>
  <c r="CY29" i="11"/>
  <c r="CX29" i="11"/>
  <c r="CW29" i="11"/>
  <c r="CV29" i="11"/>
  <c r="CU29" i="11"/>
  <c r="CT29" i="11"/>
  <c r="CS29" i="11"/>
  <c r="CR29" i="11"/>
  <c r="CQ29" i="11"/>
  <c r="CP29" i="11"/>
  <c r="CO29" i="11"/>
  <c r="CN29" i="11"/>
  <c r="CM29" i="11"/>
  <c r="CL29" i="11"/>
  <c r="CK29" i="11"/>
  <c r="CJ29" i="11"/>
  <c r="CI29" i="11"/>
  <c r="CH29" i="11"/>
  <c r="CG29" i="11"/>
  <c r="CF29" i="11"/>
  <c r="CE29" i="11"/>
  <c r="CD29" i="11"/>
  <c r="CC29" i="11"/>
  <c r="CB29" i="11"/>
  <c r="CA29" i="11"/>
  <c r="BZ29" i="11"/>
  <c r="BY29" i="11"/>
  <c r="BX29" i="11"/>
  <c r="BW29" i="11"/>
  <c r="BV29" i="11"/>
  <c r="BU29" i="11"/>
  <c r="BT29" i="11"/>
  <c r="BS29" i="11"/>
  <c r="BR29" i="11"/>
  <c r="BQ29" i="11"/>
  <c r="BP29" i="11"/>
  <c r="BO29" i="11"/>
  <c r="BN29" i="11"/>
  <c r="BM29" i="11"/>
  <c r="BL29" i="11"/>
  <c r="BK29" i="11"/>
  <c r="BJ29" i="11"/>
  <c r="BI29" i="11"/>
  <c r="BH29" i="11"/>
  <c r="BG29" i="11"/>
  <c r="BF29" i="11"/>
  <c r="BE29" i="11"/>
  <c r="BD29" i="11"/>
  <c r="BC29" i="11"/>
  <c r="BB29" i="11"/>
  <c r="BA29" i="11"/>
  <c r="AZ29" i="11"/>
  <c r="AY29" i="11"/>
  <c r="AX29" i="11"/>
  <c r="AW29" i="11"/>
  <c r="AV29" i="11"/>
  <c r="AU29" i="11"/>
  <c r="AT29" i="11"/>
  <c r="AS29" i="11"/>
  <c r="AR29" i="11"/>
  <c r="AQ29" i="11"/>
  <c r="AP29" i="11"/>
  <c r="AO29" i="11"/>
  <c r="AN29" i="11"/>
  <c r="AM29" i="11"/>
  <c r="AL29" i="11"/>
  <c r="AK29" i="11"/>
  <c r="AJ29" i="11"/>
  <c r="AI29" i="11"/>
  <c r="AH29" i="11"/>
  <c r="AG29" i="11"/>
  <c r="AF29" i="11"/>
  <c r="AE29" i="11"/>
  <c r="AD29" i="11"/>
  <c r="AC29" i="11"/>
  <c r="AB29" i="11"/>
  <c r="AA29" i="11"/>
  <c r="Z29" i="11"/>
  <c r="Y29" i="11"/>
  <c r="X29" i="11"/>
  <c r="W29" i="11"/>
  <c r="V29" i="11"/>
  <c r="U29" i="11"/>
  <c r="T29" i="11"/>
  <c r="S29" i="11"/>
  <c r="R29" i="11"/>
  <c r="Q29" i="11"/>
  <c r="P29" i="11"/>
  <c r="O29" i="11"/>
  <c r="N29" i="11"/>
  <c r="M29" i="11"/>
  <c r="L29" i="11"/>
  <c r="K29" i="11"/>
  <c r="J29" i="11"/>
  <c r="I29" i="11"/>
  <c r="H29" i="11"/>
  <c r="G29" i="11"/>
  <c r="F29" i="11"/>
  <c r="E29" i="11"/>
  <c r="D29" i="11"/>
  <c r="C29" i="11"/>
  <c r="DY28" i="11"/>
  <c r="DX28" i="11"/>
  <c r="DW28" i="11"/>
  <c r="DV28" i="11"/>
  <c r="DU28" i="11"/>
  <c r="DT28" i="11"/>
  <c r="DS28" i="11"/>
  <c r="DR28" i="11"/>
  <c r="DQ28" i="11"/>
  <c r="DP28" i="11"/>
  <c r="DO28" i="11"/>
  <c r="DN28" i="11"/>
  <c r="DM28" i="11"/>
  <c r="DL28" i="11"/>
  <c r="DK28" i="11"/>
  <c r="DJ28" i="11"/>
  <c r="DI28" i="11"/>
  <c r="DH28" i="11"/>
  <c r="DG28" i="11"/>
  <c r="DF28" i="11"/>
  <c r="DE28" i="11"/>
  <c r="DD28" i="11"/>
  <c r="DC28" i="11"/>
  <c r="DB28" i="11"/>
  <c r="DA28" i="11"/>
  <c r="CZ28" i="11"/>
  <c r="CY28" i="11"/>
  <c r="CX28" i="11"/>
  <c r="CW28" i="11"/>
  <c r="CV28" i="11"/>
  <c r="CU28" i="11"/>
  <c r="CT28" i="11"/>
  <c r="CS28" i="11"/>
  <c r="CR28" i="11"/>
  <c r="CQ28" i="11"/>
  <c r="CP28" i="11"/>
  <c r="CO28" i="11"/>
  <c r="CN28" i="11"/>
  <c r="CM28" i="11"/>
  <c r="CL28" i="11"/>
  <c r="CK28" i="11"/>
  <c r="CJ28" i="11"/>
  <c r="CI28" i="11"/>
  <c r="CH28" i="11"/>
  <c r="CG28" i="11"/>
  <c r="CF28" i="11"/>
  <c r="CE28" i="11"/>
  <c r="CD28" i="11"/>
  <c r="CC28" i="11"/>
  <c r="CB28" i="11"/>
  <c r="CA28" i="11"/>
  <c r="BZ28" i="11"/>
  <c r="BY28" i="11"/>
  <c r="BX28" i="11"/>
  <c r="BW28" i="11"/>
  <c r="BV28" i="11"/>
  <c r="BU28" i="11"/>
  <c r="BT28" i="11"/>
  <c r="BS28" i="11"/>
  <c r="BR28" i="11"/>
  <c r="BQ28" i="11"/>
  <c r="BP28" i="11"/>
  <c r="BO28" i="11"/>
  <c r="BN28" i="11"/>
  <c r="BM28" i="11"/>
  <c r="BL28" i="11"/>
  <c r="BK28" i="11"/>
  <c r="BJ28" i="11"/>
  <c r="BI28" i="11"/>
  <c r="BH28" i="11"/>
  <c r="BG28" i="11"/>
  <c r="BF28" i="11"/>
  <c r="BE28" i="11"/>
  <c r="BD28" i="11"/>
  <c r="BC28" i="11"/>
  <c r="BB28" i="11"/>
  <c r="BA28" i="11"/>
  <c r="AZ28" i="11"/>
  <c r="AY28" i="11"/>
  <c r="AX28" i="11"/>
  <c r="AW28" i="11"/>
  <c r="AV28" i="11"/>
  <c r="AU28" i="11"/>
  <c r="AT28" i="11"/>
  <c r="AS28" i="11"/>
  <c r="AR28" i="11"/>
  <c r="AQ28" i="11"/>
  <c r="AP28" i="11"/>
  <c r="AO28" i="11"/>
  <c r="AN28" i="11"/>
  <c r="AM28" i="11"/>
  <c r="AL28" i="11"/>
  <c r="AK28" i="11"/>
  <c r="AJ28" i="11"/>
  <c r="AI28" i="11"/>
  <c r="AH28" i="1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P28" i="11"/>
  <c r="O28" i="11"/>
  <c r="N28" i="11"/>
  <c r="M28" i="11"/>
  <c r="L28" i="11"/>
  <c r="K28" i="11"/>
  <c r="J28" i="11"/>
  <c r="I28" i="11"/>
  <c r="H28" i="11"/>
  <c r="G28" i="11"/>
  <c r="F28" i="11"/>
  <c r="E28" i="11"/>
  <c r="D28" i="11"/>
  <c r="C28" i="11"/>
  <c r="DY27" i="11"/>
  <c r="DX27" i="11"/>
  <c r="DW27" i="11"/>
  <c r="DV27" i="11"/>
  <c r="DU27" i="11"/>
  <c r="DT27" i="11"/>
  <c r="DS27" i="11"/>
  <c r="DR27" i="11"/>
  <c r="DQ27" i="11"/>
  <c r="DP27" i="11"/>
  <c r="DO27" i="11"/>
  <c r="DN27" i="11"/>
  <c r="DM27" i="11"/>
  <c r="DL27" i="11"/>
  <c r="DK27" i="11"/>
  <c r="DJ27" i="11"/>
  <c r="DI27" i="11"/>
  <c r="DH27" i="11"/>
  <c r="DG27" i="11"/>
  <c r="DF27" i="11"/>
  <c r="DE27" i="11"/>
  <c r="DD27" i="11"/>
  <c r="DC27" i="11"/>
  <c r="DB27" i="11"/>
  <c r="DA27" i="11"/>
  <c r="CZ27" i="11"/>
  <c r="CY27" i="11"/>
  <c r="CX27" i="11"/>
  <c r="CW27" i="11"/>
  <c r="CV27" i="11"/>
  <c r="CU27" i="11"/>
  <c r="CT27" i="11"/>
  <c r="CS27" i="11"/>
  <c r="CR27" i="11"/>
  <c r="CQ27" i="11"/>
  <c r="CP27" i="11"/>
  <c r="CO27" i="11"/>
  <c r="CN27" i="11"/>
  <c r="CM27" i="11"/>
  <c r="CL27" i="11"/>
  <c r="CK27" i="11"/>
  <c r="CJ27" i="11"/>
  <c r="CI27" i="11"/>
  <c r="CH27" i="11"/>
  <c r="CG27" i="11"/>
  <c r="CF27" i="11"/>
  <c r="CE27" i="11"/>
  <c r="CD27" i="11"/>
  <c r="CC27" i="11"/>
  <c r="CB27" i="11"/>
  <c r="CA27" i="11"/>
  <c r="BZ27" i="11"/>
  <c r="BY27" i="11"/>
  <c r="BX27" i="11"/>
  <c r="BW27" i="11"/>
  <c r="BV27" i="11"/>
  <c r="BU27" i="11"/>
  <c r="BT27" i="11"/>
  <c r="BS27" i="11"/>
  <c r="BR27" i="11"/>
  <c r="BQ27" i="11"/>
  <c r="BP27" i="11"/>
  <c r="BO27" i="11"/>
  <c r="BN27" i="11"/>
  <c r="BM27" i="11"/>
  <c r="BL27" i="11"/>
  <c r="BK27" i="11"/>
  <c r="BJ27" i="11"/>
  <c r="BI27" i="11"/>
  <c r="BH27" i="11"/>
  <c r="BG27" i="11"/>
  <c r="BF27" i="11"/>
  <c r="BE27" i="11"/>
  <c r="BD27" i="11"/>
  <c r="BC27" i="11"/>
  <c r="BB27" i="11"/>
  <c r="BA27" i="11"/>
  <c r="AZ27" i="11"/>
  <c r="AY27" i="11"/>
  <c r="AX27" i="11"/>
  <c r="AW27" i="11"/>
  <c r="AV27" i="11"/>
  <c r="AU27" i="11"/>
  <c r="AT27" i="11"/>
  <c r="AS27" i="11"/>
  <c r="AR27" i="11"/>
  <c r="AQ27" i="11"/>
  <c r="AP27" i="11"/>
  <c r="AO27" i="11"/>
  <c r="AN27" i="11"/>
  <c r="AM27" i="11"/>
  <c r="AL27" i="11"/>
  <c r="AK27" i="11"/>
  <c r="AJ27" i="11"/>
  <c r="AI27" i="11"/>
  <c r="AH27" i="11"/>
  <c r="AG27" i="11"/>
  <c r="AF27" i="11"/>
  <c r="AE27" i="11"/>
  <c r="AD27" i="11"/>
  <c r="AC27" i="11"/>
  <c r="AB27" i="11"/>
  <c r="AA27" i="11"/>
  <c r="Z27" i="11"/>
  <c r="Y27" i="11"/>
  <c r="X27" i="11"/>
  <c r="W27" i="11"/>
  <c r="V27" i="11"/>
  <c r="U27" i="11"/>
  <c r="T27" i="11"/>
  <c r="S27" i="11"/>
  <c r="R27" i="11"/>
  <c r="Q27" i="11"/>
  <c r="P27" i="11"/>
  <c r="O27" i="11"/>
  <c r="N27" i="11"/>
  <c r="M27" i="11"/>
  <c r="L27" i="11"/>
  <c r="K27" i="11"/>
  <c r="J27" i="11"/>
  <c r="I27" i="11"/>
  <c r="H27" i="11"/>
  <c r="G27" i="11"/>
  <c r="F27" i="11"/>
  <c r="E27" i="11"/>
  <c r="D27" i="11"/>
  <c r="C27" i="11"/>
  <c r="DY26" i="11"/>
  <c r="DX26" i="11"/>
  <c r="DW26" i="11"/>
  <c r="DV26" i="11"/>
  <c r="DU26" i="11"/>
  <c r="DT26" i="11"/>
  <c r="DS26" i="11"/>
  <c r="DR26" i="11"/>
  <c r="DQ26" i="11"/>
  <c r="DP26" i="11"/>
  <c r="DO26" i="11"/>
  <c r="DN26" i="11"/>
  <c r="DM26" i="11"/>
  <c r="DL26" i="11"/>
  <c r="DK26" i="11"/>
  <c r="DJ26" i="11"/>
  <c r="DI26" i="11"/>
  <c r="DH26" i="11"/>
  <c r="DG26" i="11"/>
  <c r="DF26" i="11"/>
  <c r="DE26" i="11"/>
  <c r="DD26" i="11"/>
  <c r="DC26" i="11"/>
  <c r="DB26" i="11"/>
  <c r="DA26" i="11"/>
  <c r="CZ26" i="11"/>
  <c r="CY26" i="11"/>
  <c r="CX26" i="11"/>
  <c r="CW26" i="11"/>
  <c r="CV26" i="11"/>
  <c r="CU26" i="11"/>
  <c r="CT26" i="11"/>
  <c r="CS26" i="11"/>
  <c r="CR26" i="11"/>
  <c r="CQ26" i="11"/>
  <c r="CP26" i="11"/>
  <c r="CO26" i="11"/>
  <c r="CN26" i="11"/>
  <c r="CM26" i="11"/>
  <c r="CL26" i="11"/>
  <c r="CK26" i="11"/>
  <c r="CJ26" i="11"/>
  <c r="CI26" i="11"/>
  <c r="CH26" i="11"/>
  <c r="CG26" i="11"/>
  <c r="CF26" i="11"/>
  <c r="CE26" i="11"/>
  <c r="CD26" i="11"/>
  <c r="CC26" i="11"/>
  <c r="CB26" i="11"/>
  <c r="CA26" i="11"/>
  <c r="BZ26" i="11"/>
  <c r="BY26" i="11"/>
  <c r="BX26" i="11"/>
  <c r="BW26" i="11"/>
  <c r="BV26" i="11"/>
  <c r="BU26" i="11"/>
  <c r="BT26" i="11"/>
  <c r="BS26" i="11"/>
  <c r="BR26" i="11"/>
  <c r="BQ26" i="11"/>
  <c r="BP26" i="11"/>
  <c r="BO26" i="11"/>
  <c r="BN26" i="11"/>
  <c r="BM26" i="11"/>
  <c r="BL26" i="11"/>
  <c r="BK26" i="11"/>
  <c r="BJ26" i="11"/>
  <c r="BI26" i="11"/>
  <c r="BH26" i="11"/>
  <c r="BG26" i="11"/>
  <c r="BF26" i="11"/>
  <c r="BE26" i="11"/>
  <c r="BD26" i="11"/>
  <c r="BC26" i="11"/>
  <c r="BB26" i="11"/>
  <c r="BA26" i="11"/>
  <c r="AZ26" i="11"/>
  <c r="AY26" i="11"/>
  <c r="AX26" i="11"/>
  <c r="AW26" i="11"/>
  <c r="AV26" i="11"/>
  <c r="AU26" i="11"/>
  <c r="AT26" i="11"/>
  <c r="AS26" i="11"/>
  <c r="AR26" i="11"/>
  <c r="AQ26" i="11"/>
  <c r="AP26" i="11"/>
  <c r="AO26" i="11"/>
  <c r="AN26" i="11"/>
  <c r="AM26" i="11"/>
  <c r="AL26" i="11"/>
  <c r="AK26" i="11"/>
  <c r="AJ26" i="11"/>
  <c r="AI26" i="11"/>
  <c r="AH26" i="11"/>
  <c r="AG26" i="11"/>
  <c r="AF26" i="11"/>
  <c r="AE26" i="11"/>
  <c r="AD26" i="11"/>
  <c r="AC26" i="11"/>
  <c r="AB26" i="11"/>
  <c r="AA26" i="11"/>
  <c r="Z26" i="11"/>
  <c r="Y26" i="11"/>
  <c r="X26" i="11"/>
  <c r="W26" i="11"/>
  <c r="V26" i="11"/>
  <c r="U26" i="11"/>
  <c r="T26" i="11"/>
  <c r="S26" i="11"/>
  <c r="R26" i="11"/>
  <c r="Q26" i="11"/>
  <c r="P26" i="11"/>
  <c r="O26" i="11"/>
  <c r="N26" i="11"/>
  <c r="M26" i="11"/>
  <c r="L26" i="11"/>
  <c r="K26" i="11"/>
  <c r="J26" i="11"/>
  <c r="I26" i="11"/>
  <c r="H26" i="11"/>
  <c r="G26" i="11"/>
  <c r="F26" i="11"/>
  <c r="E26" i="11"/>
  <c r="D26" i="11"/>
  <c r="C26" i="11"/>
  <c r="DY25" i="11"/>
  <c r="DX25" i="11"/>
  <c r="DW25" i="11"/>
  <c r="DV25" i="11"/>
  <c r="DU25" i="11"/>
  <c r="DT25" i="11"/>
  <c r="DS25" i="11"/>
  <c r="DR25" i="11"/>
  <c r="DQ25" i="11"/>
  <c r="DP25" i="11"/>
  <c r="DO25" i="11"/>
  <c r="DN25" i="11"/>
  <c r="DM25" i="11"/>
  <c r="DL25" i="11"/>
  <c r="DK25" i="11"/>
  <c r="DJ25" i="11"/>
  <c r="DI25" i="11"/>
  <c r="DH25" i="11"/>
  <c r="DG25" i="11"/>
  <c r="DF25" i="11"/>
  <c r="DE25" i="11"/>
  <c r="DD25" i="11"/>
  <c r="DC25" i="11"/>
  <c r="DB25" i="11"/>
  <c r="DA25" i="11"/>
  <c r="CZ25" i="11"/>
  <c r="CY25" i="11"/>
  <c r="CX25" i="11"/>
  <c r="CW25" i="11"/>
  <c r="CV25" i="11"/>
  <c r="CU25" i="11"/>
  <c r="CT25" i="11"/>
  <c r="CS25" i="11"/>
  <c r="CR25" i="11"/>
  <c r="CQ25" i="11"/>
  <c r="CP25" i="11"/>
  <c r="CO25" i="11"/>
  <c r="CN25" i="11"/>
  <c r="CM25" i="11"/>
  <c r="CL25" i="11"/>
  <c r="CK25" i="11"/>
  <c r="CJ25" i="11"/>
  <c r="CI25" i="11"/>
  <c r="CH25" i="11"/>
  <c r="CG25" i="11"/>
  <c r="CF25" i="11"/>
  <c r="CE25" i="11"/>
  <c r="CD25" i="11"/>
  <c r="CC25" i="11"/>
  <c r="CB25" i="11"/>
  <c r="CA25" i="11"/>
  <c r="BZ25" i="11"/>
  <c r="BY25" i="11"/>
  <c r="BX25" i="11"/>
  <c r="BW25" i="11"/>
  <c r="BV25" i="11"/>
  <c r="BU25" i="11"/>
  <c r="BT25" i="11"/>
  <c r="BS25" i="11"/>
  <c r="BR25" i="11"/>
  <c r="BQ25" i="11"/>
  <c r="BP25" i="11"/>
  <c r="BO25" i="11"/>
  <c r="BN25" i="11"/>
  <c r="BM25" i="11"/>
  <c r="BL25" i="11"/>
  <c r="BK25" i="11"/>
  <c r="BJ25" i="11"/>
  <c r="BI25" i="11"/>
  <c r="BH25" i="11"/>
  <c r="BG25" i="11"/>
  <c r="BF25" i="11"/>
  <c r="BE25" i="11"/>
  <c r="BD25" i="11"/>
  <c r="BC25" i="11"/>
  <c r="BB25" i="11"/>
  <c r="BA25" i="11"/>
  <c r="AZ25" i="11"/>
  <c r="AY25" i="11"/>
  <c r="AX25" i="11"/>
  <c r="AW25" i="11"/>
  <c r="AV25" i="11"/>
  <c r="AU25" i="11"/>
  <c r="AT25" i="11"/>
  <c r="AS25" i="11"/>
  <c r="AR25" i="11"/>
  <c r="AQ25" i="11"/>
  <c r="AP25" i="11"/>
  <c r="AO25" i="11"/>
  <c r="AN25" i="11"/>
  <c r="AM25" i="11"/>
  <c r="AL25" i="11"/>
  <c r="AK25" i="11"/>
  <c r="AJ25" i="11"/>
  <c r="AI25" i="11"/>
  <c r="AH25" i="11"/>
  <c r="AG25" i="11"/>
  <c r="AF25" i="11"/>
  <c r="AE25" i="11"/>
  <c r="AD25" i="11"/>
  <c r="AC25" i="11"/>
  <c r="AB25" i="11"/>
  <c r="AA25" i="11"/>
  <c r="Z25" i="11"/>
  <c r="Y25" i="11"/>
  <c r="X25" i="11"/>
  <c r="W25" i="11"/>
  <c r="V25" i="11"/>
  <c r="U25" i="11"/>
  <c r="T25" i="11"/>
  <c r="S25" i="11"/>
  <c r="R25" i="11"/>
  <c r="Q25" i="11"/>
  <c r="P25" i="11"/>
  <c r="O25" i="11"/>
  <c r="N25" i="11"/>
  <c r="M25" i="11"/>
  <c r="L25" i="11"/>
  <c r="K25" i="11"/>
  <c r="J25" i="11"/>
  <c r="I25" i="11"/>
  <c r="H25" i="11"/>
  <c r="G25" i="11"/>
  <c r="F25" i="11"/>
  <c r="E25" i="11"/>
  <c r="D25" i="11"/>
  <c r="C25" i="11"/>
  <c r="DY24" i="11"/>
  <c r="DX24" i="11"/>
  <c r="DW24" i="11"/>
  <c r="DV24" i="11"/>
  <c r="DU24" i="11"/>
  <c r="DT24" i="11"/>
  <c r="DS24" i="11"/>
  <c r="DR24" i="11"/>
  <c r="DQ24" i="11"/>
  <c r="DP24" i="11"/>
  <c r="DO24" i="11"/>
  <c r="DN24" i="11"/>
  <c r="DM24" i="11"/>
  <c r="DL24" i="11"/>
  <c r="DK24" i="11"/>
  <c r="DJ24" i="11"/>
  <c r="DI24" i="11"/>
  <c r="DH24" i="11"/>
  <c r="DG24" i="11"/>
  <c r="DF24" i="11"/>
  <c r="DE24" i="11"/>
  <c r="DD24" i="11"/>
  <c r="DC24" i="11"/>
  <c r="DB24" i="11"/>
  <c r="DA24" i="11"/>
  <c r="CZ24" i="11"/>
  <c r="CY24" i="11"/>
  <c r="CX24" i="11"/>
  <c r="CW24" i="11"/>
  <c r="CV24" i="11"/>
  <c r="CU24" i="11"/>
  <c r="CT24" i="11"/>
  <c r="CS24" i="11"/>
  <c r="CR24" i="11"/>
  <c r="CQ24" i="11"/>
  <c r="CP24" i="11"/>
  <c r="CO24" i="11"/>
  <c r="CN24" i="11"/>
  <c r="CM24" i="11"/>
  <c r="CL24" i="11"/>
  <c r="CK24" i="11"/>
  <c r="CJ24" i="11"/>
  <c r="CI24" i="11"/>
  <c r="CH24" i="11"/>
  <c r="CG24" i="11"/>
  <c r="CF24" i="11"/>
  <c r="CE24" i="11"/>
  <c r="CD24" i="11"/>
  <c r="CC24" i="11"/>
  <c r="CB24" i="11"/>
  <c r="CA24" i="11"/>
  <c r="BZ24" i="11"/>
  <c r="BY24" i="11"/>
  <c r="BX24" i="11"/>
  <c r="BW24" i="11"/>
  <c r="BV24" i="11"/>
  <c r="BU24" i="11"/>
  <c r="BT24" i="11"/>
  <c r="BS24" i="11"/>
  <c r="BR24" i="11"/>
  <c r="BQ24" i="11"/>
  <c r="BP24" i="11"/>
  <c r="BO24" i="11"/>
  <c r="BN24" i="11"/>
  <c r="BM24" i="11"/>
  <c r="BL24" i="11"/>
  <c r="BK24" i="11"/>
  <c r="BJ24" i="11"/>
  <c r="BI24" i="11"/>
  <c r="BH24" i="11"/>
  <c r="BG24" i="11"/>
  <c r="BF24" i="11"/>
  <c r="BE24" i="11"/>
  <c r="BD24" i="11"/>
  <c r="BC24" i="11"/>
  <c r="BB24" i="11"/>
  <c r="BA24" i="11"/>
  <c r="AZ24" i="11"/>
  <c r="AY24" i="11"/>
  <c r="AX24" i="11"/>
  <c r="AW24" i="11"/>
  <c r="AV24" i="11"/>
  <c r="AU24" i="11"/>
  <c r="AT24" i="11"/>
  <c r="AS24" i="11"/>
  <c r="AR24" i="11"/>
  <c r="AQ24" i="11"/>
  <c r="AP24" i="11"/>
  <c r="AO24" i="11"/>
  <c r="AN24" i="11"/>
  <c r="AM24" i="11"/>
  <c r="AL24" i="11"/>
  <c r="AK24" i="11"/>
  <c r="AJ24" i="11"/>
  <c r="AI24" i="11"/>
  <c r="AH24" i="11"/>
  <c r="AG24" i="11"/>
  <c r="AF24" i="11"/>
  <c r="AE24" i="11"/>
  <c r="AD24" i="11"/>
  <c r="AC24" i="11"/>
  <c r="AB24" i="11"/>
  <c r="AA24" i="11"/>
  <c r="Z24" i="11"/>
  <c r="Y24" i="11"/>
  <c r="X24" i="11"/>
  <c r="W24" i="11"/>
  <c r="V24" i="11"/>
  <c r="U24" i="11"/>
  <c r="T24" i="11"/>
  <c r="S24" i="11"/>
  <c r="R24" i="11"/>
  <c r="Q24" i="11"/>
  <c r="P24" i="11"/>
  <c r="O24" i="11"/>
  <c r="N24" i="11"/>
  <c r="M24" i="11"/>
  <c r="L24" i="11"/>
  <c r="K24" i="11"/>
  <c r="J24" i="11"/>
  <c r="I24" i="11"/>
  <c r="H24" i="11"/>
  <c r="G24" i="11"/>
  <c r="F24" i="11"/>
  <c r="E24" i="11"/>
  <c r="D24" i="11"/>
  <c r="C24" i="11"/>
  <c r="DY23" i="11"/>
  <c r="DX23" i="11"/>
  <c r="DW23" i="11"/>
  <c r="DV23" i="11"/>
  <c r="DU23" i="11"/>
  <c r="DT23" i="11"/>
  <c r="DS23" i="11"/>
  <c r="DR23" i="11"/>
  <c r="DQ23" i="11"/>
  <c r="DP23" i="11"/>
  <c r="DO23" i="11"/>
  <c r="DN23" i="11"/>
  <c r="DM23" i="11"/>
  <c r="DL23" i="11"/>
  <c r="DK23" i="11"/>
  <c r="DJ23" i="11"/>
  <c r="DI23" i="11"/>
  <c r="DH23" i="11"/>
  <c r="DG23" i="11"/>
  <c r="DF23" i="11"/>
  <c r="DE23" i="11"/>
  <c r="DD23" i="11"/>
  <c r="DC23" i="11"/>
  <c r="DB23" i="11"/>
  <c r="DA23" i="11"/>
  <c r="CZ23" i="11"/>
  <c r="CY23" i="11"/>
  <c r="CX23" i="11"/>
  <c r="CW23" i="11"/>
  <c r="CV23" i="11"/>
  <c r="CU23" i="11"/>
  <c r="CT23" i="11"/>
  <c r="CS23" i="11"/>
  <c r="CR23" i="11"/>
  <c r="CQ23" i="11"/>
  <c r="CP23" i="11"/>
  <c r="CO23" i="11"/>
  <c r="CN23" i="11"/>
  <c r="CM23" i="11"/>
  <c r="CL23" i="11"/>
  <c r="CK23" i="11"/>
  <c r="CJ23" i="11"/>
  <c r="CI23" i="11"/>
  <c r="CH23" i="11"/>
  <c r="CG23" i="11"/>
  <c r="CF23" i="11"/>
  <c r="CE23" i="11"/>
  <c r="CD23" i="11"/>
  <c r="CC23" i="11"/>
  <c r="CB23" i="11"/>
  <c r="CA23" i="11"/>
  <c r="BZ23" i="11"/>
  <c r="BY23" i="11"/>
  <c r="BX23" i="11"/>
  <c r="BW23" i="11"/>
  <c r="BV23" i="11"/>
  <c r="BU23" i="11"/>
  <c r="BT23" i="11"/>
  <c r="BS23" i="11"/>
  <c r="BR23" i="11"/>
  <c r="BQ23" i="11"/>
  <c r="BP23" i="11"/>
  <c r="BO23" i="11"/>
  <c r="BN23" i="11"/>
  <c r="BM23" i="11"/>
  <c r="BL23" i="11"/>
  <c r="BK23" i="11"/>
  <c r="BJ23" i="11"/>
  <c r="BI23" i="11"/>
  <c r="BH23" i="11"/>
  <c r="BG23" i="11"/>
  <c r="BF23" i="11"/>
  <c r="BE23" i="11"/>
  <c r="BD23" i="11"/>
  <c r="BC23" i="11"/>
  <c r="BB23" i="11"/>
  <c r="BA23" i="11"/>
  <c r="AZ23" i="11"/>
  <c r="AY23" i="11"/>
  <c r="AX23" i="11"/>
  <c r="AW23" i="11"/>
  <c r="AV23" i="11"/>
  <c r="AU23" i="11"/>
  <c r="AT23" i="11"/>
  <c r="AS23" i="11"/>
  <c r="AR23" i="11"/>
  <c r="AQ23" i="11"/>
  <c r="AP23" i="11"/>
  <c r="AO23" i="11"/>
  <c r="AN23" i="11"/>
  <c r="AM23" i="11"/>
  <c r="AL23" i="11"/>
  <c r="AK23" i="11"/>
  <c r="AJ23" i="11"/>
  <c r="AI23" i="11"/>
  <c r="AH23" i="1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Q23" i="11"/>
  <c r="P23" i="11"/>
  <c r="O23" i="11"/>
  <c r="N23" i="11"/>
  <c r="M23" i="11"/>
  <c r="L23" i="11"/>
  <c r="K23" i="11"/>
  <c r="J23" i="11"/>
  <c r="I23" i="11"/>
  <c r="H23" i="11"/>
  <c r="G23" i="11"/>
  <c r="F23" i="11"/>
  <c r="E23" i="11"/>
  <c r="D23" i="11"/>
  <c r="C23" i="11"/>
  <c r="DY22" i="11"/>
  <c r="DX22" i="11"/>
  <c r="DW22" i="11"/>
  <c r="DV22" i="11"/>
  <c r="DU22" i="11"/>
  <c r="DT22" i="11"/>
  <c r="DS22" i="11"/>
  <c r="DR22" i="11"/>
  <c r="DQ22" i="11"/>
  <c r="DP22" i="11"/>
  <c r="DO22" i="11"/>
  <c r="DN22" i="11"/>
  <c r="DM22" i="11"/>
  <c r="DL22" i="11"/>
  <c r="DK22" i="11"/>
  <c r="DJ22" i="11"/>
  <c r="DI22" i="11"/>
  <c r="DH22" i="11"/>
  <c r="DG22" i="11"/>
  <c r="DF22" i="11"/>
  <c r="DE22" i="11"/>
  <c r="DD22" i="11"/>
  <c r="DC22" i="11"/>
  <c r="DB22" i="11"/>
  <c r="DA22" i="11"/>
  <c r="CZ22" i="11"/>
  <c r="CY22" i="11"/>
  <c r="CX22" i="11"/>
  <c r="CW22" i="11"/>
  <c r="CV22" i="11"/>
  <c r="CU22" i="11"/>
  <c r="CT22" i="11"/>
  <c r="CS22" i="11"/>
  <c r="CR22" i="11"/>
  <c r="CQ22" i="11"/>
  <c r="CP22" i="11"/>
  <c r="CO22" i="11"/>
  <c r="CN22" i="11"/>
  <c r="CM22" i="11"/>
  <c r="CL22" i="11"/>
  <c r="CK22" i="11"/>
  <c r="CJ22" i="11"/>
  <c r="CI22" i="11"/>
  <c r="CH22" i="11"/>
  <c r="CG22" i="11"/>
  <c r="CF22" i="11"/>
  <c r="CE22" i="11"/>
  <c r="CD22" i="11"/>
  <c r="CC22" i="11"/>
  <c r="CB22" i="11"/>
  <c r="CA22" i="11"/>
  <c r="BZ22" i="11"/>
  <c r="BY22" i="11"/>
  <c r="BX22" i="11"/>
  <c r="BW22" i="11"/>
  <c r="BV22" i="11"/>
  <c r="BU22" i="11"/>
  <c r="BT22" i="11"/>
  <c r="BS22" i="11"/>
  <c r="BR22" i="11"/>
  <c r="BQ22" i="11"/>
  <c r="BP22" i="11"/>
  <c r="BO22" i="11"/>
  <c r="BN22" i="11"/>
  <c r="BM22" i="11"/>
  <c r="BL22" i="11"/>
  <c r="BK22" i="11"/>
  <c r="BJ22" i="11"/>
  <c r="BI22" i="11"/>
  <c r="BH22" i="11"/>
  <c r="BG22" i="11"/>
  <c r="BF22" i="11"/>
  <c r="BE22" i="11"/>
  <c r="BD22" i="11"/>
  <c r="BC22" i="11"/>
  <c r="BB22" i="11"/>
  <c r="BA22" i="11"/>
  <c r="AZ22" i="11"/>
  <c r="AY22" i="11"/>
  <c r="AX22" i="11"/>
  <c r="AW22" i="11"/>
  <c r="AV22" i="11"/>
  <c r="AU22" i="11"/>
  <c r="AT22" i="11"/>
  <c r="AS22" i="11"/>
  <c r="AR22" i="11"/>
  <c r="AQ22" i="11"/>
  <c r="AP22" i="11"/>
  <c r="AO22" i="11"/>
  <c r="AN22" i="11"/>
  <c r="AM22" i="11"/>
  <c r="AL22" i="11"/>
  <c r="AK22" i="11"/>
  <c r="AJ22" i="11"/>
  <c r="AI22" i="11"/>
  <c r="AH22" i="11"/>
  <c r="AG22" i="11"/>
  <c r="AF22" i="11"/>
  <c r="AE22" i="11"/>
  <c r="AD22" i="11"/>
  <c r="AC22" i="11"/>
  <c r="AB22" i="11"/>
  <c r="AA22" i="11"/>
  <c r="Z22" i="11"/>
  <c r="Y22" i="11"/>
  <c r="X22" i="11"/>
  <c r="W22" i="11"/>
  <c r="V22" i="11"/>
  <c r="U22" i="11"/>
  <c r="T22" i="11"/>
  <c r="S22" i="11"/>
  <c r="R22" i="11"/>
  <c r="Q22" i="11"/>
  <c r="P22" i="11"/>
  <c r="O22" i="11"/>
  <c r="N22" i="11"/>
  <c r="M22" i="11"/>
  <c r="L22" i="11"/>
  <c r="K22" i="11"/>
  <c r="J22" i="11"/>
  <c r="I22" i="11"/>
  <c r="H22" i="11"/>
  <c r="G22" i="11"/>
  <c r="F22" i="11"/>
  <c r="E22" i="11"/>
  <c r="D22" i="11"/>
  <c r="C22" i="11"/>
  <c r="DY21" i="11"/>
  <c r="DX21" i="11"/>
  <c r="DW21" i="11"/>
  <c r="DV21" i="11"/>
  <c r="DU21" i="11"/>
  <c r="DT21" i="11"/>
  <c r="DS21" i="11"/>
  <c r="DR21" i="11"/>
  <c r="DQ21" i="11"/>
  <c r="DP21" i="11"/>
  <c r="DO21" i="11"/>
  <c r="DN21" i="11"/>
  <c r="DM21" i="11"/>
  <c r="DL21" i="11"/>
  <c r="DK21" i="11"/>
  <c r="DJ21" i="11"/>
  <c r="DI21" i="11"/>
  <c r="DH21" i="11"/>
  <c r="DG21" i="11"/>
  <c r="DF21" i="11"/>
  <c r="DE21" i="11"/>
  <c r="DD21" i="11"/>
  <c r="DC21" i="11"/>
  <c r="DB21" i="11"/>
  <c r="DA21" i="11"/>
  <c r="CZ21" i="11"/>
  <c r="CY21" i="11"/>
  <c r="CX21" i="11"/>
  <c r="CW21" i="11"/>
  <c r="CV21" i="11"/>
  <c r="CU21" i="11"/>
  <c r="CT21" i="11"/>
  <c r="CS21" i="11"/>
  <c r="CR21" i="11"/>
  <c r="CQ21" i="11"/>
  <c r="CP21" i="11"/>
  <c r="CO21" i="11"/>
  <c r="CN21" i="11"/>
  <c r="CM21" i="11"/>
  <c r="CL21" i="11"/>
  <c r="CK21" i="11"/>
  <c r="CJ21" i="11"/>
  <c r="CI21" i="11"/>
  <c r="CH21" i="11"/>
  <c r="CG21" i="11"/>
  <c r="CF21" i="11"/>
  <c r="CE21" i="11"/>
  <c r="CD21" i="11"/>
  <c r="CC21" i="11"/>
  <c r="CB21" i="11"/>
  <c r="CA21" i="11"/>
  <c r="BZ21" i="11"/>
  <c r="BY21" i="11"/>
  <c r="BX21" i="11"/>
  <c r="BW21" i="11"/>
  <c r="BV21" i="11"/>
  <c r="BU21" i="11"/>
  <c r="BT21" i="11"/>
  <c r="BS21" i="11"/>
  <c r="BR21" i="11"/>
  <c r="BQ21" i="11"/>
  <c r="BP21" i="11"/>
  <c r="BO21" i="11"/>
  <c r="BN21" i="11"/>
  <c r="BM21" i="11"/>
  <c r="BL21" i="11"/>
  <c r="BK21" i="11"/>
  <c r="BJ21" i="11"/>
  <c r="BI21" i="11"/>
  <c r="BH21" i="11"/>
  <c r="BG21" i="11"/>
  <c r="BF21" i="11"/>
  <c r="BE21" i="11"/>
  <c r="BD21" i="11"/>
  <c r="BC21" i="11"/>
  <c r="BB21" i="11"/>
  <c r="BA21" i="11"/>
  <c r="AZ21" i="11"/>
  <c r="AY21" i="11"/>
  <c r="AX21" i="11"/>
  <c r="AW21" i="11"/>
  <c r="AV21" i="11"/>
  <c r="AU21" i="11"/>
  <c r="AT21" i="11"/>
  <c r="AS21" i="11"/>
  <c r="AR21" i="11"/>
  <c r="AQ21" i="11"/>
  <c r="AP21" i="11"/>
  <c r="AO21" i="11"/>
  <c r="AN21" i="11"/>
  <c r="AM21" i="11"/>
  <c r="AL21" i="11"/>
  <c r="AK21" i="11"/>
  <c r="AJ21" i="11"/>
  <c r="AI21" i="11"/>
  <c r="AH21" i="11"/>
  <c r="AG21" i="11"/>
  <c r="AF21" i="11"/>
  <c r="AE21" i="11"/>
  <c r="AD21" i="11"/>
  <c r="AC21" i="11"/>
  <c r="AB21" i="11"/>
  <c r="AA21" i="11"/>
  <c r="Z21" i="11"/>
  <c r="Y21" i="11"/>
  <c r="X21" i="11"/>
  <c r="W21" i="11"/>
  <c r="V21" i="11"/>
  <c r="U21" i="11"/>
  <c r="T21" i="11"/>
  <c r="S21" i="11"/>
  <c r="R21" i="11"/>
  <c r="Q21" i="11"/>
  <c r="P21" i="11"/>
  <c r="O21" i="11"/>
  <c r="N21" i="11"/>
  <c r="M21" i="11"/>
  <c r="L21" i="11"/>
  <c r="K21" i="11"/>
  <c r="J21" i="11"/>
  <c r="I21" i="11"/>
  <c r="H21" i="11"/>
  <c r="G21" i="11"/>
  <c r="F21" i="11"/>
  <c r="E21" i="11"/>
  <c r="D21" i="11"/>
  <c r="C21" i="11"/>
  <c r="DY20" i="11"/>
  <c r="DX20" i="11"/>
  <c r="DW20" i="11"/>
  <c r="DV20" i="11"/>
  <c r="DU20" i="11"/>
  <c r="DT20" i="11"/>
  <c r="DS20" i="11"/>
  <c r="DR20" i="11"/>
  <c r="DQ20" i="11"/>
  <c r="DP20" i="11"/>
  <c r="DO20" i="11"/>
  <c r="DN20" i="11"/>
  <c r="DM20" i="11"/>
  <c r="DL20" i="11"/>
  <c r="DK20" i="11"/>
  <c r="DJ20" i="11"/>
  <c r="DI20" i="11"/>
  <c r="DH20" i="11"/>
  <c r="DG20" i="11"/>
  <c r="DF20" i="11"/>
  <c r="DE20" i="11"/>
  <c r="DD20" i="11"/>
  <c r="DC20" i="11"/>
  <c r="DB20" i="11"/>
  <c r="DA20" i="11"/>
  <c r="CZ20" i="11"/>
  <c r="CY20" i="11"/>
  <c r="CX20" i="11"/>
  <c r="CW20" i="11"/>
  <c r="CV20" i="11"/>
  <c r="CU20" i="11"/>
  <c r="CT20" i="11"/>
  <c r="CS20" i="11"/>
  <c r="CR20" i="11"/>
  <c r="CQ20" i="11"/>
  <c r="CP20" i="11"/>
  <c r="CO20" i="11"/>
  <c r="CN20" i="11"/>
  <c r="CM20" i="11"/>
  <c r="CL20" i="11"/>
  <c r="CK20" i="11"/>
  <c r="CJ20" i="11"/>
  <c r="CI20" i="11"/>
  <c r="CH20" i="11"/>
  <c r="CG20" i="11"/>
  <c r="CF20" i="11"/>
  <c r="CE20" i="11"/>
  <c r="CD20" i="11"/>
  <c r="CC20" i="11"/>
  <c r="CB20" i="11"/>
  <c r="CA20" i="11"/>
  <c r="BZ20" i="11"/>
  <c r="BY20" i="11"/>
  <c r="BX20" i="11"/>
  <c r="BW20" i="11"/>
  <c r="BV20" i="11"/>
  <c r="BU20" i="11"/>
  <c r="BT20" i="11"/>
  <c r="BS20" i="11"/>
  <c r="BR20" i="11"/>
  <c r="BQ20" i="11"/>
  <c r="BP20" i="11"/>
  <c r="BO20" i="11"/>
  <c r="BN20" i="11"/>
  <c r="BM20" i="11"/>
  <c r="BL20" i="11"/>
  <c r="BK20" i="11"/>
  <c r="BJ20" i="11"/>
  <c r="BI20" i="11"/>
  <c r="BH20" i="11"/>
  <c r="BG20" i="11"/>
  <c r="BF20" i="11"/>
  <c r="BE20" i="11"/>
  <c r="BD20" i="11"/>
  <c r="BC20" i="11"/>
  <c r="BB20" i="11"/>
  <c r="BA20" i="11"/>
  <c r="AZ20" i="11"/>
  <c r="AY20" i="11"/>
  <c r="AX20" i="11"/>
  <c r="AW20" i="11"/>
  <c r="AV20" i="11"/>
  <c r="AU20" i="11"/>
  <c r="AT20" i="11"/>
  <c r="AS20" i="11"/>
  <c r="AR20" i="11"/>
  <c r="AQ20" i="11"/>
  <c r="AP20" i="11"/>
  <c r="AO20" i="11"/>
  <c r="AN20" i="11"/>
  <c r="AM20" i="11"/>
  <c r="AL20" i="11"/>
  <c r="AK20" i="11"/>
  <c r="AJ20" i="11"/>
  <c r="AI20" i="11"/>
  <c r="AH20" i="11"/>
  <c r="AG20" i="11"/>
  <c r="AF20" i="11"/>
  <c r="AE20" i="11"/>
  <c r="AD20" i="11"/>
  <c r="AC20" i="11"/>
  <c r="AB20" i="11"/>
  <c r="AA20" i="11"/>
  <c r="Z20" i="11"/>
  <c r="Y20" i="11"/>
  <c r="X20" i="11"/>
  <c r="W20" i="11"/>
  <c r="V20" i="11"/>
  <c r="U20" i="11"/>
  <c r="T20" i="11"/>
  <c r="S20" i="11"/>
  <c r="R20" i="11"/>
  <c r="Q20" i="11"/>
  <c r="P20" i="11"/>
  <c r="O20" i="11"/>
  <c r="N20" i="11"/>
  <c r="M20" i="11"/>
  <c r="L20" i="11"/>
  <c r="K20" i="11"/>
  <c r="J20" i="11"/>
  <c r="I20" i="11"/>
  <c r="H20" i="11"/>
  <c r="G20" i="11"/>
  <c r="F20" i="11"/>
  <c r="E20" i="11"/>
  <c r="D20" i="11"/>
  <c r="C20" i="11"/>
  <c r="DY19" i="11"/>
  <c r="DX19" i="11"/>
  <c r="DW19" i="11"/>
  <c r="DV19" i="11"/>
  <c r="DU19" i="11"/>
  <c r="DT19" i="11"/>
  <c r="DS19" i="11"/>
  <c r="DR19" i="11"/>
  <c r="DQ19" i="11"/>
  <c r="DP19" i="11"/>
  <c r="DO19" i="11"/>
  <c r="DN19" i="11"/>
  <c r="DM19" i="11"/>
  <c r="DL19" i="11"/>
  <c r="DK19" i="11"/>
  <c r="DJ19" i="11"/>
  <c r="DI19" i="11"/>
  <c r="DH19" i="11"/>
  <c r="DG19" i="11"/>
  <c r="DF19" i="11"/>
  <c r="DE19" i="11"/>
  <c r="DD19" i="11"/>
  <c r="DC19" i="11"/>
  <c r="DB19" i="11"/>
  <c r="DA19" i="11"/>
  <c r="CZ19" i="11"/>
  <c r="CY19" i="11"/>
  <c r="CX19" i="11"/>
  <c r="CW19" i="11"/>
  <c r="CV19" i="11"/>
  <c r="CU19" i="11"/>
  <c r="CT19" i="11"/>
  <c r="CS19" i="11"/>
  <c r="CR19" i="11"/>
  <c r="CQ19" i="11"/>
  <c r="CP19" i="11"/>
  <c r="CO19" i="11"/>
  <c r="CN19" i="11"/>
  <c r="CM19" i="11"/>
  <c r="CL19" i="11"/>
  <c r="CK19" i="11"/>
  <c r="CJ19" i="11"/>
  <c r="CI19" i="11"/>
  <c r="CH19" i="11"/>
  <c r="CG19" i="11"/>
  <c r="CF19" i="11"/>
  <c r="CE19" i="11"/>
  <c r="CD19" i="11"/>
  <c r="CC19" i="11"/>
  <c r="CB19" i="11"/>
  <c r="CA19" i="11"/>
  <c r="BZ19" i="11"/>
  <c r="BY19" i="11"/>
  <c r="BX19" i="11"/>
  <c r="BW19" i="11"/>
  <c r="BV19" i="11"/>
  <c r="BU19" i="11"/>
  <c r="BT19" i="11"/>
  <c r="BS19" i="11"/>
  <c r="BR19" i="11"/>
  <c r="BQ19" i="11"/>
  <c r="BP19" i="11"/>
  <c r="BO19" i="11"/>
  <c r="BN19" i="11"/>
  <c r="BM19" i="11"/>
  <c r="BL19" i="11"/>
  <c r="BK19" i="11"/>
  <c r="BJ19" i="11"/>
  <c r="BI19" i="11"/>
  <c r="BH19" i="11"/>
  <c r="BG19" i="11"/>
  <c r="BF19" i="11"/>
  <c r="BE19" i="11"/>
  <c r="BD19" i="11"/>
  <c r="BC19" i="11"/>
  <c r="BB19" i="11"/>
  <c r="BA19" i="11"/>
  <c r="AZ19" i="11"/>
  <c r="AY19" i="11"/>
  <c r="AX19" i="11"/>
  <c r="AW19" i="11"/>
  <c r="AV19" i="11"/>
  <c r="AU19" i="11"/>
  <c r="AT19" i="11"/>
  <c r="AS19" i="11"/>
  <c r="AR19" i="11"/>
  <c r="AQ19" i="11"/>
  <c r="AP19" i="11"/>
  <c r="AO19" i="11"/>
  <c r="AN19" i="11"/>
  <c r="AM19" i="11"/>
  <c r="AL19" i="11"/>
  <c r="AK19" i="11"/>
  <c r="AJ19" i="11"/>
  <c r="AI19" i="11"/>
  <c r="AH19" i="11"/>
  <c r="AG19" i="11"/>
  <c r="AF19" i="11"/>
  <c r="AE19" i="11"/>
  <c r="AD19" i="11"/>
  <c r="AC19" i="11"/>
  <c r="AB19" i="11"/>
  <c r="AA19" i="11"/>
  <c r="Z19" i="11"/>
  <c r="Y19" i="11"/>
  <c r="X19" i="11"/>
  <c r="W19" i="11"/>
  <c r="V19" i="11"/>
  <c r="U19" i="11"/>
  <c r="T19" i="11"/>
  <c r="S19" i="11"/>
  <c r="R19" i="11"/>
  <c r="Q19" i="11"/>
  <c r="P19" i="11"/>
  <c r="O19" i="11"/>
  <c r="N19" i="11"/>
  <c r="M19" i="11"/>
  <c r="L19" i="11"/>
  <c r="K19" i="11"/>
  <c r="J19" i="11"/>
  <c r="I19" i="11"/>
  <c r="H19" i="11"/>
  <c r="G19" i="11"/>
  <c r="F19" i="11"/>
  <c r="E19" i="11"/>
  <c r="D19" i="11"/>
  <c r="C19" i="11"/>
  <c r="DY18" i="11"/>
  <c r="DX18" i="11"/>
  <c r="DW18" i="11"/>
  <c r="DV18" i="11"/>
  <c r="DU18" i="11"/>
  <c r="DT18" i="11"/>
  <c r="DS18" i="11"/>
  <c r="DR18" i="11"/>
  <c r="DQ18" i="11"/>
  <c r="DP18" i="11"/>
  <c r="DO18" i="11"/>
  <c r="DN18" i="11"/>
  <c r="DM18" i="11"/>
  <c r="DL18" i="11"/>
  <c r="DK18" i="11"/>
  <c r="DJ18" i="11"/>
  <c r="DI18" i="11"/>
  <c r="DH18" i="11"/>
  <c r="DG18" i="11"/>
  <c r="DF18" i="11"/>
  <c r="DE18" i="11"/>
  <c r="DD18" i="11"/>
  <c r="DC18" i="11"/>
  <c r="DB18" i="11"/>
  <c r="DA18" i="11"/>
  <c r="CZ18" i="11"/>
  <c r="CY18" i="11"/>
  <c r="CX18" i="11"/>
  <c r="CW18" i="11"/>
  <c r="CV18" i="11"/>
  <c r="CU18" i="11"/>
  <c r="CT18" i="11"/>
  <c r="CS18" i="11"/>
  <c r="CR18" i="11"/>
  <c r="CQ18" i="11"/>
  <c r="CP18" i="11"/>
  <c r="CO18" i="11"/>
  <c r="CN18" i="11"/>
  <c r="CM18" i="11"/>
  <c r="CL18" i="11"/>
  <c r="CK18" i="11"/>
  <c r="CJ18" i="11"/>
  <c r="CI18" i="11"/>
  <c r="CH18" i="11"/>
  <c r="CG18" i="11"/>
  <c r="CF18" i="11"/>
  <c r="CE18" i="11"/>
  <c r="CD18" i="11"/>
  <c r="CC18" i="11"/>
  <c r="CB18" i="11"/>
  <c r="CA18" i="11"/>
  <c r="BZ18" i="11"/>
  <c r="BY18" i="11"/>
  <c r="BX18" i="11"/>
  <c r="BW18" i="11"/>
  <c r="BV18" i="11"/>
  <c r="BU18" i="11"/>
  <c r="BT18" i="11"/>
  <c r="BS18" i="11"/>
  <c r="BR18" i="11"/>
  <c r="BQ18" i="11"/>
  <c r="BP18" i="11"/>
  <c r="BO18" i="11"/>
  <c r="BN18" i="11"/>
  <c r="BM18" i="11"/>
  <c r="BL18" i="11"/>
  <c r="BK18" i="11"/>
  <c r="BJ18" i="11"/>
  <c r="BI18" i="11"/>
  <c r="BH18" i="11"/>
  <c r="BG18" i="11"/>
  <c r="BF18" i="11"/>
  <c r="BE18" i="11"/>
  <c r="BD18" i="11"/>
  <c r="BC18" i="11"/>
  <c r="BB18" i="11"/>
  <c r="BA18" i="11"/>
  <c r="AZ18" i="11"/>
  <c r="AY18" i="11"/>
  <c r="AX18" i="11"/>
  <c r="AW18" i="11"/>
  <c r="AV18" i="11"/>
  <c r="AU18" i="11"/>
  <c r="AT18" i="11"/>
  <c r="AS18" i="11"/>
  <c r="AR18" i="11"/>
  <c r="AQ18" i="11"/>
  <c r="AP18" i="11"/>
  <c r="AO18" i="11"/>
  <c r="AN18" i="11"/>
  <c r="AM18" i="11"/>
  <c r="AL18" i="11"/>
  <c r="AK18" i="11"/>
  <c r="AJ18" i="11"/>
  <c r="AI18" i="11"/>
  <c r="AH18" i="11"/>
  <c r="AG18" i="11"/>
  <c r="AF18" i="11"/>
  <c r="AE18" i="11"/>
  <c r="AD18" i="11"/>
  <c r="AC18" i="11"/>
  <c r="AB18" i="11"/>
  <c r="AA18" i="11"/>
  <c r="Z18" i="11"/>
  <c r="Y18" i="11"/>
  <c r="X18" i="11"/>
  <c r="W18" i="11"/>
  <c r="V18" i="11"/>
  <c r="U18" i="11"/>
  <c r="T18" i="11"/>
  <c r="S18" i="11"/>
  <c r="R18" i="11"/>
  <c r="Q18" i="11"/>
  <c r="P18" i="11"/>
  <c r="O18" i="11"/>
  <c r="N18" i="11"/>
  <c r="M18" i="11"/>
  <c r="L18" i="11"/>
  <c r="K18" i="11"/>
  <c r="J18" i="11"/>
  <c r="I18" i="11"/>
  <c r="H18" i="11"/>
  <c r="G18" i="11"/>
  <c r="F18" i="11"/>
  <c r="E18" i="11"/>
  <c r="D18" i="11"/>
  <c r="C18" i="11"/>
  <c r="DY17" i="11"/>
  <c r="DX17" i="11"/>
  <c r="DW17" i="11"/>
  <c r="DV17" i="11"/>
  <c r="DU17" i="11"/>
  <c r="DT17" i="11"/>
  <c r="DS17" i="11"/>
  <c r="DR17" i="11"/>
  <c r="DQ17" i="11"/>
  <c r="DP17" i="11"/>
  <c r="DO17" i="11"/>
  <c r="DN17" i="11"/>
  <c r="DM17" i="11"/>
  <c r="DL17" i="11"/>
  <c r="DK17" i="11"/>
  <c r="DJ17" i="11"/>
  <c r="DI17" i="11"/>
  <c r="DH17" i="11"/>
  <c r="DG17" i="11"/>
  <c r="DF17" i="11"/>
  <c r="DE17" i="11"/>
  <c r="DD17" i="11"/>
  <c r="DC17" i="11"/>
  <c r="DB17" i="11"/>
  <c r="DA17" i="11"/>
  <c r="CZ17" i="11"/>
  <c r="CY17" i="11"/>
  <c r="CX17" i="11"/>
  <c r="CW17" i="11"/>
  <c r="CV17" i="11"/>
  <c r="CU17" i="11"/>
  <c r="CT17" i="11"/>
  <c r="CS17" i="11"/>
  <c r="CR17" i="11"/>
  <c r="CQ17" i="11"/>
  <c r="CP17" i="11"/>
  <c r="CO17" i="11"/>
  <c r="CN17" i="11"/>
  <c r="CM17" i="11"/>
  <c r="CL17" i="11"/>
  <c r="CK17" i="11"/>
  <c r="CJ17" i="11"/>
  <c r="CI17" i="11"/>
  <c r="CH17" i="11"/>
  <c r="CG17" i="11"/>
  <c r="CF17" i="11"/>
  <c r="CE17" i="11"/>
  <c r="CD17" i="11"/>
  <c r="CC17" i="11"/>
  <c r="CB17" i="11"/>
  <c r="CA17" i="11"/>
  <c r="BZ17" i="11"/>
  <c r="BY17" i="11"/>
  <c r="BX17" i="11"/>
  <c r="BW17" i="11"/>
  <c r="BV17" i="11"/>
  <c r="BU17" i="11"/>
  <c r="BT17" i="11"/>
  <c r="BS17" i="11"/>
  <c r="BR17" i="11"/>
  <c r="BQ17" i="11"/>
  <c r="BP17" i="11"/>
  <c r="BO17" i="11"/>
  <c r="BN17" i="11"/>
  <c r="BM17" i="11"/>
  <c r="BL17" i="11"/>
  <c r="BK17" i="11"/>
  <c r="BJ17" i="11"/>
  <c r="BI17" i="11"/>
  <c r="BH17" i="11"/>
  <c r="BG17" i="11"/>
  <c r="BF17" i="11"/>
  <c r="BE17" i="11"/>
  <c r="BD17" i="11"/>
  <c r="BC17" i="11"/>
  <c r="BB17" i="11"/>
  <c r="BA17" i="11"/>
  <c r="AZ17" i="11"/>
  <c r="AY17" i="11"/>
  <c r="AX17" i="11"/>
  <c r="AW17" i="11"/>
  <c r="AV17" i="11"/>
  <c r="AU17" i="11"/>
  <c r="AT17" i="11"/>
  <c r="AS17" i="11"/>
  <c r="AR17" i="11"/>
  <c r="AQ17" i="11"/>
  <c r="AP17" i="11"/>
  <c r="AO17" i="11"/>
  <c r="AN17" i="11"/>
  <c r="AM17" i="11"/>
  <c r="AL17" i="11"/>
  <c r="AK17" i="11"/>
  <c r="AJ17" i="11"/>
  <c r="AI17" i="11"/>
  <c r="AH17" i="11"/>
  <c r="AG17" i="11"/>
  <c r="AF17" i="11"/>
  <c r="AE17" i="11"/>
  <c r="AD17" i="11"/>
  <c r="AC17" i="11"/>
  <c r="AB17" i="11"/>
  <c r="AA17" i="11"/>
  <c r="Z17" i="11"/>
  <c r="Y17" i="11"/>
  <c r="X17" i="11"/>
  <c r="W17" i="11"/>
  <c r="V17" i="11"/>
  <c r="U17" i="11"/>
  <c r="T17" i="11"/>
  <c r="S17" i="11"/>
  <c r="R17" i="11"/>
  <c r="Q17" i="11"/>
  <c r="P17" i="11"/>
  <c r="O17" i="11"/>
  <c r="N17" i="11"/>
  <c r="M17" i="11"/>
  <c r="L17" i="11"/>
  <c r="K17" i="11"/>
  <c r="J17" i="11"/>
  <c r="I17" i="11"/>
  <c r="H17" i="11"/>
  <c r="G17" i="11"/>
  <c r="F17" i="11"/>
  <c r="E17" i="11"/>
  <c r="D17" i="11"/>
  <c r="C17" i="11"/>
  <c r="DY16" i="11"/>
  <c r="DX16" i="11"/>
  <c r="DW16" i="11"/>
  <c r="DV16" i="11"/>
  <c r="DU16" i="11"/>
  <c r="DT16" i="11"/>
  <c r="DS16" i="11"/>
  <c r="DR16" i="11"/>
  <c r="DQ16" i="11"/>
  <c r="DP16" i="11"/>
  <c r="DO16" i="11"/>
  <c r="DN16" i="11"/>
  <c r="DM16" i="11"/>
  <c r="DL16" i="11"/>
  <c r="DK16" i="11"/>
  <c r="DJ16" i="11"/>
  <c r="DI16" i="11"/>
  <c r="DH16" i="11"/>
  <c r="DG16" i="11"/>
  <c r="DF16" i="11"/>
  <c r="DE16" i="11"/>
  <c r="DD16" i="11"/>
  <c r="DC16" i="11"/>
  <c r="DB16" i="11"/>
  <c r="DA16" i="11"/>
  <c r="CZ16" i="11"/>
  <c r="CY16" i="11"/>
  <c r="CX16" i="11"/>
  <c r="CW16" i="11"/>
  <c r="CV16" i="11"/>
  <c r="CU16" i="11"/>
  <c r="CT16" i="11"/>
  <c r="CS16" i="11"/>
  <c r="CR16" i="11"/>
  <c r="CQ16" i="11"/>
  <c r="CP16" i="11"/>
  <c r="CO16" i="11"/>
  <c r="CN16" i="11"/>
  <c r="CM16" i="11"/>
  <c r="CL16" i="11"/>
  <c r="CK16" i="11"/>
  <c r="CJ16" i="11"/>
  <c r="CI16" i="11"/>
  <c r="CH16" i="11"/>
  <c r="CG16" i="11"/>
  <c r="CF16" i="11"/>
  <c r="CE16" i="11"/>
  <c r="CD16" i="11"/>
  <c r="CC16" i="11"/>
  <c r="CB16" i="11"/>
  <c r="CA16" i="11"/>
  <c r="BZ16" i="11"/>
  <c r="BY16" i="11"/>
  <c r="BX16" i="11"/>
  <c r="BW16" i="11"/>
  <c r="BV16" i="11"/>
  <c r="BU16" i="11"/>
  <c r="BT16" i="11"/>
  <c r="BS16" i="11"/>
  <c r="BR16" i="11"/>
  <c r="BQ16" i="11"/>
  <c r="BP16" i="11"/>
  <c r="BO16" i="11"/>
  <c r="BN16" i="11"/>
  <c r="BM16" i="11"/>
  <c r="BL16" i="11"/>
  <c r="BK16" i="11"/>
  <c r="BJ16" i="11"/>
  <c r="BI16" i="11"/>
  <c r="BH16" i="11"/>
  <c r="BG16" i="11"/>
  <c r="BF16" i="11"/>
  <c r="BE16" i="11"/>
  <c r="BD16" i="11"/>
  <c r="BC16" i="11"/>
  <c r="BB16" i="11"/>
  <c r="BA16" i="11"/>
  <c r="AZ16" i="11"/>
  <c r="AY16" i="11"/>
  <c r="AX16" i="11"/>
  <c r="AW16" i="11"/>
  <c r="AV16" i="11"/>
  <c r="AU16" i="11"/>
  <c r="AT16" i="11"/>
  <c r="AS16" i="11"/>
  <c r="AR16" i="11"/>
  <c r="AQ16" i="11"/>
  <c r="AP16" i="11"/>
  <c r="AO16" i="11"/>
  <c r="AN16" i="11"/>
  <c r="AM16" i="11"/>
  <c r="AL16" i="11"/>
  <c r="AK16" i="11"/>
  <c r="AJ16" i="11"/>
  <c r="AI16" i="11"/>
  <c r="AH16" i="11"/>
  <c r="AG16" i="11"/>
  <c r="AF16" i="11"/>
  <c r="AE16" i="11"/>
  <c r="AD16" i="11"/>
  <c r="AC16" i="11"/>
  <c r="AB16" i="11"/>
  <c r="AA16" i="11"/>
  <c r="Z16" i="11"/>
  <c r="Y16" i="11"/>
  <c r="X16" i="11"/>
  <c r="W16" i="11"/>
  <c r="V16" i="11"/>
  <c r="U16" i="11"/>
  <c r="T16" i="11"/>
  <c r="S16" i="11"/>
  <c r="R16" i="11"/>
  <c r="Q16" i="11"/>
  <c r="P16" i="11"/>
  <c r="O16" i="11"/>
  <c r="N16" i="11"/>
  <c r="M16" i="11"/>
  <c r="L16" i="11"/>
  <c r="K16" i="11"/>
  <c r="J16" i="11"/>
  <c r="I16" i="11"/>
  <c r="H16" i="11"/>
  <c r="G16" i="11"/>
  <c r="F16" i="11"/>
  <c r="E16" i="11"/>
  <c r="D16" i="11"/>
  <c r="C16" i="11"/>
  <c r="DY15" i="11"/>
  <c r="DX15" i="11"/>
  <c r="DW15" i="11"/>
  <c r="DV15" i="11"/>
  <c r="DU15" i="11"/>
  <c r="DT15" i="11"/>
  <c r="DS15" i="11"/>
  <c r="DR15" i="11"/>
  <c r="DQ15" i="11"/>
  <c r="DP15" i="11"/>
  <c r="DO15" i="11"/>
  <c r="DN15" i="11"/>
  <c r="DM15" i="11"/>
  <c r="DL15" i="11"/>
  <c r="DK15" i="11"/>
  <c r="DJ15" i="11"/>
  <c r="DI15" i="11"/>
  <c r="DH15" i="11"/>
  <c r="DG15" i="11"/>
  <c r="DF15" i="11"/>
  <c r="DE15" i="11"/>
  <c r="DD15" i="11"/>
  <c r="DC15" i="11"/>
  <c r="DB15" i="11"/>
  <c r="DA15" i="11"/>
  <c r="CZ15" i="11"/>
  <c r="CY15" i="11"/>
  <c r="CX15" i="11"/>
  <c r="CW15" i="11"/>
  <c r="CV15" i="11"/>
  <c r="CU15" i="11"/>
  <c r="CT15" i="11"/>
  <c r="CS15" i="11"/>
  <c r="CR15" i="11"/>
  <c r="CQ15" i="11"/>
  <c r="CP15" i="11"/>
  <c r="CO15" i="11"/>
  <c r="CN15" i="11"/>
  <c r="CM15" i="11"/>
  <c r="CL15" i="11"/>
  <c r="CK15" i="11"/>
  <c r="CJ15" i="11"/>
  <c r="CI15" i="11"/>
  <c r="CH15" i="11"/>
  <c r="CG15" i="11"/>
  <c r="CF15" i="11"/>
  <c r="CE15" i="11"/>
  <c r="CD15" i="11"/>
  <c r="CC15" i="11"/>
  <c r="CB15" i="11"/>
  <c r="CA15" i="11"/>
  <c r="BZ15" i="11"/>
  <c r="BY15" i="11"/>
  <c r="BX15" i="11"/>
  <c r="BW15" i="11"/>
  <c r="BV15" i="11"/>
  <c r="BU15" i="11"/>
  <c r="BT15" i="11"/>
  <c r="BS15" i="11"/>
  <c r="BR15" i="11"/>
  <c r="BQ15" i="11"/>
  <c r="BP15" i="11"/>
  <c r="BO15" i="11"/>
  <c r="BN15" i="11"/>
  <c r="BM15" i="11"/>
  <c r="BL15" i="11"/>
  <c r="BK15" i="11"/>
  <c r="BJ15" i="11"/>
  <c r="BI15" i="11"/>
  <c r="BH15" i="11"/>
  <c r="BG15" i="11"/>
  <c r="BF15" i="11"/>
  <c r="BE15" i="11"/>
  <c r="BD15" i="11"/>
  <c r="BC15" i="11"/>
  <c r="BB15" i="11"/>
  <c r="BA15" i="11"/>
  <c r="AZ15" i="11"/>
  <c r="AY15" i="11"/>
  <c r="AX15" i="11"/>
  <c r="AW15" i="11"/>
  <c r="AV15" i="11"/>
  <c r="AU15" i="11"/>
  <c r="AT15" i="11"/>
  <c r="AS15" i="11"/>
  <c r="AR15" i="11"/>
  <c r="AQ15" i="11"/>
  <c r="AP15" i="11"/>
  <c r="AO15" i="11"/>
  <c r="AN15" i="11"/>
  <c r="AM15" i="11"/>
  <c r="AL15" i="11"/>
  <c r="AK15" i="11"/>
  <c r="AJ15" i="11"/>
  <c r="AI15" i="11"/>
  <c r="AH15" i="11"/>
  <c r="AG15" i="11"/>
  <c r="AF15" i="11"/>
  <c r="AE15" i="11"/>
  <c r="AD15" i="11"/>
  <c r="AC15" i="11"/>
  <c r="AB15" i="11"/>
  <c r="AA15" i="11"/>
  <c r="Z15" i="11"/>
  <c r="Y15" i="11"/>
  <c r="X15" i="11"/>
  <c r="W15" i="11"/>
  <c r="V15" i="11"/>
  <c r="U15" i="11"/>
  <c r="T15" i="11"/>
  <c r="S15" i="11"/>
  <c r="R15" i="11"/>
  <c r="Q15" i="11"/>
  <c r="P15" i="11"/>
  <c r="O15" i="11"/>
  <c r="N15" i="11"/>
  <c r="M15" i="11"/>
  <c r="L15" i="11"/>
  <c r="K15" i="11"/>
  <c r="J15" i="11"/>
  <c r="I15" i="11"/>
  <c r="H15" i="11"/>
  <c r="G15" i="11"/>
  <c r="F15" i="11"/>
  <c r="E15" i="11"/>
  <c r="D15" i="11"/>
  <c r="C15" i="11"/>
  <c r="DY14" i="11"/>
  <c r="DX14" i="11"/>
  <c r="DW14" i="11"/>
  <c r="DV14" i="11"/>
  <c r="DU14" i="11"/>
  <c r="DT14" i="11"/>
  <c r="DS14" i="11"/>
  <c r="DR14" i="11"/>
  <c r="DQ14" i="11"/>
  <c r="DP14" i="11"/>
  <c r="DO14" i="11"/>
  <c r="DN14" i="11"/>
  <c r="DM14" i="11"/>
  <c r="DL14" i="11"/>
  <c r="DK14" i="11"/>
  <c r="DJ14" i="11"/>
  <c r="DI14" i="11"/>
  <c r="DH14" i="11"/>
  <c r="DG14" i="11"/>
  <c r="DF14" i="11"/>
  <c r="DE14" i="11"/>
  <c r="DD14" i="11"/>
  <c r="DC14" i="11"/>
  <c r="DB14" i="11"/>
  <c r="DA14" i="11"/>
  <c r="CZ14" i="11"/>
  <c r="CY14" i="11"/>
  <c r="CX14" i="11"/>
  <c r="CW14" i="11"/>
  <c r="CV14" i="11"/>
  <c r="CU14" i="11"/>
  <c r="CT14" i="11"/>
  <c r="CS14" i="11"/>
  <c r="CR14" i="11"/>
  <c r="CQ14" i="11"/>
  <c r="CP14" i="11"/>
  <c r="CO14" i="11"/>
  <c r="CN14" i="11"/>
  <c r="CM14" i="11"/>
  <c r="CL14" i="11"/>
  <c r="CK14" i="11"/>
  <c r="CJ14" i="11"/>
  <c r="CI14" i="11"/>
  <c r="CH14" i="11"/>
  <c r="CG14" i="11"/>
  <c r="CF14" i="11"/>
  <c r="CE14" i="11"/>
  <c r="CD14" i="11"/>
  <c r="CC14" i="11"/>
  <c r="CB14" i="11"/>
  <c r="CA14" i="11"/>
  <c r="BZ14" i="11"/>
  <c r="BY14" i="11"/>
  <c r="BX14" i="11"/>
  <c r="BW14" i="11"/>
  <c r="BV14" i="11"/>
  <c r="BU14" i="11"/>
  <c r="BT14" i="11"/>
  <c r="BS14" i="11"/>
  <c r="BR14" i="11"/>
  <c r="BQ14" i="11"/>
  <c r="BP14" i="11"/>
  <c r="BO14" i="11"/>
  <c r="BN14" i="11"/>
  <c r="BM14" i="11"/>
  <c r="BL14" i="11"/>
  <c r="BK14" i="11"/>
  <c r="BJ14" i="11"/>
  <c r="BI14" i="11"/>
  <c r="BH14" i="11"/>
  <c r="BG14" i="11"/>
  <c r="BF14" i="11"/>
  <c r="BE14" i="11"/>
  <c r="BD14" i="11"/>
  <c r="BC14" i="11"/>
  <c r="BB14" i="11"/>
  <c r="BA14" i="11"/>
  <c r="AZ14" i="11"/>
  <c r="AY14" i="11"/>
  <c r="AX14" i="11"/>
  <c r="AW14" i="11"/>
  <c r="AV14" i="11"/>
  <c r="AU14" i="11"/>
  <c r="AT14" i="11"/>
  <c r="AS14" i="11"/>
  <c r="AR14" i="11"/>
  <c r="AQ14" i="11"/>
  <c r="AP14" i="11"/>
  <c r="AO14" i="11"/>
  <c r="AN14" i="11"/>
  <c r="AM14" i="11"/>
  <c r="AL14" i="11"/>
  <c r="AK14" i="11"/>
  <c r="AJ14" i="11"/>
  <c r="AI14" i="11"/>
  <c r="AH14" i="11"/>
  <c r="AG14" i="11"/>
  <c r="AF14" i="11"/>
  <c r="AE14" i="11"/>
  <c r="AD14" i="11"/>
  <c r="AC14" i="11"/>
  <c r="AB14" i="11"/>
  <c r="AA14" i="11"/>
  <c r="Z14" i="11"/>
  <c r="Y14" i="11"/>
  <c r="X14" i="11"/>
  <c r="W14" i="11"/>
  <c r="V14" i="11"/>
  <c r="U14" i="11"/>
  <c r="T14" i="11"/>
  <c r="S14" i="11"/>
  <c r="R14" i="11"/>
  <c r="Q14" i="11"/>
  <c r="P14" i="11"/>
  <c r="O14" i="11"/>
  <c r="N14" i="11"/>
  <c r="M14" i="11"/>
  <c r="L14" i="11"/>
  <c r="K14" i="11"/>
  <c r="J14" i="11"/>
  <c r="I14" i="11"/>
  <c r="H14" i="11"/>
  <c r="G14" i="11"/>
  <c r="F14" i="11"/>
  <c r="E14" i="11"/>
  <c r="D14" i="11"/>
  <c r="C14" i="11"/>
  <c r="DY13" i="11"/>
  <c r="DX13" i="11"/>
  <c r="DW13" i="11"/>
  <c r="DV13" i="11"/>
  <c r="DU13" i="11"/>
  <c r="DT13" i="11"/>
  <c r="DS13" i="11"/>
  <c r="DR13" i="11"/>
  <c r="DQ13" i="11"/>
  <c r="DP13" i="11"/>
  <c r="DO13" i="11"/>
  <c r="DN13" i="11"/>
  <c r="DM13" i="11"/>
  <c r="DL13" i="11"/>
  <c r="DK13" i="11"/>
  <c r="DJ13" i="11"/>
  <c r="DI13" i="11"/>
  <c r="DH13" i="11"/>
  <c r="DG13" i="11"/>
  <c r="DF13" i="11"/>
  <c r="DE13" i="11"/>
  <c r="DD13" i="11"/>
  <c r="DC13" i="11"/>
  <c r="DB13" i="11"/>
  <c r="DA13" i="11"/>
  <c r="CZ13" i="11"/>
  <c r="CY13" i="11"/>
  <c r="CX13" i="11"/>
  <c r="CW13" i="11"/>
  <c r="CV13" i="11"/>
  <c r="CU13" i="11"/>
  <c r="CT13" i="11"/>
  <c r="CS13" i="11"/>
  <c r="CR13" i="11"/>
  <c r="CQ13" i="11"/>
  <c r="CP13" i="11"/>
  <c r="CO13" i="11"/>
  <c r="CN13" i="11"/>
  <c r="CM13" i="11"/>
  <c r="CL13" i="11"/>
  <c r="CK13" i="11"/>
  <c r="CJ13" i="11"/>
  <c r="CI13" i="11"/>
  <c r="CH13" i="11"/>
  <c r="CG13" i="11"/>
  <c r="CF13" i="11"/>
  <c r="CE13" i="11"/>
  <c r="CD13" i="11"/>
  <c r="CC13" i="11"/>
  <c r="CB13" i="11"/>
  <c r="CA13" i="11"/>
  <c r="BZ13" i="11"/>
  <c r="BY13" i="11"/>
  <c r="BX13" i="11"/>
  <c r="BW13" i="11"/>
  <c r="BV13" i="11"/>
  <c r="BU13" i="11"/>
  <c r="BT13" i="11"/>
  <c r="BS13" i="11"/>
  <c r="BR13" i="11"/>
  <c r="BQ13" i="11"/>
  <c r="BP13" i="11"/>
  <c r="BO13" i="11"/>
  <c r="BN13" i="11"/>
  <c r="BM13" i="11"/>
  <c r="BL13" i="11"/>
  <c r="BK13" i="11"/>
  <c r="BJ13" i="11"/>
  <c r="BI13" i="11"/>
  <c r="BH13" i="11"/>
  <c r="BG13" i="11"/>
  <c r="BF13" i="11"/>
  <c r="BE13" i="11"/>
  <c r="BD13" i="11"/>
  <c r="BC13" i="11"/>
  <c r="BB13" i="11"/>
  <c r="BA13" i="11"/>
  <c r="AZ13" i="11"/>
  <c r="AY13" i="11"/>
  <c r="AX13" i="11"/>
  <c r="AW13" i="11"/>
  <c r="AV13" i="11"/>
  <c r="AU13" i="11"/>
  <c r="AT13" i="11"/>
  <c r="AS13" i="11"/>
  <c r="AR13" i="11"/>
  <c r="AQ13" i="11"/>
  <c r="AP13" i="11"/>
  <c r="AO13" i="11"/>
  <c r="AN13" i="11"/>
  <c r="AM13" i="11"/>
  <c r="AL13" i="11"/>
  <c r="AK13" i="11"/>
  <c r="AJ13" i="11"/>
  <c r="AI13" i="11"/>
  <c r="AH13" i="11"/>
  <c r="AG13" i="11"/>
  <c r="AF13" i="11"/>
  <c r="AE13" i="11"/>
  <c r="AD13" i="11"/>
  <c r="AC13" i="11"/>
  <c r="AB13" i="11"/>
  <c r="AA13" i="11"/>
  <c r="Z13" i="11"/>
  <c r="Y13" i="11"/>
  <c r="X13" i="11"/>
  <c r="W13" i="11"/>
  <c r="V13" i="11"/>
  <c r="U13" i="11"/>
  <c r="T13" i="11"/>
  <c r="S13" i="11"/>
  <c r="R13" i="11"/>
  <c r="Q13" i="11"/>
  <c r="P13" i="11"/>
  <c r="O13" i="11"/>
  <c r="N13" i="11"/>
  <c r="M13" i="11"/>
  <c r="L13" i="11"/>
  <c r="K13" i="11"/>
  <c r="J13" i="11"/>
  <c r="I13" i="11"/>
  <c r="H13" i="11"/>
  <c r="G13" i="11"/>
  <c r="F13" i="11"/>
  <c r="E13" i="11"/>
  <c r="D13" i="11"/>
  <c r="C13" i="11"/>
  <c r="DY12" i="11"/>
  <c r="DX12" i="11"/>
  <c r="DW12" i="11"/>
  <c r="DV12" i="11"/>
  <c r="DU12" i="11"/>
  <c r="DT12" i="11"/>
  <c r="DS12" i="11"/>
  <c r="DR12" i="11"/>
  <c r="DQ12" i="11"/>
  <c r="DP12" i="11"/>
  <c r="DO12" i="11"/>
  <c r="DN12" i="11"/>
  <c r="DM12" i="11"/>
  <c r="DL12" i="11"/>
  <c r="DK12" i="11"/>
  <c r="DJ12" i="11"/>
  <c r="DI12" i="11"/>
  <c r="DH12" i="11"/>
  <c r="DG12" i="11"/>
  <c r="DF12" i="11"/>
  <c r="DE12" i="11"/>
  <c r="DD12" i="11"/>
  <c r="DC12" i="11"/>
  <c r="DB12" i="11"/>
  <c r="DA12" i="11"/>
  <c r="CZ12" i="11"/>
  <c r="CY12" i="11"/>
  <c r="CX12" i="11"/>
  <c r="CW12" i="11"/>
  <c r="CV12" i="11"/>
  <c r="CU12" i="11"/>
  <c r="CT12" i="11"/>
  <c r="CS12" i="11"/>
  <c r="CR12" i="11"/>
  <c r="CQ12" i="11"/>
  <c r="CP12" i="11"/>
  <c r="CO12" i="11"/>
  <c r="CN12" i="11"/>
  <c r="CM12" i="11"/>
  <c r="CL12" i="11"/>
  <c r="CK12" i="11"/>
  <c r="CJ12" i="11"/>
  <c r="CI12" i="11"/>
  <c r="CH12" i="11"/>
  <c r="CG12" i="11"/>
  <c r="CF12" i="11"/>
  <c r="CE12" i="11"/>
  <c r="CD12" i="11"/>
  <c r="CC12" i="11"/>
  <c r="CB12" i="11"/>
  <c r="CA12" i="11"/>
  <c r="BZ12" i="11"/>
  <c r="BY12" i="11"/>
  <c r="BX12" i="11"/>
  <c r="BW12" i="11"/>
  <c r="BV12" i="11"/>
  <c r="BU12" i="11"/>
  <c r="BT12" i="11"/>
  <c r="BS12" i="11"/>
  <c r="BR12" i="11"/>
  <c r="BQ12" i="11"/>
  <c r="BP12" i="11"/>
  <c r="BO12" i="11"/>
  <c r="BN12" i="11"/>
  <c r="BM12" i="11"/>
  <c r="BL12" i="11"/>
  <c r="BK12" i="11"/>
  <c r="BJ12" i="11"/>
  <c r="BI12" i="11"/>
  <c r="BH12" i="11"/>
  <c r="BG12" i="11"/>
  <c r="BF12" i="11"/>
  <c r="BE12" i="11"/>
  <c r="BD12" i="11"/>
  <c r="BC12" i="11"/>
  <c r="BB12" i="11"/>
  <c r="BA12" i="11"/>
  <c r="AZ12" i="11"/>
  <c r="AY12" i="11"/>
  <c r="AX12" i="11"/>
  <c r="AW12" i="11"/>
  <c r="AV12" i="11"/>
  <c r="AU12" i="11"/>
  <c r="AT12" i="11"/>
  <c r="AS12" i="11"/>
  <c r="AR12" i="11"/>
  <c r="AQ12" i="11"/>
  <c r="AP12" i="11"/>
  <c r="AO12" i="11"/>
  <c r="AN12" i="11"/>
  <c r="AM12" i="11"/>
  <c r="AL12" i="11"/>
  <c r="AK12" i="11"/>
  <c r="AJ12" i="11"/>
  <c r="AI12" i="11"/>
  <c r="AH12" i="11"/>
  <c r="AG12" i="11"/>
  <c r="AF12" i="11"/>
  <c r="AE12" i="11"/>
  <c r="AD12" i="11"/>
  <c r="AC12" i="11"/>
  <c r="AB12" i="11"/>
  <c r="AA12" i="11"/>
  <c r="Z12" i="11"/>
  <c r="Y12" i="11"/>
  <c r="X12" i="11"/>
  <c r="W12" i="11"/>
  <c r="V12" i="11"/>
  <c r="U12" i="11"/>
  <c r="T12" i="11"/>
  <c r="S12" i="11"/>
  <c r="R12" i="11"/>
  <c r="Q12" i="11"/>
  <c r="P12" i="11"/>
  <c r="O12" i="11"/>
  <c r="N12" i="11"/>
  <c r="M12" i="11"/>
  <c r="L12" i="11"/>
  <c r="K12" i="11"/>
  <c r="J12" i="11"/>
  <c r="I12" i="11"/>
  <c r="H12" i="11"/>
  <c r="G12" i="11"/>
  <c r="F12" i="11"/>
  <c r="E12" i="11"/>
  <c r="D12" i="11"/>
  <c r="C12" i="11"/>
  <c r="A15" i="15"/>
  <c r="A23" i="15"/>
  <c r="A31" i="15"/>
  <c r="A39" i="15"/>
  <c r="A47" i="15"/>
  <c r="A55" i="15"/>
  <c r="A63" i="15"/>
  <c r="A71" i="15"/>
  <c r="A79" i="15"/>
  <c r="A87" i="15"/>
  <c r="A95" i="15"/>
  <c r="A103" i="15"/>
  <c r="A111" i="15"/>
  <c r="A119" i="15"/>
  <c r="A127" i="15"/>
  <c r="A135" i="15"/>
  <c r="A143" i="15"/>
  <c r="A151" i="15"/>
  <c r="A159" i="15"/>
  <c r="A167" i="15"/>
  <c r="A175" i="15"/>
  <c r="A183" i="15"/>
  <c r="A191" i="15"/>
  <c r="A199" i="15"/>
  <c r="A207" i="15"/>
  <c r="A215" i="15"/>
  <c r="A223" i="15"/>
  <c r="A231" i="15"/>
  <c r="A239" i="15"/>
  <c r="A247" i="15"/>
  <c r="A255" i="15"/>
  <c r="A263" i="15"/>
  <c r="A271" i="15"/>
  <c r="A279" i="15"/>
  <c r="A287" i="15"/>
  <c r="A295" i="15"/>
  <c r="A303" i="15"/>
  <c r="A311" i="15"/>
  <c r="A319" i="15"/>
  <c r="A327" i="15"/>
  <c r="A335" i="15"/>
  <c r="A343" i="15"/>
  <c r="A351" i="15"/>
  <c r="A359" i="15"/>
  <c r="A367" i="15"/>
  <c r="A375" i="15"/>
  <c r="B50" i="11"/>
  <c r="B49" i="11"/>
  <c r="B48" i="11"/>
  <c r="B47" i="11"/>
  <c r="B46" i="11"/>
  <c r="B45" i="11"/>
  <c r="B44" i="11"/>
  <c r="B43" i="11"/>
  <c r="B42" i="11"/>
  <c r="B41" i="11"/>
  <c r="B40" i="11"/>
  <c r="B39" i="11"/>
  <c r="B38" i="11"/>
  <c r="B37" i="11"/>
  <c r="B36" i="11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DY11" i="11"/>
  <c r="DX11" i="11"/>
  <c r="DW11" i="11"/>
  <c r="DV11" i="11"/>
  <c r="DU11" i="11"/>
  <c r="DT11" i="11"/>
  <c r="DS11" i="11"/>
  <c r="DR11" i="11"/>
  <c r="DQ11" i="11"/>
  <c r="DP11" i="11"/>
  <c r="DO11" i="11"/>
  <c r="DN11" i="11"/>
  <c r="DM11" i="11"/>
  <c r="DL11" i="11"/>
  <c r="DK11" i="11"/>
  <c r="DJ11" i="11"/>
  <c r="DI11" i="11"/>
  <c r="DH11" i="11"/>
  <c r="DG11" i="11"/>
  <c r="DF11" i="11"/>
  <c r="DE11" i="11"/>
  <c r="DD11" i="11"/>
  <c r="DC11" i="11"/>
  <c r="DB11" i="11"/>
  <c r="DA11" i="11"/>
  <c r="CZ11" i="11"/>
  <c r="CY11" i="11"/>
  <c r="CX11" i="11"/>
  <c r="CW11" i="11"/>
  <c r="CV11" i="11"/>
  <c r="CU11" i="11"/>
  <c r="CT11" i="11"/>
  <c r="CS11" i="11"/>
  <c r="CR11" i="11"/>
  <c r="CQ11" i="11"/>
  <c r="CP11" i="11"/>
  <c r="CO11" i="11"/>
  <c r="CN11" i="11"/>
  <c r="CM11" i="11"/>
  <c r="CL11" i="11"/>
  <c r="CK11" i="11"/>
  <c r="CJ11" i="11"/>
  <c r="CI11" i="11"/>
  <c r="CH11" i="11"/>
  <c r="CG11" i="11"/>
  <c r="CF11" i="11"/>
  <c r="CE11" i="11"/>
  <c r="CD11" i="11"/>
  <c r="CC11" i="11"/>
  <c r="CB11" i="11"/>
  <c r="CA11" i="11"/>
  <c r="BZ11" i="11"/>
  <c r="BY11" i="11"/>
  <c r="BX11" i="11"/>
  <c r="BW11" i="11"/>
  <c r="BV11" i="11"/>
  <c r="BU11" i="11"/>
  <c r="BT11" i="11"/>
  <c r="BS11" i="11"/>
  <c r="BR11" i="11"/>
  <c r="BQ11" i="11"/>
  <c r="BP11" i="11"/>
  <c r="BO11" i="11"/>
  <c r="BN11" i="11"/>
  <c r="BM11" i="11"/>
  <c r="BL11" i="11"/>
  <c r="BK11" i="11"/>
  <c r="BJ11" i="11"/>
  <c r="BI11" i="11"/>
  <c r="BH11" i="11"/>
  <c r="BG11" i="11"/>
  <c r="BF11" i="11"/>
  <c r="BE11" i="11"/>
  <c r="BD11" i="11"/>
  <c r="BC11" i="11"/>
  <c r="BB11" i="11"/>
  <c r="BA11" i="11"/>
  <c r="AZ11" i="11"/>
  <c r="AY11" i="11"/>
  <c r="AX11" i="11"/>
  <c r="AW11" i="11"/>
  <c r="AV11" i="11"/>
  <c r="AU11" i="11"/>
  <c r="AT11" i="11"/>
  <c r="AS11" i="11"/>
  <c r="AR11" i="11"/>
  <c r="AQ11" i="11"/>
  <c r="AP11" i="11"/>
  <c r="AO11" i="11"/>
  <c r="AN11" i="11"/>
  <c r="AM11" i="11"/>
  <c r="AL11" i="11"/>
  <c r="AK11" i="11"/>
  <c r="AJ11" i="11"/>
  <c r="AI11" i="11"/>
  <c r="AH11" i="11"/>
  <c r="AG11" i="11"/>
  <c r="AF11" i="11"/>
  <c r="AE11" i="11"/>
  <c r="AD11" i="11"/>
  <c r="AC11" i="11"/>
  <c r="AB11" i="11"/>
  <c r="AA11" i="11"/>
  <c r="Z11" i="11"/>
  <c r="Y11" i="11"/>
  <c r="X11" i="11"/>
  <c r="W11" i="11"/>
  <c r="V11" i="11"/>
  <c r="U11" i="11"/>
  <c r="T11" i="11"/>
  <c r="S11" i="11"/>
  <c r="R11" i="11"/>
  <c r="Q11" i="11"/>
  <c r="P11" i="11"/>
  <c r="O11" i="11"/>
  <c r="N11" i="11"/>
  <c r="M11" i="11"/>
  <c r="L11" i="11"/>
  <c r="K11" i="11"/>
  <c r="J11" i="11"/>
  <c r="I11" i="11"/>
  <c r="H11" i="11"/>
  <c r="G11" i="11"/>
  <c r="F11" i="11"/>
  <c r="E11" i="11"/>
  <c r="D11" i="11"/>
  <c r="C11" i="11"/>
  <c r="B11" i="11"/>
  <c r="DY10" i="11"/>
  <c r="DX10" i="11"/>
  <c r="DW10" i="11"/>
  <c r="DV10" i="11"/>
  <c r="DU10" i="11"/>
  <c r="DT10" i="11"/>
  <c r="DS10" i="11"/>
  <c r="DR10" i="11"/>
  <c r="DQ10" i="11"/>
  <c r="DP10" i="11"/>
  <c r="DO10" i="11"/>
  <c r="DN10" i="11"/>
  <c r="DM10" i="11"/>
  <c r="DL10" i="11"/>
  <c r="DK10" i="11"/>
  <c r="DJ10" i="11"/>
  <c r="DI10" i="11"/>
  <c r="DH10" i="11"/>
  <c r="DG10" i="11"/>
  <c r="DF10" i="11"/>
  <c r="DE10" i="11"/>
  <c r="DD10" i="11"/>
  <c r="DC10" i="11"/>
  <c r="DB10" i="11"/>
  <c r="DA10" i="11"/>
  <c r="CZ10" i="11"/>
  <c r="CY10" i="11"/>
  <c r="CX10" i="11"/>
  <c r="CW10" i="11"/>
  <c r="CO10" i="11"/>
  <c r="CN10" i="11"/>
  <c r="CM10" i="11"/>
  <c r="CL10" i="11"/>
  <c r="CK10" i="11"/>
  <c r="CJ10" i="11"/>
  <c r="CI10" i="11"/>
  <c r="CH10" i="11"/>
  <c r="CG10" i="11"/>
  <c r="CF10" i="11"/>
  <c r="CE10" i="11"/>
  <c r="CD10" i="11"/>
  <c r="CC10" i="11"/>
  <c r="CB10" i="11"/>
  <c r="CA10" i="11"/>
  <c r="BZ10" i="11"/>
  <c r="BY10" i="11"/>
  <c r="BX10" i="11"/>
  <c r="BW10" i="11"/>
  <c r="BV10" i="11"/>
  <c r="BU10" i="11"/>
  <c r="BT10" i="11"/>
  <c r="BS10" i="11"/>
  <c r="BR10" i="11"/>
  <c r="BQ10" i="11"/>
  <c r="BP10" i="11"/>
  <c r="BO10" i="11"/>
  <c r="BN10" i="11"/>
  <c r="BM10" i="11"/>
  <c r="BL10" i="11"/>
  <c r="BK10" i="11"/>
  <c r="BJ10" i="11"/>
  <c r="BI10" i="11"/>
  <c r="BH10" i="11"/>
  <c r="BG10" i="11"/>
  <c r="BF10" i="11"/>
  <c r="BE10" i="11"/>
  <c r="BD10" i="11"/>
  <c r="BC10" i="11"/>
  <c r="BB10" i="11"/>
  <c r="BA10" i="11"/>
  <c r="AW10" i="11"/>
  <c r="AV10" i="11"/>
  <c r="AU10" i="11"/>
  <c r="AT10" i="11"/>
  <c r="AS10" i="11"/>
  <c r="AR10" i="11"/>
  <c r="AQ10" i="11"/>
  <c r="AP10" i="11"/>
  <c r="AO10" i="11"/>
  <c r="AN10" i="11"/>
  <c r="AM10" i="11"/>
  <c r="AL10" i="11"/>
  <c r="AD10" i="11"/>
  <c r="X10" i="11"/>
  <c r="W10" i="11"/>
  <c r="V10" i="11"/>
  <c r="U10" i="11"/>
  <c r="T10" i="11"/>
  <c r="S10" i="11"/>
  <c r="R10" i="11"/>
  <c r="Q10" i="11"/>
  <c r="P10" i="11"/>
  <c r="O10" i="11"/>
  <c r="N10" i="11"/>
  <c r="M10" i="11"/>
  <c r="L10" i="11"/>
  <c r="K10" i="11"/>
  <c r="J10" i="11"/>
  <c r="DY9" i="11"/>
  <c r="DX9" i="11"/>
  <c r="DW9" i="11"/>
  <c r="DV9" i="11"/>
  <c r="DU9" i="11"/>
  <c r="DT9" i="11"/>
  <c r="DS9" i="11"/>
  <c r="DR9" i="11"/>
  <c r="DQ9" i="11"/>
  <c r="DP9" i="11"/>
  <c r="DO9" i="11"/>
  <c r="DN9" i="11"/>
  <c r="DM9" i="11"/>
  <c r="DL9" i="11"/>
  <c r="DK9" i="11"/>
  <c r="DJ9" i="11"/>
  <c r="DI9" i="11"/>
  <c r="DH9" i="11"/>
  <c r="DG9" i="11"/>
  <c r="DF9" i="11"/>
  <c r="DE9" i="11"/>
  <c r="DD9" i="11"/>
  <c r="DC9" i="11"/>
  <c r="DB9" i="11"/>
  <c r="DA9" i="11"/>
  <c r="CZ9" i="11"/>
  <c r="CY9" i="11"/>
  <c r="CX9" i="11"/>
  <c r="CW9" i="11"/>
  <c r="CV9" i="11"/>
  <c r="CU9" i="11"/>
  <c r="CT9" i="11"/>
  <c r="CS9" i="11"/>
  <c r="CR9" i="11"/>
  <c r="CQ9" i="11"/>
  <c r="CP9" i="11"/>
  <c r="CO9" i="11"/>
  <c r="CN9" i="11"/>
  <c r="CM9" i="11"/>
  <c r="CL9" i="11"/>
  <c r="CK9" i="11"/>
  <c r="CJ9" i="11"/>
  <c r="CI9" i="11"/>
  <c r="CH9" i="11"/>
  <c r="CG9" i="11"/>
  <c r="CF9" i="11"/>
  <c r="CE9" i="11"/>
  <c r="CD9" i="11"/>
  <c r="CC9" i="11"/>
  <c r="CB9" i="11"/>
  <c r="CA9" i="11"/>
  <c r="BZ9" i="11"/>
  <c r="BY9" i="11"/>
  <c r="BX9" i="11"/>
  <c r="BW9" i="11"/>
  <c r="BV9" i="11"/>
  <c r="BU9" i="11"/>
  <c r="BT9" i="11"/>
  <c r="BS9" i="11"/>
  <c r="BR9" i="11"/>
  <c r="BQ9" i="11"/>
  <c r="BP9" i="11"/>
  <c r="BO9" i="11"/>
  <c r="BN9" i="11"/>
  <c r="BM9" i="11"/>
  <c r="BL9" i="11"/>
  <c r="BK9" i="11"/>
  <c r="BJ9" i="11"/>
  <c r="BI9" i="11"/>
  <c r="BH9" i="11"/>
  <c r="BG9" i="11"/>
  <c r="BF9" i="11"/>
  <c r="BE9" i="11"/>
  <c r="BD9" i="11"/>
  <c r="BC9" i="11"/>
  <c r="BB9" i="11"/>
  <c r="BA9" i="11"/>
  <c r="AZ9" i="11"/>
  <c r="AY9" i="11"/>
  <c r="AX9" i="11"/>
  <c r="AW9" i="11"/>
  <c r="AV9" i="11"/>
  <c r="AU9" i="11"/>
  <c r="AT9" i="11"/>
  <c r="AS9" i="11"/>
  <c r="AR9" i="11"/>
  <c r="AQ9" i="11"/>
  <c r="AH9" i="11"/>
  <c r="AG9" i="11"/>
  <c r="AF9" i="11"/>
  <c r="AE9" i="11"/>
  <c r="AD9" i="11"/>
  <c r="AC9" i="11"/>
  <c r="AB9" i="11"/>
  <c r="AA9" i="11"/>
  <c r="Z9" i="11"/>
  <c r="Y9" i="11"/>
  <c r="X9" i="11"/>
  <c r="W9" i="11"/>
  <c r="V9" i="11"/>
  <c r="U9" i="11"/>
  <c r="T9" i="11"/>
  <c r="S9" i="11"/>
  <c r="R9" i="11"/>
  <c r="Q9" i="11"/>
  <c r="P9" i="11"/>
  <c r="O9" i="11"/>
  <c r="N9" i="11"/>
  <c r="M9" i="11"/>
  <c r="L9" i="11"/>
  <c r="K9" i="11"/>
  <c r="J9" i="11"/>
  <c r="I9" i="11"/>
  <c r="DY8" i="11"/>
  <c r="DX8" i="11"/>
  <c r="DW8" i="11"/>
  <c r="DV8" i="11"/>
  <c r="DU8" i="11"/>
  <c r="DT8" i="11"/>
  <c r="DS8" i="11"/>
  <c r="DR8" i="11"/>
  <c r="DQ8" i="11"/>
  <c r="DP8" i="11"/>
  <c r="DO8" i="11"/>
  <c r="DN8" i="11"/>
  <c r="DM8" i="11"/>
  <c r="DL8" i="11"/>
  <c r="DK8" i="11"/>
  <c r="DJ8" i="11"/>
  <c r="DI8" i="11"/>
  <c r="DH8" i="11"/>
  <c r="DG8" i="11"/>
  <c r="DF8" i="11"/>
  <c r="DE8" i="11"/>
  <c r="DD8" i="11"/>
  <c r="DC8" i="11"/>
  <c r="DB8" i="11"/>
  <c r="DA8" i="11"/>
  <c r="CZ8" i="11"/>
  <c r="CY8" i="11"/>
  <c r="CX8" i="11"/>
  <c r="CW8" i="11"/>
  <c r="CV8" i="11"/>
  <c r="CU8" i="11"/>
  <c r="CT8" i="11"/>
  <c r="CS8" i="11"/>
  <c r="CR8" i="11"/>
  <c r="CQ8" i="11"/>
  <c r="CP8" i="11"/>
  <c r="CO8" i="11"/>
  <c r="CN8" i="11"/>
  <c r="CM8" i="11"/>
  <c r="CI8" i="11"/>
  <c r="CH8" i="11"/>
  <c r="CG8" i="11"/>
  <c r="CF8" i="11"/>
  <c r="CE8" i="11"/>
  <c r="CD8" i="11"/>
  <c r="CC8" i="11"/>
  <c r="CB8" i="11"/>
  <c r="CA8" i="11"/>
  <c r="BZ8" i="11"/>
  <c r="BY8" i="11"/>
  <c r="BX8" i="11"/>
  <c r="BW8" i="11"/>
  <c r="BV8" i="11"/>
  <c r="BU8" i="11"/>
  <c r="BT8" i="11"/>
  <c r="BS8" i="11"/>
  <c r="BR8" i="11"/>
  <c r="BQ8" i="11"/>
  <c r="BP8" i="11"/>
  <c r="BO8" i="11"/>
  <c r="BN8" i="11"/>
  <c r="BM8" i="11"/>
  <c r="BL8" i="11"/>
  <c r="BK8" i="11"/>
  <c r="BJ8" i="11"/>
  <c r="BI8" i="11"/>
  <c r="BH8" i="11"/>
  <c r="BG8" i="11"/>
  <c r="BF8" i="11"/>
  <c r="BE8" i="11"/>
  <c r="BD8" i="11"/>
  <c r="BC8" i="11"/>
  <c r="BB8" i="11"/>
  <c r="BA8" i="11"/>
  <c r="AZ8" i="11"/>
  <c r="AY8" i="11"/>
  <c r="AX8" i="11"/>
  <c r="AW8" i="11"/>
  <c r="AV8" i="11"/>
  <c r="AU8" i="11"/>
  <c r="AT8" i="11"/>
  <c r="AS8" i="11"/>
  <c r="AR8" i="11"/>
  <c r="AQ8" i="11"/>
  <c r="AP8" i="11"/>
  <c r="AO8" i="11"/>
  <c r="AN8" i="11"/>
  <c r="AM8" i="11"/>
  <c r="AL8" i="11"/>
  <c r="AK8" i="11"/>
  <c r="AJ8" i="11"/>
  <c r="AI8" i="11"/>
  <c r="AH8" i="11"/>
  <c r="AG8" i="11"/>
  <c r="AF8" i="11"/>
  <c r="AE8" i="11"/>
  <c r="AD8" i="11"/>
  <c r="AC8" i="11"/>
  <c r="AB8" i="11"/>
  <c r="AA8" i="11"/>
  <c r="Z8" i="11"/>
  <c r="Y8" i="11"/>
  <c r="X8" i="11"/>
  <c r="W8" i="11"/>
  <c r="V8" i="1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G8" i="11"/>
  <c r="F8" i="11"/>
  <c r="E8" i="11"/>
  <c r="D8" i="11"/>
  <c r="C8" i="11"/>
  <c r="B8" i="11"/>
  <c r="D5" i="15"/>
  <c r="E5" i="15"/>
  <c r="F5" i="15"/>
  <c r="G5" i="15"/>
  <c r="H5" i="15"/>
  <c r="I5" i="15"/>
  <c r="J5" i="15"/>
  <c r="K5" i="15"/>
  <c r="L5" i="15"/>
  <c r="M5" i="15"/>
  <c r="N5" i="15"/>
  <c r="O5" i="15"/>
  <c r="P5" i="15"/>
  <c r="Q5" i="15"/>
  <c r="R5" i="15"/>
  <c r="S5" i="15"/>
  <c r="T5" i="15"/>
  <c r="U5" i="15"/>
  <c r="V5" i="15"/>
  <c r="W5" i="15"/>
  <c r="X5" i="15"/>
  <c r="Y5" i="15"/>
  <c r="Z5" i="15"/>
  <c r="AA5" i="15"/>
  <c r="AB5" i="15"/>
  <c r="AC5" i="15"/>
  <c r="AD5" i="15"/>
  <c r="AE5" i="15"/>
  <c r="AF5" i="15"/>
  <c r="AG5" i="15"/>
  <c r="AH5" i="15"/>
  <c r="AI5" i="15"/>
  <c r="AJ5" i="15"/>
  <c r="AK5" i="15"/>
  <c r="AL5" i="15"/>
  <c r="AM5" i="15"/>
  <c r="AN5" i="15"/>
  <c r="AO5" i="15"/>
  <c r="AP5" i="15"/>
  <c r="AQ5" i="15"/>
  <c r="AR5" i="15"/>
  <c r="AS5" i="15"/>
  <c r="AT5" i="15"/>
  <c r="AU5" i="15"/>
  <c r="AV5" i="15"/>
  <c r="AW5" i="15"/>
  <c r="AX5" i="15"/>
  <c r="AY5" i="15"/>
  <c r="AZ5" i="15"/>
  <c r="BA5" i="15"/>
  <c r="BB5" i="15"/>
  <c r="BC5" i="15"/>
  <c r="BD5" i="15"/>
  <c r="BE5" i="15"/>
  <c r="BF5" i="15"/>
  <c r="BG5" i="15"/>
  <c r="BH5" i="15"/>
  <c r="BI5" i="15"/>
  <c r="BJ5" i="15"/>
  <c r="BK5" i="15"/>
  <c r="BL5" i="15"/>
  <c r="BM5" i="15"/>
  <c r="BN5" i="15"/>
  <c r="BO5" i="15"/>
  <c r="BP5" i="15"/>
  <c r="BQ5" i="15"/>
  <c r="BR5" i="15"/>
  <c r="BS5" i="15"/>
  <c r="BT5" i="15"/>
  <c r="BU5" i="15"/>
  <c r="BV5" i="15"/>
  <c r="BW5" i="15"/>
  <c r="BX5" i="15"/>
  <c r="BY5" i="15"/>
  <c r="BZ5" i="15"/>
  <c r="CA5" i="15"/>
  <c r="CB5" i="15"/>
  <c r="CC5" i="15"/>
  <c r="CD5" i="15"/>
  <c r="CE5" i="15"/>
  <c r="CF5" i="15"/>
  <c r="CG5" i="15"/>
  <c r="CH5" i="15"/>
  <c r="CI5" i="15"/>
  <c r="CJ5" i="15"/>
  <c r="CK5" i="15"/>
  <c r="CL5" i="15"/>
  <c r="CM5" i="15"/>
  <c r="CN5" i="15"/>
  <c r="CO5" i="15"/>
  <c r="CP5" i="15"/>
  <c r="CQ5" i="15"/>
  <c r="CR5" i="15"/>
  <c r="CS5" i="15"/>
  <c r="CT5" i="15"/>
  <c r="CU5" i="15"/>
  <c r="CV5" i="15"/>
  <c r="CW5" i="15"/>
  <c r="CX5" i="15"/>
  <c r="CY5" i="15"/>
  <c r="CZ5" i="15"/>
  <c r="DA5" i="15"/>
  <c r="DB5" i="15"/>
  <c r="DC5" i="15"/>
  <c r="DD5" i="15"/>
  <c r="DE5" i="15"/>
  <c r="DF5" i="15"/>
  <c r="DG5" i="15"/>
  <c r="DH5" i="15"/>
  <c r="DI5" i="15"/>
  <c r="DJ5" i="15"/>
  <c r="DK5" i="15"/>
  <c r="DL5" i="15"/>
  <c r="DM5" i="15"/>
  <c r="DN5" i="15"/>
  <c r="DO5" i="15"/>
  <c r="DP5" i="15"/>
  <c r="DQ5" i="15"/>
  <c r="DR5" i="15"/>
  <c r="DS5" i="15"/>
  <c r="DT5" i="15"/>
  <c r="DU5" i="15"/>
  <c r="DV5" i="15"/>
  <c r="DW5" i="15"/>
  <c r="DX5" i="15"/>
  <c r="DY5" i="15"/>
  <c r="DZ5" i="15"/>
  <c r="A5" i="11"/>
  <c r="B51" i="11"/>
  <c r="C51" i="11"/>
  <c r="D51" i="11"/>
  <c r="E51" i="11"/>
  <c r="F51" i="11"/>
  <c r="G51" i="11"/>
  <c r="H51" i="11"/>
  <c r="I51" i="11"/>
  <c r="J51" i="11"/>
  <c r="K51" i="11"/>
  <c r="L51" i="11"/>
  <c r="M51" i="11"/>
  <c r="N51" i="11"/>
  <c r="O51" i="11"/>
  <c r="P51" i="11"/>
  <c r="Q51" i="11"/>
  <c r="R51" i="11"/>
  <c r="S51" i="11"/>
  <c r="T51" i="11"/>
  <c r="U51" i="11"/>
  <c r="V51" i="11"/>
  <c r="W51" i="11"/>
  <c r="X51" i="11"/>
  <c r="Y51" i="11"/>
  <c r="Z51" i="11"/>
  <c r="AA51" i="11"/>
  <c r="AB51" i="11"/>
  <c r="AC51" i="11"/>
  <c r="AD51" i="11"/>
  <c r="AE51" i="11"/>
  <c r="AF51" i="11"/>
  <c r="AG51" i="11"/>
  <c r="AH51" i="11"/>
  <c r="AI51" i="11"/>
  <c r="AJ51" i="11"/>
  <c r="AK51" i="11"/>
  <c r="AL51" i="11"/>
  <c r="AM51" i="11"/>
  <c r="AN51" i="11"/>
  <c r="AO51" i="11"/>
  <c r="AP51" i="11"/>
  <c r="AQ51" i="11"/>
  <c r="AR51" i="11"/>
  <c r="AS51" i="11"/>
  <c r="AT51" i="11"/>
  <c r="AU51" i="11"/>
  <c r="AV51" i="11"/>
  <c r="AW51" i="11"/>
  <c r="AX51" i="11"/>
  <c r="AY51" i="11"/>
  <c r="AZ51" i="11"/>
  <c r="BA51" i="11"/>
  <c r="BB51" i="11"/>
  <c r="BC51" i="11"/>
  <c r="BD51" i="11"/>
  <c r="BE51" i="11"/>
  <c r="BF51" i="11"/>
  <c r="BG51" i="11"/>
  <c r="BH51" i="11"/>
  <c r="BI51" i="11"/>
  <c r="BJ51" i="11"/>
  <c r="BK51" i="11"/>
  <c r="BL51" i="11"/>
  <c r="BM51" i="11"/>
  <c r="BN51" i="11"/>
  <c r="BO51" i="11"/>
  <c r="BP51" i="11"/>
  <c r="BQ51" i="11"/>
  <c r="BR51" i="11"/>
  <c r="BS51" i="11"/>
  <c r="BT51" i="11"/>
  <c r="BU51" i="11"/>
  <c r="BV51" i="11"/>
  <c r="BW51" i="11"/>
  <c r="BX51" i="11"/>
  <c r="BY51" i="11"/>
  <c r="BZ51" i="11"/>
  <c r="CA51" i="11"/>
  <c r="CB51" i="11"/>
  <c r="CC51" i="11"/>
  <c r="CD51" i="11"/>
  <c r="CE51" i="11"/>
  <c r="CF51" i="11"/>
  <c r="CG51" i="11"/>
  <c r="CH51" i="11"/>
  <c r="CI51" i="11"/>
  <c r="CJ51" i="11"/>
  <c r="CK51" i="11"/>
  <c r="CL51" i="11"/>
  <c r="CM51" i="11"/>
  <c r="CN51" i="11"/>
  <c r="CO51" i="11"/>
  <c r="CP51" i="11"/>
  <c r="CQ51" i="11"/>
  <c r="CR51" i="11"/>
  <c r="CS51" i="11"/>
  <c r="CT51" i="11"/>
  <c r="CU51" i="11"/>
  <c r="CV51" i="11"/>
  <c r="CW51" i="11"/>
  <c r="CX51" i="11"/>
  <c r="CY51" i="11"/>
  <c r="CZ51" i="11"/>
  <c r="DA51" i="11"/>
  <c r="DB51" i="11"/>
  <c r="DC51" i="11"/>
  <c r="DD51" i="11"/>
  <c r="DE51" i="11"/>
  <c r="DF51" i="11"/>
  <c r="DG51" i="11"/>
  <c r="DH51" i="11"/>
  <c r="DI51" i="11"/>
  <c r="DJ51" i="11"/>
  <c r="DK51" i="11"/>
  <c r="DL51" i="11"/>
  <c r="DM51" i="11"/>
  <c r="DN51" i="11"/>
  <c r="DO51" i="11"/>
  <c r="DP51" i="11"/>
  <c r="DQ51" i="11"/>
  <c r="DR51" i="11"/>
  <c r="DS51" i="11"/>
  <c r="DT51" i="11"/>
  <c r="DU51" i="11"/>
  <c r="DV51" i="11"/>
  <c r="DW51" i="11"/>
  <c r="DX51" i="11"/>
  <c r="DY51" i="11"/>
  <c r="AG195" i="14"/>
  <c r="AF195" i="14"/>
  <c r="AE195" i="14"/>
  <c r="AD195" i="14"/>
  <c r="AC195" i="14"/>
  <c r="AB195" i="14"/>
  <c r="AA195" i="14"/>
  <c r="Z195" i="14"/>
  <c r="Y195" i="14"/>
  <c r="X195" i="14"/>
  <c r="W195" i="14"/>
  <c r="V195" i="14"/>
  <c r="U195" i="14"/>
  <c r="T195" i="14"/>
  <c r="S195" i="14"/>
  <c r="R195" i="14"/>
  <c r="Q195" i="14"/>
  <c r="P195" i="14"/>
  <c r="O195" i="14"/>
  <c r="N195" i="14"/>
  <c r="M195" i="14"/>
  <c r="L195" i="14"/>
  <c r="K195" i="14"/>
  <c r="J195" i="14"/>
  <c r="I195" i="14"/>
  <c r="H195" i="14"/>
  <c r="G195" i="14"/>
  <c r="F195" i="14"/>
  <c r="E195" i="14"/>
  <c r="D195" i="14"/>
  <c r="AG194" i="14"/>
  <c r="AF194" i="14"/>
  <c r="AE194" i="14"/>
  <c r="AD194" i="14"/>
  <c r="AC194" i="14"/>
  <c r="AB194" i="14"/>
  <c r="AA194" i="14"/>
  <c r="Z194" i="14"/>
  <c r="Y194" i="14"/>
  <c r="X194" i="14"/>
  <c r="W194" i="14"/>
  <c r="V194" i="14"/>
  <c r="U194" i="14"/>
  <c r="T194" i="14"/>
  <c r="S194" i="14"/>
  <c r="R194" i="14"/>
  <c r="Q194" i="14"/>
  <c r="P194" i="14"/>
  <c r="O194" i="14"/>
  <c r="N194" i="14"/>
  <c r="M194" i="14"/>
  <c r="L194" i="14"/>
  <c r="K194" i="14"/>
  <c r="J194" i="14"/>
  <c r="I194" i="14"/>
  <c r="H194" i="14"/>
  <c r="G194" i="14"/>
  <c r="F194" i="14"/>
  <c r="E194" i="14"/>
  <c r="D194" i="14"/>
  <c r="AG193" i="14"/>
  <c r="AF193" i="14"/>
  <c r="AE193" i="14"/>
  <c r="AD193" i="14"/>
  <c r="AC193" i="14"/>
  <c r="AB193" i="14"/>
  <c r="AA193" i="14"/>
  <c r="Z193" i="14"/>
  <c r="Y193" i="14"/>
  <c r="X193" i="14"/>
  <c r="W193" i="14"/>
  <c r="V193" i="14"/>
  <c r="U193" i="14"/>
  <c r="T193" i="14"/>
  <c r="S193" i="14"/>
  <c r="R193" i="14"/>
  <c r="Q193" i="14"/>
  <c r="P193" i="14"/>
  <c r="O193" i="14"/>
  <c r="N193" i="14"/>
  <c r="M193" i="14"/>
  <c r="L193" i="14"/>
  <c r="K193" i="14"/>
  <c r="J193" i="14"/>
  <c r="I193" i="14"/>
  <c r="H193" i="14"/>
  <c r="G193" i="14"/>
  <c r="F193" i="14"/>
  <c r="E193" i="14"/>
  <c r="D193" i="14"/>
  <c r="AG192" i="14"/>
  <c r="AF192" i="14"/>
  <c r="AE192" i="14"/>
  <c r="AD192" i="14"/>
  <c r="AC192" i="14"/>
  <c r="AB192" i="14"/>
  <c r="AA192" i="14"/>
  <c r="Z192" i="14"/>
  <c r="Y192" i="14"/>
  <c r="X192" i="14"/>
  <c r="W192" i="14"/>
  <c r="V192" i="14"/>
  <c r="U192" i="14"/>
  <c r="T192" i="14"/>
  <c r="S192" i="14"/>
  <c r="R192" i="14"/>
  <c r="Q192" i="14"/>
  <c r="P192" i="14"/>
  <c r="O192" i="14"/>
  <c r="N192" i="14"/>
  <c r="M192" i="14"/>
  <c r="L192" i="14"/>
  <c r="K192" i="14"/>
  <c r="J192" i="14"/>
  <c r="I192" i="14"/>
  <c r="H192" i="14"/>
  <c r="G192" i="14"/>
  <c r="F192" i="14"/>
  <c r="E192" i="14"/>
  <c r="D192" i="14"/>
  <c r="AG191" i="14"/>
  <c r="AF191" i="14"/>
  <c r="AE191" i="14"/>
  <c r="AD191" i="14"/>
  <c r="AC191" i="14"/>
  <c r="AB191" i="14"/>
  <c r="AA191" i="14"/>
  <c r="Z191" i="14"/>
  <c r="Y191" i="14"/>
  <c r="X191" i="14"/>
  <c r="W191" i="14"/>
  <c r="V191" i="14"/>
  <c r="U191" i="14"/>
  <c r="T191" i="14"/>
  <c r="S191" i="14"/>
  <c r="R191" i="14"/>
  <c r="Q191" i="14"/>
  <c r="P191" i="14"/>
  <c r="O191" i="14"/>
  <c r="N191" i="14"/>
  <c r="M191" i="14"/>
  <c r="L191" i="14"/>
  <c r="K191" i="14"/>
  <c r="J191" i="14"/>
  <c r="I191" i="14"/>
  <c r="H191" i="14"/>
  <c r="G191" i="14"/>
  <c r="F191" i="14"/>
  <c r="E191" i="14"/>
  <c r="D191" i="14"/>
  <c r="AG190" i="14"/>
  <c r="AF190" i="14"/>
  <c r="AE190" i="14"/>
  <c r="AD190" i="14"/>
  <c r="AC190" i="14"/>
  <c r="AB190" i="14"/>
  <c r="AA190" i="14"/>
  <c r="Z190" i="14"/>
  <c r="Y190" i="14"/>
  <c r="X190" i="14"/>
  <c r="W190" i="14"/>
  <c r="V190" i="14"/>
  <c r="U190" i="14"/>
  <c r="T190" i="14"/>
  <c r="S190" i="14"/>
  <c r="R190" i="14"/>
  <c r="Q190" i="14"/>
  <c r="P190" i="14"/>
  <c r="O190" i="14"/>
  <c r="N190" i="14"/>
  <c r="M190" i="14"/>
  <c r="L190" i="14"/>
  <c r="K190" i="14"/>
  <c r="J190" i="14"/>
  <c r="I190" i="14"/>
  <c r="H190" i="14"/>
  <c r="G190" i="14"/>
  <c r="F190" i="14"/>
  <c r="E190" i="14"/>
  <c r="D190" i="14"/>
  <c r="AG189" i="14"/>
  <c r="AF189" i="14"/>
  <c r="AE189" i="14"/>
  <c r="AD189" i="14"/>
  <c r="AC189" i="14"/>
  <c r="AB189" i="14"/>
  <c r="AA189" i="14"/>
  <c r="Z189" i="14"/>
  <c r="Y189" i="14"/>
  <c r="X189" i="14"/>
  <c r="W189" i="14"/>
  <c r="V189" i="14"/>
  <c r="U189" i="14"/>
  <c r="T189" i="14"/>
  <c r="S189" i="14"/>
  <c r="R189" i="14"/>
  <c r="Q189" i="14"/>
  <c r="P189" i="14"/>
  <c r="O189" i="14"/>
  <c r="N189" i="14"/>
  <c r="M189" i="14"/>
  <c r="L189" i="14"/>
  <c r="K189" i="14"/>
  <c r="J189" i="14"/>
  <c r="I189" i="14"/>
  <c r="H189" i="14"/>
  <c r="G189" i="14"/>
  <c r="F189" i="14"/>
  <c r="E189" i="14"/>
  <c r="D189" i="14"/>
  <c r="AG188" i="14"/>
  <c r="AF188" i="14"/>
  <c r="AE188" i="14"/>
  <c r="AD188" i="14"/>
  <c r="AC188" i="14"/>
  <c r="AB188" i="14"/>
  <c r="AA188" i="14"/>
  <c r="Z188" i="14"/>
  <c r="Y188" i="14"/>
  <c r="X188" i="14"/>
  <c r="W188" i="14"/>
  <c r="V188" i="14"/>
  <c r="U188" i="14"/>
  <c r="T188" i="14"/>
  <c r="S188" i="14"/>
  <c r="R188" i="14"/>
  <c r="Q188" i="14"/>
  <c r="P188" i="14"/>
  <c r="O188" i="14"/>
  <c r="N188" i="14"/>
  <c r="M188" i="14"/>
  <c r="L188" i="14"/>
  <c r="K188" i="14"/>
  <c r="J188" i="14"/>
  <c r="I188" i="14"/>
  <c r="H188" i="14"/>
  <c r="G188" i="14"/>
  <c r="F188" i="14"/>
  <c r="E188" i="14"/>
  <c r="D188" i="14"/>
  <c r="AG187" i="14"/>
  <c r="AF187" i="14"/>
  <c r="AE187" i="14"/>
  <c r="AD187" i="14"/>
  <c r="AC187" i="14"/>
  <c r="AB187" i="14"/>
  <c r="AA187" i="14"/>
  <c r="Z187" i="14"/>
  <c r="Y187" i="14"/>
  <c r="X187" i="14"/>
  <c r="W187" i="14"/>
  <c r="V187" i="14"/>
  <c r="U187" i="14"/>
  <c r="T187" i="14"/>
  <c r="S187" i="14"/>
  <c r="R187" i="14"/>
  <c r="Q187" i="14"/>
  <c r="P187" i="14"/>
  <c r="O187" i="14"/>
  <c r="N187" i="14"/>
  <c r="M187" i="14"/>
  <c r="L187" i="14"/>
  <c r="K187" i="14"/>
  <c r="J187" i="14"/>
  <c r="I187" i="14"/>
  <c r="H187" i="14"/>
  <c r="G187" i="14"/>
  <c r="F187" i="14"/>
  <c r="E187" i="14"/>
  <c r="D187" i="14"/>
  <c r="AG186" i="14"/>
  <c r="AF186" i="14"/>
  <c r="AE186" i="14"/>
  <c r="AD186" i="14"/>
  <c r="AC186" i="14"/>
  <c r="AB186" i="14"/>
  <c r="AA186" i="14"/>
  <c r="Z186" i="14"/>
  <c r="Y186" i="14"/>
  <c r="X186" i="14"/>
  <c r="W186" i="14"/>
  <c r="V186" i="14"/>
  <c r="U186" i="14"/>
  <c r="T186" i="14"/>
  <c r="S186" i="14"/>
  <c r="R186" i="14"/>
  <c r="Q186" i="14"/>
  <c r="P186" i="14"/>
  <c r="O186" i="14"/>
  <c r="N186" i="14"/>
  <c r="M186" i="14"/>
  <c r="L186" i="14"/>
  <c r="K186" i="14"/>
  <c r="J186" i="14"/>
  <c r="I186" i="14"/>
  <c r="H186" i="14"/>
  <c r="G186" i="14"/>
  <c r="F186" i="14"/>
  <c r="E186" i="14"/>
  <c r="D186" i="14"/>
  <c r="AG185" i="14"/>
  <c r="AF185" i="14"/>
  <c r="AE185" i="14"/>
  <c r="AD185" i="14"/>
  <c r="AC185" i="14"/>
  <c r="AB185" i="14"/>
  <c r="AA185" i="14"/>
  <c r="Z185" i="14"/>
  <c r="Y185" i="14"/>
  <c r="X185" i="14"/>
  <c r="W185" i="14"/>
  <c r="V185" i="14"/>
  <c r="U185" i="14"/>
  <c r="T185" i="14"/>
  <c r="S185" i="14"/>
  <c r="R185" i="14"/>
  <c r="Q185" i="14"/>
  <c r="P185" i="14"/>
  <c r="O185" i="14"/>
  <c r="N185" i="14"/>
  <c r="M185" i="14"/>
  <c r="L185" i="14"/>
  <c r="K185" i="14"/>
  <c r="J185" i="14"/>
  <c r="I185" i="14"/>
  <c r="H185" i="14"/>
  <c r="G185" i="14"/>
  <c r="F185" i="14"/>
  <c r="E185" i="14"/>
  <c r="D185" i="14"/>
  <c r="AG184" i="14"/>
  <c r="AF184" i="14"/>
  <c r="AE184" i="14"/>
  <c r="AD184" i="14"/>
  <c r="AC184" i="14"/>
  <c r="AB184" i="14"/>
  <c r="AA184" i="14"/>
  <c r="Z184" i="14"/>
  <c r="Y184" i="14"/>
  <c r="X184" i="14"/>
  <c r="W184" i="14"/>
  <c r="V184" i="14"/>
  <c r="U184" i="14"/>
  <c r="T184" i="14"/>
  <c r="S184" i="14"/>
  <c r="R184" i="14"/>
  <c r="Q184" i="14"/>
  <c r="P184" i="14"/>
  <c r="O184" i="14"/>
  <c r="N184" i="14"/>
  <c r="M184" i="14"/>
  <c r="L184" i="14"/>
  <c r="K184" i="14"/>
  <c r="J184" i="14"/>
  <c r="I184" i="14"/>
  <c r="H184" i="14"/>
  <c r="G184" i="14"/>
  <c r="F184" i="14"/>
  <c r="E184" i="14"/>
  <c r="D184" i="14"/>
  <c r="AG183" i="14"/>
  <c r="AF183" i="14"/>
  <c r="AE183" i="14"/>
  <c r="AD183" i="14"/>
  <c r="AC183" i="14"/>
  <c r="AB183" i="14"/>
  <c r="AA183" i="14"/>
  <c r="Z183" i="14"/>
  <c r="Y183" i="14"/>
  <c r="X183" i="14"/>
  <c r="W183" i="14"/>
  <c r="V183" i="14"/>
  <c r="U183" i="14"/>
  <c r="T183" i="14"/>
  <c r="S183" i="14"/>
  <c r="R183" i="14"/>
  <c r="Q183" i="14"/>
  <c r="P183" i="14"/>
  <c r="O183" i="14"/>
  <c r="N183" i="14"/>
  <c r="M183" i="14"/>
  <c r="L183" i="14"/>
  <c r="K183" i="14"/>
  <c r="J183" i="14"/>
  <c r="I183" i="14"/>
  <c r="H183" i="14"/>
  <c r="G183" i="14"/>
  <c r="F183" i="14"/>
  <c r="E183" i="14"/>
  <c r="D183" i="14"/>
  <c r="AG182" i="14"/>
  <c r="AF182" i="14"/>
  <c r="AE182" i="14"/>
  <c r="AD182" i="14"/>
  <c r="AC182" i="14"/>
  <c r="AB182" i="14"/>
  <c r="AA182" i="14"/>
  <c r="Z182" i="14"/>
  <c r="Y182" i="14"/>
  <c r="X182" i="14"/>
  <c r="W182" i="14"/>
  <c r="V182" i="14"/>
  <c r="U182" i="14"/>
  <c r="T182" i="14"/>
  <c r="S182" i="14"/>
  <c r="R182" i="14"/>
  <c r="Q182" i="14"/>
  <c r="P182" i="14"/>
  <c r="O182" i="14"/>
  <c r="N182" i="14"/>
  <c r="M182" i="14"/>
  <c r="L182" i="14"/>
  <c r="K182" i="14"/>
  <c r="J182" i="14"/>
  <c r="I182" i="14"/>
  <c r="H182" i="14"/>
  <c r="G182" i="14"/>
  <c r="F182" i="14"/>
  <c r="E182" i="14"/>
  <c r="D182" i="14"/>
  <c r="AG163" i="14"/>
  <c r="AF163" i="14"/>
  <c r="AE163" i="14"/>
  <c r="AD163" i="14"/>
  <c r="AC163" i="14"/>
  <c r="AB163" i="14"/>
  <c r="AA163" i="14"/>
  <c r="Z163" i="14"/>
  <c r="Y163" i="14"/>
  <c r="X163" i="14"/>
  <c r="W163" i="14"/>
  <c r="V163" i="14"/>
  <c r="U163" i="14"/>
  <c r="T163" i="14"/>
  <c r="S163" i="14"/>
  <c r="R163" i="14"/>
  <c r="Q163" i="14"/>
  <c r="P163" i="14"/>
  <c r="O163" i="14"/>
  <c r="N163" i="14"/>
  <c r="M163" i="14"/>
  <c r="L163" i="14"/>
  <c r="K163" i="14"/>
  <c r="J163" i="14"/>
  <c r="I163" i="14"/>
  <c r="H163" i="14"/>
  <c r="G163" i="14"/>
  <c r="F163" i="14"/>
  <c r="E163" i="14"/>
  <c r="D163" i="14"/>
  <c r="AG81" i="14"/>
  <c r="AF81" i="14"/>
  <c r="AE81" i="14"/>
  <c r="AD81" i="14"/>
  <c r="AC81" i="14"/>
  <c r="AB81" i="14"/>
  <c r="AA81" i="14"/>
  <c r="Z81" i="14"/>
  <c r="Y81" i="14"/>
  <c r="X81" i="14"/>
  <c r="W81" i="14"/>
  <c r="V81" i="14"/>
  <c r="U81" i="14"/>
  <c r="T81" i="14"/>
  <c r="S81" i="14"/>
  <c r="R81" i="14"/>
  <c r="Q81" i="14"/>
  <c r="P81" i="14"/>
  <c r="O81" i="14"/>
  <c r="N81" i="14"/>
  <c r="M81" i="14"/>
  <c r="L81" i="14"/>
  <c r="K81" i="14"/>
  <c r="J81" i="14"/>
  <c r="I81" i="14"/>
  <c r="H81" i="14"/>
  <c r="G81" i="14"/>
  <c r="F81" i="14"/>
  <c r="E81" i="14"/>
  <c r="D81" i="14"/>
  <c r="AG80" i="14"/>
  <c r="AF80" i="14"/>
  <c r="AE80" i="14"/>
  <c r="AD80" i="14"/>
  <c r="AC80" i="14"/>
  <c r="AB80" i="14"/>
  <c r="AA80" i="14"/>
  <c r="Z80" i="14"/>
  <c r="Y80" i="14"/>
  <c r="X80" i="14"/>
  <c r="W80" i="14"/>
  <c r="V80" i="14"/>
  <c r="U80" i="14"/>
  <c r="T80" i="14"/>
  <c r="S80" i="14"/>
  <c r="R80" i="14"/>
  <c r="Q80" i="14"/>
  <c r="P80" i="14"/>
  <c r="O80" i="14"/>
  <c r="N80" i="14"/>
  <c r="M80" i="14"/>
  <c r="L80" i="14"/>
  <c r="K80" i="14"/>
  <c r="J80" i="14"/>
  <c r="I80" i="14"/>
  <c r="H80" i="14"/>
  <c r="G80" i="14"/>
  <c r="F80" i="14"/>
  <c r="E80" i="14"/>
  <c r="D80" i="14"/>
  <c r="AG79" i="14"/>
  <c r="AF79" i="14"/>
  <c r="AE79" i="14"/>
  <c r="AD79" i="14"/>
  <c r="AC79" i="14"/>
  <c r="AB79" i="14"/>
  <c r="AA79" i="14"/>
  <c r="Z79" i="14"/>
  <c r="Y79" i="14"/>
  <c r="X79" i="14"/>
  <c r="W79" i="14"/>
  <c r="V79" i="14"/>
  <c r="U79" i="14"/>
  <c r="T79" i="14"/>
  <c r="S79" i="14"/>
  <c r="R79" i="14"/>
  <c r="Q79" i="14"/>
  <c r="P79" i="14"/>
  <c r="O79" i="14"/>
  <c r="N79" i="14"/>
  <c r="M79" i="14"/>
  <c r="L79" i="14"/>
  <c r="K79" i="14"/>
  <c r="J79" i="14"/>
  <c r="I79" i="14"/>
  <c r="H79" i="14"/>
  <c r="G79" i="14"/>
  <c r="F79" i="14"/>
  <c r="E79" i="14"/>
  <c r="D79" i="14"/>
  <c r="A79" i="14"/>
  <c r="A131" i="14"/>
  <c r="A182" i="14"/>
  <c r="D77" i="14"/>
  <c r="AD71" i="14"/>
  <c r="AE70" i="14"/>
  <c r="AF69" i="14"/>
  <c r="AG68" i="14"/>
  <c r="Z67" i="14"/>
  <c r="T65" i="14"/>
  <c r="V63" i="14"/>
  <c r="AD62" i="14"/>
  <c r="N62" i="14"/>
  <c r="AG60" i="14"/>
  <c r="AF60" i="14"/>
  <c r="AE60" i="14"/>
  <c r="AD60" i="14"/>
  <c r="AC60" i="14"/>
  <c r="AB60" i="14"/>
  <c r="AA60" i="14"/>
  <c r="Z60" i="14"/>
  <c r="Y60" i="14"/>
  <c r="X60" i="14"/>
  <c r="W60" i="14"/>
  <c r="V60" i="14"/>
  <c r="U60" i="14"/>
  <c r="T60" i="14"/>
  <c r="S60" i="14"/>
  <c r="R60" i="14"/>
  <c r="Q60" i="14"/>
  <c r="P60" i="14"/>
  <c r="O60" i="14"/>
  <c r="N60" i="14"/>
  <c r="M60" i="14"/>
  <c r="L60" i="14"/>
  <c r="K60" i="14"/>
  <c r="J60" i="14"/>
  <c r="I60" i="14"/>
  <c r="H60" i="14"/>
  <c r="G60" i="14"/>
  <c r="F60" i="14"/>
  <c r="E60" i="14"/>
  <c r="D60" i="14"/>
  <c r="C44" i="14"/>
  <c r="C96" i="14"/>
  <c r="C147" i="14"/>
  <c r="C144" i="14"/>
  <c r="C189" i="14"/>
  <c r="C29" i="14"/>
  <c r="C133" i="14"/>
  <c r="C28" i="14"/>
  <c r="A28" i="14"/>
  <c r="A80" i="14"/>
  <c r="A132" i="14"/>
  <c r="A183" i="14"/>
  <c r="C27" i="14"/>
  <c r="AE181" i="14"/>
  <c r="AA181" i="14"/>
  <c r="W181" i="14"/>
  <c r="S181" i="14"/>
  <c r="O181" i="14"/>
  <c r="K181" i="14"/>
  <c r="G181" i="14"/>
  <c r="A78" i="14"/>
  <c r="A130" i="14"/>
  <c r="A181" i="14"/>
  <c r="AF180" i="14"/>
  <c r="AB180" i="14"/>
  <c r="X180" i="14"/>
  <c r="T180" i="14"/>
  <c r="P180" i="14"/>
  <c r="L180" i="14"/>
  <c r="H180" i="14"/>
  <c r="D180" i="14"/>
  <c r="A77" i="14"/>
  <c r="A129" i="14"/>
  <c r="A180" i="14"/>
  <c r="AG179" i="14"/>
  <c r="AC179" i="14"/>
  <c r="Y179" i="14"/>
  <c r="U179" i="14"/>
  <c r="Q179" i="14"/>
  <c r="M179" i="14"/>
  <c r="I179" i="14"/>
  <c r="G76" i="14"/>
  <c r="C24" i="14"/>
  <c r="E179" i="14"/>
  <c r="A76" i="14"/>
  <c r="A128" i="14"/>
  <c r="A179" i="14"/>
  <c r="AD178" i="14"/>
  <c r="Z178" i="14"/>
  <c r="V178" i="14"/>
  <c r="R178" i="14"/>
  <c r="N178" i="14"/>
  <c r="J178" i="14"/>
  <c r="F178" i="14"/>
  <c r="A75" i="14"/>
  <c r="A127" i="14"/>
  <c r="A178" i="14"/>
  <c r="AE177" i="14"/>
  <c r="AA177" i="14"/>
  <c r="W177" i="14"/>
  <c r="S177" i="14"/>
  <c r="O177" i="14"/>
  <c r="K177" i="14"/>
  <c r="I74" i="14"/>
  <c r="G177" i="14"/>
  <c r="A74" i="14"/>
  <c r="A126" i="14"/>
  <c r="A177" i="14"/>
  <c r="AF176" i="14"/>
  <c r="AB176" i="14"/>
  <c r="X176" i="14"/>
  <c r="T176" i="14"/>
  <c r="P176" i="14"/>
  <c r="L176" i="14"/>
  <c r="H176" i="14"/>
  <c r="D176" i="14"/>
  <c r="A73" i="14"/>
  <c r="A125" i="14"/>
  <c r="A176" i="14"/>
  <c r="AG175" i="14"/>
  <c r="AC175" i="14"/>
  <c r="Y175" i="14"/>
  <c r="U175" i="14"/>
  <c r="Q175" i="14"/>
  <c r="O175" i="14"/>
  <c r="M175" i="14"/>
  <c r="K175" i="14"/>
  <c r="I175" i="14"/>
  <c r="G175" i="14"/>
  <c r="E175" i="14"/>
  <c r="C20" i="14"/>
  <c r="A72" i="14"/>
  <c r="A124" i="14"/>
  <c r="A175" i="14"/>
  <c r="AF174" i="14"/>
  <c r="AD174" i="14"/>
  <c r="AB174" i="14"/>
  <c r="Z174" i="14"/>
  <c r="X174" i="14"/>
  <c r="V174" i="14"/>
  <c r="T174" i="14"/>
  <c r="R174" i="14"/>
  <c r="P174" i="14"/>
  <c r="N174" i="14"/>
  <c r="L174" i="14"/>
  <c r="J174" i="14"/>
  <c r="H174" i="14"/>
  <c r="F174" i="14"/>
  <c r="D174" i="14"/>
  <c r="A71" i="14"/>
  <c r="A123" i="14"/>
  <c r="A174" i="14"/>
  <c r="AG173" i="14"/>
  <c r="AE173" i="14"/>
  <c r="AC173" i="14"/>
  <c r="AA173" i="14"/>
  <c r="Y173" i="14"/>
  <c r="W173" i="14"/>
  <c r="U173" i="14"/>
  <c r="S173" i="14"/>
  <c r="Q173" i="14"/>
  <c r="O173" i="14"/>
  <c r="M173" i="14"/>
  <c r="K173" i="14"/>
  <c r="I173" i="14"/>
  <c r="G173" i="14"/>
  <c r="E173" i="14"/>
  <c r="A70" i="14"/>
  <c r="A122" i="14"/>
  <c r="A173" i="14"/>
  <c r="AF172" i="14"/>
  <c r="AD172" i="14"/>
  <c r="AB172" i="14"/>
  <c r="Z172" i="14"/>
  <c r="X172" i="14"/>
  <c r="V172" i="14"/>
  <c r="T172" i="14"/>
  <c r="R172" i="14"/>
  <c r="P172" i="14"/>
  <c r="N172" i="14"/>
  <c r="L172" i="14"/>
  <c r="J172" i="14"/>
  <c r="H172" i="14"/>
  <c r="F172" i="14"/>
  <c r="D172" i="14"/>
  <c r="A69" i="14"/>
  <c r="A121" i="14"/>
  <c r="A172" i="14"/>
  <c r="AG171" i="14"/>
  <c r="AE171" i="14"/>
  <c r="AC171" i="14"/>
  <c r="AA171" i="14"/>
  <c r="Y171" i="14"/>
  <c r="W171" i="14"/>
  <c r="U171" i="14"/>
  <c r="S171" i="14"/>
  <c r="Q171" i="14"/>
  <c r="O171" i="14"/>
  <c r="M171" i="14"/>
  <c r="K171" i="14"/>
  <c r="I171" i="14"/>
  <c r="G171" i="14"/>
  <c r="E171" i="14"/>
  <c r="C16" i="14"/>
  <c r="A68" i="14"/>
  <c r="A120" i="14"/>
  <c r="A171" i="14"/>
  <c r="AF170" i="14"/>
  <c r="AD170" i="14"/>
  <c r="AB170" i="14"/>
  <c r="Z170" i="14"/>
  <c r="X170" i="14"/>
  <c r="V170" i="14"/>
  <c r="T170" i="14"/>
  <c r="R170" i="14"/>
  <c r="P170" i="14"/>
  <c r="N170" i="14"/>
  <c r="L170" i="14"/>
  <c r="J170" i="14"/>
  <c r="H170" i="14"/>
  <c r="F170" i="14"/>
  <c r="D170" i="14"/>
  <c r="A67" i="14"/>
  <c r="A119" i="14"/>
  <c r="A170" i="14"/>
  <c r="AG169" i="14"/>
  <c r="AE169" i="14"/>
  <c r="AC169" i="14"/>
  <c r="AA169" i="14"/>
  <c r="Y169" i="14"/>
  <c r="W169" i="14"/>
  <c r="U169" i="14"/>
  <c r="S169" i="14"/>
  <c r="Q169" i="14"/>
  <c r="O169" i="14"/>
  <c r="M169" i="14"/>
  <c r="K169" i="14"/>
  <c r="I169" i="14"/>
  <c r="G169" i="14"/>
  <c r="E169" i="14"/>
  <c r="A66" i="14"/>
  <c r="A118" i="14"/>
  <c r="A169" i="14"/>
  <c r="AF168" i="14"/>
  <c r="AD168" i="14"/>
  <c r="AB168" i="14"/>
  <c r="Z168" i="14"/>
  <c r="X168" i="14"/>
  <c r="V168" i="14"/>
  <c r="T168" i="14"/>
  <c r="R168" i="14"/>
  <c r="P168" i="14"/>
  <c r="N168" i="14"/>
  <c r="L168" i="14"/>
  <c r="J168" i="14"/>
  <c r="H168" i="14"/>
  <c r="F168" i="14"/>
  <c r="D168" i="14"/>
  <c r="A65" i="14"/>
  <c r="A117" i="14"/>
  <c r="A168" i="14"/>
  <c r="AG167" i="14"/>
  <c r="AE167" i="14"/>
  <c r="AC167" i="14"/>
  <c r="AA167" i="14"/>
  <c r="Y167" i="14"/>
  <c r="W167" i="14"/>
  <c r="U167" i="14"/>
  <c r="S167" i="14"/>
  <c r="Q167" i="14"/>
  <c r="O167" i="14"/>
  <c r="M167" i="14"/>
  <c r="K167" i="14"/>
  <c r="I167" i="14"/>
  <c r="G167" i="14"/>
  <c r="E167" i="14"/>
  <c r="A64" i="14"/>
  <c r="A116" i="14"/>
  <c r="A167" i="14"/>
  <c r="AF166" i="14"/>
  <c r="AD166" i="14"/>
  <c r="AB166" i="14"/>
  <c r="Z166" i="14"/>
  <c r="Y63" i="14"/>
  <c r="X166" i="14"/>
  <c r="V166" i="14"/>
  <c r="T166" i="14"/>
  <c r="R166" i="14"/>
  <c r="P166" i="14"/>
  <c r="N166" i="14"/>
  <c r="L166" i="14"/>
  <c r="J166" i="14"/>
  <c r="H166" i="14"/>
  <c r="G166" i="14"/>
  <c r="F166" i="14"/>
  <c r="E63" i="14"/>
  <c r="D166" i="14"/>
  <c r="A63" i="14"/>
  <c r="A115" i="14"/>
  <c r="A166" i="14"/>
  <c r="AG165" i="14"/>
  <c r="AF165" i="14"/>
  <c r="AE165" i="14"/>
  <c r="AD165" i="14"/>
  <c r="AC165" i="14"/>
  <c r="AB165" i="14"/>
  <c r="AA165" i="14"/>
  <c r="Z165" i="14"/>
  <c r="Y165" i="14"/>
  <c r="X165" i="14"/>
  <c r="W165" i="14"/>
  <c r="V165" i="14"/>
  <c r="U165" i="14"/>
  <c r="T165" i="14"/>
  <c r="S165" i="14"/>
  <c r="R165" i="14"/>
  <c r="Q165" i="14"/>
  <c r="P165" i="14"/>
  <c r="O165" i="14"/>
  <c r="N165" i="14"/>
  <c r="M165" i="14"/>
  <c r="L165" i="14"/>
  <c r="K165" i="14"/>
  <c r="J165" i="14"/>
  <c r="I165" i="14"/>
  <c r="H165" i="14"/>
  <c r="G165" i="14"/>
  <c r="F165" i="14"/>
  <c r="E165" i="14"/>
  <c r="D165" i="14"/>
  <c r="A62" i="14"/>
  <c r="A114" i="14"/>
  <c r="A165" i="14"/>
  <c r="AG164" i="14"/>
  <c r="AF164" i="14"/>
  <c r="AE164" i="14"/>
  <c r="AD164" i="14"/>
  <c r="AC164" i="14"/>
  <c r="AB164" i="14"/>
  <c r="AA164" i="14"/>
  <c r="Z164" i="14"/>
  <c r="Y164" i="14"/>
  <c r="X164" i="14"/>
  <c r="W164" i="14"/>
  <c r="V164" i="14"/>
  <c r="U164" i="14"/>
  <c r="T164" i="14"/>
  <c r="S164" i="14"/>
  <c r="R164" i="14"/>
  <c r="Q164" i="14"/>
  <c r="P164" i="14"/>
  <c r="O164" i="14"/>
  <c r="N164" i="14"/>
  <c r="M164" i="14"/>
  <c r="L164" i="14"/>
  <c r="K164" i="14"/>
  <c r="J164" i="14"/>
  <c r="I164" i="14"/>
  <c r="H164" i="14"/>
  <c r="G164" i="14"/>
  <c r="F164" i="14"/>
  <c r="E164" i="14"/>
  <c r="D164" i="14"/>
  <c r="A61" i="14"/>
  <c r="A113" i="14"/>
  <c r="A164" i="14"/>
  <c r="C8" i="14"/>
  <c r="C163" i="14"/>
  <c r="AR259" i="1"/>
  <c r="AR233" i="1"/>
  <c r="AR199" i="1"/>
  <c r="AR165" i="1"/>
  <c r="AH195" i="9"/>
  <c r="AG195" i="9"/>
  <c r="AF195" i="9"/>
  <c r="AE195" i="9"/>
  <c r="AD195" i="9"/>
  <c r="AC195" i="9"/>
  <c r="AB195" i="9"/>
  <c r="AA195" i="9"/>
  <c r="Z195" i="9"/>
  <c r="Y195" i="9"/>
  <c r="X195" i="9"/>
  <c r="W195" i="9"/>
  <c r="V195" i="9"/>
  <c r="U195" i="9"/>
  <c r="T195" i="9"/>
  <c r="S195" i="9"/>
  <c r="R195" i="9"/>
  <c r="Q195" i="9"/>
  <c r="P195" i="9"/>
  <c r="O195" i="9"/>
  <c r="N195" i="9"/>
  <c r="M195" i="9"/>
  <c r="L195" i="9"/>
  <c r="K195" i="9"/>
  <c r="J195" i="9"/>
  <c r="I195" i="9"/>
  <c r="H195" i="9"/>
  <c r="G195" i="9"/>
  <c r="F195" i="9"/>
  <c r="E195" i="9"/>
  <c r="D195" i="9"/>
  <c r="C195" i="9"/>
  <c r="AH194" i="9"/>
  <c r="AG194" i="9"/>
  <c r="AF194" i="9"/>
  <c r="AE194" i="9"/>
  <c r="AD194" i="9"/>
  <c r="AC194" i="9"/>
  <c r="AB194" i="9"/>
  <c r="AA194" i="9"/>
  <c r="Z194" i="9"/>
  <c r="Y194" i="9"/>
  <c r="X194" i="9"/>
  <c r="W194" i="9"/>
  <c r="V194" i="9"/>
  <c r="U194" i="9"/>
  <c r="T194" i="9"/>
  <c r="S194" i="9"/>
  <c r="R194" i="9"/>
  <c r="Q194" i="9"/>
  <c r="P194" i="9"/>
  <c r="O194" i="9"/>
  <c r="N194" i="9"/>
  <c r="M194" i="9"/>
  <c r="L194" i="9"/>
  <c r="K194" i="9"/>
  <c r="J194" i="9"/>
  <c r="I194" i="9"/>
  <c r="H194" i="9"/>
  <c r="G194" i="9"/>
  <c r="F194" i="9"/>
  <c r="E194" i="9"/>
  <c r="D194" i="9"/>
  <c r="AH193" i="9"/>
  <c r="AG193" i="9"/>
  <c r="AF193" i="9"/>
  <c r="AE193" i="9"/>
  <c r="AD193" i="9"/>
  <c r="AC193" i="9"/>
  <c r="AB193" i="9"/>
  <c r="AA193" i="9"/>
  <c r="Z193" i="9"/>
  <c r="Y193" i="9"/>
  <c r="X193" i="9"/>
  <c r="W193" i="9"/>
  <c r="V193" i="9"/>
  <c r="U193" i="9"/>
  <c r="T193" i="9"/>
  <c r="S193" i="9"/>
  <c r="R193" i="9"/>
  <c r="Q193" i="9"/>
  <c r="P193" i="9"/>
  <c r="O193" i="9"/>
  <c r="N193" i="9"/>
  <c r="M193" i="9"/>
  <c r="L193" i="9"/>
  <c r="K193" i="9"/>
  <c r="J193" i="9"/>
  <c r="I193" i="9"/>
  <c r="H193" i="9"/>
  <c r="G193" i="9"/>
  <c r="F193" i="9"/>
  <c r="E193" i="9"/>
  <c r="D193" i="9"/>
  <c r="AH192" i="9"/>
  <c r="AG192" i="9"/>
  <c r="AF192" i="9"/>
  <c r="AE192" i="9"/>
  <c r="AD192" i="9"/>
  <c r="AC192" i="9"/>
  <c r="AB192" i="9"/>
  <c r="AA192" i="9"/>
  <c r="Z192" i="9"/>
  <c r="Y192" i="9"/>
  <c r="X192" i="9"/>
  <c r="W192" i="9"/>
  <c r="V192" i="9"/>
  <c r="U192" i="9"/>
  <c r="T192" i="9"/>
  <c r="S192" i="9"/>
  <c r="R192" i="9"/>
  <c r="Q192" i="9"/>
  <c r="P192" i="9"/>
  <c r="O192" i="9"/>
  <c r="N192" i="9"/>
  <c r="M192" i="9"/>
  <c r="L192" i="9"/>
  <c r="K192" i="9"/>
  <c r="J192" i="9"/>
  <c r="I192" i="9"/>
  <c r="H192" i="9"/>
  <c r="G192" i="9"/>
  <c r="F192" i="9"/>
  <c r="E192" i="9"/>
  <c r="D192" i="9"/>
  <c r="AH191" i="9"/>
  <c r="AG191" i="9"/>
  <c r="AF191" i="9"/>
  <c r="AE191" i="9"/>
  <c r="AD191" i="9"/>
  <c r="AC191" i="9"/>
  <c r="AB191" i="9"/>
  <c r="AA191" i="9"/>
  <c r="Z191" i="9"/>
  <c r="Y191" i="9"/>
  <c r="X191" i="9"/>
  <c r="W191" i="9"/>
  <c r="V191" i="9"/>
  <c r="U191" i="9"/>
  <c r="T191" i="9"/>
  <c r="S191" i="9"/>
  <c r="R191" i="9"/>
  <c r="Q191" i="9"/>
  <c r="P191" i="9"/>
  <c r="O191" i="9"/>
  <c r="N191" i="9"/>
  <c r="M191" i="9"/>
  <c r="L191" i="9"/>
  <c r="K191" i="9"/>
  <c r="J191" i="9"/>
  <c r="I191" i="9"/>
  <c r="H191" i="9"/>
  <c r="G191" i="9"/>
  <c r="F191" i="9"/>
  <c r="E191" i="9"/>
  <c r="D191" i="9"/>
  <c r="AH190" i="9"/>
  <c r="AG190" i="9"/>
  <c r="AF190" i="9"/>
  <c r="AE190" i="9"/>
  <c r="AD190" i="9"/>
  <c r="AC190" i="9"/>
  <c r="AB190" i="9"/>
  <c r="AA190" i="9"/>
  <c r="Z190" i="9"/>
  <c r="Y190" i="9"/>
  <c r="X190" i="9"/>
  <c r="W190" i="9"/>
  <c r="V190" i="9"/>
  <c r="U190" i="9"/>
  <c r="T190" i="9"/>
  <c r="S190" i="9"/>
  <c r="R190" i="9"/>
  <c r="Q190" i="9"/>
  <c r="P190" i="9"/>
  <c r="O190" i="9"/>
  <c r="N190" i="9"/>
  <c r="M190" i="9"/>
  <c r="L190" i="9"/>
  <c r="K190" i="9"/>
  <c r="J190" i="9"/>
  <c r="I190" i="9"/>
  <c r="H190" i="9"/>
  <c r="G190" i="9"/>
  <c r="F190" i="9"/>
  <c r="E190" i="9"/>
  <c r="D190" i="9"/>
  <c r="AH189" i="9"/>
  <c r="AG189" i="9"/>
  <c r="AF189" i="9"/>
  <c r="AE189" i="9"/>
  <c r="AD189" i="9"/>
  <c r="AC189" i="9"/>
  <c r="AB189" i="9"/>
  <c r="AA189" i="9"/>
  <c r="Z189" i="9"/>
  <c r="Y189" i="9"/>
  <c r="X189" i="9"/>
  <c r="W189" i="9"/>
  <c r="V189" i="9"/>
  <c r="U189" i="9"/>
  <c r="T189" i="9"/>
  <c r="S189" i="9"/>
  <c r="R189" i="9"/>
  <c r="Q189" i="9"/>
  <c r="P189" i="9"/>
  <c r="O189" i="9"/>
  <c r="N189" i="9"/>
  <c r="M189" i="9"/>
  <c r="L189" i="9"/>
  <c r="K189" i="9"/>
  <c r="J189" i="9"/>
  <c r="I189" i="9"/>
  <c r="H189" i="9"/>
  <c r="G189" i="9"/>
  <c r="F189" i="9"/>
  <c r="E189" i="9"/>
  <c r="D189" i="9"/>
  <c r="AH188" i="9"/>
  <c r="AG188" i="9"/>
  <c r="AF188" i="9"/>
  <c r="AE188" i="9"/>
  <c r="AD188" i="9"/>
  <c r="AC188" i="9"/>
  <c r="AB188" i="9"/>
  <c r="AA188" i="9"/>
  <c r="Z188" i="9"/>
  <c r="Y188" i="9"/>
  <c r="X188" i="9"/>
  <c r="W188" i="9"/>
  <c r="V188" i="9"/>
  <c r="U188" i="9"/>
  <c r="T188" i="9"/>
  <c r="S188" i="9"/>
  <c r="R188" i="9"/>
  <c r="Q188" i="9"/>
  <c r="P188" i="9"/>
  <c r="O188" i="9"/>
  <c r="N188" i="9"/>
  <c r="M188" i="9"/>
  <c r="L188" i="9"/>
  <c r="K188" i="9"/>
  <c r="J188" i="9"/>
  <c r="I188" i="9"/>
  <c r="H188" i="9"/>
  <c r="G188" i="9"/>
  <c r="F188" i="9"/>
  <c r="E188" i="9"/>
  <c r="D188" i="9"/>
  <c r="AH187" i="9"/>
  <c r="AG187" i="9"/>
  <c r="AF187" i="9"/>
  <c r="AE187" i="9"/>
  <c r="AD187" i="9"/>
  <c r="AC187" i="9"/>
  <c r="AB187" i="9"/>
  <c r="AA187" i="9"/>
  <c r="Z187" i="9"/>
  <c r="Y187" i="9"/>
  <c r="X187" i="9"/>
  <c r="W187" i="9"/>
  <c r="V187" i="9"/>
  <c r="U187" i="9"/>
  <c r="T187" i="9"/>
  <c r="S187" i="9"/>
  <c r="R187" i="9"/>
  <c r="Q187" i="9"/>
  <c r="P187" i="9"/>
  <c r="O187" i="9"/>
  <c r="N187" i="9"/>
  <c r="M187" i="9"/>
  <c r="L187" i="9"/>
  <c r="K187" i="9"/>
  <c r="J187" i="9"/>
  <c r="I187" i="9"/>
  <c r="H187" i="9"/>
  <c r="G187" i="9"/>
  <c r="F187" i="9"/>
  <c r="E187" i="9"/>
  <c r="D187" i="9"/>
  <c r="AH186" i="9"/>
  <c r="AG186" i="9"/>
  <c r="AF186" i="9"/>
  <c r="AE186" i="9"/>
  <c r="AD186" i="9"/>
  <c r="AC186" i="9"/>
  <c r="AB186" i="9"/>
  <c r="AA186" i="9"/>
  <c r="Z186" i="9"/>
  <c r="Y186" i="9"/>
  <c r="X186" i="9"/>
  <c r="W186" i="9"/>
  <c r="V186" i="9"/>
  <c r="U186" i="9"/>
  <c r="T186" i="9"/>
  <c r="S186" i="9"/>
  <c r="R186" i="9"/>
  <c r="Q186" i="9"/>
  <c r="P186" i="9"/>
  <c r="O186" i="9"/>
  <c r="N186" i="9"/>
  <c r="M186" i="9"/>
  <c r="L186" i="9"/>
  <c r="K186" i="9"/>
  <c r="J186" i="9"/>
  <c r="I186" i="9"/>
  <c r="H186" i="9"/>
  <c r="G186" i="9"/>
  <c r="F186" i="9"/>
  <c r="E186" i="9"/>
  <c r="D186" i="9"/>
  <c r="AH185" i="9"/>
  <c r="AG185" i="9"/>
  <c r="AF185" i="9"/>
  <c r="AE185" i="9"/>
  <c r="AD185" i="9"/>
  <c r="AC185" i="9"/>
  <c r="AB185" i="9"/>
  <c r="AA185" i="9"/>
  <c r="Z185" i="9"/>
  <c r="Y185" i="9"/>
  <c r="X185" i="9"/>
  <c r="W185" i="9"/>
  <c r="V185" i="9"/>
  <c r="U185" i="9"/>
  <c r="T185" i="9"/>
  <c r="S185" i="9"/>
  <c r="R185" i="9"/>
  <c r="Q185" i="9"/>
  <c r="P185" i="9"/>
  <c r="O185" i="9"/>
  <c r="N185" i="9"/>
  <c r="M185" i="9"/>
  <c r="L185" i="9"/>
  <c r="K185" i="9"/>
  <c r="J185" i="9"/>
  <c r="I185" i="9"/>
  <c r="H185" i="9"/>
  <c r="G185" i="9"/>
  <c r="F185" i="9"/>
  <c r="E185" i="9"/>
  <c r="D185" i="9"/>
  <c r="AH184" i="9"/>
  <c r="AG184" i="9"/>
  <c r="AF184" i="9"/>
  <c r="AE184" i="9"/>
  <c r="AD184" i="9"/>
  <c r="AC184" i="9"/>
  <c r="AB184" i="9"/>
  <c r="AA184" i="9"/>
  <c r="Z184" i="9"/>
  <c r="Y184" i="9"/>
  <c r="X184" i="9"/>
  <c r="W184" i="9"/>
  <c r="V184" i="9"/>
  <c r="U184" i="9"/>
  <c r="T184" i="9"/>
  <c r="S184" i="9"/>
  <c r="R184" i="9"/>
  <c r="Q184" i="9"/>
  <c r="P184" i="9"/>
  <c r="O184" i="9"/>
  <c r="N184" i="9"/>
  <c r="M184" i="9"/>
  <c r="L184" i="9"/>
  <c r="K184" i="9"/>
  <c r="J184" i="9"/>
  <c r="I184" i="9"/>
  <c r="H184" i="9"/>
  <c r="G184" i="9"/>
  <c r="F184" i="9"/>
  <c r="E184" i="9"/>
  <c r="D184" i="9"/>
  <c r="AH183" i="9"/>
  <c r="AG183" i="9"/>
  <c r="AF183" i="9"/>
  <c r="AE183" i="9"/>
  <c r="AD183" i="9"/>
  <c r="AC183" i="9"/>
  <c r="AB183" i="9"/>
  <c r="AA183" i="9"/>
  <c r="Z183" i="9"/>
  <c r="Y183" i="9"/>
  <c r="X183" i="9"/>
  <c r="W183" i="9"/>
  <c r="V183" i="9"/>
  <c r="U183" i="9"/>
  <c r="T183" i="9"/>
  <c r="S183" i="9"/>
  <c r="R183" i="9"/>
  <c r="Q183" i="9"/>
  <c r="P183" i="9"/>
  <c r="O183" i="9"/>
  <c r="N183" i="9"/>
  <c r="M183" i="9"/>
  <c r="L183" i="9"/>
  <c r="K183" i="9"/>
  <c r="J183" i="9"/>
  <c r="I183" i="9"/>
  <c r="H183" i="9"/>
  <c r="G183" i="9"/>
  <c r="F183" i="9"/>
  <c r="E183" i="9"/>
  <c r="D183" i="9"/>
  <c r="AH182" i="9"/>
  <c r="AG182" i="9"/>
  <c r="AF182" i="9"/>
  <c r="AE182" i="9"/>
  <c r="AD182" i="9"/>
  <c r="AC182" i="9"/>
  <c r="AB182" i="9"/>
  <c r="AA182" i="9"/>
  <c r="Z182" i="9"/>
  <c r="Y182" i="9"/>
  <c r="X182" i="9"/>
  <c r="W182" i="9"/>
  <c r="V182" i="9"/>
  <c r="U182" i="9"/>
  <c r="T182" i="9"/>
  <c r="S182" i="9"/>
  <c r="R182" i="9"/>
  <c r="Q182" i="9"/>
  <c r="P182" i="9"/>
  <c r="O182" i="9"/>
  <c r="N182" i="9"/>
  <c r="M182" i="9"/>
  <c r="L182" i="9"/>
  <c r="K182" i="9"/>
  <c r="J182" i="9"/>
  <c r="I182" i="9"/>
  <c r="H182" i="9"/>
  <c r="G182" i="9"/>
  <c r="F182" i="9"/>
  <c r="E182" i="9"/>
  <c r="D182" i="9"/>
  <c r="U181" i="9"/>
  <c r="T181" i="9"/>
  <c r="Z180" i="9"/>
  <c r="Y180" i="9"/>
  <c r="AE179" i="9"/>
  <c r="AB179" i="9"/>
  <c r="AG178" i="9"/>
  <c r="E178" i="9"/>
  <c r="I177" i="9"/>
  <c r="O176" i="9"/>
  <c r="N176" i="9"/>
  <c r="T175" i="9"/>
  <c r="S175" i="9"/>
  <c r="Y174" i="9"/>
  <c r="W174" i="9"/>
  <c r="AC173" i="9"/>
  <c r="AB173" i="9"/>
  <c r="AH172" i="9"/>
  <c r="AG172" i="9"/>
  <c r="G172" i="9"/>
  <c r="T171" i="9"/>
  <c r="S171" i="9"/>
  <c r="AF170" i="9"/>
  <c r="AE170" i="9"/>
  <c r="AH163" i="9"/>
  <c r="AG163" i="9"/>
  <c r="AF163" i="9"/>
  <c r="AE163" i="9"/>
  <c r="AD163" i="9"/>
  <c r="AC163" i="9"/>
  <c r="AB163" i="9"/>
  <c r="AA163" i="9"/>
  <c r="Z163" i="9"/>
  <c r="Y163" i="9"/>
  <c r="X163" i="9"/>
  <c r="W163" i="9"/>
  <c r="V163" i="9"/>
  <c r="U163" i="9"/>
  <c r="T163" i="9"/>
  <c r="S163" i="9"/>
  <c r="R163" i="9"/>
  <c r="Q163" i="9"/>
  <c r="P163" i="9"/>
  <c r="O163" i="9"/>
  <c r="N163" i="9"/>
  <c r="M163" i="9"/>
  <c r="L163" i="9"/>
  <c r="K163" i="9"/>
  <c r="J163" i="9"/>
  <c r="I163" i="9"/>
  <c r="H163" i="9"/>
  <c r="G163" i="9"/>
  <c r="F163" i="9"/>
  <c r="E163" i="9"/>
  <c r="D163" i="9"/>
  <c r="A113" i="9"/>
  <c r="A164" i="9"/>
  <c r="AH81" i="9"/>
  <c r="AG81" i="9"/>
  <c r="AF81" i="9"/>
  <c r="AE81" i="9"/>
  <c r="AD81" i="9"/>
  <c r="AC81" i="9"/>
  <c r="AB81" i="9"/>
  <c r="AA81" i="9"/>
  <c r="Z81" i="9"/>
  <c r="Y81" i="9"/>
  <c r="X81" i="9"/>
  <c r="W81" i="9"/>
  <c r="V81" i="9"/>
  <c r="U81" i="9"/>
  <c r="T81" i="9"/>
  <c r="S81" i="9"/>
  <c r="R81" i="9"/>
  <c r="Q81" i="9"/>
  <c r="P81" i="9"/>
  <c r="O81" i="9"/>
  <c r="N81" i="9"/>
  <c r="M81" i="9"/>
  <c r="L81" i="9"/>
  <c r="K81" i="9"/>
  <c r="J81" i="9"/>
  <c r="I81" i="9"/>
  <c r="H81" i="9"/>
  <c r="G81" i="9"/>
  <c r="F81" i="9"/>
  <c r="E81" i="9"/>
  <c r="D81" i="9"/>
  <c r="AH80" i="9"/>
  <c r="AG80" i="9"/>
  <c r="AF80" i="9"/>
  <c r="AE80" i="9"/>
  <c r="AD80" i="9"/>
  <c r="AC80" i="9"/>
  <c r="AB80" i="9"/>
  <c r="AA80" i="9"/>
  <c r="Z80" i="9"/>
  <c r="Y80" i="9"/>
  <c r="X80" i="9"/>
  <c r="W80" i="9"/>
  <c r="V80" i="9"/>
  <c r="U80" i="9"/>
  <c r="T80" i="9"/>
  <c r="S80" i="9"/>
  <c r="R80" i="9"/>
  <c r="Q80" i="9"/>
  <c r="P80" i="9"/>
  <c r="O80" i="9"/>
  <c r="N80" i="9"/>
  <c r="M80" i="9"/>
  <c r="L80" i="9"/>
  <c r="K80" i="9"/>
  <c r="J80" i="9"/>
  <c r="I80" i="9"/>
  <c r="H80" i="9"/>
  <c r="G80" i="9"/>
  <c r="F80" i="9"/>
  <c r="E80" i="9"/>
  <c r="D80" i="9"/>
  <c r="AH79" i="9"/>
  <c r="AG79" i="9"/>
  <c r="AF79" i="9"/>
  <c r="AE79" i="9"/>
  <c r="AD79" i="9"/>
  <c r="AC79" i="9"/>
  <c r="AB79" i="9"/>
  <c r="AA79" i="9"/>
  <c r="Z79" i="9"/>
  <c r="Y79" i="9"/>
  <c r="X79" i="9"/>
  <c r="W79" i="9"/>
  <c r="V79" i="9"/>
  <c r="U79" i="9"/>
  <c r="T79" i="9"/>
  <c r="S79" i="9"/>
  <c r="R79" i="9"/>
  <c r="Q79" i="9"/>
  <c r="P79" i="9"/>
  <c r="O79" i="9"/>
  <c r="N79" i="9"/>
  <c r="M79" i="9"/>
  <c r="L79" i="9"/>
  <c r="K79" i="9"/>
  <c r="J79" i="9"/>
  <c r="I79" i="9"/>
  <c r="H79" i="9"/>
  <c r="G79" i="9"/>
  <c r="F79" i="9"/>
  <c r="E79" i="9"/>
  <c r="D79" i="9"/>
  <c r="A79" i="9"/>
  <c r="A131" i="9"/>
  <c r="A182" i="9"/>
  <c r="T78" i="9"/>
  <c r="M78" i="9"/>
  <c r="I78" i="9"/>
  <c r="U77" i="9"/>
  <c r="N77" i="9"/>
  <c r="J77" i="9"/>
  <c r="V76" i="9"/>
  <c r="O76" i="9"/>
  <c r="K76" i="9"/>
  <c r="AB75" i="9"/>
  <c r="T75" i="9"/>
  <c r="L75" i="9"/>
  <c r="D75" i="9"/>
  <c r="AC74" i="9"/>
  <c r="U74" i="9"/>
  <c r="M74" i="9"/>
  <c r="E74" i="9"/>
  <c r="AD73" i="9"/>
  <c r="V73" i="9"/>
  <c r="N73" i="9"/>
  <c r="F73" i="9"/>
  <c r="AE72" i="9"/>
  <c r="W72" i="9"/>
  <c r="O72" i="9"/>
  <c r="G72" i="9"/>
  <c r="AF71" i="9"/>
  <c r="X71" i="9"/>
  <c r="P71" i="9"/>
  <c r="H71" i="9"/>
  <c r="AG70" i="9"/>
  <c r="Y70" i="9"/>
  <c r="Q70" i="9"/>
  <c r="I70" i="9"/>
  <c r="AH69" i="9"/>
  <c r="Z69" i="9"/>
  <c r="R69" i="9"/>
  <c r="J69" i="9"/>
  <c r="A69" i="9"/>
  <c r="A121" i="9"/>
  <c r="A172" i="9"/>
  <c r="AA68" i="9"/>
  <c r="S68" i="9"/>
  <c r="K68" i="9"/>
  <c r="AB67" i="9"/>
  <c r="T67" i="9"/>
  <c r="L67" i="9"/>
  <c r="H67" i="9"/>
  <c r="G67" i="9"/>
  <c r="D67" i="9"/>
  <c r="AG66" i="9"/>
  <c r="AF66" i="9"/>
  <c r="AC66" i="9"/>
  <c r="AB66" i="9"/>
  <c r="Y66" i="9"/>
  <c r="X66" i="9"/>
  <c r="U66" i="9"/>
  <c r="T66" i="9"/>
  <c r="Q66" i="9"/>
  <c r="P66" i="9"/>
  <c r="M66" i="9"/>
  <c r="L66" i="9"/>
  <c r="I66" i="9"/>
  <c r="H66" i="9"/>
  <c r="E66" i="9"/>
  <c r="D66" i="9"/>
  <c r="AH65" i="9"/>
  <c r="AG65" i="9"/>
  <c r="AD65" i="9"/>
  <c r="AC65" i="9"/>
  <c r="Z65" i="9"/>
  <c r="Y65" i="9"/>
  <c r="V65" i="9"/>
  <c r="U65" i="9"/>
  <c r="R65" i="9"/>
  <c r="Q65" i="9"/>
  <c r="N65" i="9"/>
  <c r="M65" i="9"/>
  <c r="J65" i="9"/>
  <c r="I65" i="9"/>
  <c r="F65" i="9"/>
  <c r="E65" i="9"/>
  <c r="A65" i="9"/>
  <c r="A117" i="9"/>
  <c r="A168" i="9"/>
  <c r="AH64" i="9"/>
  <c r="AE64" i="9"/>
  <c r="AD64" i="9"/>
  <c r="AA64" i="9"/>
  <c r="Z64" i="9"/>
  <c r="W64" i="9"/>
  <c r="V64" i="9"/>
  <c r="S64" i="9"/>
  <c r="R64" i="9"/>
  <c r="O64" i="9"/>
  <c r="N64" i="9"/>
  <c r="K64" i="9"/>
  <c r="J64" i="9"/>
  <c r="G64" i="9"/>
  <c r="F64" i="9"/>
  <c r="A64" i="9"/>
  <c r="A116" i="9"/>
  <c r="A167" i="9"/>
  <c r="AF63" i="9"/>
  <c r="AE63" i="9"/>
  <c r="AB63" i="9"/>
  <c r="AA63" i="9"/>
  <c r="X63" i="9"/>
  <c r="W63" i="9"/>
  <c r="T63" i="9"/>
  <c r="S63" i="9"/>
  <c r="P63" i="9"/>
  <c r="O63" i="9"/>
  <c r="L63" i="9"/>
  <c r="K63" i="9"/>
  <c r="H63" i="9"/>
  <c r="G63" i="9"/>
  <c r="D63" i="9"/>
  <c r="AG62" i="9"/>
  <c r="AF62" i="9"/>
  <c r="AC62" i="9"/>
  <c r="AB62" i="9"/>
  <c r="Y62" i="9"/>
  <c r="X62" i="9"/>
  <c r="U62" i="9"/>
  <c r="T62" i="9"/>
  <c r="Q62" i="9"/>
  <c r="P62" i="9"/>
  <c r="M62" i="9"/>
  <c r="L62" i="9"/>
  <c r="I62" i="9"/>
  <c r="H62" i="9"/>
  <c r="E62" i="9"/>
  <c r="D62" i="9"/>
  <c r="AH61" i="9"/>
  <c r="AG61" i="9"/>
  <c r="AD61" i="9"/>
  <c r="AC61" i="9"/>
  <c r="Z61" i="9"/>
  <c r="Y61" i="9"/>
  <c r="V61" i="9"/>
  <c r="U61" i="9"/>
  <c r="R61" i="9"/>
  <c r="Q61" i="9"/>
  <c r="N61" i="9"/>
  <c r="M61" i="9"/>
  <c r="J61" i="9"/>
  <c r="I61" i="9"/>
  <c r="F61" i="9"/>
  <c r="E61" i="9"/>
  <c r="A61" i="9"/>
  <c r="AH60" i="9"/>
  <c r="AG60" i="9"/>
  <c r="AF60" i="9"/>
  <c r="AE60" i="9"/>
  <c r="AD60" i="9"/>
  <c r="AC60" i="9"/>
  <c r="AB60" i="9"/>
  <c r="AA60" i="9"/>
  <c r="Z60" i="9"/>
  <c r="Y60" i="9"/>
  <c r="X60" i="9"/>
  <c r="W60" i="9"/>
  <c r="V60" i="9"/>
  <c r="U60" i="9"/>
  <c r="T60" i="9"/>
  <c r="S60" i="9"/>
  <c r="R60" i="9"/>
  <c r="Q60" i="9"/>
  <c r="P60" i="9"/>
  <c r="O60" i="9"/>
  <c r="N60" i="9"/>
  <c r="M60" i="9"/>
  <c r="L60" i="9"/>
  <c r="K60" i="9"/>
  <c r="J60" i="9"/>
  <c r="I60" i="9"/>
  <c r="H60" i="9"/>
  <c r="G60" i="9"/>
  <c r="F60" i="9"/>
  <c r="E60" i="9"/>
  <c r="D60" i="9"/>
  <c r="C44" i="9"/>
  <c r="D44" i="9"/>
  <c r="D96" i="9"/>
  <c r="D147" i="9"/>
  <c r="C96" i="9"/>
  <c r="C147" i="9"/>
  <c r="C144" i="9"/>
  <c r="C194" i="9"/>
  <c r="C190" i="9"/>
  <c r="C186" i="9"/>
  <c r="C29" i="9"/>
  <c r="C28" i="9"/>
  <c r="A28" i="9"/>
  <c r="A29" i="9"/>
  <c r="C27" i="9"/>
  <c r="C182" i="9"/>
  <c r="AH78" i="9"/>
  <c r="AE181" i="9"/>
  <c r="AC181" i="9"/>
  <c r="Y181" i="9"/>
  <c r="X181" i="9"/>
  <c r="U78" i="9"/>
  <c r="S181" i="9"/>
  <c r="O181" i="9"/>
  <c r="M181" i="9"/>
  <c r="I181" i="9"/>
  <c r="H181" i="9"/>
  <c r="E78" i="9"/>
  <c r="D181" i="9"/>
  <c r="C26" i="9"/>
  <c r="A78" i="9"/>
  <c r="A130" i="9"/>
  <c r="A181" i="9"/>
  <c r="AF180" i="9"/>
  <c r="AD180" i="9"/>
  <c r="Z77" i="9"/>
  <c r="Y77" i="9"/>
  <c r="U180" i="9"/>
  <c r="T180" i="9"/>
  <c r="P180" i="9"/>
  <c r="N180" i="9"/>
  <c r="K77" i="9"/>
  <c r="J180" i="9"/>
  <c r="I180" i="9"/>
  <c r="E180" i="9"/>
  <c r="D180" i="9"/>
  <c r="A77" i="9"/>
  <c r="A129" i="9"/>
  <c r="A180" i="9"/>
  <c r="AG179" i="9"/>
  <c r="AE76" i="9"/>
  <c r="AB76" i="9"/>
  <c r="AA179" i="9"/>
  <c r="Z179" i="9"/>
  <c r="V179" i="9"/>
  <c r="U179" i="9"/>
  <c r="Q179" i="9"/>
  <c r="P76" i="9"/>
  <c r="O179" i="9"/>
  <c r="K179" i="9"/>
  <c r="J179" i="9"/>
  <c r="G179" i="9"/>
  <c r="F179" i="9"/>
  <c r="C24" i="9"/>
  <c r="A76" i="9"/>
  <c r="A128" i="9"/>
  <c r="A179" i="9"/>
  <c r="AG75" i="9"/>
  <c r="AF178" i="9"/>
  <c r="AE178" i="9"/>
  <c r="AB178" i="9"/>
  <c r="AA178" i="9"/>
  <c r="X178" i="9"/>
  <c r="W178" i="9"/>
  <c r="U75" i="9"/>
  <c r="T178" i="9"/>
  <c r="S75" i="9"/>
  <c r="P178" i="9"/>
  <c r="O178" i="9"/>
  <c r="L178" i="9"/>
  <c r="K178" i="9"/>
  <c r="H178" i="9"/>
  <c r="G178" i="9"/>
  <c r="E75" i="9"/>
  <c r="D178" i="9"/>
  <c r="A75" i="9"/>
  <c r="A127" i="9"/>
  <c r="A178" i="9"/>
  <c r="AG177" i="9"/>
  <c r="AF177" i="9"/>
  <c r="AC177" i="9"/>
  <c r="AB177" i="9"/>
  <c r="Y177" i="9"/>
  <c r="X177" i="9"/>
  <c r="U177" i="9"/>
  <c r="T177" i="9"/>
  <c r="Q177" i="9"/>
  <c r="P177" i="9"/>
  <c r="M177" i="9"/>
  <c r="L74" i="9"/>
  <c r="I74" i="9"/>
  <c r="H177" i="9"/>
  <c r="E177" i="9"/>
  <c r="D177" i="9"/>
  <c r="C22" i="9"/>
  <c r="A74" i="9"/>
  <c r="A126" i="9"/>
  <c r="A177" i="9"/>
  <c r="AH176" i="9"/>
  <c r="AG176" i="9"/>
  <c r="AD176" i="9"/>
  <c r="AC73" i="9"/>
  <c r="Z176" i="9"/>
  <c r="Y176" i="9"/>
  <c r="V176" i="9"/>
  <c r="U176" i="9"/>
  <c r="R176" i="9"/>
  <c r="Q176" i="9"/>
  <c r="O73" i="9"/>
  <c r="M176" i="9"/>
  <c r="J176" i="9"/>
  <c r="I176" i="9"/>
  <c r="F176" i="9"/>
  <c r="E176" i="9"/>
  <c r="A73" i="9"/>
  <c r="A125" i="9"/>
  <c r="A176" i="9"/>
  <c r="AH175" i="9"/>
  <c r="AF72" i="9"/>
  <c r="AE175" i="9"/>
  <c r="AD175" i="9"/>
  <c r="AA175" i="9"/>
  <c r="Z175" i="9"/>
  <c r="W175" i="9"/>
  <c r="V175" i="9"/>
  <c r="T72" i="9"/>
  <c r="S72" i="9"/>
  <c r="R175" i="9"/>
  <c r="O175" i="9"/>
  <c r="N175" i="9"/>
  <c r="K175" i="9"/>
  <c r="J175" i="9"/>
  <c r="G175" i="9"/>
  <c r="F175" i="9"/>
  <c r="D72" i="9"/>
  <c r="A72" i="9"/>
  <c r="A124" i="9"/>
  <c r="A175" i="9"/>
  <c r="AF174" i="9"/>
  <c r="AE174" i="9"/>
  <c r="AB174" i="9"/>
  <c r="AA174" i="9"/>
  <c r="Y71" i="9"/>
  <c r="X174" i="9"/>
  <c r="W71" i="9"/>
  <c r="T174" i="9"/>
  <c r="S174" i="9"/>
  <c r="P174" i="9"/>
  <c r="O174" i="9"/>
  <c r="L174" i="9"/>
  <c r="K174" i="9"/>
  <c r="I71" i="9"/>
  <c r="H174" i="9"/>
  <c r="G174" i="9"/>
  <c r="D174" i="9"/>
  <c r="A71" i="9"/>
  <c r="A123" i="9"/>
  <c r="A174" i="9"/>
  <c r="AG173" i="9"/>
  <c r="AF173" i="9"/>
  <c r="AC70" i="9"/>
  <c r="AB70" i="9"/>
  <c r="Y173" i="9"/>
  <c r="X173" i="9"/>
  <c r="U173" i="9"/>
  <c r="T173" i="9"/>
  <c r="Q173" i="9"/>
  <c r="P173" i="9"/>
  <c r="M173" i="9"/>
  <c r="L173" i="9"/>
  <c r="I173" i="9"/>
  <c r="H173" i="9"/>
  <c r="E173" i="9"/>
  <c r="D173" i="9"/>
  <c r="A70" i="9"/>
  <c r="A122" i="9"/>
  <c r="A173" i="9"/>
  <c r="AG69" i="9"/>
  <c r="AD172" i="9"/>
  <c r="AC172" i="9"/>
  <c r="Z172" i="9"/>
  <c r="Y172" i="9"/>
  <c r="V172" i="9"/>
  <c r="U172" i="9"/>
  <c r="S69" i="9"/>
  <c r="R172" i="9"/>
  <c r="Q172" i="9"/>
  <c r="N172" i="9"/>
  <c r="M172" i="9"/>
  <c r="J172" i="9"/>
  <c r="I69" i="9"/>
  <c r="G69" i="9"/>
  <c r="F172" i="9"/>
  <c r="E172" i="9"/>
  <c r="AH171" i="9"/>
  <c r="AE171" i="9"/>
  <c r="AD171" i="9"/>
  <c r="AA171" i="9"/>
  <c r="Z171" i="9"/>
  <c r="W171" i="9"/>
  <c r="V171" i="9"/>
  <c r="T68" i="9"/>
  <c r="R171" i="9"/>
  <c r="O171" i="9"/>
  <c r="N171" i="9"/>
  <c r="K171" i="9"/>
  <c r="J171" i="9"/>
  <c r="H68" i="9"/>
  <c r="G171" i="9"/>
  <c r="F171" i="9"/>
  <c r="C16" i="9"/>
  <c r="A68" i="9"/>
  <c r="A120" i="9"/>
  <c r="A171" i="9"/>
  <c r="AF67" i="9"/>
  <c r="AE67" i="9"/>
  <c r="AB170" i="9"/>
  <c r="AA170" i="9"/>
  <c r="X170" i="9"/>
  <c r="W170" i="9"/>
  <c r="U67" i="9"/>
  <c r="T170" i="9"/>
  <c r="S170" i="9"/>
  <c r="P170" i="9"/>
  <c r="O170" i="9"/>
  <c r="L170" i="9"/>
  <c r="K67" i="9"/>
  <c r="J170" i="9"/>
  <c r="H170" i="9"/>
  <c r="G170" i="9"/>
  <c r="F170" i="9"/>
  <c r="E170" i="9"/>
  <c r="D170" i="9"/>
  <c r="A67" i="9"/>
  <c r="A119" i="9"/>
  <c r="A170" i="9"/>
  <c r="AH169" i="9"/>
  <c r="AG169" i="9"/>
  <c r="AF169" i="9"/>
  <c r="AE169" i="9"/>
  <c r="AD169" i="9"/>
  <c r="AC169" i="9"/>
  <c r="AB169" i="9"/>
  <c r="AA66" i="9"/>
  <c r="Z169" i="9"/>
  <c r="Y169" i="9"/>
  <c r="X169" i="9"/>
  <c r="W169" i="9"/>
  <c r="V169" i="9"/>
  <c r="U169" i="9"/>
  <c r="T169" i="9"/>
  <c r="S66" i="9"/>
  <c r="R169" i="9"/>
  <c r="Q169" i="9"/>
  <c r="P169" i="9"/>
  <c r="O169" i="9"/>
  <c r="N169" i="9"/>
  <c r="M169" i="9"/>
  <c r="L169" i="9"/>
  <c r="K66" i="9"/>
  <c r="J169" i="9"/>
  <c r="I169" i="9"/>
  <c r="H169" i="9"/>
  <c r="G169" i="9"/>
  <c r="F169" i="9"/>
  <c r="E169" i="9"/>
  <c r="D169" i="9"/>
  <c r="A66" i="9"/>
  <c r="A118" i="9"/>
  <c r="A169" i="9"/>
  <c r="AH168" i="9"/>
  <c r="AG168" i="9"/>
  <c r="AF168" i="9"/>
  <c r="AE168" i="9"/>
  <c r="AD168" i="9"/>
  <c r="AC168" i="9"/>
  <c r="AB65" i="9"/>
  <c r="AA168" i="9"/>
  <c r="Z168" i="9"/>
  <c r="Y168" i="9"/>
  <c r="X168" i="9"/>
  <c r="W168" i="9"/>
  <c r="V168" i="9"/>
  <c r="U168" i="9"/>
  <c r="T65" i="9"/>
  <c r="S168" i="9"/>
  <c r="R168" i="9"/>
  <c r="Q168" i="9"/>
  <c r="P168" i="9"/>
  <c r="O168" i="9"/>
  <c r="N168" i="9"/>
  <c r="M168" i="9"/>
  <c r="L65" i="9"/>
  <c r="K168" i="9"/>
  <c r="J168" i="9"/>
  <c r="I168" i="9"/>
  <c r="H168" i="9"/>
  <c r="G168" i="9"/>
  <c r="F168" i="9"/>
  <c r="E168" i="9"/>
  <c r="D65" i="9"/>
  <c r="AH167" i="9"/>
  <c r="AG167" i="9"/>
  <c r="AF167" i="9"/>
  <c r="AE167" i="9"/>
  <c r="AD167" i="9"/>
  <c r="AC64" i="9"/>
  <c r="AB167" i="9"/>
  <c r="AA167" i="9"/>
  <c r="Z167" i="9"/>
  <c r="Y167" i="9"/>
  <c r="X167" i="9"/>
  <c r="W167" i="9"/>
  <c r="V167" i="9"/>
  <c r="U64" i="9"/>
  <c r="T167" i="9"/>
  <c r="S167" i="9"/>
  <c r="R167" i="9"/>
  <c r="Q167" i="9"/>
  <c r="P167" i="9"/>
  <c r="O167" i="9"/>
  <c r="N167" i="9"/>
  <c r="M64" i="9"/>
  <c r="L167" i="9"/>
  <c r="K167" i="9"/>
  <c r="J167" i="9"/>
  <c r="I167" i="9"/>
  <c r="H167" i="9"/>
  <c r="G167" i="9"/>
  <c r="F167" i="9"/>
  <c r="E64" i="9"/>
  <c r="D167" i="9"/>
  <c r="AH166" i="9"/>
  <c r="AG166" i="9"/>
  <c r="AF166" i="9"/>
  <c r="AE166" i="9"/>
  <c r="AD63" i="9"/>
  <c r="AC166" i="9"/>
  <c r="AB166" i="9"/>
  <c r="AA166" i="9"/>
  <c r="Z166" i="9"/>
  <c r="Y166" i="9"/>
  <c r="X166" i="9"/>
  <c r="W166" i="9"/>
  <c r="V63" i="9"/>
  <c r="U166" i="9"/>
  <c r="T166" i="9"/>
  <c r="S166" i="9"/>
  <c r="R166" i="9"/>
  <c r="Q166" i="9"/>
  <c r="P166" i="9"/>
  <c r="O166" i="9"/>
  <c r="N63" i="9"/>
  <c r="M166" i="9"/>
  <c r="L166" i="9"/>
  <c r="K166" i="9"/>
  <c r="J166" i="9"/>
  <c r="I166" i="9"/>
  <c r="H166" i="9"/>
  <c r="G166" i="9"/>
  <c r="F63" i="9"/>
  <c r="E166" i="9"/>
  <c r="D166" i="9"/>
  <c r="A63" i="9"/>
  <c r="A115" i="9"/>
  <c r="A166" i="9"/>
  <c r="AH165" i="9"/>
  <c r="AG165" i="9"/>
  <c r="AF165" i="9"/>
  <c r="AE62" i="9"/>
  <c r="AD165" i="9"/>
  <c r="AC165" i="9"/>
  <c r="AB165" i="9"/>
  <c r="AA165" i="9"/>
  <c r="Z165" i="9"/>
  <c r="Y165" i="9"/>
  <c r="X165" i="9"/>
  <c r="W62" i="9"/>
  <c r="V165" i="9"/>
  <c r="U165" i="9"/>
  <c r="T165" i="9"/>
  <c r="S165" i="9"/>
  <c r="R165" i="9"/>
  <c r="Q165" i="9"/>
  <c r="P165" i="9"/>
  <c r="O62" i="9"/>
  <c r="N165" i="9"/>
  <c r="M165" i="9"/>
  <c r="L165" i="9"/>
  <c r="K165" i="9"/>
  <c r="J165" i="9"/>
  <c r="I165" i="9"/>
  <c r="H165" i="9"/>
  <c r="G62" i="9"/>
  <c r="F165" i="9"/>
  <c r="E165" i="9"/>
  <c r="D165" i="9"/>
  <c r="C10" i="9"/>
  <c r="A62" i="9"/>
  <c r="A114" i="9"/>
  <c r="A165" i="9"/>
  <c r="AH164" i="9"/>
  <c r="AG164" i="9"/>
  <c r="AF61" i="9"/>
  <c r="AE164" i="9"/>
  <c r="AD164" i="9"/>
  <c r="AC164" i="9"/>
  <c r="AB164" i="9"/>
  <c r="AA164" i="9"/>
  <c r="Z164" i="9"/>
  <c r="Y164" i="9"/>
  <c r="X61" i="9"/>
  <c r="W164" i="9"/>
  <c r="V164" i="9"/>
  <c r="U164" i="9"/>
  <c r="T164" i="9"/>
  <c r="S164" i="9"/>
  <c r="R164" i="9"/>
  <c r="Q164" i="9"/>
  <c r="P61" i="9"/>
  <c r="O164" i="9"/>
  <c r="N164" i="9"/>
  <c r="M164" i="9"/>
  <c r="L164" i="9"/>
  <c r="K164" i="9"/>
  <c r="J164" i="9"/>
  <c r="I164" i="9"/>
  <c r="H61" i="9"/>
  <c r="G164" i="9"/>
  <c r="F164" i="9"/>
  <c r="E164" i="9"/>
  <c r="D164" i="9"/>
  <c r="C8" i="9"/>
  <c r="C163" i="9"/>
  <c r="AH195" i="8"/>
  <c r="AG195" i="8"/>
  <c r="AF195" i="8"/>
  <c r="AE195" i="8"/>
  <c r="AD195" i="8"/>
  <c r="AC195" i="8"/>
  <c r="AB195" i="8"/>
  <c r="AA195" i="8"/>
  <c r="Z195" i="8"/>
  <c r="Y195" i="8"/>
  <c r="X195" i="8"/>
  <c r="W195" i="8"/>
  <c r="V195" i="8"/>
  <c r="U195" i="8"/>
  <c r="T195" i="8"/>
  <c r="S195" i="8"/>
  <c r="R195" i="8"/>
  <c r="Q195" i="8"/>
  <c r="P195" i="8"/>
  <c r="O195" i="8"/>
  <c r="N195" i="8"/>
  <c r="M195" i="8"/>
  <c r="L195" i="8"/>
  <c r="K195" i="8"/>
  <c r="J195" i="8"/>
  <c r="I195" i="8"/>
  <c r="H195" i="8"/>
  <c r="G195" i="8"/>
  <c r="F195" i="8"/>
  <c r="E195" i="8"/>
  <c r="D195" i="8"/>
  <c r="AH194" i="8"/>
  <c r="AG194" i="8"/>
  <c r="AF194" i="8"/>
  <c r="AE194" i="8"/>
  <c r="AD194" i="8"/>
  <c r="AC194" i="8"/>
  <c r="AB194" i="8"/>
  <c r="AA194" i="8"/>
  <c r="Z194" i="8"/>
  <c r="Y194" i="8"/>
  <c r="X194" i="8"/>
  <c r="W194" i="8"/>
  <c r="V194" i="8"/>
  <c r="U194" i="8"/>
  <c r="T194" i="8"/>
  <c r="S194" i="8"/>
  <c r="R194" i="8"/>
  <c r="Q194" i="8"/>
  <c r="P194" i="8"/>
  <c r="O194" i="8"/>
  <c r="N194" i="8"/>
  <c r="M194" i="8"/>
  <c r="L194" i="8"/>
  <c r="K194" i="8"/>
  <c r="J194" i="8"/>
  <c r="I194" i="8"/>
  <c r="H194" i="8"/>
  <c r="G194" i="8"/>
  <c r="F194" i="8"/>
  <c r="E194" i="8"/>
  <c r="D194" i="8"/>
  <c r="AH193" i="8"/>
  <c r="AG193" i="8"/>
  <c r="AF193" i="8"/>
  <c r="AE193" i="8"/>
  <c r="AD193" i="8"/>
  <c r="AC193" i="8"/>
  <c r="AB193" i="8"/>
  <c r="AA193" i="8"/>
  <c r="Z193" i="8"/>
  <c r="Y193" i="8"/>
  <c r="X193" i="8"/>
  <c r="W193" i="8"/>
  <c r="V193" i="8"/>
  <c r="U193" i="8"/>
  <c r="T193" i="8"/>
  <c r="S193" i="8"/>
  <c r="R193" i="8"/>
  <c r="Q193" i="8"/>
  <c r="P193" i="8"/>
  <c r="O193" i="8"/>
  <c r="N193" i="8"/>
  <c r="M193" i="8"/>
  <c r="L193" i="8"/>
  <c r="K193" i="8"/>
  <c r="J193" i="8"/>
  <c r="I193" i="8"/>
  <c r="H193" i="8"/>
  <c r="G193" i="8"/>
  <c r="F193" i="8"/>
  <c r="E193" i="8"/>
  <c r="D193" i="8"/>
  <c r="AH192" i="8"/>
  <c r="AG192" i="8"/>
  <c r="AF192" i="8"/>
  <c r="AE192" i="8"/>
  <c r="AD192" i="8"/>
  <c r="AC192" i="8"/>
  <c r="AB192" i="8"/>
  <c r="AA192" i="8"/>
  <c r="Z192" i="8"/>
  <c r="Y192" i="8"/>
  <c r="X192" i="8"/>
  <c r="W192" i="8"/>
  <c r="V192" i="8"/>
  <c r="U192" i="8"/>
  <c r="T192" i="8"/>
  <c r="S192" i="8"/>
  <c r="R192" i="8"/>
  <c r="Q192" i="8"/>
  <c r="P192" i="8"/>
  <c r="O192" i="8"/>
  <c r="N192" i="8"/>
  <c r="M192" i="8"/>
  <c r="L192" i="8"/>
  <c r="K192" i="8"/>
  <c r="J192" i="8"/>
  <c r="I192" i="8"/>
  <c r="H192" i="8"/>
  <c r="G192" i="8"/>
  <c r="F192" i="8"/>
  <c r="E192" i="8"/>
  <c r="D192" i="8"/>
  <c r="AH191" i="8"/>
  <c r="AG191" i="8"/>
  <c r="AF191" i="8"/>
  <c r="AE191" i="8"/>
  <c r="AD191" i="8"/>
  <c r="AC191" i="8"/>
  <c r="AB191" i="8"/>
  <c r="AA191" i="8"/>
  <c r="Z191" i="8"/>
  <c r="Y191" i="8"/>
  <c r="X191" i="8"/>
  <c r="W191" i="8"/>
  <c r="V191" i="8"/>
  <c r="U191" i="8"/>
  <c r="T191" i="8"/>
  <c r="S191" i="8"/>
  <c r="R191" i="8"/>
  <c r="Q191" i="8"/>
  <c r="P191" i="8"/>
  <c r="O191" i="8"/>
  <c r="N191" i="8"/>
  <c r="M191" i="8"/>
  <c r="L191" i="8"/>
  <c r="K191" i="8"/>
  <c r="J191" i="8"/>
  <c r="I191" i="8"/>
  <c r="H191" i="8"/>
  <c r="G191" i="8"/>
  <c r="F191" i="8"/>
  <c r="E191" i="8"/>
  <c r="D191" i="8"/>
  <c r="AH190" i="8"/>
  <c r="AG190" i="8"/>
  <c r="AF190" i="8"/>
  <c r="AE190" i="8"/>
  <c r="AD190" i="8"/>
  <c r="AC190" i="8"/>
  <c r="AB190" i="8"/>
  <c r="AA190" i="8"/>
  <c r="Z190" i="8"/>
  <c r="Y190" i="8"/>
  <c r="X190" i="8"/>
  <c r="W190" i="8"/>
  <c r="V190" i="8"/>
  <c r="U190" i="8"/>
  <c r="T190" i="8"/>
  <c r="S190" i="8"/>
  <c r="R190" i="8"/>
  <c r="Q190" i="8"/>
  <c r="P190" i="8"/>
  <c r="O190" i="8"/>
  <c r="N190" i="8"/>
  <c r="M190" i="8"/>
  <c r="L190" i="8"/>
  <c r="K190" i="8"/>
  <c r="J190" i="8"/>
  <c r="I190" i="8"/>
  <c r="H190" i="8"/>
  <c r="G190" i="8"/>
  <c r="F190" i="8"/>
  <c r="E190" i="8"/>
  <c r="D190" i="8"/>
  <c r="AH189" i="8"/>
  <c r="AG189" i="8"/>
  <c r="AF189" i="8"/>
  <c r="AE189" i="8"/>
  <c r="AD189" i="8"/>
  <c r="AC189" i="8"/>
  <c r="AB189" i="8"/>
  <c r="AA189" i="8"/>
  <c r="Z189" i="8"/>
  <c r="Y189" i="8"/>
  <c r="X189" i="8"/>
  <c r="W189" i="8"/>
  <c r="V189" i="8"/>
  <c r="U189" i="8"/>
  <c r="T189" i="8"/>
  <c r="S189" i="8"/>
  <c r="R189" i="8"/>
  <c r="Q189" i="8"/>
  <c r="P189" i="8"/>
  <c r="O189" i="8"/>
  <c r="N189" i="8"/>
  <c r="M189" i="8"/>
  <c r="L189" i="8"/>
  <c r="K189" i="8"/>
  <c r="J189" i="8"/>
  <c r="I189" i="8"/>
  <c r="H189" i="8"/>
  <c r="G189" i="8"/>
  <c r="F189" i="8"/>
  <c r="E189" i="8"/>
  <c r="D189" i="8"/>
  <c r="AH188" i="8"/>
  <c r="AG188" i="8"/>
  <c r="AF188" i="8"/>
  <c r="AE188" i="8"/>
  <c r="AD188" i="8"/>
  <c r="AC188" i="8"/>
  <c r="AB188" i="8"/>
  <c r="AA188" i="8"/>
  <c r="Z188" i="8"/>
  <c r="Y188" i="8"/>
  <c r="X188" i="8"/>
  <c r="W188" i="8"/>
  <c r="V188" i="8"/>
  <c r="U188" i="8"/>
  <c r="T188" i="8"/>
  <c r="S188" i="8"/>
  <c r="R188" i="8"/>
  <c r="Q188" i="8"/>
  <c r="P188" i="8"/>
  <c r="O188" i="8"/>
  <c r="N188" i="8"/>
  <c r="M188" i="8"/>
  <c r="L188" i="8"/>
  <c r="K188" i="8"/>
  <c r="J188" i="8"/>
  <c r="I188" i="8"/>
  <c r="H188" i="8"/>
  <c r="G188" i="8"/>
  <c r="F188" i="8"/>
  <c r="E188" i="8"/>
  <c r="D188" i="8"/>
  <c r="AH187" i="8"/>
  <c r="AG187" i="8"/>
  <c r="AF187" i="8"/>
  <c r="AE187" i="8"/>
  <c r="AD187" i="8"/>
  <c r="AC187" i="8"/>
  <c r="AB187" i="8"/>
  <c r="AA187" i="8"/>
  <c r="Z187" i="8"/>
  <c r="Y187" i="8"/>
  <c r="X187" i="8"/>
  <c r="W187" i="8"/>
  <c r="V187" i="8"/>
  <c r="U187" i="8"/>
  <c r="T187" i="8"/>
  <c r="S187" i="8"/>
  <c r="R187" i="8"/>
  <c r="Q187" i="8"/>
  <c r="P187" i="8"/>
  <c r="O187" i="8"/>
  <c r="N187" i="8"/>
  <c r="M187" i="8"/>
  <c r="L187" i="8"/>
  <c r="K187" i="8"/>
  <c r="J187" i="8"/>
  <c r="I187" i="8"/>
  <c r="H187" i="8"/>
  <c r="G187" i="8"/>
  <c r="F187" i="8"/>
  <c r="E187" i="8"/>
  <c r="D187" i="8"/>
  <c r="AH186" i="8"/>
  <c r="AG186" i="8"/>
  <c r="AF186" i="8"/>
  <c r="AE186" i="8"/>
  <c r="AD186" i="8"/>
  <c r="AC186" i="8"/>
  <c r="AB186" i="8"/>
  <c r="AA186" i="8"/>
  <c r="Z186" i="8"/>
  <c r="Y186" i="8"/>
  <c r="X186" i="8"/>
  <c r="W186" i="8"/>
  <c r="V186" i="8"/>
  <c r="U186" i="8"/>
  <c r="T186" i="8"/>
  <c r="S186" i="8"/>
  <c r="R186" i="8"/>
  <c r="Q186" i="8"/>
  <c r="P186" i="8"/>
  <c r="O186" i="8"/>
  <c r="N186" i="8"/>
  <c r="M186" i="8"/>
  <c r="L186" i="8"/>
  <c r="K186" i="8"/>
  <c r="J186" i="8"/>
  <c r="I186" i="8"/>
  <c r="H186" i="8"/>
  <c r="G186" i="8"/>
  <c r="F186" i="8"/>
  <c r="E186" i="8"/>
  <c r="D186" i="8"/>
  <c r="AH185" i="8"/>
  <c r="AG185" i="8"/>
  <c r="AF185" i="8"/>
  <c r="AE185" i="8"/>
  <c r="AD185" i="8"/>
  <c r="AC185" i="8"/>
  <c r="AB185" i="8"/>
  <c r="AA185" i="8"/>
  <c r="Z185" i="8"/>
  <c r="Y185" i="8"/>
  <c r="X185" i="8"/>
  <c r="W185" i="8"/>
  <c r="V185" i="8"/>
  <c r="U185" i="8"/>
  <c r="T185" i="8"/>
  <c r="S185" i="8"/>
  <c r="R185" i="8"/>
  <c r="Q185" i="8"/>
  <c r="P185" i="8"/>
  <c r="O185" i="8"/>
  <c r="N185" i="8"/>
  <c r="M185" i="8"/>
  <c r="L185" i="8"/>
  <c r="K185" i="8"/>
  <c r="J185" i="8"/>
  <c r="I185" i="8"/>
  <c r="H185" i="8"/>
  <c r="G185" i="8"/>
  <c r="F185" i="8"/>
  <c r="E185" i="8"/>
  <c r="D185" i="8"/>
  <c r="AH184" i="8"/>
  <c r="AG184" i="8"/>
  <c r="AF184" i="8"/>
  <c r="AE184" i="8"/>
  <c r="AD184" i="8"/>
  <c r="AC184" i="8"/>
  <c r="AB184" i="8"/>
  <c r="AA184" i="8"/>
  <c r="Z184" i="8"/>
  <c r="Y184" i="8"/>
  <c r="X184" i="8"/>
  <c r="W184" i="8"/>
  <c r="V184" i="8"/>
  <c r="U184" i="8"/>
  <c r="T184" i="8"/>
  <c r="S184" i="8"/>
  <c r="R184" i="8"/>
  <c r="Q184" i="8"/>
  <c r="P184" i="8"/>
  <c r="O184" i="8"/>
  <c r="N184" i="8"/>
  <c r="M184" i="8"/>
  <c r="L184" i="8"/>
  <c r="K184" i="8"/>
  <c r="J184" i="8"/>
  <c r="I184" i="8"/>
  <c r="H184" i="8"/>
  <c r="G184" i="8"/>
  <c r="F184" i="8"/>
  <c r="E184" i="8"/>
  <c r="D184" i="8"/>
  <c r="AH183" i="8"/>
  <c r="AG183" i="8"/>
  <c r="AF183" i="8"/>
  <c r="AE183" i="8"/>
  <c r="AD183" i="8"/>
  <c r="AC183" i="8"/>
  <c r="AB183" i="8"/>
  <c r="AA183" i="8"/>
  <c r="Z183" i="8"/>
  <c r="Y183" i="8"/>
  <c r="X183" i="8"/>
  <c r="W183" i="8"/>
  <c r="V183" i="8"/>
  <c r="U183" i="8"/>
  <c r="T183" i="8"/>
  <c r="S183" i="8"/>
  <c r="R183" i="8"/>
  <c r="Q183" i="8"/>
  <c r="P183" i="8"/>
  <c r="O183" i="8"/>
  <c r="N183" i="8"/>
  <c r="M183" i="8"/>
  <c r="L183" i="8"/>
  <c r="K183" i="8"/>
  <c r="J183" i="8"/>
  <c r="I183" i="8"/>
  <c r="H183" i="8"/>
  <c r="G183" i="8"/>
  <c r="F183" i="8"/>
  <c r="E183" i="8"/>
  <c r="D183" i="8"/>
  <c r="AH182" i="8"/>
  <c r="AG182" i="8"/>
  <c r="AF182" i="8"/>
  <c r="AE182" i="8"/>
  <c r="AD182" i="8"/>
  <c r="AC182" i="8"/>
  <c r="AB182" i="8"/>
  <c r="AA182" i="8"/>
  <c r="Z182" i="8"/>
  <c r="Y182" i="8"/>
  <c r="X182" i="8"/>
  <c r="W182" i="8"/>
  <c r="V182" i="8"/>
  <c r="U182" i="8"/>
  <c r="T182" i="8"/>
  <c r="S182" i="8"/>
  <c r="R182" i="8"/>
  <c r="Q182" i="8"/>
  <c r="P182" i="8"/>
  <c r="O182" i="8"/>
  <c r="N182" i="8"/>
  <c r="M182" i="8"/>
  <c r="L182" i="8"/>
  <c r="K182" i="8"/>
  <c r="J182" i="8"/>
  <c r="I182" i="8"/>
  <c r="H182" i="8"/>
  <c r="G182" i="8"/>
  <c r="F182" i="8"/>
  <c r="E182" i="8"/>
  <c r="D182" i="8"/>
  <c r="S180" i="8"/>
  <c r="A164" i="8"/>
  <c r="AH163" i="8"/>
  <c r="AG163" i="8"/>
  <c r="AF163" i="8"/>
  <c r="AE163" i="8"/>
  <c r="AD163" i="8"/>
  <c r="AC163" i="8"/>
  <c r="AB163" i="8"/>
  <c r="AA163" i="8"/>
  <c r="Z163" i="8"/>
  <c r="Y163" i="8"/>
  <c r="X163" i="8"/>
  <c r="W163" i="8"/>
  <c r="V163" i="8"/>
  <c r="U163" i="8"/>
  <c r="T163" i="8"/>
  <c r="S163" i="8"/>
  <c r="R163" i="8"/>
  <c r="Q163" i="8"/>
  <c r="P163" i="8"/>
  <c r="O163" i="8"/>
  <c r="N163" i="8"/>
  <c r="M163" i="8"/>
  <c r="L163" i="8"/>
  <c r="K163" i="8"/>
  <c r="J163" i="8"/>
  <c r="I163" i="8"/>
  <c r="H163" i="8"/>
  <c r="G163" i="8"/>
  <c r="F163" i="8"/>
  <c r="E163" i="8"/>
  <c r="D163" i="8"/>
  <c r="A125" i="8"/>
  <c r="A176" i="8"/>
  <c r="AH81" i="8"/>
  <c r="AG81" i="8"/>
  <c r="AF81" i="8"/>
  <c r="AE81" i="8"/>
  <c r="AD81" i="8"/>
  <c r="AC81" i="8"/>
  <c r="AB81" i="8"/>
  <c r="AA81" i="8"/>
  <c r="Z81" i="8"/>
  <c r="Y81" i="8"/>
  <c r="X81" i="8"/>
  <c r="W81" i="8"/>
  <c r="V81" i="8"/>
  <c r="U81" i="8"/>
  <c r="T81" i="8"/>
  <c r="S81" i="8"/>
  <c r="R81" i="8"/>
  <c r="Q81" i="8"/>
  <c r="P81" i="8"/>
  <c r="O81" i="8"/>
  <c r="N81" i="8"/>
  <c r="M81" i="8"/>
  <c r="L81" i="8"/>
  <c r="K81" i="8"/>
  <c r="J81" i="8"/>
  <c r="I81" i="8"/>
  <c r="H81" i="8"/>
  <c r="G81" i="8"/>
  <c r="F81" i="8"/>
  <c r="E81" i="8"/>
  <c r="D81" i="8"/>
  <c r="AH80" i="8"/>
  <c r="AG80" i="8"/>
  <c r="AF80" i="8"/>
  <c r="AE80" i="8"/>
  <c r="AD80" i="8"/>
  <c r="AC80" i="8"/>
  <c r="AB80" i="8"/>
  <c r="AA80" i="8"/>
  <c r="Z80" i="8"/>
  <c r="Y80" i="8"/>
  <c r="X80" i="8"/>
  <c r="W80" i="8"/>
  <c r="V80" i="8"/>
  <c r="U80" i="8"/>
  <c r="T80" i="8"/>
  <c r="S80" i="8"/>
  <c r="R80" i="8"/>
  <c r="Q80" i="8"/>
  <c r="P80" i="8"/>
  <c r="O80" i="8"/>
  <c r="N80" i="8"/>
  <c r="M80" i="8"/>
  <c r="L80" i="8"/>
  <c r="K80" i="8"/>
  <c r="J80" i="8"/>
  <c r="I80" i="8"/>
  <c r="H80" i="8"/>
  <c r="G80" i="8"/>
  <c r="F80" i="8"/>
  <c r="E80" i="8"/>
  <c r="D80" i="8"/>
  <c r="AH79" i="8"/>
  <c r="AG79" i="8"/>
  <c r="AF79" i="8"/>
  <c r="AE79" i="8"/>
  <c r="AD79" i="8"/>
  <c r="AC79" i="8"/>
  <c r="AB79" i="8"/>
  <c r="AA79" i="8"/>
  <c r="Z79" i="8"/>
  <c r="Y79" i="8"/>
  <c r="X79" i="8"/>
  <c r="W79" i="8"/>
  <c r="V79" i="8"/>
  <c r="U79" i="8"/>
  <c r="T79" i="8"/>
  <c r="S79" i="8"/>
  <c r="R79" i="8"/>
  <c r="Q79" i="8"/>
  <c r="P79" i="8"/>
  <c r="O79" i="8"/>
  <c r="N79" i="8"/>
  <c r="M79" i="8"/>
  <c r="L79" i="8"/>
  <c r="K79" i="8"/>
  <c r="J79" i="8"/>
  <c r="I79" i="8"/>
  <c r="H79" i="8"/>
  <c r="G79" i="8"/>
  <c r="F79" i="8"/>
  <c r="E79" i="8"/>
  <c r="D79" i="8"/>
  <c r="A79" i="8"/>
  <c r="A131" i="8"/>
  <c r="A182" i="8"/>
  <c r="S78" i="8"/>
  <c r="O78" i="8"/>
  <c r="K78" i="8"/>
  <c r="G78" i="8"/>
  <c r="AF77" i="8"/>
  <c r="AB77" i="8"/>
  <c r="X77" i="8"/>
  <c r="T77" i="8"/>
  <c r="P77" i="8"/>
  <c r="L77" i="8"/>
  <c r="H77" i="8"/>
  <c r="D77" i="8"/>
  <c r="AG76" i="8"/>
  <c r="AC76" i="8"/>
  <c r="Y76" i="8"/>
  <c r="U76" i="8"/>
  <c r="Q76" i="8"/>
  <c r="M76" i="8"/>
  <c r="I76" i="8"/>
  <c r="E76" i="8"/>
  <c r="AH75" i="8"/>
  <c r="AD75" i="8"/>
  <c r="Z75" i="8"/>
  <c r="V75" i="8"/>
  <c r="R75" i="8"/>
  <c r="N75" i="8"/>
  <c r="J75" i="8"/>
  <c r="F75" i="8"/>
  <c r="A75" i="8"/>
  <c r="A127" i="8"/>
  <c r="A178" i="8"/>
  <c r="AE74" i="8"/>
  <c r="AA74" i="8"/>
  <c r="W74" i="8"/>
  <c r="S74" i="8"/>
  <c r="O74" i="8"/>
  <c r="K74" i="8"/>
  <c r="G74" i="8"/>
  <c r="AF73" i="8"/>
  <c r="AB73" i="8"/>
  <c r="X73" i="8"/>
  <c r="T73" i="8"/>
  <c r="P73" i="8"/>
  <c r="L73" i="8"/>
  <c r="H73" i="8"/>
  <c r="D73" i="8"/>
  <c r="AG72" i="8"/>
  <c r="Y72" i="8"/>
  <c r="Q72" i="8"/>
  <c r="I72" i="8"/>
  <c r="AH71" i="8"/>
  <c r="AE71" i="8"/>
  <c r="Z71" i="8"/>
  <c r="U71" i="8"/>
  <c r="R71" i="8"/>
  <c r="J71" i="8"/>
  <c r="E71" i="8"/>
  <c r="A71" i="8"/>
  <c r="A123" i="8"/>
  <c r="A174" i="8"/>
  <c r="AA70" i="8"/>
  <c r="V70" i="8"/>
  <c r="P70" i="8"/>
  <c r="F70" i="8"/>
  <c r="AB69" i="8"/>
  <c r="Q69" i="8"/>
  <c r="G69" i="8"/>
  <c r="AC68" i="8"/>
  <c r="R68" i="8"/>
  <c r="H68" i="8"/>
  <c r="AD67" i="8"/>
  <c r="I67" i="8"/>
  <c r="AE66" i="8"/>
  <c r="J66" i="8"/>
  <c r="AF65" i="8"/>
  <c r="K65" i="8"/>
  <c r="AG64" i="8"/>
  <c r="L64" i="8"/>
  <c r="W63" i="8"/>
  <c r="M63" i="8"/>
  <c r="X62" i="8"/>
  <c r="N62" i="8"/>
  <c r="Y61" i="8"/>
  <c r="O61" i="8"/>
  <c r="AH60" i="8"/>
  <c r="AG60" i="8"/>
  <c r="AF60" i="8"/>
  <c r="AE60" i="8"/>
  <c r="AD60" i="8"/>
  <c r="AC60" i="8"/>
  <c r="AB60" i="8"/>
  <c r="AA60" i="8"/>
  <c r="Z60" i="8"/>
  <c r="Y60" i="8"/>
  <c r="X60" i="8"/>
  <c r="W60" i="8"/>
  <c r="V60" i="8"/>
  <c r="U60" i="8"/>
  <c r="T60" i="8"/>
  <c r="S60" i="8"/>
  <c r="R60" i="8"/>
  <c r="Q60" i="8"/>
  <c r="P60" i="8"/>
  <c r="O60" i="8"/>
  <c r="N60" i="8"/>
  <c r="M60" i="8"/>
  <c r="L60" i="8"/>
  <c r="K60" i="8"/>
  <c r="J60" i="8"/>
  <c r="I60" i="8"/>
  <c r="H60" i="8"/>
  <c r="G60" i="8"/>
  <c r="F60" i="8"/>
  <c r="E60" i="8"/>
  <c r="D60" i="8"/>
  <c r="C44" i="8"/>
  <c r="C144" i="8"/>
  <c r="C29" i="8"/>
  <c r="C28" i="8"/>
  <c r="A28" i="8"/>
  <c r="A80" i="8"/>
  <c r="A132" i="8"/>
  <c r="A183" i="8"/>
  <c r="C27" i="8"/>
  <c r="X181" i="8"/>
  <c r="S181" i="8"/>
  <c r="O181" i="8"/>
  <c r="K181" i="8"/>
  <c r="G181" i="8"/>
  <c r="A78" i="8"/>
  <c r="A130" i="8"/>
  <c r="A181" i="8"/>
  <c r="AF180" i="8"/>
  <c r="AB180" i="8"/>
  <c r="X180" i="8"/>
  <c r="T180" i="8"/>
  <c r="S77" i="8"/>
  <c r="P180" i="8"/>
  <c r="L180" i="8"/>
  <c r="H180" i="8"/>
  <c r="D180" i="8"/>
  <c r="A77" i="8"/>
  <c r="A129" i="8"/>
  <c r="A180" i="8"/>
  <c r="AG179" i="8"/>
  <c r="AC179" i="8"/>
  <c r="Y179" i="8"/>
  <c r="U179" i="8"/>
  <c r="Q179" i="8"/>
  <c r="M179" i="8"/>
  <c r="I179" i="8"/>
  <c r="E179" i="8"/>
  <c r="A76" i="8"/>
  <c r="A128" i="8"/>
  <c r="A179" i="8"/>
  <c r="AH178" i="8"/>
  <c r="AD178" i="8"/>
  <c r="Z178" i="8"/>
  <c r="V178" i="8"/>
  <c r="R178" i="8"/>
  <c r="N178" i="8"/>
  <c r="J178" i="8"/>
  <c r="F178" i="8"/>
  <c r="C23" i="8"/>
  <c r="AE177" i="8"/>
  <c r="AA177" i="8"/>
  <c r="W177" i="8"/>
  <c r="S177" i="8"/>
  <c r="O177" i="8"/>
  <c r="K177" i="8"/>
  <c r="G177" i="8"/>
  <c r="A74" i="8"/>
  <c r="A126" i="8"/>
  <c r="A177" i="8"/>
  <c r="AF176" i="8"/>
  <c r="AB176" i="8"/>
  <c r="X176" i="8"/>
  <c r="T176" i="8"/>
  <c r="P176" i="8"/>
  <c r="L176" i="8"/>
  <c r="H176" i="8"/>
  <c r="D176" i="8"/>
  <c r="A73" i="8"/>
  <c r="AG175" i="8"/>
  <c r="AD175" i="8"/>
  <c r="AC175" i="8"/>
  <c r="Y175" i="8"/>
  <c r="U175" i="8"/>
  <c r="T175" i="8"/>
  <c r="Q175" i="8"/>
  <c r="N175" i="8"/>
  <c r="M175" i="8"/>
  <c r="I175" i="8"/>
  <c r="E175" i="8"/>
  <c r="D72" i="8"/>
  <c r="A72" i="8"/>
  <c r="A124" i="8"/>
  <c r="A175" i="8"/>
  <c r="AH174" i="8"/>
  <c r="AE174" i="8"/>
  <c r="AD174" i="8"/>
  <c r="Z174" i="8"/>
  <c r="V174" i="8"/>
  <c r="U174" i="8"/>
  <c r="R174" i="8"/>
  <c r="O174" i="8"/>
  <c r="N174" i="8"/>
  <c r="J174" i="8"/>
  <c r="F174" i="8"/>
  <c r="E174" i="8"/>
  <c r="C19" i="8"/>
  <c r="AF173" i="8"/>
  <c r="AE173" i="8"/>
  <c r="AD173" i="8"/>
  <c r="AA173" i="8"/>
  <c r="X173" i="8"/>
  <c r="V173" i="8"/>
  <c r="S173" i="8"/>
  <c r="P173" i="8"/>
  <c r="N173" i="8"/>
  <c r="K173" i="8"/>
  <c r="H173" i="8"/>
  <c r="F173" i="8"/>
  <c r="C18" i="8"/>
  <c r="A70" i="8"/>
  <c r="A122" i="8"/>
  <c r="A173" i="8"/>
  <c r="AG172" i="8"/>
  <c r="AE172" i="8"/>
  <c r="AB172" i="8"/>
  <c r="AA69" i="8"/>
  <c r="Y172" i="8"/>
  <c r="W172" i="8"/>
  <c r="T172" i="8"/>
  <c r="Q172" i="8"/>
  <c r="O172" i="8"/>
  <c r="L172" i="8"/>
  <c r="I172" i="8"/>
  <c r="G172" i="8"/>
  <c r="D172" i="8"/>
  <c r="A69" i="8"/>
  <c r="A121" i="8"/>
  <c r="A172" i="8"/>
  <c r="AH171" i="8"/>
  <c r="AF171" i="8"/>
  <c r="AC171" i="8"/>
  <c r="Z171" i="8"/>
  <c r="X171" i="8"/>
  <c r="U171" i="8"/>
  <c r="R171" i="8"/>
  <c r="P171" i="8"/>
  <c r="M171" i="8"/>
  <c r="J171" i="8"/>
  <c r="H171" i="8"/>
  <c r="E171" i="8"/>
  <c r="A68" i="8"/>
  <c r="A120" i="8"/>
  <c r="A171" i="8"/>
  <c r="AG170" i="8"/>
  <c r="AD170" i="8"/>
  <c r="AA170" i="8"/>
  <c r="Y170" i="8"/>
  <c r="V170" i="8"/>
  <c r="S170" i="8"/>
  <c r="Q170" i="8"/>
  <c r="N170" i="8"/>
  <c r="K170" i="8"/>
  <c r="I170" i="8"/>
  <c r="F170" i="8"/>
  <c r="C15" i="8"/>
  <c r="A67" i="8"/>
  <c r="A119" i="8"/>
  <c r="A170" i="8"/>
  <c r="AH169" i="8"/>
  <c r="AE169" i="8"/>
  <c r="AB169" i="8"/>
  <c r="Z169" i="8"/>
  <c r="W169" i="8"/>
  <c r="T169" i="8"/>
  <c r="R169" i="8"/>
  <c r="O169" i="8"/>
  <c r="L169" i="8"/>
  <c r="J169" i="8"/>
  <c r="G169" i="8"/>
  <c r="D169" i="8"/>
  <c r="A66" i="8"/>
  <c r="A118" i="8"/>
  <c r="A169" i="8"/>
  <c r="AF168" i="8"/>
  <c r="AC168" i="8"/>
  <c r="AA168" i="8"/>
  <c r="X168" i="8"/>
  <c r="U168" i="8"/>
  <c r="S168" i="8"/>
  <c r="P168" i="8"/>
  <c r="M168" i="8"/>
  <c r="K168" i="8"/>
  <c r="H168" i="8"/>
  <c r="E168" i="8"/>
  <c r="A65" i="8"/>
  <c r="A117" i="8"/>
  <c r="A168" i="8"/>
  <c r="AG167" i="8"/>
  <c r="AD167" i="8"/>
  <c r="AB167" i="8"/>
  <c r="Y167" i="8"/>
  <c r="V167" i="8"/>
  <c r="T167" i="8"/>
  <c r="Q167" i="8"/>
  <c r="N167" i="8"/>
  <c r="L167" i="8"/>
  <c r="I167" i="8"/>
  <c r="F167" i="8"/>
  <c r="D64" i="8"/>
  <c r="A64" i="8"/>
  <c r="A116" i="8"/>
  <c r="A167" i="8"/>
  <c r="AH166" i="8"/>
  <c r="AE166" i="8"/>
  <c r="AC166" i="8"/>
  <c r="Z166" i="8"/>
  <c r="W166" i="8"/>
  <c r="V63" i="8"/>
  <c r="U166" i="8"/>
  <c r="R166" i="8"/>
  <c r="P63" i="8"/>
  <c r="O166" i="8"/>
  <c r="M166" i="8"/>
  <c r="J166" i="8"/>
  <c r="G166" i="8"/>
  <c r="E166" i="8"/>
  <c r="A63" i="8"/>
  <c r="A115" i="8"/>
  <c r="A166" i="8"/>
  <c r="AG62" i="8"/>
  <c r="AF165" i="8"/>
  <c r="AD165" i="8"/>
  <c r="AA165" i="8"/>
  <c r="X165" i="8"/>
  <c r="V165" i="8"/>
  <c r="S165" i="8"/>
  <c r="P165" i="8"/>
  <c r="N165" i="8"/>
  <c r="L62" i="8"/>
  <c r="K165" i="8"/>
  <c r="H165" i="8"/>
  <c r="F165" i="8"/>
  <c r="C10" i="8"/>
  <c r="A62" i="8"/>
  <c r="A114" i="8"/>
  <c r="A165" i="8"/>
  <c r="AG164" i="8"/>
  <c r="AE164" i="8"/>
  <c r="AB164" i="8"/>
  <c r="Y164" i="8"/>
  <c r="W164" i="8"/>
  <c r="T164" i="8"/>
  <c r="R61" i="8"/>
  <c r="Q164" i="8"/>
  <c r="O164" i="8"/>
  <c r="L164" i="8"/>
  <c r="I164" i="8"/>
  <c r="G164" i="8"/>
  <c r="D164" i="8"/>
  <c r="A61" i="8"/>
  <c r="A113" i="8"/>
  <c r="C8" i="8"/>
  <c r="C163" i="8"/>
  <c r="AG195" i="7"/>
  <c r="AF195" i="7"/>
  <c r="AE195" i="7"/>
  <c r="AD195" i="7"/>
  <c r="AC195" i="7"/>
  <c r="AB195" i="7"/>
  <c r="AA195" i="7"/>
  <c r="Z195" i="7"/>
  <c r="Y195" i="7"/>
  <c r="AG194" i="7"/>
  <c r="AF194" i="7"/>
  <c r="AE194" i="7"/>
  <c r="AD194" i="7"/>
  <c r="AC194" i="7"/>
  <c r="AB194" i="7"/>
  <c r="AA194" i="7"/>
  <c r="Z194" i="7"/>
  <c r="Y194" i="7"/>
  <c r="AG193" i="7"/>
  <c r="AF193" i="7"/>
  <c r="AE193" i="7"/>
  <c r="AD193" i="7"/>
  <c r="AC193" i="7"/>
  <c r="AB193" i="7"/>
  <c r="AA193" i="7"/>
  <c r="Z193" i="7"/>
  <c r="Y193" i="7"/>
  <c r="AG192" i="7"/>
  <c r="AF192" i="7"/>
  <c r="AE192" i="7"/>
  <c r="AD192" i="7"/>
  <c r="AC192" i="7"/>
  <c r="AB192" i="7"/>
  <c r="AA192" i="7"/>
  <c r="Z192" i="7"/>
  <c r="Y192" i="7"/>
  <c r="AG191" i="7"/>
  <c r="AF191" i="7"/>
  <c r="AE191" i="7"/>
  <c r="AD191" i="7"/>
  <c r="AC191" i="7"/>
  <c r="AB191" i="7"/>
  <c r="AA191" i="7"/>
  <c r="Z191" i="7"/>
  <c r="Y191" i="7"/>
  <c r="AG190" i="7"/>
  <c r="AF190" i="7"/>
  <c r="AE190" i="7"/>
  <c r="AD190" i="7"/>
  <c r="AC190" i="7"/>
  <c r="AB190" i="7"/>
  <c r="AA190" i="7"/>
  <c r="Z190" i="7"/>
  <c r="Y190" i="7"/>
  <c r="AG189" i="7"/>
  <c r="AF189" i="7"/>
  <c r="AE189" i="7"/>
  <c r="AD189" i="7"/>
  <c r="AC189" i="7"/>
  <c r="AB189" i="7"/>
  <c r="AA189" i="7"/>
  <c r="Z189" i="7"/>
  <c r="Y189" i="7"/>
  <c r="AG188" i="7"/>
  <c r="AF188" i="7"/>
  <c r="AE188" i="7"/>
  <c r="AD188" i="7"/>
  <c r="AC188" i="7"/>
  <c r="AB188" i="7"/>
  <c r="AA188" i="7"/>
  <c r="Z188" i="7"/>
  <c r="Y188" i="7"/>
  <c r="AG187" i="7"/>
  <c r="AF187" i="7"/>
  <c r="AE187" i="7"/>
  <c r="AD187" i="7"/>
  <c r="AC187" i="7"/>
  <c r="AB187" i="7"/>
  <c r="AA187" i="7"/>
  <c r="Z187" i="7"/>
  <c r="Y187" i="7"/>
  <c r="AG186" i="7"/>
  <c r="AF186" i="7"/>
  <c r="AE186" i="7"/>
  <c r="AD186" i="7"/>
  <c r="AC186" i="7"/>
  <c r="AB186" i="7"/>
  <c r="AA186" i="7"/>
  <c r="Z186" i="7"/>
  <c r="Y186" i="7"/>
  <c r="AG185" i="7"/>
  <c r="AF185" i="7"/>
  <c r="AE185" i="7"/>
  <c r="AD185" i="7"/>
  <c r="AC185" i="7"/>
  <c r="AB185" i="7"/>
  <c r="AA185" i="7"/>
  <c r="Z185" i="7"/>
  <c r="Y185" i="7"/>
  <c r="AG184" i="7"/>
  <c r="AF184" i="7"/>
  <c r="AE184" i="7"/>
  <c r="AD184" i="7"/>
  <c r="AC184" i="7"/>
  <c r="AB184" i="7"/>
  <c r="AA184" i="7"/>
  <c r="Z184" i="7"/>
  <c r="Y184" i="7"/>
  <c r="AG183" i="7"/>
  <c r="AF183" i="7"/>
  <c r="AE183" i="7"/>
  <c r="AD183" i="7"/>
  <c r="AC183" i="7"/>
  <c r="AB183" i="7"/>
  <c r="AA183" i="7"/>
  <c r="Z183" i="7"/>
  <c r="Y183" i="7"/>
  <c r="AG182" i="7"/>
  <c r="AF182" i="7"/>
  <c r="AE182" i="7"/>
  <c r="AD182" i="7"/>
  <c r="AC182" i="7"/>
  <c r="AB182" i="7"/>
  <c r="AA182" i="7"/>
  <c r="Z182" i="7"/>
  <c r="Y182" i="7"/>
  <c r="AG163" i="7"/>
  <c r="AF163" i="7"/>
  <c r="AE163" i="7"/>
  <c r="AD163" i="7"/>
  <c r="AC163" i="7"/>
  <c r="AB163" i="7"/>
  <c r="AA163" i="7"/>
  <c r="Z163" i="7"/>
  <c r="Y163" i="7"/>
  <c r="X163" i="7"/>
  <c r="W163" i="7"/>
  <c r="V163" i="7"/>
  <c r="U163" i="7"/>
  <c r="T163" i="7"/>
  <c r="S163" i="7"/>
  <c r="R163" i="7"/>
  <c r="Q163" i="7"/>
  <c r="P163" i="7"/>
  <c r="O163" i="7"/>
  <c r="N163" i="7"/>
  <c r="M163" i="7"/>
  <c r="L163" i="7"/>
  <c r="K163" i="7"/>
  <c r="J163" i="7"/>
  <c r="I163" i="7"/>
  <c r="H163" i="7"/>
  <c r="G163" i="7"/>
  <c r="F163" i="7"/>
  <c r="E163" i="7"/>
  <c r="D163" i="7"/>
  <c r="AD78" i="7"/>
  <c r="T64" i="7"/>
  <c r="P64" i="7"/>
  <c r="L64" i="7"/>
  <c r="H64" i="7"/>
  <c r="D64" i="7"/>
  <c r="C44" i="7"/>
  <c r="C96" i="7"/>
  <c r="C147" i="7"/>
  <c r="AG81" i="7"/>
  <c r="AF81" i="7"/>
  <c r="AE81" i="7"/>
  <c r="AD81" i="7"/>
  <c r="AC81" i="7"/>
  <c r="AB81" i="7"/>
  <c r="AA81" i="7"/>
  <c r="Z81" i="7"/>
  <c r="Y81" i="7"/>
  <c r="AG80" i="7"/>
  <c r="AF80" i="7"/>
  <c r="AE80" i="7"/>
  <c r="AD80" i="7"/>
  <c r="AC80" i="7"/>
  <c r="AB80" i="7"/>
  <c r="AA80" i="7"/>
  <c r="Z80" i="7"/>
  <c r="Y80" i="7"/>
  <c r="AG79" i="7"/>
  <c r="AF79" i="7"/>
  <c r="AE79" i="7"/>
  <c r="AD79" i="7"/>
  <c r="AC79" i="7"/>
  <c r="AB79" i="7"/>
  <c r="AA79" i="7"/>
  <c r="Z79" i="7"/>
  <c r="Y79" i="7"/>
  <c r="A79" i="7"/>
  <c r="A131" i="7"/>
  <c r="A182" i="7"/>
  <c r="J78" i="7"/>
  <c r="I78" i="7"/>
  <c r="P77" i="7"/>
  <c r="P76" i="7"/>
  <c r="L75" i="7"/>
  <c r="F75" i="7"/>
  <c r="AD74" i="7"/>
  <c r="W74" i="7"/>
  <c r="J74" i="7"/>
  <c r="F73" i="7"/>
  <c r="AG72" i="7"/>
  <c r="T72" i="7"/>
  <c r="Q72" i="7"/>
  <c r="E72" i="7"/>
  <c r="D72" i="7"/>
  <c r="AE69" i="7"/>
  <c r="O69" i="7"/>
  <c r="G69" i="7"/>
  <c r="AE68" i="7"/>
  <c r="W68" i="7"/>
  <c r="O68" i="7"/>
  <c r="G68" i="7"/>
  <c r="AC67" i="7"/>
  <c r="U67" i="7"/>
  <c r="M67" i="7"/>
  <c r="E67" i="7"/>
  <c r="AC66" i="7"/>
  <c r="U66" i="7"/>
  <c r="M66" i="7"/>
  <c r="E66" i="7"/>
  <c r="AA65" i="7"/>
  <c r="S65" i="7"/>
  <c r="K65" i="7"/>
  <c r="A65" i="7"/>
  <c r="A117" i="7"/>
  <c r="A168" i="7"/>
  <c r="AA64" i="7"/>
  <c r="O64" i="7"/>
  <c r="AD62" i="7"/>
  <c r="V62" i="7"/>
  <c r="N62" i="7"/>
  <c r="F62" i="7"/>
  <c r="Z61" i="7"/>
  <c r="J61" i="7"/>
  <c r="AG60" i="7"/>
  <c r="AF60" i="7"/>
  <c r="AE60" i="7"/>
  <c r="AD60" i="7"/>
  <c r="AC60" i="7"/>
  <c r="AB60" i="7"/>
  <c r="AA60" i="7"/>
  <c r="Z60" i="7"/>
  <c r="Y60" i="7"/>
  <c r="X60" i="7"/>
  <c r="W60" i="7"/>
  <c r="V60" i="7"/>
  <c r="U60" i="7"/>
  <c r="T60" i="7"/>
  <c r="S60" i="7"/>
  <c r="R60" i="7"/>
  <c r="Q60" i="7"/>
  <c r="P60" i="7"/>
  <c r="O60" i="7"/>
  <c r="N60" i="7"/>
  <c r="M60" i="7"/>
  <c r="L60" i="7"/>
  <c r="K60" i="7"/>
  <c r="J60" i="7"/>
  <c r="I60" i="7"/>
  <c r="H60" i="7"/>
  <c r="G60" i="7"/>
  <c r="F60" i="7"/>
  <c r="E60" i="7"/>
  <c r="D60" i="7"/>
  <c r="D44" i="7"/>
  <c r="C143" i="7"/>
  <c r="C29" i="7"/>
  <c r="C28" i="7"/>
  <c r="A28" i="7"/>
  <c r="A80" i="7"/>
  <c r="A132" i="7"/>
  <c r="A183" i="7"/>
  <c r="C27" i="7"/>
  <c r="AG181" i="7"/>
  <c r="AD181" i="7"/>
  <c r="Z181" i="7"/>
  <c r="Y181" i="7"/>
  <c r="V181" i="7"/>
  <c r="R181" i="7"/>
  <c r="Q181" i="7"/>
  <c r="N181" i="7"/>
  <c r="J181" i="7"/>
  <c r="I181" i="7"/>
  <c r="F181" i="7"/>
  <c r="A78" i="7"/>
  <c r="A130" i="7"/>
  <c r="A181" i="7"/>
  <c r="AE180" i="7"/>
  <c r="AB180" i="7"/>
  <c r="AA180" i="7"/>
  <c r="Z180" i="7"/>
  <c r="W180" i="7"/>
  <c r="V180" i="7"/>
  <c r="T180" i="7"/>
  <c r="R180" i="7"/>
  <c r="P180" i="7"/>
  <c r="O180" i="7"/>
  <c r="L180" i="7"/>
  <c r="K180" i="7"/>
  <c r="J180" i="7"/>
  <c r="G180" i="7"/>
  <c r="F180" i="7"/>
  <c r="D180" i="7"/>
  <c r="A77" i="7"/>
  <c r="A129" i="7"/>
  <c r="A180" i="7"/>
  <c r="AG179" i="7"/>
  <c r="AF179" i="7"/>
  <c r="AC179" i="7"/>
  <c r="AB179" i="7"/>
  <c r="AA179" i="7"/>
  <c r="X179" i="7"/>
  <c r="W179" i="7"/>
  <c r="U179" i="7"/>
  <c r="S179" i="7"/>
  <c r="Q179" i="7"/>
  <c r="P179" i="7"/>
  <c r="M179" i="7"/>
  <c r="L179" i="7"/>
  <c r="K179" i="7"/>
  <c r="H179" i="7"/>
  <c r="G179" i="7"/>
  <c r="E179" i="7"/>
  <c r="A76" i="7"/>
  <c r="A128" i="7"/>
  <c r="A179" i="7"/>
  <c r="AG178" i="7"/>
  <c r="AD178" i="7"/>
  <c r="AC178" i="7"/>
  <c r="AB178" i="7"/>
  <c r="Y178" i="7"/>
  <c r="X178" i="7"/>
  <c r="V178" i="7"/>
  <c r="T178" i="7"/>
  <c r="R178" i="7"/>
  <c r="Q178" i="7"/>
  <c r="N178" i="7"/>
  <c r="M178" i="7"/>
  <c r="L178" i="7"/>
  <c r="I178" i="7"/>
  <c r="H178" i="7"/>
  <c r="F178" i="7"/>
  <c r="D178" i="7"/>
  <c r="A75" i="7"/>
  <c r="A127" i="7"/>
  <c r="A178" i="7"/>
  <c r="AE177" i="7"/>
  <c r="AD177" i="7"/>
  <c r="AC177" i="7"/>
  <c r="Z177" i="7"/>
  <c r="Y177" i="7"/>
  <c r="W177" i="7"/>
  <c r="U177" i="7"/>
  <c r="S177" i="7"/>
  <c r="R177" i="7"/>
  <c r="O177" i="7"/>
  <c r="N177" i="7"/>
  <c r="M177" i="7"/>
  <c r="J177" i="7"/>
  <c r="I177" i="7"/>
  <c r="G177" i="7"/>
  <c r="E177" i="7"/>
  <c r="A74" i="7"/>
  <c r="A126" i="7"/>
  <c r="A177" i="7"/>
  <c r="AF176" i="7"/>
  <c r="AE176" i="7"/>
  <c r="AD176" i="7"/>
  <c r="AA176" i="7"/>
  <c r="Z176" i="7"/>
  <c r="X176" i="7"/>
  <c r="V176" i="7"/>
  <c r="T176" i="7"/>
  <c r="S176" i="7"/>
  <c r="P176" i="7"/>
  <c r="O176" i="7"/>
  <c r="N176" i="7"/>
  <c r="K176" i="7"/>
  <c r="J176" i="7"/>
  <c r="H176" i="7"/>
  <c r="F176" i="7"/>
  <c r="D176" i="7"/>
  <c r="A73" i="7"/>
  <c r="A125" i="7"/>
  <c r="A176" i="7"/>
  <c r="AG175" i="7"/>
  <c r="AF175" i="7"/>
  <c r="AE175" i="7"/>
  <c r="AB175" i="7"/>
  <c r="AA175" i="7"/>
  <c r="Y175" i="7"/>
  <c r="W175" i="7"/>
  <c r="U175" i="7"/>
  <c r="T175" i="7"/>
  <c r="Q175" i="7"/>
  <c r="P175" i="7"/>
  <c r="O175" i="7"/>
  <c r="L175" i="7"/>
  <c r="K175" i="7"/>
  <c r="I175" i="7"/>
  <c r="G175" i="7"/>
  <c r="E175" i="7"/>
  <c r="D175" i="7"/>
  <c r="A72" i="7"/>
  <c r="A124" i="7"/>
  <c r="A175" i="7"/>
  <c r="AG174" i="7"/>
  <c r="AF174" i="7"/>
  <c r="AC174" i="7"/>
  <c r="AB174" i="7"/>
  <c r="Z174" i="7"/>
  <c r="X174" i="7"/>
  <c r="V174" i="7"/>
  <c r="U174" i="7"/>
  <c r="R174" i="7"/>
  <c r="Q174" i="7"/>
  <c r="N174" i="7"/>
  <c r="M174" i="7"/>
  <c r="J174" i="7"/>
  <c r="I174" i="7"/>
  <c r="F174" i="7"/>
  <c r="E174" i="7"/>
  <c r="C19" i="7"/>
  <c r="A71" i="7"/>
  <c r="A123" i="7"/>
  <c r="A174" i="7"/>
  <c r="AE173" i="7"/>
  <c r="AD173" i="7"/>
  <c r="AA173" i="7"/>
  <c r="Z173" i="7"/>
  <c r="W173" i="7"/>
  <c r="V173" i="7"/>
  <c r="S173" i="7"/>
  <c r="R173" i="7"/>
  <c r="O173" i="7"/>
  <c r="N173" i="7"/>
  <c r="K173" i="7"/>
  <c r="J173" i="7"/>
  <c r="G173" i="7"/>
  <c r="F173" i="7"/>
  <c r="A70" i="7"/>
  <c r="A122" i="7"/>
  <c r="A173" i="7"/>
  <c r="AF172" i="7"/>
  <c r="AE172" i="7"/>
  <c r="AB172" i="7"/>
  <c r="AA172" i="7"/>
  <c r="X172" i="7"/>
  <c r="W172" i="7"/>
  <c r="T172" i="7"/>
  <c r="S172" i="7"/>
  <c r="P172" i="7"/>
  <c r="O172" i="7"/>
  <c r="N172" i="7"/>
  <c r="L172" i="7"/>
  <c r="K172" i="7"/>
  <c r="J172" i="7"/>
  <c r="H172" i="7"/>
  <c r="G172" i="7"/>
  <c r="F172" i="7"/>
  <c r="D172" i="7"/>
  <c r="A69" i="7"/>
  <c r="A121" i="7"/>
  <c r="A172" i="7"/>
  <c r="AG171" i="7"/>
  <c r="AF171" i="7"/>
  <c r="AE171" i="7"/>
  <c r="AC171" i="7"/>
  <c r="AB171" i="7"/>
  <c r="AA171" i="7"/>
  <c r="Y171" i="7"/>
  <c r="X171" i="7"/>
  <c r="W171" i="7"/>
  <c r="U171" i="7"/>
  <c r="T171" i="7"/>
  <c r="S171" i="7"/>
  <c r="Q171" i="7"/>
  <c r="P171" i="7"/>
  <c r="O171" i="7"/>
  <c r="M171" i="7"/>
  <c r="L171" i="7"/>
  <c r="K171" i="7"/>
  <c r="I171" i="7"/>
  <c r="H171" i="7"/>
  <c r="G171" i="7"/>
  <c r="E171" i="7"/>
  <c r="D171" i="7"/>
  <c r="A68" i="7"/>
  <c r="A120" i="7"/>
  <c r="A171" i="7"/>
  <c r="AG170" i="7"/>
  <c r="AF170" i="7"/>
  <c r="AD170" i="7"/>
  <c r="AC170" i="7"/>
  <c r="AB170" i="7"/>
  <c r="Z170" i="7"/>
  <c r="Y170" i="7"/>
  <c r="X170" i="7"/>
  <c r="V170" i="7"/>
  <c r="U170" i="7"/>
  <c r="T170" i="7"/>
  <c r="R170" i="7"/>
  <c r="Q170" i="7"/>
  <c r="P170" i="7"/>
  <c r="N170" i="7"/>
  <c r="M170" i="7"/>
  <c r="L170" i="7"/>
  <c r="J170" i="7"/>
  <c r="I170" i="7"/>
  <c r="H170" i="7"/>
  <c r="F170" i="7"/>
  <c r="E170" i="7"/>
  <c r="D170" i="7"/>
  <c r="C15" i="7"/>
  <c r="A67" i="7"/>
  <c r="A119" i="7"/>
  <c r="A170" i="7"/>
  <c r="AG169" i="7"/>
  <c r="AE169" i="7"/>
  <c r="AD169" i="7"/>
  <c r="AC169" i="7"/>
  <c r="AA169" i="7"/>
  <c r="Z169" i="7"/>
  <c r="Y169" i="7"/>
  <c r="W169" i="7"/>
  <c r="V169" i="7"/>
  <c r="U169" i="7"/>
  <c r="S169" i="7"/>
  <c r="R169" i="7"/>
  <c r="Q169" i="7"/>
  <c r="O169" i="7"/>
  <c r="N169" i="7"/>
  <c r="M169" i="7"/>
  <c r="K169" i="7"/>
  <c r="J169" i="7"/>
  <c r="I169" i="7"/>
  <c r="G169" i="7"/>
  <c r="F169" i="7"/>
  <c r="E169" i="7"/>
  <c r="A66" i="7"/>
  <c r="A118" i="7"/>
  <c r="A169" i="7"/>
  <c r="AF168" i="7"/>
  <c r="AE65" i="7"/>
  <c r="AD168" i="7"/>
  <c r="AB168" i="7"/>
  <c r="AA168" i="7"/>
  <c r="Z168" i="7"/>
  <c r="X168" i="7"/>
  <c r="W168" i="7"/>
  <c r="V168" i="7"/>
  <c r="T168" i="7"/>
  <c r="S168" i="7"/>
  <c r="R168" i="7"/>
  <c r="P168" i="7"/>
  <c r="O168" i="7"/>
  <c r="N168" i="7"/>
  <c r="L168" i="7"/>
  <c r="K168" i="7"/>
  <c r="J168" i="7"/>
  <c r="H168" i="7"/>
  <c r="G168" i="7"/>
  <c r="F168" i="7"/>
  <c r="D168" i="7"/>
  <c r="AG167" i="7"/>
  <c r="AF167" i="7"/>
  <c r="AE167" i="7"/>
  <c r="AC167" i="7"/>
  <c r="AB167" i="7"/>
  <c r="AA167" i="7"/>
  <c r="Y167" i="7"/>
  <c r="X167" i="7"/>
  <c r="W167" i="7"/>
  <c r="U167" i="7"/>
  <c r="T167" i="7"/>
  <c r="S167" i="7"/>
  <c r="Q167" i="7"/>
  <c r="P167" i="7"/>
  <c r="O167" i="7"/>
  <c r="M167" i="7"/>
  <c r="L167" i="7"/>
  <c r="K167" i="7"/>
  <c r="I167" i="7"/>
  <c r="H167" i="7"/>
  <c r="G167" i="7"/>
  <c r="E167" i="7"/>
  <c r="D167" i="7"/>
  <c r="A64" i="7"/>
  <c r="A116" i="7"/>
  <c r="A167" i="7"/>
  <c r="AG166" i="7"/>
  <c r="AF166" i="7"/>
  <c r="AD166" i="7"/>
  <c r="AC166" i="7"/>
  <c r="AB166" i="7"/>
  <c r="Z166" i="7"/>
  <c r="Y166" i="7"/>
  <c r="X166" i="7"/>
  <c r="V166" i="7"/>
  <c r="U166" i="7"/>
  <c r="T166" i="7"/>
  <c r="R166" i="7"/>
  <c r="Q166" i="7"/>
  <c r="P166" i="7"/>
  <c r="N166" i="7"/>
  <c r="M166" i="7"/>
  <c r="L166" i="7"/>
  <c r="J166" i="7"/>
  <c r="I166" i="7"/>
  <c r="H166" i="7"/>
  <c r="F166" i="7"/>
  <c r="E166" i="7"/>
  <c r="D166" i="7"/>
  <c r="A63" i="7"/>
  <c r="A115" i="7"/>
  <c r="A166" i="7"/>
  <c r="AG165" i="7"/>
  <c r="AE165" i="7"/>
  <c r="AD165" i="7"/>
  <c r="AC165" i="7"/>
  <c r="AA165" i="7"/>
  <c r="Z165" i="7"/>
  <c r="Y165" i="7"/>
  <c r="W165" i="7"/>
  <c r="V165" i="7"/>
  <c r="U165" i="7"/>
  <c r="S165" i="7"/>
  <c r="R165" i="7"/>
  <c r="Q62" i="7"/>
  <c r="O165" i="7"/>
  <c r="N165" i="7"/>
  <c r="M165" i="7"/>
  <c r="K165" i="7"/>
  <c r="J165" i="7"/>
  <c r="I165" i="7"/>
  <c r="G165" i="7"/>
  <c r="F165" i="7"/>
  <c r="E165" i="7"/>
  <c r="A62" i="7"/>
  <c r="A114" i="7"/>
  <c r="A165" i="7"/>
  <c r="AF164" i="7"/>
  <c r="AE164" i="7"/>
  <c r="AD164" i="7"/>
  <c r="AB164" i="7"/>
  <c r="AA164" i="7"/>
  <c r="Z164" i="7"/>
  <c r="X164" i="7"/>
  <c r="W164" i="7"/>
  <c r="V164" i="7"/>
  <c r="T164" i="7"/>
  <c r="S164" i="7"/>
  <c r="R164" i="7"/>
  <c r="P164" i="7"/>
  <c r="O164" i="7"/>
  <c r="N164" i="7"/>
  <c r="L164" i="7"/>
  <c r="K164" i="7"/>
  <c r="J164" i="7"/>
  <c r="H164" i="7"/>
  <c r="G164" i="7"/>
  <c r="F164" i="7"/>
  <c r="D164" i="7"/>
  <c r="A61" i="7"/>
  <c r="A113" i="7"/>
  <c r="A164" i="7"/>
  <c r="C8" i="7"/>
  <c r="C163" i="7"/>
  <c r="AR156" i="1"/>
  <c r="AT156" i="1"/>
  <c r="AR157" i="1"/>
  <c r="AT157" i="1"/>
  <c r="AR158" i="1"/>
  <c r="AT158" i="1"/>
  <c r="AR159" i="1"/>
  <c r="AT159" i="1"/>
  <c r="AR160" i="1"/>
  <c r="AT160" i="1"/>
  <c r="AR161" i="1"/>
  <c r="AT161" i="1"/>
  <c r="AR162" i="1"/>
  <c r="AT162" i="1"/>
  <c r="AR163" i="1"/>
  <c r="AT163" i="1"/>
  <c r="AR167" i="1"/>
  <c r="AT167" i="1"/>
  <c r="AR168" i="1"/>
  <c r="AT168" i="1"/>
  <c r="AR169" i="1"/>
  <c r="AT169" i="1"/>
  <c r="AR170" i="1"/>
  <c r="AT170" i="1"/>
  <c r="AR171" i="1"/>
  <c r="AT171" i="1"/>
  <c r="AR172" i="1"/>
  <c r="AT172" i="1"/>
  <c r="AR173" i="1"/>
  <c r="AT173" i="1"/>
  <c r="AR174" i="1"/>
  <c r="AT174" i="1"/>
  <c r="AR175" i="1"/>
  <c r="AT175" i="1"/>
  <c r="AR176" i="1"/>
  <c r="AT176" i="1"/>
  <c r="AR177" i="1"/>
  <c r="AT177" i="1"/>
  <c r="AR178" i="1"/>
  <c r="AT178" i="1"/>
  <c r="AR179" i="1"/>
  <c r="AT179" i="1"/>
  <c r="AR180" i="1"/>
  <c r="AT180" i="1"/>
  <c r="AR181" i="1"/>
  <c r="AT181" i="1"/>
  <c r="AR182" i="1"/>
  <c r="AT182" i="1"/>
  <c r="AR183" i="1"/>
  <c r="AT183" i="1"/>
  <c r="AR184" i="1"/>
  <c r="AT184" i="1"/>
  <c r="AR185" i="1"/>
  <c r="AT185" i="1"/>
  <c r="AR186" i="1"/>
  <c r="AT186" i="1"/>
  <c r="AR187" i="1"/>
  <c r="AT187" i="1"/>
  <c r="AR188" i="1"/>
  <c r="AT188" i="1"/>
  <c r="AR189" i="1"/>
  <c r="AT189" i="1"/>
  <c r="AR190" i="1"/>
  <c r="AT190" i="1"/>
  <c r="AR191" i="1"/>
  <c r="AT191" i="1"/>
  <c r="AR192" i="1"/>
  <c r="AT192" i="1"/>
  <c r="AR193" i="1"/>
  <c r="AT193" i="1"/>
  <c r="AR194" i="1"/>
  <c r="AT194" i="1"/>
  <c r="AR195" i="1"/>
  <c r="AT195" i="1"/>
  <c r="AR196" i="1"/>
  <c r="AT196" i="1"/>
  <c r="AR197" i="1"/>
  <c r="AT197" i="1"/>
  <c r="AR201" i="1"/>
  <c r="AT201" i="1"/>
  <c r="AR202" i="1"/>
  <c r="AT202" i="1"/>
  <c r="AR203" i="1"/>
  <c r="AT203" i="1"/>
  <c r="AR204" i="1"/>
  <c r="AT204" i="1"/>
  <c r="AR205" i="1"/>
  <c r="AT205" i="1"/>
  <c r="AR206" i="1"/>
  <c r="AT206" i="1"/>
  <c r="AR207" i="1"/>
  <c r="AT207" i="1"/>
  <c r="AR208" i="1"/>
  <c r="AT208" i="1"/>
  <c r="AR209" i="1"/>
  <c r="AT209" i="1"/>
  <c r="AR210" i="1"/>
  <c r="AT210" i="1"/>
  <c r="AR211" i="1"/>
  <c r="AT211" i="1"/>
  <c r="AR212" i="1"/>
  <c r="AT212" i="1"/>
  <c r="AR213" i="1"/>
  <c r="AT213" i="1"/>
  <c r="AR214" i="1"/>
  <c r="AT214" i="1"/>
  <c r="AR215" i="1"/>
  <c r="AT215" i="1"/>
  <c r="AR216" i="1"/>
  <c r="AT216" i="1"/>
  <c r="AR217" i="1"/>
  <c r="AT217" i="1"/>
  <c r="AR218" i="1"/>
  <c r="AT218" i="1"/>
  <c r="AR219" i="1"/>
  <c r="AT219" i="1"/>
  <c r="AR220" i="1"/>
  <c r="AT220" i="1"/>
  <c r="AR221" i="1"/>
  <c r="AT221" i="1"/>
  <c r="AR222" i="1"/>
  <c r="AT222" i="1"/>
  <c r="AR223" i="1"/>
  <c r="AT223" i="1"/>
  <c r="AR224" i="1"/>
  <c r="AT224" i="1"/>
  <c r="AR225" i="1"/>
  <c r="AT225" i="1"/>
  <c r="AR226" i="1"/>
  <c r="AT226" i="1"/>
  <c r="AR227" i="1"/>
  <c r="AT227" i="1"/>
  <c r="AR228" i="1"/>
  <c r="AT228" i="1"/>
  <c r="AR229" i="1"/>
  <c r="AT229" i="1"/>
  <c r="AR230" i="1"/>
  <c r="AT230" i="1"/>
  <c r="AR231" i="1"/>
  <c r="AT231" i="1"/>
  <c r="AR235" i="1"/>
  <c r="AT235" i="1"/>
  <c r="AR236" i="1"/>
  <c r="AT236" i="1"/>
  <c r="AR237" i="1"/>
  <c r="AT237" i="1"/>
  <c r="AR238" i="1"/>
  <c r="AT238" i="1"/>
  <c r="AR239" i="1"/>
  <c r="AT239" i="1"/>
  <c r="AR240" i="1"/>
  <c r="AT240" i="1"/>
  <c r="AR241" i="1"/>
  <c r="AT241" i="1"/>
  <c r="AR242" i="1"/>
  <c r="AT242" i="1"/>
  <c r="AR243" i="1"/>
  <c r="AT243" i="1"/>
  <c r="AR244" i="1"/>
  <c r="AT244" i="1"/>
  <c r="AR245" i="1"/>
  <c r="AT245" i="1"/>
  <c r="AR246" i="1"/>
  <c r="AT246" i="1"/>
  <c r="AR247" i="1"/>
  <c r="AT247" i="1"/>
  <c r="AR248" i="1"/>
  <c r="AT248" i="1"/>
  <c r="AR249" i="1"/>
  <c r="AT249" i="1"/>
  <c r="AR250" i="1"/>
  <c r="AT250" i="1"/>
  <c r="AR251" i="1"/>
  <c r="AT251" i="1"/>
  <c r="AR252" i="1"/>
  <c r="AT252" i="1"/>
  <c r="AR253" i="1"/>
  <c r="AT253" i="1"/>
  <c r="AR254" i="1"/>
  <c r="AT254" i="1"/>
  <c r="AR255" i="1"/>
  <c r="AT255" i="1"/>
  <c r="AR256" i="1"/>
  <c r="AT256" i="1"/>
  <c r="AR257" i="1"/>
  <c r="AT257" i="1"/>
  <c r="AR155" i="1"/>
  <c r="AT155" i="1"/>
  <c r="C81" i="14"/>
  <c r="C79" i="9"/>
  <c r="C80" i="9"/>
  <c r="C80" i="8"/>
  <c r="C81" i="8"/>
  <c r="C195" i="8"/>
  <c r="C79" i="8"/>
  <c r="C60" i="14"/>
  <c r="C112" i="14"/>
  <c r="H73" i="14"/>
  <c r="E78" i="14"/>
  <c r="S61" i="14"/>
  <c r="R62" i="14"/>
  <c r="AD63" i="14"/>
  <c r="AC64" i="14"/>
  <c r="AB65" i="14"/>
  <c r="I68" i="14"/>
  <c r="H69" i="14"/>
  <c r="G70" i="14"/>
  <c r="F71" i="14"/>
  <c r="E72" i="14"/>
  <c r="X73" i="14"/>
  <c r="V75" i="14"/>
  <c r="T77" i="14"/>
  <c r="AE61" i="14"/>
  <c r="AA66" i="14"/>
  <c r="C12" i="14"/>
  <c r="G61" i="14"/>
  <c r="W61" i="14"/>
  <c r="F62" i="14"/>
  <c r="V62" i="14"/>
  <c r="G63" i="14"/>
  <c r="E64" i="14"/>
  <c r="D65" i="14"/>
  <c r="K66" i="14"/>
  <c r="J67" i="14"/>
  <c r="Q68" i="14"/>
  <c r="P69" i="14"/>
  <c r="O70" i="14"/>
  <c r="N71" i="14"/>
  <c r="M72" i="14"/>
  <c r="G74" i="14"/>
  <c r="E76" i="14"/>
  <c r="S78" i="14"/>
  <c r="O61" i="14"/>
  <c r="U64" i="14"/>
  <c r="F75" i="14"/>
  <c r="K61" i="14"/>
  <c r="AA61" i="14"/>
  <c r="J62" i="14"/>
  <c r="Z62" i="14"/>
  <c r="N63" i="14"/>
  <c r="M64" i="14"/>
  <c r="L65" i="14"/>
  <c r="S66" i="14"/>
  <c r="R67" i="14"/>
  <c r="Y68" i="14"/>
  <c r="X69" i="14"/>
  <c r="W70" i="14"/>
  <c r="V71" i="14"/>
  <c r="Y72" i="14"/>
  <c r="W74" i="14"/>
  <c r="U76" i="14"/>
  <c r="C80" i="14"/>
  <c r="S175" i="14"/>
  <c r="S72" i="14"/>
  <c r="AA72" i="14"/>
  <c r="AA175" i="14"/>
  <c r="F176" i="14"/>
  <c r="F73" i="14"/>
  <c r="N176" i="14"/>
  <c r="N73" i="14"/>
  <c r="V176" i="14"/>
  <c r="V73" i="14"/>
  <c r="E177" i="14"/>
  <c r="E74" i="14"/>
  <c r="Q177" i="14"/>
  <c r="Q74" i="14"/>
  <c r="AC177" i="14"/>
  <c r="AC74" i="14"/>
  <c r="H178" i="14"/>
  <c r="H75" i="14"/>
  <c r="T178" i="14"/>
  <c r="T75" i="14"/>
  <c r="X178" i="14"/>
  <c r="X75" i="14"/>
  <c r="AF178" i="14"/>
  <c r="AF75" i="14"/>
  <c r="K179" i="14"/>
  <c r="K76" i="14"/>
  <c r="N180" i="14"/>
  <c r="N77" i="14"/>
  <c r="V180" i="14"/>
  <c r="V77" i="14"/>
  <c r="Q181" i="14"/>
  <c r="Q78" i="14"/>
  <c r="AG181" i="14"/>
  <c r="AG78" i="14"/>
  <c r="C191" i="14"/>
  <c r="C140" i="14"/>
  <c r="I177" i="14"/>
  <c r="C9" i="14"/>
  <c r="I63" i="14"/>
  <c r="I166" i="14"/>
  <c r="M166" i="14"/>
  <c r="M63" i="14"/>
  <c r="Q166" i="14"/>
  <c r="Q63" i="14"/>
  <c r="U166" i="14"/>
  <c r="U63" i="14"/>
  <c r="AC166" i="14"/>
  <c r="AC63" i="14"/>
  <c r="AG166" i="14"/>
  <c r="AG63" i="14"/>
  <c r="D167" i="14"/>
  <c r="D64" i="14"/>
  <c r="H167" i="14"/>
  <c r="H64" i="14"/>
  <c r="L167" i="14"/>
  <c r="L64" i="14"/>
  <c r="P167" i="14"/>
  <c r="P64" i="14"/>
  <c r="T167" i="14"/>
  <c r="T64" i="14"/>
  <c r="X167" i="14"/>
  <c r="X64" i="14"/>
  <c r="AB167" i="14"/>
  <c r="AB64" i="14"/>
  <c r="AF167" i="14"/>
  <c r="AF64" i="14"/>
  <c r="C13" i="14"/>
  <c r="G168" i="14"/>
  <c r="G65" i="14"/>
  <c r="K168" i="14"/>
  <c r="K65" i="14"/>
  <c r="O168" i="14"/>
  <c r="O65" i="14"/>
  <c r="S168" i="14"/>
  <c r="S65" i="14"/>
  <c r="W168" i="14"/>
  <c r="W65" i="14"/>
  <c r="AA168" i="14"/>
  <c r="AA65" i="14"/>
  <c r="AE168" i="14"/>
  <c r="AE65" i="14"/>
  <c r="F169" i="14"/>
  <c r="F66" i="14"/>
  <c r="J169" i="14"/>
  <c r="J66" i="14"/>
  <c r="N169" i="14"/>
  <c r="N66" i="14"/>
  <c r="R169" i="14"/>
  <c r="R66" i="14"/>
  <c r="V169" i="14"/>
  <c r="V66" i="14"/>
  <c r="Z169" i="14"/>
  <c r="Z66" i="14"/>
  <c r="AD169" i="14"/>
  <c r="AD66" i="14"/>
  <c r="E170" i="14"/>
  <c r="E67" i="14"/>
  <c r="I170" i="14"/>
  <c r="I67" i="14"/>
  <c r="M170" i="14"/>
  <c r="M67" i="14"/>
  <c r="Q170" i="14"/>
  <c r="Q67" i="14"/>
  <c r="U170" i="14"/>
  <c r="U67" i="14"/>
  <c r="Y170" i="14"/>
  <c r="Y67" i="14"/>
  <c r="AC170" i="14"/>
  <c r="AC67" i="14"/>
  <c r="AG170" i="14"/>
  <c r="AG67" i="14"/>
  <c r="D171" i="14"/>
  <c r="D68" i="14"/>
  <c r="H171" i="14"/>
  <c r="H68" i="14"/>
  <c r="L171" i="14"/>
  <c r="L68" i="14"/>
  <c r="P171" i="14"/>
  <c r="P68" i="14"/>
  <c r="T171" i="14"/>
  <c r="T68" i="14"/>
  <c r="X171" i="14"/>
  <c r="X68" i="14"/>
  <c r="AB171" i="14"/>
  <c r="AB68" i="14"/>
  <c r="AF171" i="14"/>
  <c r="AF68" i="14"/>
  <c r="C17" i="14"/>
  <c r="G172" i="14"/>
  <c r="G69" i="14"/>
  <c r="K172" i="14"/>
  <c r="K69" i="14"/>
  <c r="O172" i="14"/>
  <c r="O69" i="14"/>
  <c r="S172" i="14"/>
  <c r="S69" i="14"/>
  <c r="W172" i="14"/>
  <c r="W69" i="14"/>
  <c r="AA69" i="14"/>
  <c r="AA172" i="14"/>
  <c r="AE172" i="14"/>
  <c r="AE69" i="14"/>
  <c r="F173" i="14"/>
  <c r="F70" i="14"/>
  <c r="J173" i="14"/>
  <c r="J70" i="14"/>
  <c r="N173" i="14"/>
  <c r="N70" i="14"/>
  <c r="R173" i="14"/>
  <c r="R70" i="14"/>
  <c r="V173" i="14"/>
  <c r="V70" i="14"/>
  <c r="Z173" i="14"/>
  <c r="Z70" i="14"/>
  <c r="AD173" i="14"/>
  <c r="AD70" i="14"/>
  <c r="E174" i="14"/>
  <c r="E71" i="14"/>
  <c r="I174" i="14"/>
  <c r="I71" i="14"/>
  <c r="M174" i="14"/>
  <c r="M71" i="14"/>
  <c r="Q174" i="14"/>
  <c r="Q71" i="14"/>
  <c r="U174" i="14"/>
  <c r="U71" i="14"/>
  <c r="Y174" i="14"/>
  <c r="Y71" i="14"/>
  <c r="AC174" i="14"/>
  <c r="AC71" i="14"/>
  <c r="AG174" i="14"/>
  <c r="AG71" i="14"/>
  <c r="D175" i="14"/>
  <c r="D72" i="14"/>
  <c r="H175" i="14"/>
  <c r="H72" i="14"/>
  <c r="L175" i="14"/>
  <c r="L72" i="14"/>
  <c r="P175" i="14"/>
  <c r="P72" i="14"/>
  <c r="T175" i="14"/>
  <c r="T72" i="14"/>
  <c r="X175" i="14"/>
  <c r="X72" i="14"/>
  <c r="AB175" i="14"/>
  <c r="AB72" i="14"/>
  <c r="AF175" i="14"/>
  <c r="AF72" i="14"/>
  <c r="C21" i="14"/>
  <c r="G176" i="14"/>
  <c r="G73" i="14"/>
  <c r="K176" i="14"/>
  <c r="K73" i="14"/>
  <c r="O176" i="14"/>
  <c r="O73" i="14"/>
  <c r="S176" i="14"/>
  <c r="S73" i="14"/>
  <c r="W176" i="14"/>
  <c r="W73" i="14"/>
  <c r="AA176" i="14"/>
  <c r="AA73" i="14"/>
  <c r="AE176" i="14"/>
  <c r="AE73" i="14"/>
  <c r="F177" i="14"/>
  <c r="F74" i="14"/>
  <c r="J177" i="14"/>
  <c r="J74" i="14"/>
  <c r="N177" i="14"/>
  <c r="N74" i="14"/>
  <c r="R177" i="14"/>
  <c r="R74" i="14"/>
  <c r="V177" i="14"/>
  <c r="V74" i="14"/>
  <c r="Z177" i="14"/>
  <c r="Z74" i="14"/>
  <c r="AD177" i="14"/>
  <c r="AD74" i="14"/>
  <c r="E178" i="14"/>
  <c r="E75" i="14"/>
  <c r="I178" i="14"/>
  <c r="I75" i="14"/>
  <c r="M178" i="14"/>
  <c r="M75" i="14"/>
  <c r="Q178" i="14"/>
  <c r="Q75" i="14"/>
  <c r="U178" i="14"/>
  <c r="U75" i="14"/>
  <c r="Y178" i="14"/>
  <c r="Y75" i="14"/>
  <c r="AC178" i="14"/>
  <c r="AC75" i="14"/>
  <c r="AG178" i="14"/>
  <c r="AG75" i="14"/>
  <c r="D179" i="14"/>
  <c r="D76" i="14"/>
  <c r="H179" i="14"/>
  <c r="H76" i="14"/>
  <c r="L179" i="14"/>
  <c r="L76" i="14"/>
  <c r="P179" i="14"/>
  <c r="P76" i="14"/>
  <c r="T179" i="14"/>
  <c r="T76" i="14"/>
  <c r="X179" i="14"/>
  <c r="X76" i="14"/>
  <c r="AB179" i="14"/>
  <c r="AB76" i="14"/>
  <c r="AF179" i="14"/>
  <c r="AF76" i="14"/>
  <c r="C25" i="14"/>
  <c r="G180" i="14"/>
  <c r="G77" i="14"/>
  <c r="K180" i="14"/>
  <c r="K77" i="14"/>
  <c r="O180" i="14"/>
  <c r="O77" i="14"/>
  <c r="S180" i="14"/>
  <c r="S77" i="14"/>
  <c r="W180" i="14"/>
  <c r="W77" i="14"/>
  <c r="AA180" i="14"/>
  <c r="AA77" i="14"/>
  <c r="AE180" i="14"/>
  <c r="AE77" i="14"/>
  <c r="F181" i="14"/>
  <c r="F78" i="14"/>
  <c r="J181" i="14"/>
  <c r="J78" i="14"/>
  <c r="N181" i="14"/>
  <c r="N78" i="14"/>
  <c r="R181" i="14"/>
  <c r="R78" i="14"/>
  <c r="V181" i="14"/>
  <c r="V78" i="14"/>
  <c r="Z181" i="14"/>
  <c r="Z78" i="14"/>
  <c r="AD181" i="14"/>
  <c r="AD78" i="14"/>
  <c r="A29" i="14"/>
  <c r="D61" i="14"/>
  <c r="H61" i="14"/>
  <c r="L61" i="14"/>
  <c r="P61" i="14"/>
  <c r="T61" i="14"/>
  <c r="X61" i="14"/>
  <c r="AB61" i="14"/>
  <c r="AF61" i="14"/>
  <c r="G62" i="14"/>
  <c r="K62" i="14"/>
  <c r="O62" i="14"/>
  <c r="S62" i="14"/>
  <c r="W62" i="14"/>
  <c r="AA62" i="14"/>
  <c r="AE62" i="14"/>
  <c r="H63" i="14"/>
  <c r="P63" i="14"/>
  <c r="X63" i="14"/>
  <c r="AF63" i="14"/>
  <c r="G64" i="14"/>
  <c r="O64" i="14"/>
  <c r="W64" i="14"/>
  <c r="AE64" i="14"/>
  <c r="F65" i="14"/>
  <c r="N65" i="14"/>
  <c r="V65" i="14"/>
  <c r="AD65" i="14"/>
  <c r="E66" i="14"/>
  <c r="M66" i="14"/>
  <c r="U66" i="14"/>
  <c r="AC66" i="14"/>
  <c r="D67" i="14"/>
  <c r="L67" i="14"/>
  <c r="T67" i="14"/>
  <c r="AB67" i="14"/>
  <c r="K68" i="14"/>
  <c r="S68" i="14"/>
  <c r="AA68" i="14"/>
  <c r="J69" i="14"/>
  <c r="R69" i="14"/>
  <c r="Z69" i="14"/>
  <c r="I70" i="14"/>
  <c r="Q70" i="14"/>
  <c r="Y70" i="14"/>
  <c r="AG70" i="14"/>
  <c r="H71" i="14"/>
  <c r="P71" i="14"/>
  <c r="X71" i="14"/>
  <c r="AF71" i="14"/>
  <c r="G72" i="14"/>
  <c r="O72" i="14"/>
  <c r="AC72" i="14"/>
  <c r="L73" i="14"/>
  <c r="AB73" i="14"/>
  <c r="K74" i="14"/>
  <c r="AA74" i="14"/>
  <c r="J75" i="14"/>
  <c r="Z75" i="14"/>
  <c r="I76" i="14"/>
  <c r="Y76" i="14"/>
  <c r="H77" i="14"/>
  <c r="X77" i="14"/>
  <c r="G78" i="14"/>
  <c r="W78" i="14"/>
  <c r="C79" i="14"/>
  <c r="C138" i="14"/>
  <c r="G179" i="14"/>
  <c r="C184" i="14"/>
  <c r="C171" i="14"/>
  <c r="R176" i="14"/>
  <c r="R73" i="14"/>
  <c r="AD176" i="14"/>
  <c r="AD73" i="14"/>
  <c r="M177" i="14"/>
  <c r="M74" i="14"/>
  <c r="Y74" i="14"/>
  <c r="Y177" i="14"/>
  <c r="L178" i="14"/>
  <c r="L75" i="14"/>
  <c r="C179" i="14"/>
  <c r="S179" i="14"/>
  <c r="S76" i="14"/>
  <c r="AA179" i="14"/>
  <c r="AA76" i="14"/>
  <c r="J180" i="14"/>
  <c r="J77" i="14"/>
  <c r="AD180" i="14"/>
  <c r="AD77" i="14"/>
  <c r="I181" i="14"/>
  <c r="I78" i="14"/>
  <c r="Y181" i="14"/>
  <c r="Y78" i="14"/>
  <c r="C183" i="14"/>
  <c r="C132" i="14"/>
  <c r="C187" i="14"/>
  <c r="C136" i="14"/>
  <c r="C193" i="14"/>
  <c r="C142" i="14"/>
  <c r="C195" i="14"/>
  <c r="C10" i="14"/>
  <c r="C14" i="14"/>
  <c r="C18" i="14"/>
  <c r="C22" i="14"/>
  <c r="C26" i="14"/>
  <c r="C182" i="14"/>
  <c r="C131" i="14"/>
  <c r="C186" i="14"/>
  <c r="C135" i="14"/>
  <c r="C137" i="14"/>
  <c r="C188" i="14"/>
  <c r="C190" i="14"/>
  <c r="C139" i="14"/>
  <c r="C192" i="14"/>
  <c r="C141" i="14"/>
  <c r="C194" i="14"/>
  <c r="C143" i="14"/>
  <c r="D44" i="14"/>
  <c r="E61" i="14"/>
  <c r="I61" i="14"/>
  <c r="M61" i="14"/>
  <c r="Q61" i="14"/>
  <c r="U61" i="14"/>
  <c r="Y61" i="14"/>
  <c r="AC61" i="14"/>
  <c r="AG61" i="14"/>
  <c r="D62" i="14"/>
  <c r="H62" i="14"/>
  <c r="L62" i="14"/>
  <c r="P62" i="14"/>
  <c r="T62" i="14"/>
  <c r="X62" i="14"/>
  <c r="AB62" i="14"/>
  <c r="AF62" i="14"/>
  <c r="D63" i="14"/>
  <c r="J63" i="14"/>
  <c r="R63" i="14"/>
  <c r="Z63" i="14"/>
  <c r="I64" i="14"/>
  <c r="Q64" i="14"/>
  <c r="Y64" i="14"/>
  <c r="AG64" i="14"/>
  <c r="H65" i="14"/>
  <c r="P65" i="14"/>
  <c r="X65" i="14"/>
  <c r="AF65" i="14"/>
  <c r="G66" i="14"/>
  <c r="O66" i="14"/>
  <c r="W66" i="14"/>
  <c r="AE66" i="14"/>
  <c r="F67" i="14"/>
  <c r="N67" i="14"/>
  <c r="V67" i="14"/>
  <c r="AD67" i="14"/>
  <c r="E68" i="14"/>
  <c r="M68" i="14"/>
  <c r="U68" i="14"/>
  <c r="AC68" i="14"/>
  <c r="D69" i="14"/>
  <c r="L69" i="14"/>
  <c r="T69" i="14"/>
  <c r="AB69" i="14"/>
  <c r="K70" i="14"/>
  <c r="S70" i="14"/>
  <c r="AA70" i="14"/>
  <c r="J71" i="14"/>
  <c r="R71" i="14"/>
  <c r="Z71" i="14"/>
  <c r="I72" i="14"/>
  <c r="Q72" i="14"/>
  <c r="AG72" i="14"/>
  <c r="P73" i="14"/>
  <c r="AF73" i="14"/>
  <c r="O74" i="14"/>
  <c r="AE74" i="14"/>
  <c r="N75" i="14"/>
  <c r="AD75" i="14"/>
  <c r="M76" i="14"/>
  <c r="AC76" i="14"/>
  <c r="L77" i="14"/>
  <c r="AB77" i="14"/>
  <c r="K78" i="14"/>
  <c r="AA78" i="14"/>
  <c r="E166" i="14"/>
  <c r="E181" i="14"/>
  <c r="C167" i="14"/>
  <c r="C175" i="14"/>
  <c r="W175" i="14"/>
  <c r="W72" i="14"/>
  <c r="AE175" i="14"/>
  <c r="AE72" i="14"/>
  <c r="J176" i="14"/>
  <c r="J73" i="14"/>
  <c r="Z176" i="14"/>
  <c r="Z73" i="14"/>
  <c r="U177" i="14"/>
  <c r="U74" i="14"/>
  <c r="AG177" i="14"/>
  <c r="AG74" i="14"/>
  <c r="D178" i="14"/>
  <c r="D75" i="14"/>
  <c r="P178" i="14"/>
  <c r="P75" i="14"/>
  <c r="AB178" i="14"/>
  <c r="AB75" i="14"/>
  <c r="O179" i="14"/>
  <c r="O76" i="14"/>
  <c r="W76" i="14"/>
  <c r="W179" i="14"/>
  <c r="AE179" i="14"/>
  <c r="AE76" i="14"/>
  <c r="F180" i="14"/>
  <c r="F77" i="14"/>
  <c r="R180" i="14"/>
  <c r="R77" i="14"/>
  <c r="Z180" i="14"/>
  <c r="Z77" i="14"/>
  <c r="M181" i="14"/>
  <c r="M78" i="14"/>
  <c r="U78" i="14"/>
  <c r="U181" i="14"/>
  <c r="AC181" i="14"/>
  <c r="AC78" i="14"/>
  <c r="C185" i="14"/>
  <c r="C134" i="14"/>
  <c r="C11" i="14"/>
  <c r="K166" i="14"/>
  <c r="K63" i="14"/>
  <c r="O166" i="14"/>
  <c r="O63" i="14"/>
  <c r="S166" i="14"/>
  <c r="S63" i="14"/>
  <c r="W166" i="14"/>
  <c r="W63" i="14"/>
  <c r="AA166" i="14"/>
  <c r="AA63" i="14"/>
  <c r="AE166" i="14"/>
  <c r="AE63" i="14"/>
  <c r="F167" i="14"/>
  <c r="F64" i="14"/>
  <c r="J167" i="14"/>
  <c r="J64" i="14"/>
  <c r="N167" i="14"/>
  <c r="N64" i="14"/>
  <c r="R167" i="14"/>
  <c r="R64" i="14"/>
  <c r="V167" i="14"/>
  <c r="V64" i="14"/>
  <c r="Z167" i="14"/>
  <c r="Z64" i="14"/>
  <c r="AD167" i="14"/>
  <c r="AD64" i="14"/>
  <c r="E168" i="14"/>
  <c r="E65" i="14"/>
  <c r="I168" i="14"/>
  <c r="I65" i="14"/>
  <c r="M168" i="14"/>
  <c r="M65" i="14"/>
  <c r="Q168" i="14"/>
  <c r="Q65" i="14"/>
  <c r="U168" i="14"/>
  <c r="U65" i="14"/>
  <c r="Y168" i="14"/>
  <c r="Y65" i="14"/>
  <c r="AC168" i="14"/>
  <c r="AC65" i="14"/>
  <c r="AG168" i="14"/>
  <c r="AG65" i="14"/>
  <c r="D169" i="14"/>
  <c r="D66" i="14"/>
  <c r="H169" i="14"/>
  <c r="H66" i="14"/>
  <c r="L169" i="14"/>
  <c r="L66" i="14"/>
  <c r="P169" i="14"/>
  <c r="P66" i="14"/>
  <c r="T169" i="14"/>
  <c r="T66" i="14"/>
  <c r="X169" i="14"/>
  <c r="X66" i="14"/>
  <c r="AB169" i="14"/>
  <c r="AB66" i="14"/>
  <c r="AF169" i="14"/>
  <c r="AF66" i="14"/>
  <c r="C15" i="14"/>
  <c r="G170" i="14"/>
  <c r="G67" i="14"/>
  <c r="K170" i="14"/>
  <c r="K67" i="14"/>
  <c r="O170" i="14"/>
  <c r="O67" i="14"/>
  <c r="S170" i="14"/>
  <c r="S67" i="14"/>
  <c r="W170" i="14"/>
  <c r="W67" i="14"/>
  <c r="AA170" i="14"/>
  <c r="AA67" i="14"/>
  <c r="AE170" i="14"/>
  <c r="AE67" i="14"/>
  <c r="F171" i="14"/>
  <c r="F68" i="14"/>
  <c r="J171" i="14"/>
  <c r="J68" i="14"/>
  <c r="N171" i="14"/>
  <c r="N68" i="14"/>
  <c r="R171" i="14"/>
  <c r="R68" i="14"/>
  <c r="V171" i="14"/>
  <c r="V68" i="14"/>
  <c r="Z171" i="14"/>
  <c r="Z68" i="14"/>
  <c r="AD171" i="14"/>
  <c r="AD68" i="14"/>
  <c r="E172" i="14"/>
  <c r="E69" i="14"/>
  <c r="I172" i="14"/>
  <c r="I69" i="14"/>
  <c r="M172" i="14"/>
  <c r="M69" i="14"/>
  <c r="Q172" i="14"/>
  <c r="Q69" i="14"/>
  <c r="U172" i="14"/>
  <c r="U69" i="14"/>
  <c r="Y172" i="14"/>
  <c r="Y69" i="14"/>
  <c r="AC172" i="14"/>
  <c r="AC69" i="14"/>
  <c r="AG172" i="14"/>
  <c r="AG69" i="14"/>
  <c r="D173" i="14"/>
  <c r="D70" i="14"/>
  <c r="H173" i="14"/>
  <c r="H70" i="14"/>
  <c r="L173" i="14"/>
  <c r="L70" i="14"/>
  <c r="P173" i="14"/>
  <c r="P70" i="14"/>
  <c r="T173" i="14"/>
  <c r="T70" i="14"/>
  <c r="X173" i="14"/>
  <c r="X70" i="14"/>
  <c r="AB173" i="14"/>
  <c r="AB70" i="14"/>
  <c r="AF173" i="14"/>
  <c r="AF70" i="14"/>
  <c r="C19" i="14"/>
  <c r="G174" i="14"/>
  <c r="G71" i="14"/>
  <c r="K174" i="14"/>
  <c r="K71" i="14"/>
  <c r="O174" i="14"/>
  <c r="O71" i="14"/>
  <c r="S174" i="14"/>
  <c r="S71" i="14"/>
  <c r="W174" i="14"/>
  <c r="W71" i="14"/>
  <c r="AA174" i="14"/>
  <c r="AA71" i="14"/>
  <c r="AE174" i="14"/>
  <c r="AE71" i="14"/>
  <c r="F175" i="14"/>
  <c r="F72" i="14"/>
  <c r="J175" i="14"/>
  <c r="J72" i="14"/>
  <c r="N175" i="14"/>
  <c r="N72" i="14"/>
  <c r="R175" i="14"/>
  <c r="R72" i="14"/>
  <c r="V175" i="14"/>
  <c r="V72" i="14"/>
  <c r="Z175" i="14"/>
  <c r="Z72" i="14"/>
  <c r="AD175" i="14"/>
  <c r="AD72" i="14"/>
  <c r="E176" i="14"/>
  <c r="E73" i="14"/>
  <c r="I176" i="14"/>
  <c r="I73" i="14"/>
  <c r="M176" i="14"/>
  <c r="M73" i="14"/>
  <c r="Q176" i="14"/>
  <c r="Q73" i="14"/>
  <c r="U176" i="14"/>
  <c r="U73" i="14"/>
  <c r="Y176" i="14"/>
  <c r="Y73" i="14"/>
  <c r="AC176" i="14"/>
  <c r="AC73" i="14"/>
  <c r="AG176" i="14"/>
  <c r="AG73" i="14"/>
  <c r="D177" i="14"/>
  <c r="D74" i="14"/>
  <c r="H177" i="14"/>
  <c r="H74" i="14"/>
  <c r="L177" i="14"/>
  <c r="L74" i="14"/>
  <c r="P177" i="14"/>
  <c r="P74" i="14"/>
  <c r="T177" i="14"/>
  <c r="T74" i="14"/>
  <c r="X177" i="14"/>
  <c r="X74" i="14"/>
  <c r="AB177" i="14"/>
  <c r="AB74" i="14"/>
  <c r="AF177" i="14"/>
  <c r="AF74" i="14"/>
  <c r="C23" i="14"/>
  <c r="G178" i="14"/>
  <c r="G75" i="14"/>
  <c r="K178" i="14"/>
  <c r="K75" i="14"/>
  <c r="O178" i="14"/>
  <c r="O75" i="14"/>
  <c r="S178" i="14"/>
  <c r="S75" i="14"/>
  <c r="W178" i="14"/>
  <c r="W75" i="14"/>
  <c r="AA178" i="14"/>
  <c r="AA75" i="14"/>
  <c r="AE178" i="14"/>
  <c r="AE75" i="14"/>
  <c r="F179" i="14"/>
  <c r="F76" i="14"/>
  <c r="J179" i="14"/>
  <c r="J76" i="14"/>
  <c r="N179" i="14"/>
  <c r="N76" i="14"/>
  <c r="R179" i="14"/>
  <c r="R76" i="14"/>
  <c r="V179" i="14"/>
  <c r="V76" i="14"/>
  <c r="Z179" i="14"/>
  <c r="Z76" i="14"/>
  <c r="AD179" i="14"/>
  <c r="AD76" i="14"/>
  <c r="E180" i="14"/>
  <c r="E77" i="14"/>
  <c r="I180" i="14"/>
  <c r="I77" i="14"/>
  <c r="M180" i="14"/>
  <c r="M77" i="14"/>
  <c r="Q180" i="14"/>
  <c r="Q77" i="14"/>
  <c r="U180" i="14"/>
  <c r="U77" i="14"/>
  <c r="Y180" i="14"/>
  <c r="Y77" i="14"/>
  <c r="AC180" i="14"/>
  <c r="AC77" i="14"/>
  <c r="AG180" i="14"/>
  <c r="AG77" i="14"/>
  <c r="D181" i="14"/>
  <c r="D78" i="14"/>
  <c r="H181" i="14"/>
  <c r="H78" i="14"/>
  <c r="L181" i="14"/>
  <c r="L78" i="14"/>
  <c r="P181" i="14"/>
  <c r="P78" i="14"/>
  <c r="T181" i="14"/>
  <c r="T78" i="14"/>
  <c r="X181" i="14"/>
  <c r="X78" i="14"/>
  <c r="AB181" i="14"/>
  <c r="AB78" i="14"/>
  <c r="AF181" i="14"/>
  <c r="AF78" i="14"/>
  <c r="F61" i="14"/>
  <c r="J61" i="14"/>
  <c r="N61" i="14"/>
  <c r="R61" i="14"/>
  <c r="V61" i="14"/>
  <c r="Z61" i="14"/>
  <c r="AD61" i="14"/>
  <c r="E62" i="14"/>
  <c r="I62" i="14"/>
  <c r="M62" i="14"/>
  <c r="Q62" i="14"/>
  <c r="U62" i="14"/>
  <c r="Y62" i="14"/>
  <c r="AC62" i="14"/>
  <c r="AG62" i="14"/>
  <c r="F63" i="14"/>
  <c r="L63" i="14"/>
  <c r="T63" i="14"/>
  <c r="AB63" i="14"/>
  <c r="K64" i="14"/>
  <c r="S64" i="14"/>
  <c r="AA64" i="14"/>
  <c r="J65" i="14"/>
  <c r="R65" i="14"/>
  <c r="Z65" i="14"/>
  <c r="I66" i="14"/>
  <c r="Q66" i="14"/>
  <c r="Y66" i="14"/>
  <c r="AG66" i="14"/>
  <c r="H67" i="14"/>
  <c r="P67" i="14"/>
  <c r="X67" i="14"/>
  <c r="AF67" i="14"/>
  <c r="G68" i="14"/>
  <c r="O68" i="14"/>
  <c r="W68" i="14"/>
  <c r="AE68" i="14"/>
  <c r="F69" i="14"/>
  <c r="N69" i="14"/>
  <c r="V69" i="14"/>
  <c r="AD69" i="14"/>
  <c r="E70" i="14"/>
  <c r="M70" i="14"/>
  <c r="U70" i="14"/>
  <c r="AC70" i="14"/>
  <c r="D71" i="14"/>
  <c r="L71" i="14"/>
  <c r="T71" i="14"/>
  <c r="AB71" i="14"/>
  <c r="K72" i="14"/>
  <c r="U72" i="14"/>
  <c r="D73" i="14"/>
  <c r="T73" i="14"/>
  <c r="S74" i="14"/>
  <c r="R75" i="14"/>
  <c r="Q76" i="14"/>
  <c r="AG76" i="14"/>
  <c r="P77" i="14"/>
  <c r="AF77" i="14"/>
  <c r="O78" i="14"/>
  <c r="AE78" i="14"/>
  <c r="Y166" i="14"/>
  <c r="C60" i="9"/>
  <c r="C112" i="9"/>
  <c r="P63" i="7"/>
  <c r="AF63" i="7"/>
  <c r="C11" i="7"/>
  <c r="F61" i="7"/>
  <c r="V61" i="7"/>
  <c r="E62" i="7"/>
  <c r="M62" i="7"/>
  <c r="U62" i="7"/>
  <c r="AC62" i="7"/>
  <c r="E63" i="7"/>
  <c r="M63" i="7"/>
  <c r="U63" i="7"/>
  <c r="AC63" i="7"/>
  <c r="K64" i="7"/>
  <c r="X64" i="7"/>
  <c r="AF64" i="7"/>
  <c r="J65" i="7"/>
  <c r="R65" i="7"/>
  <c r="Z65" i="7"/>
  <c r="J66" i="7"/>
  <c r="R66" i="7"/>
  <c r="Z66" i="7"/>
  <c r="D67" i="7"/>
  <c r="L67" i="7"/>
  <c r="T67" i="7"/>
  <c r="AB67" i="7"/>
  <c r="D68" i="7"/>
  <c r="L68" i="7"/>
  <c r="T68" i="7"/>
  <c r="AB68" i="7"/>
  <c r="F69" i="7"/>
  <c r="N69" i="7"/>
  <c r="X69" i="7"/>
  <c r="N70" i="7"/>
  <c r="AD70" i="7"/>
  <c r="Q71" i="7"/>
  <c r="O73" i="7"/>
  <c r="I74" i="7"/>
  <c r="Y75" i="7"/>
  <c r="M76" i="7"/>
  <c r="AC76" i="7"/>
  <c r="K77" i="7"/>
  <c r="Q165" i="7"/>
  <c r="N61" i="7"/>
  <c r="AD61" i="7"/>
  <c r="I62" i="7"/>
  <c r="Y62" i="7"/>
  <c r="AG62" i="7"/>
  <c r="I63" i="7"/>
  <c r="Q63" i="7"/>
  <c r="Y63" i="7"/>
  <c r="AG63" i="7"/>
  <c r="S64" i="7"/>
  <c r="AB64" i="7"/>
  <c r="F65" i="7"/>
  <c r="N65" i="7"/>
  <c r="V65" i="7"/>
  <c r="AD65" i="7"/>
  <c r="F66" i="7"/>
  <c r="N66" i="7"/>
  <c r="V66" i="7"/>
  <c r="AD66" i="7"/>
  <c r="H67" i="7"/>
  <c r="P67" i="7"/>
  <c r="X67" i="7"/>
  <c r="AF67" i="7"/>
  <c r="H68" i="7"/>
  <c r="P68" i="7"/>
  <c r="X68" i="7"/>
  <c r="AF68" i="7"/>
  <c r="J69" i="7"/>
  <c r="S69" i="7"/>
  <c r="S70" i="7"/>
  <c r="F71" i="7"/>
  <c r="V71" i="7"/>
  <c r="K72" i="7"/>
  <c r="Y72" i="7"/>
  <c r="H73" i="7"/>
  <c r="AA73" i="7"/>
  <c r="O74" i="7"/>
  <c r="AE74" i="7"/>
  <c r="M75" i="7"/>
  <c r="G76" i="7"/>
  <c r="U76" i="7"/>
  <c r="D77" i="7"/>
  <c r="W77" i="7"/>
  <c r="R78" i="7"/>
  <c r="AE168" i="7"/>
  <c r="H63" i="7"/>
  <c r="X63" i="7"/>
  <c r="R70" i="7"/>
  <c r="R71" i="7"/>
  <c r="T73" i="7"/>
  <c r="AG75" i="7"/>
  <c r="G61" i="7"/>
  <c r="K61" i="7"/>
  <c r="O61" i="7"/>
  <c r="S61" i="7"/>
  <c r="W61" i="7"/>
  <c r="AA61" i="7"/>
  <c r="AE61" i="7"/>
  <c r="C23" i="7"/>
  <c r="R61" i="7"/>
  <c r="J62" i="7"/>
  <c r="R62" i="7"/>
  <c r="Z62" i="7"/>
  <c r="D63" i="7"/>
  <c r="L63" i="7"/>
  <c r="T63" i="7"/>
  <c r="AB63" i="7"/>
  <c r="G64" i="7"/>
  <c r="W64" i="7"/>
  <c r="AE64" i="7"/>
  <c r="G65" i="7"/>
  <c r="O65" i="7"/>
  <c r="W65" i="7"/>
  <c r="I66" i="7"/>
  <c r="Q66" i="7"/>
  <c r="Y66" i="7"/>
  <c r="AG66" i="7"/>
  <c r="I67" i="7"/>
  <c r="Q67" i="7"/>
  <c r="Y67" i="7"/>
  <c r="AG67" i="7"/>
  <c r="K68" i="7"/>
  <c r="S68" i="7"/>
  <c r="AA68" i="7"/>
  <c r="K69" i="7"/>
  <c r="T69" i="7"/>
  <c r="G70" i="7"/>
  <c r="W70" i="7"/>
  <c r="M71" i="7"/>
  <c r="AC71" i="7"/>
  <c r="L72" i="7"/>
  <c r="AF72" i="7"/>
  <c r="N73" i="7"/>
  <c r="R74" i="7"/>
  <c r="D75" i="7"/>
  <c r="R75" i="7"/>
  <c r="H76" i="7"/>
  <c r="AB76" i="7"/>
  <c r="J77" i="7"/>
  <c r="AE77" i="7"/>
  <c r="V78" i="7"/>
  <c r="C194" i="7"/>
  <c r="C60" i="7"/>
  <c r="C179" i="9"/>
  <c r="A81" i="9"/>
  <c r="A133" i="9"/>
  <c r="A184" i="9"/>
  <c r="A30" i="9"/>
  <c r="C171" i="9"/>
  <c r="C14" i="9"/>
  <c r="V170" i="9"/>
  <c r="V67" i="9"/>
  <c r="AD170" i="9"/>
  <c r="AD67" i="9"/>
  <c r="I171" i="9"/>
  <c r="I68" i="9"/>
  <c r="U171" i="9"/>
  <c r="U68" i="9"/>
  <c r="AG171" i="9"/>
  <c r="AG68" i="9"/>
  <c r="L172" i="9"/>
  <c r="L69" i="9"/>
  <c r="X172" i="9"/>
  <c r="X69" i="9"/>
  <c r="G173" i="9"/>
  <c r="G70" i="9"/>
  <c r="N174" i="9"/>
  <c r="N71" i="9"/>
  <c r="Z174" i="9"/>
  <c r="Z71" i="9"/>
  <c r="E175" i="9"/>
  <c r="E72" i="9"/>
  <c r="C72" i="9"/>
  <c r="M175" i="9"/>
  <c r="M72" i="9"/>
  <c r="AC175" i="9"/>
  <c r="AC72" i="9"/>
  <c r="H176" i="9"/>
  <c r="H73" i="9"/>
  <c r="T176" i="9"/>
  <c r="T73" i="9"/>
  <c r="C177" i="9"/>
  <c r="K177" i="9"/>
  <c r="K74" i="9"/>
  <c r="W177" i="9"/>
  <c r="W74" i="9"/>
  <c r="AE177" i="9"/>
  <c r="AE74" i="9"/>
  <c r="J178" i="9"/>
  <c r="J75" i="9"/>
  <c r="N178" i="9"/>
  <c r="N75" i="9"/>
  <c r="AD178" i="9"/>
  <c r="AD75" i="9"/>
  <c r="AH178" i="9"/>
  <c r="AH75" i="9"/>
  <c r="M179" i="9"/>
  <c r="M76" i="9"/>
  <c r="Y179" i="9"/>
  <c r="Y76" i="9"/>
  <c r="AC179" i="9"/>
  <c r="AC76" i="9"/>
  <c r="H180" i="9"/>
  <c r="H77" i="9"/>
  <c r="L180" i="9"/>
  <c r="L77" i="9"/>
  <c r="C181" i="9"/>
  <c r="C184" i="9"/>
  <c r="C133" i="9"/>
  <c r="AF77" i="9"/>
  <c r="AE78" i="9"/>
  <c r="AF164" i="9"/>
  <c r="O165" i="9"/>
  <c r="AD166" i="9"/>
  <c r="L168" i="9"/>
  <c r="AA169" i="9"/>
  <c r="R170" i="9"/>
  <c r="R67" i="9"/>
  <c r="Z170" i="9"/>
  <c r="Z67" i="9"/>
  <c r="M171" i="9"/>
  <c r="M68" i="9"/>
  <c r="AC171" i="9"/>
  <c r="AC68" i="9"/>
  <c r="H172" i="9"/>
  <c r="H69" i="9"/>
  <c r="T172" i="9"/>
  <c r="T69" i="9"/>
  <c r="AF172" i="9"/>
  <c r="AF69" i="9"/>
  <c r="K173" i="9"/>
  <c r="K70" i="9"/>
  <c r="O173" i="9"/>
  <c r="O70" i="9"/>
  <c r="W173" i="9"/>
  <c r="W70" i="9"/>
  <c r="AE173" i="9"/>
  <c r="AE70" i="9"/>
  <c r="J174" i="9"/>
  <c r="J71" i="9"/>
  <c r="V174" i="9"/>
  <c r="V71" i="9"/>
  <c r="AH174" i="9"/>
  <c r="AH71" i="9"/>
  <c r="U175" i="9"/>
  <c r="U72" i="9"/>
  <c r="AG175" i="9"/>
  <c r="AG72" i="9"/>
  <c r="L176" i="9"/>
  <c r="L73" i="9"/>
  <c r="AF176" i="9"/>
  <c r="AF73" i="9"/>
  <c r="V178" i="9"/>
  <c r="V75" i="9"/>
  <c r="I179" i="9"/>
  <c r="I76" i="9"/>
  <c r="K181" i="9"/>
  <c r="K78" i="9"/>
  <c r="W181" i="9"/>
  <c r="W78" i="9"/>
  <c r="AG76" i="9"/>
  <c r="N166" i="9"/>
  <c r="AC167" i="9"/>
  <c r="K169" i="9"/>
  <c r="C11" i="9"/>
  <c r="C15" i="9"/>
  <c r="N179" i="9"/>
  <c r="N76" i="9"/>
  <c r="AD179" i="9"/>
  <c r="AD76" i="9"/>
  <c r="M180" i="9"/>
  <c r="M77" i="9"/>
  <c r="Q180" i="9"/>
  <c r="Q77" i="9"/>
  <c r="L181" i="9"/>
  <c r="L78" i="9"/>
  <c r="AF181" i="9"/>
  <c r="AF78" i="9"/>
  <c r="E44" i="9"/>
  <c r="N68" i="9"/>
  <c r="AD68" i="9"/>
  <c r="M69" i="9"/>
  <c r="AC69" i="9"/>
  <c r="D70" i="9"/>
  <c r="T70" i="9"/>
  <c r="K71" i="9"/>
  <c r="R72" i="9"/>
  <c r="AH72" i="9"/>
  <c r="Y73" i="9"/>
  <c r="H74" i="9"/>
  <c r="X74" i="9"/>
  <c r="G75" i="9"/>
  <c r="W75" i="9"/>
  <c r="C135" i="9"/>
  <c r="C143" i="9"/>
  <c r="I172" i="9"/>
  <c r="C12" i="9"/>
  <c r="C20" i="9"/>
  <c r="S179" i="9"/>
  <c r="S76" i="9"/>
  <c r="W179" i="9"/>
  <c r="W76" i="9"/>
  <c r="F180" i="9"/>
  <c r="F77" i="9"/>
  <c r="R180" i="9"/>
  <c r="R77" i="9"/>
  <c r="V180" i="9"/>
  <c r="V77" i="9"/>
  <c r="AH180" i="9"/>
  <c r="AH77" i="9"/>
  <c r="Q181" i="9"/>
  <c r="Q78" i="9"/>
  <c r="AG181" i="9"/>
  <c r="AG78" i="9"/>
  <c r="C132" i="9"/>
  <c r="C183" i="9"/>
  <c r="C185" i="9"/>
  <c r="C134" i="9"/>
  <c r="C136" i="9"/>
  <c r="C187" i="9"/>
  <c r="C189" i="9"/>
  <c r="C138" i="9"/>
  <c r="C140" i="9"/>
  <c r="C191" i="9"/>
  <c r="C193" i="9"/>
  <c r="C142" i="9"/>
  <c r="G61" i="9"/>
  <c r="K61" i="9"/>
  <c r="O61" i="9"/>
  <c r="S61" i="9"/>
  <c r="W61" i="9"/>
  <c r="AA61" i="9"/>
  <c r="AE61" i="9"/>
  <c r="F62" i="9"/>
  <c r="C62" i="9"/>
  <c r="C114" i="9"/>
  <c r="J62" i="9"/>
  <c r="N62" i="9"/>
  <c r="R62" i="9"/>
  <c r="V62" i="9"/>
  <c r="Z62" i="9"/>
  <c r="AD62" i="9"/>
  <c r="AH62" i="9"/>
  <c r="E63" i="9"/>
  <c r="I63" i="9"/>
  <c r="M63" i="9"/>
  <c r="Q63" i="9"/>
  <c r="U63" i="9"/>
  <c r="Y63" i="9"/>
  <c r="AC63" i="9"/>
  <c r="AG63" i="9"/>
  <c r="D64" i="9"/>
  <c r="H64" i="9"/>
  <c r="L64" i="9"/>
  <c r="P64" i="9"/>
  <c r="T64" i="9"/>
  <c r="X64" i="9"/>
  <c r="AB64" i="9"/>
  <c r="AF64" i="9"/>
  <c r="G65" i="9"/>
  <c r="K65" i="9"/>
  <c r="C65" i="9"/>
  <c r="O65" i="9"/>
  <c r="S65" i="9"/>
  <c r="W65" i="9"/>
  <c r="AA65" i="9"/>
  <c r="AE65" i="9"/>
  <c r="F66" i="9"/>
  <c r="C66" i="9"/>
  <c r="J66" i="9"/>
  <c r="N66" i="9"/>
  <c r="R66" i="9"/>
  <c r="V66" i="9"/>
  <c r="Z66" i="9"/>
  <c r="AD66" i="9"/>
  <c r="AH66" i="9"/>
  <c r="E67" i="9"/>
  <c r="J67" i="9"/>
  <c r="P67" i="9"/>
  <c r="X67" i="9"/>
  <c r="G68" i="9"/>
  <c r="O68" i="9"/>
  <c r="W68" i="9"/>
  <c r="AE68" i="9"/>
  <c r="F69" i="9"/>
  <c r="N69" i="9"/>
  <c r="V69" i="9"/>
  <c r="AD69" i="9"/>
  <c r="E70" i="9"/>
  <c r="M70" i="9"/>
  <c r="U70" i="9"/>
  <c r="D71" i="9"/>
  <c r="L71" i="9"/>
  <c r="T71" i="9"/>
  <c r="AB71" i="9"/>
  <c r="K72" i="9"/>
  <c r="AA72" i="9"/>
  <c r="J73" i="9"/>
  <c r="R73" i="9"/>
  <c r="Z73" i="9"/>
  <c r="AH73" i="9"/>
  <c r="Q74" i="9"/>
  <c r="Y74" i="9"/>
  <c r="AG74" i="9"/>
  <c r="H75" i="9"/>
  <c r="P75" i="9"/>
  <c r="X75" i="9"/>
  <c r="AF75" i="9"/>
  <c r="G76" i="9"/>
  <c r="Q76" i="9"/>
  <c r="AA76" i="9"/>
  <c r="E77" i="9"/>
  <c r="P77" i="9"/>
  <c r="D78" i="9"/>
  <c r="O78" i="9"/>
  <c r="Y78" i="9"/>
  <c r="A80" i="9"/>
  <c r="A132" i="9"/>
  <c r="A183" i="9"/>
  <c r="H164" i="9"/>
  <c r="X164" i="9"/>
  <c r="G165" i="9"/>
  <c r="W165" i="9"/>
  <c r="F166" i="9"/>
  <c r="V166" i="9"/>
  <c r="E167" i="9"/>
  <c r="U167" i="9"/>
  <c r="D168" i="9"/>
  <c r="T168" i="9"/>
  <c r="S169" i="9"/>
  <c r="H171" i="9"/>
  <c r="I174" i="9"/>
  <c r="D175" i="9"/>
  <c r="AF175" i="9"/>
  <c r="AC176" i="9"/>
  <c r="S178" i="9"/>
  <c r="E181" i="9"/>
  <c r="AH181" i="9"/>
  <c r="N170" i="9"/>
  <c r="N67" i="9"/>
  <c r="AH170" i="9"/>
  <c r="AH67" i="9"/>
  <c r="E171" i="9"/>
  <c r="E68" i="9"/>
  <c r="Q171" i="9"/>
  <c r="Q68" i="9"/>
  <c r="Y171" i="9"/>
  <c r="Y68" i="9"/>
  <c r="D172" i="9"/>
  <c r="D69" i="9"/>
  <c r="P172" i="9"/>
  <c r="P69" i="9"/>
  <c r="AB172" i="9"/>
  <c r="AB69" i="9"/>
  <c r="C18" i="9"/>
  <c r="S173" i="9"/>
  <c r="S70" i="9"/>
  <c r="AA173" i="9"/>
  <c r="AA70" i="9"/>
  <c r="F174" i="9"/>
  <c r="F71" i="9"/>
  <c r="R174" i="9"/>
  <c r="R71" i="9"/>
  <c r="AD174" i="9"/>
  <c r="AD71" i="9"/>
  <c r="I175" i="9"/>
  <c r="I72" i="9"/>
  <c r="Q175" i="9"/>
  <c r="Q72" i="9"/>
  <c r="Y175" i="9"/>
  <c r="Y72" i="9"/>
  <c r="D176" i="9"/>
  <c r="D73" i="9"/>
  <c r="P176" i="9"/>
  <c r="P73" i="9"/>
  <c r="X176" i="9"/>
  <c r="X73" i="9"/>
  <c r="AB176" i="9"/>
  <c r="AB73" i="9"/>
  <c r="G177" i="9"/>
  <c r="G74" i="9"/>
  <c r="O177" i="9"/>
  <c r="O74" i="9"/>
  <c r="S177" i="9"/>
  <c r="S74" i="9"/>
  <c r="AA177" i="9"/>
  <c r="AA74" i="9"/>
  <c r="F178" i="9"/>
  <c r="F75" i="9"/>
  <c r="C75" i="9"/>
  <c r="R178" i="9"/>
  <c r="R75" i="9"/>
  <c r="Z178" i="9"/>
  <c r="Z75" i="9"/>
  <c r="E179" i="9"/>
  <c r="E76" i="9"/>
  <c r="X180" i="9"/>
  <c r="X77" i="9"/>
  <c r="AB180" i="9"/>
  <c r="AB77" i="9"/>
  <c r="G181" i="9"/>
  <c r="G78" i="9"/>
  <c r="AA181" i="9"/>
  <c r="AA78" i="9"/>
  <c r="C188" i="9"/>
  <c r="C137" i="9"/>
  <c r="C192" i="9"/>
  <c r="C141" i="9"/>
  <c r="P164" i="9"/>
  <c r="AE165" i="9"/>
  <c r="M167" i="9"/>
  <c r="AB168" i="9"/>
  <c r="C19" i="9"/>
  <c r="C23" i="9"/>
  <c r="R179" i="9"/>
  <c r="R76" i="9"/>
  <c r="AH179" i="9"/>
  <c r="AH76" i="9"/>
  <c r="AC180" i="9"/>
  <c r="AC77" i="9"/>
  <c r="AG180" i="9"/>
  <c r="AG77" i="9"/>
  <c r="P181" i="9"/>
  <c r="P78" i="9"/>
  <c r="AB181" i="9"/>
  <c r="AB78" i="9"/>
  <c r="O67" i="9"/>
  <c r="W67" i="9"/>
  <c r="F68" i="9"/>
  <c r="V68" i="9"/>
  <c r="E69" i="9"/>
  <c r="U69" i="9"/>
  <c r="L70" i="9"/>
  <c r="S71" i="9"/>
  <c r="AA71" i="9"/>
  <c r="J72" i="9"/>
  <c r="Z72" i="9"/>
  <c r="I73" i="9"/>
  <c r="Q73" i="9"/>
  <c r="AG73" i="9"/>
  <c r="P74" i="9"/>
  <c r="AF74" i="9"/>
  <c r="O75" i="9"/>
  <c r="AE75" i="9"/>
  <c r="F76" i="9"/>
  <c r="Z76" i="9"/>
  <c r="D77" i="9"/>
  <c r="X78" i="9"/>
  <c r="K170" i="9"/>
  <c r="L177" i="9"/>
  <c r="C9" i="9"/>
  <c r="C13" i="9"/>
  <c r="I170" i="9"/>
  <c r="I67" i="9"/>
  <c r="M170" i="9"/>
  <c r="M67" i="9"/>
  <c r="Q170" i="9"/>
  <c r="Q67" i="9"/>
  <c r="Y170" i="9"/>
  <c r="Y67" i="9"/>
  <c r="AC170" i="9"/>
  <c r="AC67" i="9"/>
  <c r="AG170" i="9"/>
  <c r="AG67" i="9"/>
  <c r="D171" i="9"/>
  <c r="D68" i="9"/>
  <c r="L171" i="9"/>
  <c r="L68" i="9"/>
  <c r="P171" i="9"/>
  <c r="P68" i="9"/>
  <c r="X171" i="9"/>
  <c r="X68" i="9"/>
  <c r="AB171" i="9"/>
  <c r="AB68" i="9"/>
  <c r="AF171" i="9"/>
  <c r="AF68" i="9"/>
  <c r="C17" i="9"/>
  <c r="K172" i="9"/>
  <c r="K69" i="9"/>
  <c r="O172" i="9"/>
  <c r="O69" i="9"/>
  <c r="W172" i="9"/>
  <c r="W69" i="9"/>
  <c r="AA172" i="9"/>
  <c r="AA69" i="9"/>
  <c r="AE172" i="9"/>
  <c r="AE69" i="9"/>
  <c r="F173" i="9"/>
  <c r="F70" i="9"/>
  <c r="J173" i="9"/>
  <c r="J70" i="9"/>
  <c r="N173" i="9"/>
  <c r="N70" i="9"/>
  <c r="R173" i="9"/>
  <c r="R70" i="9"/>
  <c r="V173" i="9"/>
  <c r="V70" i="9"/>
  <c r="Z173" i="9"/>
  <c r="Z70" i="9"/>
  <c r="AD173" i="9"/>
  <c r="AD70" i="9"/>
  <c r="AH173" i="9"/>
  <c r="AH70" i="9"/>
  <c r="E174" i="9"/>
  <c r="E71" i="9"/>
  <c r="M174" i="9"/>
  <c r="M71" i="9"/>
  <c r="Q174" i="9"/>
  <c r="Q71" i="9"/>
  <c r="U174" i="9"/>
  <c r="U71" i="9"/>
  <c r="AC174" i="9"/>
  <c r="AC71" i="9"/>
  <c r="AG174" i="9"/>
  <c r="AG71" i="9"/>
  <c r="H175" i="9"/>
  <c r="H72" i="9"/>
  <c r="L175" i="9"/>
  <c r="L72" i="9"/>
  <c r="P175" i="9"/>
  <c r="P72" i="9"/>
  <c r="X175" i="9"/>
  <c r="X72" i="9"/>
  <c r="AB175" i="9"/>
  <c r="AB72" i="9"/>
  <c r="C21" i="9"/>
  <c r="G176" i="9"/>
  <c r="G73" i="9"/>
  <c r="K176" i="9"/>
  <c r="K73" i="9"/>
  <c r="S176" i="9"/>
  <c r="S73" i="9"/>
  <c r="W176" i="9"/>
  <c r="W73" i="9"/>
  <c r="AA176" i="9"/>
  <c r="AA73" i="9"/>
  <c r="AE176" i="9"/>
  <c r="AE73" i="9"/>
  <c r="F177" i="9"/>
  <c r="F74" i="9"/>
  <c r="J177" i="9"/>
  <c r="J74" i="9"/>
  <c r="N177" i="9"/>
  <c r="N74" i="9"/>
  <c r="R177" i="9"/>
  <c r="R74" i="9"/>
  <c r="V177" i="9"/>
  <c r="V74" i="9"/>
  <c r="Z177" i="9"/>
  <c r="Z74" i="9"/>
  <c r="AD177" i="9"/>
  <c r="AD74" i="9"/>
  <c r="AH177" i="9"/>
  <c r="AH74" i="9"/>
  <c r="I178" i="9"/>
  <c r="I75" i="9"/>
  <c r="M178" i="9"/>
  <c r="M75" i="9"/>
  <c r="Q178" i="9"/>
  <c r="Q75" i="9"/>
  <c r="Y178" i="9"/>
  <c r="Y75" i="9"/>
  <c r="AC178" i="9"/>
  <c r="AC75" i="9"/>
  <c r="D179" i="9"/>
  <c r="D76" i="9"/>
  <c r="H179" i="9"/>
  <c r="H76" i="9"/>
  <c r="L179" i="9"/>
  <c r="L76" i="9"/>
  <c r="T179" i="9"/>
  <c r="T76" i="9"/>
  <c r="X179" i="9"/>
  <c r="X76" i="9"/>
  <c r="AF179" i="9"/>
  <c r="AF76" i="9"/>
  <c r="C25" i="9"/>
  <c r="G180" i="9"/>
  <c r="G77" i="9"/>
  <c r="O180" i="9"/>
  <c r="O77" i="9"/>
  <c r="S77" i="9"/>
  <c r="S180" i="9"/>
  <c r="W180" i="9"/>
  <c r="W77" i="9"/>
  <c r="AA180" i="9"/>
  <c r="AA77" i="9"/>
  <c r="AE77" i="9"/>
  <c r="AE180" i="9"/>
  <c r="F181" i="9"/>
  <c r="F78" i="9"/>
  <c r="J181" i="9"/>
  <c r="J78" i="9"/>
  <c r="N78" i="9"/>
  <c r="N181" i="9"/>
  <c r="R181" i="9"/>
  <c r="R78" i="9"/>
  <c r="V181" i="9"/>
  <c r="V78" i="9"/>
  <c r="Z78" i="9"/>
  <c r="Z181" i="9"/>
  <c r="AD181" i="9"/>
  <c r="AD78" i="9"/>
  <c r="D61" i="9"/>
  <c r="L61" i="9"/>
  <c r="T61" i="9"/>
  <c r="AB61" i="9"/>
  <c r="K62" i="9"/>
  <c r="S62" i="9"/>
  <c r="AA62" i="9"/>
  <c r="J63" i="9"/>
  <c r="R63" i="9"/>
  <c r="Z63" i="9"/>
  <c r="AH63" i="9"/>
  <c r="I64" i="9"/>
  <c r="Q64" i="9"/>
  <c r="Y64" i="9"/>
  <c r="AG64" i="9"/>
  <c r="H65" i="9"/>
  <c r="P65" i="9"/>
  <c r="X65" i="9"/>
  <c r="AF65" i="9"/>
  <c r="G66" i="9"/>
  <c r="O66" i="9"/>
  <c r="W66" i="9"/>
  <c r="AE66" i="9"/>
  <c r="F67" i="9"/>
  <c r="S67" i="9"/>
  <c r="AA67" i="9"/>
  <c r="J68" i="9"/>
  <c r="R68" i="9"/>
  <c r="Z68" i="9"/>
  <c r="AH68" i="9"/>
  <c r="Q69" i="9"/>
  <c r="Y69" i="9"/>
  <c r="H70" i="9"/>
  <c r="P70" i="9"/>
  <c r="X70" i="9"/>
  <c r="AF70" i="9"/>
  <c r="G71" i="9"/>
  <c r="O71" i="9"/>
  <c r="AE71" i="9"/>
  <c r="F72" i="9"/>
  <c r="N72" i="9"/>
  <c r="V72" i="9"/>
  <c r="AD72" i="9"/>
  <c r="E73" i="9"/>
  <c r="M73" i="9"/>
  <c r="U73" i="9"/>
  <c r="D74" i="9"/>
  <c r="T74" i="9"/>
  <c r="AB74" i="9"/>
  <c r="K75" i="9"/>
  <c r="AA75" i="9"/>
  <c r="J76" i="9"/>
  <c r="U76" i="9"/>
  <c r="I77" i="9"/>
  <c r="T77" i="9"/>
  <c r="AD77" i="9"/>
  <c r="H78" i="9"/>
  <c r="S78" i="9"/>
  <c r="AC78" i="9"/>
  <c r="C131" i="9"/>
  <c r="C139" i="9"/>
  <c r="U170" i="9"/>
  <c r="S172" i="9"/>
  <c r="U178" i="9"/>
  <c r="P179" i="9"/>
  <c r="K180" i="9"/>
  <c r="C81" i="9"/>
  <c r="C178" i="8"/>
  <c r="AD166" i="8"/>
  <c r="AD63" i="8"/>
  <c r="I168" i="8"/>
  <c r="I65" i="8"/>
  <c r="AG168" i="8"/>
  <c r="AG65" i="8"/>
  <c r="C170" i="8"/>
  <c r="AE170" i="8"/>
  <c r="AE67" i="8"/>
  <c r="L175" i="8"/>
  <c r="L72" i="8"/>
  <c r="X72" i="8"/>
  <c r="X175" i="8"/>
  <c r="G176" i="8"/>
  <c r="G73" i="8"/>
  <c r="F179" i="8"/>
  <c r="F76" i="8"/>
  <c r="R179" i="8"/>
  <c r="R76" i="8"/>
  <c r="AD179" i="8"/>
  <c r="AD76" i="8"/>
  <c r="M180" i="8"/>
  <c r="M77" i="8"/>
  <c r="AC180" i="8"/>
  <c r="AC77" i="8"/>
  <c r="U65" i="8"/>
  <c r="S67" i="8"/>
  <c r="T72" i="8"/>
  <c r="V166" i="8"/>
  <c r="E164" i="8"/>
  <c r="E61" i="8"/>
  <c r="M164" i="8"/>
  <c r="M61" i="8"/>
  <c r="U164" i="8"/>
  <c r="U61" i="8"/>
  <c r="AC164" i="8"/>
  <c r="AC61" i="8"/>
  <c r="D165" i="8"/>
  <c r="D62" i="8"/>
  <c r="T165" i="8"/>
  <c r="T62" i="8"/>
  <c r="AB62" i="8"/>
  <c r="AB165" i="8"/>
  <c r="C11" i="8"/>
  <c r="K166" i="8"/>
  <c r="K63" i="8"/>
  <c r="S166" i="8"/>
  <c r="S63" i="8"/>
  <c r="AA166" i="8"/>
  <c r="AA63" i="8"/>
  <c r="D171" i="8"/>
  <c r="C16" i="8"/>
  <c r="D68" i="8"/>
  <c r="L171" i="8"/>
  <c r="L68" i="8"/>
  <c r="T171" i="8"/>
  <c r="T68" i="8"/>
  <c r="AB171" i="8"/>
  <c r="AB68" i="8"/>
  <c r="C17" i="8"/>
  <c r="K172" i="8"/>
  <c r="K69" i="8"/>
  <c r="S172" i="8"/>
  <c r="S69" i="8"/>
  <c r="J173" i="8"/>
  <c r="J70" i="8"/>
  <c r="R173" i="8"/>
  <c r="R70" i="8"/>
  <c r="Z173" i="8"/>
  <c r="Z70" i="8"/>
  <c r="AH173" i="8"/>
  <c r="AH70" i="8"/>
  <c r="I174" i="8"/>
  <c r="I71" i="8"/>
  <c r="M174" i="8"/>
  <c r="M71" i="8"/>
  <c r="Q174" i="8"/>
  <c r="Q71" i="8"/>
  <c r="Y174" i="8"/>
  <c r="Y71" i="8"/>
  <c r="AC174" i="8"/>
  <c r="AC71" i="8"/>
  <c r="AG174" i="8"/>
  <c r="AG71" i="8"/>
  <c r="D177" i="8"/>
  <c r="D74" i="8"/>
  <c r="C22" i="8"/>
  <c r="H177" i="8"/>
  <c r="H74" i="8"/>
  <c r="L177" i="8"/>
  <c r="L74" i="8"/>
  <c r="P177" i="8"/>
  <c r="P74" i="8"/>
  <c r="T177" i="8"/>
  <c r="T74" i="8"/>
  <c r="X177" i="8"/>
  <c r="X74" i="8"/>
  <c r="AB177" i="8"/>
  <c r="AB74" i="8"/>
  <c r="AF177" i="8"/>
  <c r="AF74" i="8"/>
  <c r="G178" i="8"/>
  <c r="G75" i="8"/>
  <c r="K178" i="8"/>
  <c r="K75" i="8"/>
  <c r="O178" i="8"/>
  <c r="O75" i="8"/>
  <c r="S178" i="8"/>
  <c r="S75" i="8"/>
  <c r="W178" i="8"/>
  <c r="W75" i="8"/>
  <c r="AA178" i="8"/>
  <c r="AA75" i="8"/>
  <c r="AE178" i="8"/>
  <c r="AE75" i="8"/>
  <c r="F181" i="8"/>
  <c r="F78" i="8"/>
  <c r="J181" i="8"/>
  <c r="J78" i="8"/>
  <c r="N181" i="8"/>
  <c r="N78" i="8"/>
  <c r="R78" i="8"/>
  <c r="R181" i="8"/>
  <c r="V181" i="8"/>
  <c r="V78" i="8"/>
  <c r="Z181" i="8"/>
  <c r="Z78" i="8"/>
  <c r="AD181" i="8"/>
  <c r="AD78" i="8"/>
  <c r="AH181" i="8"/>
  <c r="AH78" i="8"/>
  <c r="A29" i="8"/>
  <c r="C96" i="8"/>
  <c r="C147" i="8"/>
  <c r="D44" i="8"/>
  <c r="C60" i="8"/>
  <c r="C112" i="8"/>
  <c r="G61" i="8"/>
  <c r="Q61" i="8"/>
  <c r="AB61" i="8"/>
  <c r="F62" i="8"/>
  <c r="P62" i="8"/>
  <c r="AA62" i="8"/>
  <c r="E63" i="8"/>
  <c r="O63" i="8"/>
  <c r="Z63" i="8"/>
  <c r="N64" i="8"/>
  <c r="Y64" i="8"/>
  <c r="M65" i="8"/>
  <c r="X65" i="8"/>
  <c r="L66" i="8"/>
  <c r="W66" i="8"/>
  <c r="AH66" i="8"/>
  <c r="K67" i="8"/>
  <c r="V67" i="8"/>
  <c r="AG67" i="8"/>
  <c r="J68" i="8"/>
  <c r="U68" i="8"/>
  <c r="AF68" i="8"/>
  <c r="I69" i="8"/>
  <c r="T69" i="8"/>
  <c r="AE69" i="8"/>
  <c r="H70" i="8"/>
  <c r="S70" i="8"/>
  <c r="AD70" i="8"/>
  <c r="X78" i="8"/>
  <c r="AE165" i="8"/>
  <c r="AE62" i="8"/>
  <c r="F166" i="8"/>
  <c r="F63" i="8"/>
  <c r="N166" i="8"/>
  <c r="N63" i="8"/>
  <c r="R167" i="8"/>
  <c r="R64" i="8"/>
  <c r="Z167" i="8"/>
  <c r="Z64" i="8"/>
  <c r="AH167" i="8"/>
  <c r="AH64" i="8"/>
  <c r="Y168" i="8"/>
  <c r="Y65" i="8"/>
  <c r="X169" i="8"/>
  <c r="X66" i="8"/>
  <c r="AF169" i="8"/>
  <c r="AF66" i="8"/>
  <c r="W170" i="8"/>
  <c r="W67" i="8"/>
  <c r="D175" i="8"/>
  <c r="C20" i="8"/>
  <c r="C21" i="8"/>
  <c r="O176" i="8"/>
  <c r="O73" i="8"/>
  <c r="W73" i="8"/>
  <c r="W176" i="8"/>
  <c r="AA176" i="8"/>
  <c r="AA73" i="8"/>
  <c r="J179" i="8"/>
  <c r="J76" i="8"/>
  <c r="Z179" i="8"/>
  <c r="Z76" i="8"/>
  <c r="E180" i="8"/>
  <c r="E77" i="8"/>
  <c r="Q180" i="8"/>
  <c r="Q77" i="8"/>
  <c r="Y180" i="8"/>
  <c r="Y77" i="8"/>
  <c r="D61" i="8"/>
  <c r="V64" i="8"/>
  <c r="T66" i="8"/>
  <c r="D167" i="8"/>
  <c r="C12" i="8"/>
  <c r="H167" i="8"/>
  <c r="H64" i="8"/>
  <c r="P167" i="8"/>
  <c r="P64" i="8"/>
  <c r="X167" i="8"/>
  <c r="X64" i="8"/>
  <c r="AF167" i="8"/>
  <c r="AF64" i="8"/>
  <c r="C13" i="8"/>
  <c r="G168" i="8"/>
  <c r="G65" i="8"/>
  <c r="O168" i="8"/>
  <c r="O65" i="8"/>
  <c r="W168" i="8"/>
  <c r="W65" i="8"/>
  <c r="AE168" i="8"/>
  <c r="AE65" i="8"/>
  <c r="F169" i="8"/>
  <c r="F66" i="8"/>
  <c r="N169" i="8"/>
  <c r="N66" i="8"/>
  <c r="V169" i="8"/>
  <c r="V66" i="8"/>
  <c r="AD169" i="8"/>
  <c r="AD66" i="8"/>
  <c r="E170" i="8"/>
  <c r="E67" i="8"/>
  <c r="M170" i="8"/>
  <c r="M67" i="8"/>
  <c r="U170" i="8"/>
  <c r="U67" i="8"/>
  <c r="AC170" i="8"/>
  <c r="AC67" i="8"/>
  <c r="I171" i="8"/>
  <c r="I68" i="8"/>
  <c r="Q171" i="8"/>
  <c r="Q68" i="8"/>
  <c r="Y171" i="8"/>
  <c r="Y68" i="8"/>
  <c r="AG171" i="8"/>
  <c r="AG68" i="8"/>
  <c r="H172" i="8"/>
  <c r="H69" i="8"/>
  <c r="P172" i="8"/>
  <c r="P69" i="8"/>
  <c r="X172" i="8"/>
  <c r="X69" i="8"/>
  <c r="AF172" i="8"/>
  <c r="AF69" i="8"/>
  <c r="C173" i="8"/>
  <c r="G173" i="8"/>
  <c r="G70" i="8"/>
  <c r="O173" i="8"/>
  <c r="O70" i="8"/>
  <c r="W173" i="8"/>
  <c r="W70" i="8"/>
  <c r="F175" i="8"/>
  <c r="F72" i="8"/>
  <c r="J175" i="8"/>
  <c r="J72" i="8"/>
  <c r="R175" i="8"/>
  <c r="R72" i="8"/>
  <c r="V175" i="8"/>
  <c r="V72" i="8"/>
  <c r="Z175" i="8"/>
  <c r="Z72" i="8"/>
  <c r="AH175" i="8"/>
  <c r="AH72" i="8"/>
  <c r="E176" i="8"/>
  <c r="E73" i="8"/>
  <c r="I176" i="8"/>
  <c r="I73" i="8"/>
  <c r="M176" i="8"/>
  <c r="M73" i="8"/>
  <c r="Q176" i="8"/>
  <c r="Q73" i="8"/>
  <c r="U176" i="8"/>
  <c r="U73" i="8"/>
  <c r="Y176" i="8"/>
  <c r="Y73" i="8"/>
  <c r="AC176" i="8"/>
  <c r="AC73" i="8"/>
  <c r="AG176" i="8"/>
  <c r="AG73" i="8"/>
  <c r="D179" i="8"/>
  <c r="D76" i="8"/>
  <c r="C24" i="8"/>
  <c r="H179" i="8"/>
  <c r="H76" i="8"/>
  <c r="L179" i="8"/>
  <c r="L76" i="8"/>
  <c r="P179" i="8"/>
  <c r="P76" i="8"/>
  <c r="T76" i="8"/>
  <c r="T179" i="8"/>
  <c r="X179" i="8"/>
  <c r="X76" i="8"/>
  <c r="AB179" i="8"/>
  <c r="AB76" i="8"/>
  <c r="AF179" i="8"/>
  <c r="AF76" i="8"/>
  <c r="C25" i="8"/>
  <c r="G180" i="8"/>
  <c r="G77" i="8"/>
  <c r="K180" i="8"/>
  <c r="K77" i="8"/>
  <c r="O180" i="8"/>
  <c r="O77" i="8"/>
  <c r="W180" i="8"/>
  <c r="W77" i="8"/>
  <c r="AA180" i="8"/>
  <c r="AA77" i="8"/>
  <c r="AE180" i="8"/>
  <c r="AE77" i="8"/>
  <c r="I61" i="8"/>
  <c r="T61" i="8"/>
  <c r="AE61" i="8"/>
  <c r="H62" i="8"/>
  <c r="S62" i="8"/>
  <c r="AD62" i="8"/>
  <c r="G63" i="8"/>
  <c r="R63" i="8"/>
  <c r="AC63" i="8"/>
  <c r="F64" i="8"/>
  <c r="Q64" i="8"/>
  <c r="AB64" i="8"/>
  <c r="E65" i="8"/>
  <c r="P65" i="8"/>
  <c r="AA65" i="8"/>
  <c r="D66" i="8"/>
  <c r="O66" i="8"/>
  <c r="Z66" i="8"/>
  <c r="N67" i="8"/>
  <c r="Y67" i="8"/>
  <c r="M68" i="8"/>
  <c r="X68" i="8"/>
  <c r="AH68" i="8"/>
  <c r="L69" i="8"/>
  <c r="W69" i="8"/>
  <c r="AG69" i="8"/>
  <c r="K70" i="8"/>
  <c r="AF70" i="8"/>
  <c r="O71" i="8"/>
  <c r="N72" i="8"/>
  <c r="AD72" i="8"/>
  <c r="H164" i="8"/>
  <c r="H61" i="8"/>
  <c r="P164" i="8"/>
  <c r="P61" i="8"/>
  <c r="X61" i="8"/>
  <c r="X164" i="8"/>
  <c r="AF164" i="8"/>
  <c r="AF61" i="8"/>
  <c r="G165" i="8"/>
  <c r="G62" i="8"/>
  <c r="O165" i="8"/>
  <c r="O62" i="8"/>
  <c r="W165" i="8"/>
  <c r="W62" i="8"/>
  <c r="J167" i="8"/>
  <c r="J64" i="8"/>
  <c r="Q168" i="8"/>
  <c r="Q65" i="8"/>
  <c r="H169" i="8"/>
  <c r="H66" i="8"/>
  <c r="P169" i="8"/>
  <c r="P66" i="8"/>
  <c r="G170" i="8"/>
  <c r="G67" i="8"/>
  <c r="O170" i="8"/>
  <c r="O67" i="8"/>
  <c r="H175" i="8"/>
  <c r="H72" i="8"/>
  <c r="P175" i="8"/>
  <c r="P72" i="8"/>
  <c r="AB175" i="8"/>
  <c r="AB72" i="8"/>
  <c r="AF175" i="8"/>
  <c r="AF72" i="8"/>
  <c r="K176" i="8"/>
  <c r="K73" i="8"/>
  <c r="S176" i="8"/>
  <c r="S73" i="8"/>
  <c r="AE176" i="8"/>
  <c r="AE73" i="8"/>
  <c r="N179" i="8"/>
  <c r="N76" i="8"/>
  <c r="V179" i="8"/>
  <c r="V76" i="8"/>
  <c r="AH179" i="8"/>
  <c r="AH76" i="8"/>
  <c r="I180" i="8"/>
  <c r="I77" i="8"/>
  <c r="U180" i="8"/>
  <c r="U77" i="8"/>
  <c r="AG180" i="8"/>
  <c r="AG77" i="8"/>
  <c r="AH63" i="8"/>
  <c r="C9" i="8"/>
  <c r="K164" i="8"/>
  <c r="K61" i="8"/>
  <c r="S164" i="8"/>
  <c r="S61" i="8"/>
  <c r="AA164" i="8"/>
  <c r="AA61" i="8"/>
  <c r="J165" i="8"/>
  <c r="J62" i="8"/>
  <c r="R165" i="8"/>
  <c r="R62" i="8"/>
  <c r="Z165" i="8"/>
  <c r="Z62" i="8"/>
  <c r="AH165" i="8"/>
  <c r="AH62" i="8"/>
  <c r="I166" i="8"/>
  <c r="I63" i="8"/>
  <c r="Q166" i="8"/>
  <c r="Q63" i="8"/>
  <c r="Y166" i="8"/>
  <c r="Y63" i="8"/>
  <c r="AG166" i="8"/>
  <c r="AG63" i="8"/>
  <c r="E167" i="8"/>
  <c r="E64" i="8"/>
  <c r="C64" i="8"/>
  <c r="M167" i="8"/>
  <c r="M64" i="8"/>
  <c r="U167" i="8"/>
  <c r="U64" i="8"/>
  <c r="AC167" i="8"/>
  <c r="AC64" i="8"/>
  <c r="D168" i="8"/>
  <c r="D65" i="8"/>
  <c r="L168" i="8"/>
  <c r="L65" i="8"/>
  <c r="T168" i="8"/>
  <c r="T65" i="8"/>
  <c r="AB168" i="8"/>
  <c r="AB65" i="8"/>
  <c r="C14" i="8"/>
  <c r="K169" i="8"/>
  <c r="K66" i="8"/>
  <c r="S169" i="8"/>
  <c r="S66" i="8"/>
  <c r="AA169" i="8"/>
  <c r="AA66" i="8"/>
  <c r="J170" i="8"/>
  <c r="J67" i="8"/>
  <c r="R170" i="8"/>
  <c r="R67" i="8"/>
  <c r="Z170" i="8"/>
  <c r="Z67" i="8"/>
  <c r="AH170" i="8"/>
  <c r="AH67" i="8"/>
  <c r="F171" i="8"/>
  <c r="F68" i="8"/>
  <c r="N171" i="8"/>
  <c r="N68" i="8"/>
  <c r="V171" i="8"/>
  <c r="V68" i="8"/>
  <c r="AD171" i="8"/>
  <c r="AD68" i="8"/>
  <c r="E172" i="8"/>
  <c r="E69" i="8"/>
  <c r="M172" i="8"/>
  <c r="M69" i="8"/>
  <c r="U172" i="8"/>
  <c r="U69" i="8"/>
  <c r="AC172" i="8"/>
  <c r="AC69" i="8"/>
  <c r="D173" i="8"/>
  <c r="D70" i="8"/>
  <c r="L173" i="8"/>
  <c r="L70" i="8"/>
  <c r="T173" i="8"/>
  <c r="T70" i="8"/>
  <c r="AB173" i="8"/>
  <c r="AB70" i="8"/>
  <c r="C174" i="8"/>
  <c r="G174" i="8"/>
  <c r="G71" i="8"/>
  <c r="K174" i="8"/>
  <c r="K71" i="8"/>
  <c r="S174" i="8"/>
  <c r="S71" i="8"/>
  <c r="W174" i="8"/>
  <c r="W71" i="8"/>
  <c r="AA174" i="8"/>
  <c r="AA71" i="8"/>
  <c r="F177" i="8"/>
  <c r="F74" i="8"/>
  <c r="J177" i="8"/>
  <c r="J74" i="8"/>
  <c r="N177" i="8"/>
  <c r="N74" i="8"/>
  <c r="R177" i="8"/>
  <c r="R74" i="8"/>
  <c r="V74" i="8"/>
  <c r="V177" i="8"/>
  <c r="Z177" i="8"/>
  <c r="Z74" i="8"/>
  <c r="AD177" i="8"/>
  <c r="AD74" i="8"/>
  <c r="AH177" i="8"/>
  <c r="AH74" i="8"/>
  <c r="E178" i="8"/>
  <c r="E75" i="8"/>
  <c r="I178" i="8"/>
  <c r="I75" i="8"/>
  <c r="M178" i="8"/>
  <c r="M75" i="8"/>
  <c r="Q178" i="8"/>
  <c r="Q75" i="8"/>
  <c r="U178" i="8"/>
  <c r="U75" i="8"/>
  <c r="Y178" i="8"/>
  <c r="Y75" i="8"/>
  <c r="AC178" i="8"/>
  <c r="AC75" i="8"/>
  <c r="AG178" i="8"/>
  <c r="AG75" i="8"/>
  <c r="D181" i="8"/>
  <c r="D78" i="8"/>
  <c r="C26" i="8"/>
  <c r="H181" i="8"/>
  <c r="H78" i="8"/>
  <c r="L181" i="8"/>
  <c r="L78" i="8"/>
  <c r="P181" i="8"/>
  <c r="P78" i="8"/>
  <c r="T181" i="8"/>
  <c r="T78" i="8"/>
  <c r="AB181" i="8"/>
  <c r="AB78" i="8"/>
  <c r="AF181" i="8"/>
  <c r="AF78" i="8"/>
  <c r="L61" i="8"/>
  <c r="W61" i="8"/>
  <c r="AG61" i="8"/>
  <c r="K62" i="8"/>
  <c r="V62" i="8"/>
  <c r="AF62" i="8"/>
  <c r="J63" i="8"/>
  <c r="U63" i="8"/>
  <c r="AE63" i="8"/>
  <c r="I64" i="8"/>
  <c r="T64" i="8"/>
  <c r="AD64" i="8"/>
  <c r="H65" i="8"/>
  <c r="S65" i="8"/>
  <c r="AC65" i="8"/>
  <c r="G66" i="8"/>
  <c r="R66" i="8"/>
  <c r="AB66" i="8"/>
  <c r="F67" i="8"/>
  <c r="Q67" i="8"/>
  <c r="AA67" i="8"/>
  <c r="E68" i="8"/>
  <c r="P68" i="8"/>
  <c r="Z68" i="8"/>
  <c r="D69" i="8"/>
  <c r="O69" i="8"/>
  <c r="Y69" i="8"/>
  <c r="N70" i="8"/>
  <c r="X70" i="8"/>
  <c r="L165" i="8"/>
  <c r="AA172" i="8"/>
  <c r="W181" i="8"/>
  <c r="W78" i="8"/>
  <c r="AA181" i="8"/>
  <c r="AA78" i="8"/>
  <c r="AE181" i="8"/>
  <c r="AE78" i="8"/>
  <c r="C182" i="8"/>
  <c r="C131" i="8"/>
  <c r="C184" i="8"/>
  <c r="C133" i="8"/>
  <c r="C186" i="8"/>
  <c r="C135" i="8"/>
  <c r="C188" i="8"/>
  <c r="C137" i="8"/>
  <c r="C190" i="8"/>
  <c r="C139" i="8"/>
  <c r="C192" i="8"/>
  <c r="C141" i="8"/>
  <c r="C194" i="8"/>
  <c r="C143" i="8"/>
  <c r="F71" i="8"/>
  <c r="V71" i="8"/>
  <c r="E72" i="8"/>
  <c r="C72" i="8"/>
  <c r="U72" i="8"/>
  <c r="R164" i="8"/>
  <c r="AG165" i="8"/>
  <c r="F164" i="8"/>
  <c r="F61" i="8"/>
  <c r="J164" i="8"/>
  <c r="J61" i="8"/>
  <c r="N164" i="8"/>
  <c r="N61" i="8"/>
  <c r="V164" i="8"/>
  <c r="V61" i="8"/>
  <c r="Z164" i="8"/>
  <c r="Z61" i="8"/>
  <c r="AD164" i="8"/>
  <c r="AD61" i="8"/>
  <c r="AH164" i="8"/>
  <c r="AH61" i="8"/>
  <c r="E165" i="8"/>
  <c r="E62" i="8"/>
  <c r="I165" i="8"/>
  <c r="I62" i="8"/>
  <c r="M165" i="8"/>
  <c r="M62" i="8"/>
  <c r="Q165" i="8"/>
  <c r="Q62" i="8"/>
  <c r="U165" i="8"/>
  <c r="U62" i="8"/>
  <c r="Y165" i="8"/>
  <c r="Y62" i="8"/>
  <c r="AC165" i="8"/>
  <c r="AC62" i="8"/>
  <c r="D166" i="8"/>
  <c r="D63" i="8"/>
  <c r="H166" i="8"/>
  <c r="H63" i="8"/>
  <c r="L166" i="8"/>
  <c r="L63" i="8"/>
  <c r="T166" i="8"/>
  <c r="T63" i="8"/>
  <c r="X166" i="8"/>
  <c r="X63" i="8"/>
  <c r="AB166" i="8"/>
  <c r="AB63" i="8"/>
  <c r="AF166" i="8"/>
  <c r="AF63" i="8"/>
  <c r="G167" i="8"/>
  <c r="G64" i="8"/>
  <c r="K167" i="8"/>
  <c r="K64" i="8"/>
  <c r="O167" i="8"/>
  <c r="O64" i="8"/>
  <c r="S167" i="8"/>
  <c r="S64" i="8"/>
  <c r="W167" i="8"/>
  <c r="W64" i="8"/>
  <c r="AA167" i="8"/>
  <c r="AA64" i="8"/>
  <c r="AE167" i="8"/>
  <c r="AE64" i="8"/>
  <c r="F168" i="8"/>
  <c r="F65" i="8"/>
  <c r="J168" i="8"/>
  <c r="J65" i="8"/>
  <c r="N168" i="8"/>
  <c r="N65" i="8"/>
  <c r="R168" i="8"/>
  <c r="R65" i="8"/>
  <c r="V168" i="8"/>
  <c r="V65" i="8"/>
  <c r="Z168" i="8"/>
  <c r="Z65" i="8"/>
  <c r="AD168" i="8"/>
  <c r="AD65" i="8"/>
  <c r="AH168" i="8"/>
  <c r="AH65" i="8"/>
  <c r="E169" i="8"/>
  <c r="E66" i="8"/>
  <c r="I169" i="8"/>
  <c r="I66" i="8"/>
  <c r="M169" i="8"/>
  <c r="M66" i="8"/>
  <c r="Q169" i="8"/>
  <c r="Q66" i="8"/>
  <c r="U169" i="8"/>
  <c r="U66" i="8"/>
  <c r="Y169" i="8"/>
  <c r="Y66" i="8"/>
  <c r="AC169" i="8"/>
  <c r="AC66" i="8"/>
  <c r="AG169" i="8"/>
  <c r="AG66" i="8"/>
  <c r="D170" i="8"/>
  <c r="D67" i="8"/>
  <c r="H170" i="8"/>
  <c r="H67" i="8"/>
  <c r="L170" i="8"/>
  <c r="L67" i="8"/>
  <c r="P170" i="8"/>
  <c r="P67" i="8"/>
  <c r="T170" i="8"/>
  <c r="T67" i="8"/>
  <c r="X170" i="8"/>
  <c r="X67" i="8"/>
  <c r="AB170" i="8"/>
  <c r="AB67" i="8"/>
  <c r="AF170" i="8"/>
  <c r="AF67" i="8"/>
  <c r="G171" i="8"/>
  <c r="G68" i="8"/>
  <c r="K171" i="8"/>
  <c r="K68" i="8"/>
  <c r="O171" i="8"/>
  <c r="O68" i="8"/>
  <c r="S171" i="8"/>
  <c r="S68" i="8"/>
  <c r="W171" i="8"/>
  <c r="W68" i="8"/>
  <c r="AA171" i="8"/>
  <c r="AA68" i="8"/>
  <c r="AE171" i="8"/>
  <c r="AE68" i="8"/>
  <c r="F172" i="8"/>
  <c r="F69" i="8"/>
  <c r="J172" i="8"/>
  <c r="J69" i="8"/>
  <c r="N172" i="8"/>
  <c r="N69" i="8"/>
  <c r="R172" i="8"/>
  <c r="R69" i="8"/>
  <c r="V172" i="8"/>
  <c r="V69" i="8"/>
  <c r="Z172" i="8"/>
  <c r="Z69" i="8"/>
  <c r="AD172" i="8"/>
  <c r="AD69" i="8"/>
  <c r="AH172" i="8"/>
  <c r="AH69" i="8"/>
  <c r="E173" i="8"/>
  <c r="E70" i="8"/>
  <c r="I173" i="8"/>
  <c r="I70" i="8"/>
  <c r="M173" i="8"/>
  <c r="M70" i="8"/>
  <c r="Q173" i="8"/>
  <c r="Q70" i="8"/>
  <c r="U173" i="8"/>
  <c r="U70" i="8"/>
  <c r="Y173" i="8"/>
  <c r="Y70" i="8"/>
  <c r="AC173" i="8"/>
  <c r="AC70" i="8"/>
  <c r="AG173" i="8"/>
  <c r="AG70" i="8"/>
  <c r="D174" i="8"/>
  <c r="D71" i="8"/>
  <c r="H174" i="8"/>
  <c r="H71" i="8"/>
  <c r="L174" i="8"/>
  <c r="L71" i="8"/>
  <c r="P174" i="8"/>
  <c r="P71" i="8"/>
  <c r="T174" i="8"/>
  <c r="T71" i="8"/>
  <c r="X174" i="8"/>
  <c r="X71" i="8"/>
  <c r="AB174" i="8"/>
  <c r="AB71" i="8"/>
  <c r="AF174" i="8"/>
  <c r="AF71" i="8"/>
  <c r="G175" i="8"/>
  <c r="G72" i="8"/>
  <c r="K175" i="8"/>
  <c r="K72" i="8"/>
  <c r="O175" i="8"/>
  <c r="O72" i="8"/>
  <c r="S175" i="8"/>
  <c r="S72" i="8"/>
  <c r="W175" i="8"/>
  <c r="W72" i="8"/>
  <c r="AA175" i="8"/>
  <c r="AA72" i="8"/>
  <c r="AE175" i="8"/>
  <c r="AE72" i="8"/>
  <c r="F176" i="8"/>
  <c r="F73" i="8"/>
  <c r="C73" i="8"/>
  <c r="J176" i="8"/>
  <c r="J73" i="8"/>
  <c r="N176" i="8"/>
  <c r="N73" i="8"/>
  <c r="R176" i="8"/>
  <c r="R73" i="8"/>
  <c r="V176" i="8"/>
  <c r="V73" i="8"/>
  <c r="Z176" i="8"/>
  <c r="Z73" i="8"/>
  <c r="AD176" i="8"/>
  <c r="AD73" i="8"/>
  <c r="AH176" i="8"/>
  <c r="AH73" i="8"/>
  <c r="E177" i="8"/>
  <c r="E74" i="8"/>
  <c r="I177" i="8"/>
  <c r="I74" i="8"/>
  <c r="M177" i="8"/>
  <c r="M74" i="8"/>
  <c r="Q177" i="8"/>
  <c r="Q74" i="8"/>
  <c r="U177" i="8"/>
  <c r="U74" i="8"/>
  <c r="Y177" i="8"/>
  <c r="Y74" i="8"/>
  <c r="AC177" i="8"/>
  <c r="AC74" i="8"/>
  <c r="AG177" i="8"/>
  <c r="AG74" i="8"/>
  <c r="D178" i="8"/>
  <c r="D75" i="8"/>
  <c r="H178" i="8"/>
  <c r="H75" i="8"/>
  <c r="L178" i="8"/>
  <c r="L75" i="8"/>
  <c r="P178" i="8"/>
  <c r="P75" i="8"/>
  <c r="T178" i="8"/>
  <c r="T75" i="8"/>
  <c r="X178" i="8"/>
  <c r="X75" i="8"/>
  <c r="AB178" i="8"/>
  <c r="AB75" i="8"/>
  <c r="AF178" i="8"/>
  <c r="AF75" i="8"/>
  <c r="G179" i="8"/>
  <c r="G76" i="8"/>
  <c r="K179" i="8"/>
  <c r="K76" i="8"/>
  <c r="O179" i="8"/>
  <c r="O76" i="8"/>
  <c r="S179" i="8"/>
  <c r="S76" i="8"/>
  <c r="W179" i="8"/>
  <c r="W76" i="8"/>
  <c r="AA179" i="8"/>
  <c r="AA76" i="8"/>
  <c r="AE179" i="8"/>
  <c r="AE76" i="8"/>
  <c r="F180" i="8"/>
  <c r="F77" i="8"/>
  <c r="J180" i="8"/>
  <c r="J77" i="8"/>
  <c r="C77" i="8"/>
  <c r="N180" i="8"/>
  <c r="N77" i="8"/>
  <c r="R180" i="8"/>
  <c r="R77" i="8"/>
  <c r="V180" i="8"/>
  <c r="V77" i="8"/>
  <c r="Z180" i="8"/>
  <c r="Z77" i="8"/>
  <c r="AD180" i="8"/>
  <c r="AD77" i="8"/>
  <c r="AH180" i="8"/>
  <c r="AH77" i="8"/>
  <c r="E181" i="8"/>
  <c r="E78" i="8"/>
  <c r="I181" i="8"/>
  <c r="I78" i="8"/>
  <c r="M181" i="8"/>
  <c r="M78" i="8"/>
  <c r="Q181" i="8"/>
  <c r="Q78" i="8"/>
  <c r="U181" i="8"/>
  <c r="U78" i="8"/>
  <c r="Y181" i="8"/>
  <c r="Y78" i="8"/>
  <c r="AC181" i="8"/>
  <c r="AC78" i="8"/>
  <c r="AG181" i="8"/>
  <c r="AG78" i="8"/>
  <c r="C183" i="8"/>
  <c r="C132" i="8"/>
  <c r="C185" i="8"/>
  <c r="C134" i="8"/>
  <c r="C136" i="8"/>
  <c r="C187" i="8"/>
  <c r="C189" i="8"/>
  <c r="C138" i="8"/>
  <c r="C191" i="8"/>
  <c r="C140" i="8"/>
  <c r="C193" i="8"/>
  <c r="C142" i="8"/>
  <c r="AE70" i="8"/>
  <c r="N71" i="8"/>
  <c r="AD71" i="8"/>
  <c r="M72" i="8"/>
  <c r="AC72" i="8"/>
  <c r="P166" i="8"/>
  <c r="J167" i="7"/>
  <c r="J64" i="7"/>
  <c r="V167" i="7"/>
  <c r="V64" i="7"/>
  <c r="AD167" i="7"/>
  <c r="AD64" i="7"/>
  <c r="I172" i="7"/>
  <c r="I69" i="7"/>
  <c r="U172" i="7"/>
  <c r="U69" i="7"/>
  <c r="AG172" i="7"/>
  <c r="AG69" i="7"/>
  <c r="L177" i="7"/>
  <c r="L74" i="7"/>
  <c r="T177" i="7"/>
  <c r="T74" i="7"/>
  <c r="AF74" i="7"/>
  <c r="AF177" i="7"/>
  <c r="D165" i="7"/>
  <c r="D62" i="7"/>
  <c r="C10" i="7"/>
  <c r="H165" i="7"/>
  <c r="H62" i="7"/>
  <c r="L165" i="7"/>
  <c r="L62" i="7"/>
  <c r="P165" i="7"/>
  <c r="P62" i="7"/>
  <c r="T165" i="7"/>
  <c r="T62" i="7"/>
  <c r="X165" i="7"/>
  <c r="X62" i="7"/>
  <c r="AB165" i="7"/>
  <c r="AB62" i="7"/>
  <c r="AF165" i="7"/>
  <c r="AF62" i="7"/>
  <c r="C166" i="7"/>
  <c r="G166" i="7"/>
  <c r="G63" i="7"/>
  <c r="K166" i="7"/>
  <c r="K63" i="7"/>
  <c r="O166" i="7"/>
  <c r="O63" i="7"/>
  <c r="S166" i="7"/>
  <c r="S63" i="7"/>
  <c r="W166" i="7"/>
  <c r="W63" i="7"/>
  <c r="AA166" i="7"/>
  <c r="AA63" i="7"/>
  <c r="AE166" i="7"/>
  <c r="AE63" i="7"/>
  <c r="F171" i="7"/>
  <c r="F68" i="7"/>
  <c r="C16" i="7"/>
  <c r="J171" i="7"/>
  <c r="J68" i="7"/>
  <c r="N171" i="7"/>
  <c r="N68" i="7"/>
  <c r="R171" i="7"/>
  <c r="R68" i="7"/>
  <c r="V171" i="7"/>
  <c r="V68" i="7"/>
  <c r="Z171" i="7"/>
  <c r="Z68" i="7"/>
  <c r="AD171" i="7"/>
  <c r="AD68" i="7"/>
  <c r="E176" i="7"/>
  <c r="E73" i="7"/>
  <c r="C21" i="7"/>
  <c r="I176" i="7"/>
  <c r="I73" i="7"/>
  <c r="M176" i="7"/>
  <c r="M73" i="7"/>
  <c r="Q176" i="7"/>
  <c r="Q73" i="7"/>
  <c r="U176" i="7"/>
  <c r="U73" i="7"/>
  <c r="Y176" i="7"/>
  <c r="Y73" i="7"/>
  <c r="AC176" i="7"/>
  <c r="AC73" i="7"/>
  <c r="AG176" i="7"/>
  <c r="AG73" i="7"/>
  <c r="N167" i="7"/>
  <c r="N64" i="7"/>
  <c r="Z167" i="7"/>
  <c r="Z64" i="7"/>
  <c r="M172" i="7"/>
  <c r="M69" i="7"/>
  <c r="AC172" i="7"/>
  <c r="AC69" i="7"/>
  <c r="D177" i="7"/>
  <c r="D74" i="7"/>
  <c r="C22" i="7"/>
  <c r="X177" i="7"/>
  <c r="X74" i="7"/>
  <c r="E164" i="7"/>
  <c r="E61" i="7"/>
  <c r="C9" i="7"/>
  <c r="M164" i="7"/>
  <c r="M61" i="7"/>
  <c r="U164" i="7"/>
  <c r="U61" i="7"/>
  <c r="AC164" i="7"/>
  <c r="AC61" i="7"/>
  <c r="D169" i="7"/>
  <c r="D66" i="7"/>
  <c r="C14" i="7"/>
  <c r="H169" i="7"/>
  <c r="H66" i="7"/>
  <c r="L169" i="7"/>
  <c r="L66" i="7"/>
  <c r="P169" i="7"/>
  <c r="P66" i="7"/>
  <c r="T169" i="7"/>
  <c r="T66" i="7"/>
  <c r="X169" i="7"/>
  <c r="X66" i="7"/>
  <c r="AB169" i="7"/>
  <c r="AB66" i="7"/>
  <c r="AF169" i="7"/>
  <c r="AF66" i="7"/>
  <c r="C170" i="7"/>
  <c r="G170" i="7"/>
  <c r="G67" i="7"/>
  <c r="K170" i="7"/>
  <c r="K67" i="7"/>
  <c r="O170" i="7"/>
  <c r="O67" i="7"/>
  <c r="S170" i="7"/>
  <c r="S67" i="7"/>
  <c r="W170" i="7"/>
  <c r="W67" i="7"/>
  <c r="AA170" i="7"/>
  <c r="AA67" i="7"/>
  <c r="AE170" i="7"/>
  <c r="AE67" i="7"/>
  <c r="F175" i="7"/>
  <c r="F72" i="7"/>
  <c r="C20" i="7"/>
  <c r="J175" i="7"/>
  <c r="J72" i="7"/>
  <c r="N175" i="7"/>
  <c r="N72" i="7"/>
  <c r="R175" i="7"/>
  <c r="R72" i="7"/>
  <c r="V175" i="7"/>
  <c r="V72" i="7"/>
  <c r="Z175" i="7"/>
  <c r="Z72" i="7"/>
  <c r="AD175" i="7"/>
  <c r="AD72" i="7"/>
  <c r="D96" i="7"/>
  <c r="D147" i="7"/>
  <c r="E44" i="7"/>
  <c r="F167" i="7"/>
  <c r="F64" i="7"/>
  <c r="C12" i="7"/>
  <c r="R167" i="7"/>
  <c r="R64" i="7"/>
  <c r="E172" i="7"/>
  <c r="E69" i="7"/>
  <c r="C17" i="7"/>
  <c r="Q172" i="7"/>
  <c r="Q69" i="7"/>
  <c r="Y172" i="7"/>
  <c r="Y69" i="7"/>
  <c r="H177" i="7"/>
  <c r="H74" i="7"/>
  <c r="P74" i="7"/>
  <c r="P177" i="7"/>
  <c r="AB177" i="7"/>
  <c r="AB74" i="7"/>
  <c r="I164" i="7"/>
  <c r="I61" i="7"/>
  <c r="Q164" i="7"/>
  <c r="Q61" i="7"/>
  <c r="Y164" i="7"/>
  <c r="Y61" i="7"/>
  <c r="AG164" i="7"/>
  <c r="AG61" i="7"/>
  <c r="E168" i="7"/>
  <c r="E65" i="7"/>
  <c r="C13" i="7"/>
  <c r="I168" i="7"/>
  <c r="I65" i="7"/>
  <c r="M168" i="7"/>
  <c r="M65" i="7"/>
  <c r="Q168" i="7"/>
  <c r="Q65" i="7"/>
  <c r="U168" i="7"/>
  <c r="U65" i="7"/>
  <c r="Y168" i="7"/>
  <c r="Y65" i="7"/>
  <c r="AC168" i="7"/>
  <c r="AC65" i="7"/>
  <c r="AG168" i="7"/>
  <c r="AG65" i="7"/>
  <c r="D173" i="7"/>
  <c r="C18" i="7"/>
  <c r="D70" i="7"/>
  <c r="H173" i="7"/>
  <c r="H70" i="7"/>
  <c r="L173" i="7"/>
  <c r="L70" i="7"/>
  <c r="P173" i="7"/>
  <c r="P70" i="7"/>
  <c r="T173" i="7"/>
  <c r="T70" i="7"/>
  <c r="X173" i="7"/>
  <c r="X70" i="7"/>
  <c r="AB173" i="7"/>
  <c r="AB70" i="7"/>
  <c r="AF173" i="7"/>
  <c r="AF70" i="7"/>
  <c r="C174" i="7"/>
  <c r="G174" i="7"/>
  <c r="G71" i="7"/>
  <c r="K174" i="7"/>
  <c r="K71" i="7"/>
  <c r="O174" i="7"/>
  <c r="O71" i="7"/>
  <c r="S174" i="7"/>
  <c r="S71" i="7"/>
  <c r="W174" i="7"/>
  <c r="W71" i="7"/>
  <c r="AA174" i="7"/>
  <c r="AA71" i="7"/>
  <c r="AE174" i="7"/>
  <c r="AE71" i="7"/>
  <c r="C178" i="7"/>
  <c r="O178" i="7"/>
  <c r="O75" i="7"/>
  <c r="W178" i="7"/>
  <c r="W75" i="7"/>
  <c r="AE178" i="7"/>
  <c r="AE75" i="7"/>
  <c r="F179" i="7"/>
  <c r="F76" i="7"/>
  <c r="N76" i="7"/>
  <c r="N179" i="7"/>
  <c r="Z179" i="7"/>
  <c r="Z76" i="7"/>
  <c r="E180" i="7"/>
  <c r="E77" i="7"/>
  <c r="M180" i="7"/>
  <c r="M77" i="7"/>
  <c r="Y180" i="7"/>
  <c r="Y77" i="7"/>
  <c r="AG180" i="7"/>
  <c r="AG77" i="7"/>
  <c r="L78" i="7"/>
  <c r="L181" i="7"/>
  <c r="X181" i="7"/>
  <c r="X78" i="7"/>
  <c r="AF181" i="7"/>
  <c r="AF78" i="7"/>
  <c r="Z172" i="7"/>
  <c r="Z69" i="7"/>
  <c r="I173" i="7"/>
  <c r="I70" i="7"/>
  <c r="U173" i="7"/>
  <c r="U70" i="7"/>
  <c r="AG173" i="7"/>
  <c r="AG70" i="7"/>
  <c r="P174" i="7"/>
  <c r="P71" i="7"/>
  <c r="R176" i="7"/>
  <c r="R73" i="7"/>
  <c r="P178" i="7"/>
  <c r="P75" i="7"/>
  <c r="O179" i="7"/>
  <c r="O76" i="7"/>
  <c r="N180" i="7"/>
  <c r="N77" i="7"/>
  <c r="AD180" i="7"/>
  <c r="AD77" i="7"/>
  <c r="E181" i="7"/>
  <c r="E78" i="7"/>
  <c r="M181" i="7"/>
  <c r="M78" i="7"/>
  <c r="U181" i="7"/>
  <c r="U78" i="7"/>
  <c r="AC181" i="7"/>
  <c r="AC78" i="7"/>
  <c r="C185" i="7"/>
  <c r="C134" i="7"/>
  <c r="C189" i="7"/>
  <c r="C138" i="7"/>
  <c r="C195" i="7"/>
  <c r="C144" i="7"/>
  <c r="X71" i="7"/>
  <c r="AF71" i="7"/>
  <c r="AA72" i="7"/>
  <c r="V73" i="7"/>
  <c r="AD73" i="7"/>
  <c r="Y74" i="7"/>
  <c r="T75" i="7"/>
  <c r="AB75" i="7"/>
  <c r="W76" i="7"/>
  <c r="R77" i="7"/>
  <c r="Z77" i="7"/>
  <c r="AG78" i="7"/>
  <c r="G178" i="7"/>
  <c r="G75" i="7"/>
  <c r="S178" i="7"/>
  <c r="S75" i="7"/>
  <c r="AA178" i="7"/>
  <c r="AA75" i="7"/>
  <c r="J179" i="7"/>
  <c r="J76" i="7"/>
  <c r="V179" i="7"/>
  <c r="V76" i="7"/>
  <c r="U180" i="7"/>
  <c r="U77" i="7"/>
  <c r="D181" i="7"/>
  <c r="D78" i="7"/>
  <c r="P181" i="7"/>
  <c r="P78" i="7"/>
  <c r="AB78" i="7"/>
  <c r="AB181" i="7"/>
  <c r="V172" i="7"/>
  <c r="V69" i="7"/>
  <c r="M173" i="7"/>
  <c r="M70" i="7"/>
  <c r="AC173" i="7"/>
  <c r="AC70" i="7"/>
  <c r="H174" i="7"/>
  <c r="H71" i="7"/>
  <c r="S175" i="7"/>
  <c r="S72" i="7"/>
  <c r="Q177" i="7"/>
  <c r="Q74" i="7"/>
  <c r="C24" i="7"/>
  <c r="AE179" i="7"/>
  <c r="AE76" i="7"/>
  <c r="C183" i="7"/>
  <c r="C132" i="7"/>
  <c r="C193" i="7"/>
  <c r="C142" i="7"/>
  <c r="Y174" i="7"/>
  <c r="Y71" i="7"/>
  <c r="H175" i="7"/>
  <c r="H72" i="7"/>
  <c r="X175" i="7"/>
  <c r="X72" i="7"/>
  <c r="G176" i="7"/>
  <c r="G73" i="7"/>
  <c r="W176" i="7"/>
  <c r="W73" i="7"/>
  <c r="F177" i="7"/>
  <c r="F74" i="7"/>
  <c r="V177" i="7"/>
  <c r="V74" i="7"/>
  <c r="E178" i="7"/>
  <c r="E75" i="7"/>
  <c r="U178" i="7"/>
  <c r="U75" i="7"/>
  <c r="D179" i="7"/>
  <c r="D76" i="7"/>
  <c r="T179" i="7"/>
  <c r="T76" i="7"/>
  <c r="C25" i="7"/>
  <c r="S180" i="7"/>
  <c r="S77" i="7"/>
  <c r="A29" i="7"/>
  <c r="D61" i="7"/>
  <c r="H61" i="7"/>
  <c r="L61" i="7"/>
  <c r="P61" i="7"/>
  <c r="T61" i="7"/>
  <c r="X61" i="7"/>
  <c r="AB61" i="7"/>
  <c r="AF61" i="7"/>
  <c r="G62" i="7"/>
  <c r="K62" i="7"/>
  <c r="O62" i="7"/>
  <c r="S62" i="7"/>
  <c r="W62" i="7"/>
  <c r="AA62" i="7"/>
  <c r="AE62" i="7"/>
  <c r="F63" i="7"/>
  <c r="J63" i="7"/>
  <c r="N63" i="7"/>
  <c r="R63" i="7"/>
  <c r="V63" i="7"/>
  <c r="Z63" i="7"/>
  <c r="AD63" i="7"/>
  <c r="E64" i="7"/>
  <c r="I64" i="7"/>
  <c r="M64" i="7"/>
  <c r="Q64" i="7"/>
  <c r="U64" i="7"/>
  <c r="Y64" i="7"/>
  <c r="AC64" i="7"/>
  <c r="AG64" i="7"/>
  <c r="D65" i="7"/>
  <c r="H65" i="7"/>
  <c r="L65" i="7"/>
  <c r="P65" i="7"/>
  <c r="T65" i="7"/>
  <c r="X65" i="7"/>
  <c r="AB65" i="7"/>
  <c r="AF65" i="7"/>
  <c r="G66" i="7"/>
  <c r="K66" i="7"/>
  <c r="O66" i="7"/>
  <c r="S66" i="7"/>
  <c r="W66" i="7"/>
  <c r="AA66" i="7"/>
  <c r="AE66" i="7"/>
  <c r="F67" i="7"/>
  <c r="J67" i="7"/>
  <c r="N67" i="7"/>
  <c r="R67" i="7"/>
  <c r="V67" i="7"/>
  <c r="Z67" i="7"/>
  <c r="AD67" i="7"/>
  <c r="E68" i="7"/>
  <c r="I68" i="7"/>
  <c r="M68" i="7"/>
  <c r="Q68" i="7"/>
  <c r="U68" i="7"/>
  <c r="Y68" i="7"/>
  <c r="AC68" i="7"/>
  <c r="AG68" i="7"/>
  <c r="D69" i="7"/>
  <c r="H69" i="7"/>
  <c r="L69" i="7"/>
  <c r="P69" i="7"/>
  <c r="AA69" i="7"/>
  <c r="AF69" i="7"/>
  <c r="J70" i="7"/>
  <c r="O70" i="7"/>
  <c r="Z70" i="7"/>
  <c r="AE70" i="7"/>
  <c r="I71" i="7"/>
  <c r="N71" i="7"/>
  <c r="Z71" i="7"/>
  <c r="AG71" i="7"/>
  <c r="G72" i="7"/>
  <c r="O72" i="7"/>
  <c r="U72" i="7"/>
  <c r="AB72" i="7"/>
  <c r="J73" i="7"/>
  <c r="P73" i="7"/>
  <c r="X73" i="7"/>
  <c r="AE73" i="7"/>
  <c r="E74" i="7"/>
  <c r="M74" i="7"/>
  <c r="S74" i="7"/>
  <c r="Z74" i="7"/>
  <c r="H75" i="7"/>
  <c r="N75" i="7"/>
  <c r="V75" i="7"/>
  <c r="AC75" i="7"/>
  <c r="K76" i="7"/>
  <c r="Q76" i="7"/>
  <c r="X76" i="7"/>
  <c r="AF76" i="7"/>
  <c r="F77" i="7"/>
  <c r="L77" i="7"/>
  <c r="T77" i="7"/>
  <c r="AA77" i="7"/>
  <c r="N78" i="7"/>
  <c r="Y78" i="7"/>
  <c r="K178" i="7"/>
  <c r="K75" i="7"/>
  <c r="R179" i="7"/>
  <c r="R76" i="7"/>
  <c r="AD76" i="7"/>
  <c r="AD179" i="7"/>
  <c r="I180" i="7"/>
  <c r="I77" i="7"/>
  <c r="Q180" i="7"/>
  <c r="Q77" i="7"/>
  <c r="AC180" i="7"/>
  <c r="AC77" i="7"/>
  <c r="H181" i="7"/>
  <c r="H78" i="7"/>
  <c r="T181" i="7"/>
  <c r="T78" i="7"/>
  <c r="R172" i="7"/>
  <c r="R69" i="7"/>
  <c r="AD172" i="7"/>
  <c r="AD69" i="7"/>
  <c r="E173" i="7"/>
  <c r="E70" i="7"/>
  <c r="Q173" i="7"/>
  <c r="Q70" i="7"/>
  <c r="Y173" i="7"/>
  <c r="Y70" i="7"/>
  <c r="D174" i="7"/>
  <c r="D71" i="7"/>
  <c r="L174" i="7"/>
  <c r="L71" i="7"/>
  <c r="T174" i="7"/>
  <c r="T71" i="7"/>
  <c r="AG177" i="7"/>
  <c r="AG74" i="7"/>
  <c r="AF178" i="7"/>
  <c r="AF75" i="7"/>
  <c r="C187" i="7"/>
  <c r="C136" i="7"/>
  <c r="C191" i="7"/>
  <c r="C140" i="7"/>
  <c r="AD174" i="7"/>
  <c r="AD71" i="7"/>
  <c r="M175" i="7"/>
  <c r="M72" i="7"/>
  <c r="AC175" i="7"/>
  <c r="AC72" i="7"/>
  <c r="L176" i="7"/>
  <c r="L73" i="7"/>
  <c r="AB176" i="7"/>
  <c r="AB73" i="7"/>
  <c r="K177" i="7"/>
  <c r="K74" i="7"/>
  <c r="AA177" i="7"/>
  <c r="AA74" i="7"/>
  <c r="J178" i="7"/>
  <c r="J75" i="7"/>
  <c r="Z178" i="7"/>
  <c r="Z75" i="7"/>
  <c r="I179" i="7"/>
  <c r="I76" i="7"/>
  <c r="Y179" i="7"/>
  <c r="Y76" i="7"/>
  <c r="H180" i="7"/>
  <c r="H77" i="7"/>
  <c r="X180" i="7"/>
  <c r="X77" i="7"/>
  <c r="AF180" i="7"/>
  <c r="AF77" i="7"/>
  <c r="C26" i="7"/>
  <c r="G181" i="7"/>
  <c r="G78" i="7"/>
  <c r="K181" i="7"/>
  <c r="K78" i="7"/>
  <c r="O181" i="7"/>
  <c r="O78" i="7"/>
  <c r="S181" i="7"/>
  <c r="S78" i="7"/>
  <c r="W181" i="7"/>
  <c r="W78" i="7"/>
  <c r="AA181" i="7"/>
  <c r="AA78" i="7"/>
  <c r="AE181" i="7"/>
  <c r="AE78" i="7"/>
  <c r="C182" i="7"/>
  <c r="C131" i="7"/>
  <c r="C184" i="7"/>
  <c r="C133" i="7"/>
  <c r="C135" i="7"/>
  <c r="C186" i="7"/>
  <c r="C188" i="7"/>
  <c r="C137" i="7"/>
  <c r="C190" i="7"/>
  <c r="C139" i="7"/>
  <c r="C192" i="7"/>
  <c r="C141" i="7"/>
  <c r="W69" i="7"/>
  <c r="AB69" i="7"/>
  <c r="F70" i="7"/>
  <c r="K70" i="7"/>
  <c r="V70" i="7"/>
  <c r="AA70" i="7"/>
  <c r="E71" i="7"/>
  <c r="J71" i="7"/>
  <c r="U71" i="7"/>
  <c r="AB71" i="7"/>
  <c r="I72" i="7"/>
  <c r="P72" i="7"/>
  <c r="W72" i="7"/>
  <c r="AE72" i="7"/>
  <c r="D73" i="7"/>
  <c r="K73" i="7"/>
  <c r="S73" i="7"/>
  <c r="Z73" i="7"/>
  <c r="AF73" i="7"/>
  <c r="G74" i="7"/>
  <c r="N74" i="7"/>
  <c r="U74" i="7"/>
  <c r="AC74" i="7"/>
  <c r="I75" i="7"/>
  <c r="Q75" i="7"/>
  <c r="X75" i="7"/>
  <c r="AD75" i="7"/>
  <c r="E76" i="7"/>
  <c r="L76" i="7"/>
  <c r="S76" i="7"/>
  <c r="AA76" i="7"/>
  <c r="AG76" i="7"/>
  <c r="G77" i="7"/>
  <c r="O77" i="7"/>
  <c r="V77" i="7"/>
  <c r="AB77" i="7"/>
  <c r="F78" i="7"/>
  <c r="Q78" i="7"/>
  <c r="Z78" i="7"/>
  <c r="Q163" i="5"/>
  <c r="P163" i="5"/>
  <c r="O163" i="5"/>
  <c r="N163" i="5"/>
  <c r="M163" i="5"/>
  <c r="L163" i="5"/>
  <c r="K163" i="5"/>
  <c r="J163" i="5"/>
  <c r="I163" i="5"/>
  <c r="H163" i="5"/>
  <c r="G163" i="5"/>
  <c r="F163" i="5"/>
  <c r="E163" i="5"/>
  <c r="D163" i="5"/>
  <c r="Q163" i="6"/>
  <c r="P163" i="6"/>
  <c r="O163" i="6"/>
  <c r="N163" i="6"/>
  <c r="M163" i="6"/>
  <c r="L163" i="6"/>
  <c r="K163" i="6"/>
  <c r="J163" i="6"/>
  <c r="I163" i="6"/>
  <c r="H163" i="6"/>
  <c r="G163" i="6"/>
  <c r="F163" i="6"/>
  <c r="E163" i="6"/>
  <c r="D163" i="6"/>
  <c r="C65" i="14"/>
  <c r="C77" i="14"/>
  <c r="C172" i="14"/>
  <c r="C73" i="14"/>
  <c r="C78" i="14"/>
  <c r="C178" i="14"/>
  <c r="C63" i="14"/>
  <c r="C62" i="14"/>
  <c r="C114" i="14"/>
  <c r="C173" i="14"/>
  <c r="C76" i="14"/>
  <c r="C128" i="14"/>
  <c r="C176" i="14"/>
  <c r="C125" i="14"/>
  <c r="C174" i="14"/>
  <c r="C166" i="14"/>
  <c r="C115" i="14"/>
  <c r="C66" i="14"/>
  <c r="C118" i="14"/>
  <c r="E44" i="14"/>
  <c r="D96" i="14"/>
  <c r="D147" i="14"/>
  <c r="C169" i="14"/>
  <c r="C61" i="14"/>
  <c r="C180" i="14"/>
  <c r="C129" i="14"/>
  <c r="C64" i="14"/>
  <c r="C116" i="14"/>
  <c r="C164" i="14"/>
  <c r="C113" i="14"/>
  <c r="C74" i="14"/>
  <c r="C69" i="14"/>
  <c r="C121" i="14"/>
  <c r="C177" i="14"/>
  <c r="C126" i="14"/>
  <c r="C72" i="14"/>
  <c r="C124" i="14"/>
  <c r="C71" i="14"/>
  <c r="C123" i="14"/>
  <c r="C70" i="14"/>
  <c r="C122" i="14"/>
  <c r="C170" i="14"/>
  <c r="C75" i="14"/>
  <c r="C127" i="14"/>
  <c r="C181" i="14"/>
  <c r="C130" i="14"/>
  <c r="C67" i="14"/>
  <c r="C119" i="14"/>
  <c r="A81" i="14"/>
  <c r="A133" i="14"/>
  <c r="A184" i="14"/>
  <c r="A30" i="14"/>
  <c r="C68" i="14"/>
  <c r="C120" i="14"/>
  <c r="C168" i="14"/>
  <c r="C117" i="14"/>
  <c r="C112" i="7"/>
  <c r="C75" i="7"/>
  <c r="C127" i="7"/>
  <c r="C67" i="7"/>
  <c r="C119" i="7"/>
  <c r="C64" i="7"/>
  <c r="C77" i="7"/>
  <c r="C72" i="7"/>
  <c r="C63" i="7"/>
  <c r="C115" i="7"/>
  <c r="C76" i="9"/>
  <c r="C128" i="9"/>
  <c r="C68" i="9"/>
  <c r="C120" i="9"/>
  <c r="C73" i="9"/>
  <c r="E96" i="9"/>
  <c r="E147" i="9"/>
  <c r="F44" i="9"/>
  <c r="C61" i="9"/>
  <c r="C180" i="9"/>
  <c r="C172" i="9"/>
  <c r="C174" i="9"/>
  <c r="C78" i="9"/>
  <c r="C130" i="9"/>
  <c r="C64" i="9"/>
  <c r="C63" i="9"/>
  <c r="C175" i="9"/>
  <c r="C124" i="9"/>
  <c r="C170" i="9"/>
  <c r="C125" i="9"/>
  <c r="C176" i="9"/>
  <c r="C178" i="9"/>
  <c r="C127" i="9"/>
  <c r="C168" i="9"/>
  <c r="C117" i="9"/>
  <c r="C173" i="9"/>
  <c r="C67" i="9"/>
  <c r="C119" i="9"/>
  <c r="C167" i="9"/>
  <c r="C116" i="9"/>
  <c r="C166" i="9"/>
  <c r="C115" i="9"/>
  <c r="C118" i="9"/>
  <c r="C169" i="9"/>
  <c r="C74" i="9"/>
  <c r="C126" i="9"/>
  <c r="C164" i="9"/>
  <c r="C113" i="9"/>
  <c r="C77" i="9"/>
  <c r="C129" i="9"/>
  <c r="C69" i="9"/>
  <c r="C121" i="9"/>
  <c r="C71" i="9"/>
  <c r="C123" i="9"/>
  <c r="C70" i="9"/>
  <c r="C122" i="9"/>
  <c r="A82" i="9"/>
  <c r="A134" i="9"/>
  <c r="A185" i="9"/>
  <c r="A31" i="9"/>
  <c r="C181" i="8"/>
  <c r="C130" i="8"/>
  <c r="C71" i="8"/>
  <c r="C123" i="8"/>
  <c r="C78" i="8"/>
  <c r="C70" i="8"/>
  <c r="C122" i="8"/>
  <c r="C169" i="8"/>
  <c r="C179" i="8"/>
  <c r="C128" i="8"/>
  <c r="C167" i="8"/>
  <c r="C116" i="8"/>
  <c r="C61" i="8"/>
  <c r="D96" i="8"/>
  <c r="D147" i="8"/>
  <c r="E44" i="8"/>
  <c r="C74" i="8"/>
  <c r="C66" i="8"/>
  <c r="C118" i="8"/>
  <c r="C180" i="8"/>
  <c r="C129" i="8"/>
  <c r="C76" i="8"/>
  <c r="C176" i="8"/>
  <c r="C125" i="8"/>
  <c r="C68" i="8"/>
  <c r="C75" i="8"/>
  <c r="C127" i="8"/>
  <c r="C67" i="8"/>
  <c r="C119" i="8"/>
  <c r="C63" i="8"/>
  <c r="C69" i="8"/>
  <c r="C175" i="8"/>
  <c r="C124" i="8"/>
  <c r="A81" i="8"/>
  <c r="A133" i="8"/>
  <c r="A184" i="8"/>
  <c r="A30" i="8"/>
  <c r="C172" i="8"/>
  <c r="C121" i="8"/>
  <c r="C171" i="8"/>
  <c r="C120" i="8"/>
  <c r="C166" i="8"/>
  <c r="C115" i="8"/>
  <c r="C65" i="8"/>
  <c r="C164" i="8"/>
  <c r="C113" i="8"/>
  <c r="C168" i="8"/>
  <c r="C117" i="8"/>
  <c r="C177" i="8"/>
  <c r="C126" i="8"/>
  <c r="C62" i="8"/>
  <c r="C114" i="8"/>
  <c r="C62" i="7"/>
  <c r="C76" i="7"/>
  <c r="C164" i="7"/>
  <c r="C176" i="7"/>
  <c r="C71" i="7"/>
  <c r="C123" i="7"/>
  <c r="C61" i="7"/>
  <c r="C113" i="7"/>
  <c r="C180" i="7"/>
  <c r="C129" i="7"/>
  <c r="C171" i="7"/>
  <c r="C120" i="7"/>
  <c r="C69" i="7"/>
  <c r="C68" i="7"/>
  <c r="C173" i="7"/>
  <c r="C168" i="7"/>
  <c r="C167" i="7"/>
  <c r="C116" i="7"/>
  <c r="C169" i="7"/>
  <c r="C118" i="7"/>
  <c r="C74" i="7"/>
  <c r="C73" i="7"/>
  <c r="C125" i="7"/>
  <c r="C172" i="7"/>
  <c r="C121" i="7"/>
  <c r="C66" i="7"/>
  <c r="C181" i="7"/>
  <c r="C65" i="7"/>
  <c r="C117" i="7"/>
  <c r="A81" i="7"/>
  <c r="A133" i="7"/>
  <c r="A184" i="7"/>
  <c r="A30" i="7"/>
  <c r="C179" i="7"/>
  <c r="C128" i="7"/>
  <c r="C78" i="7"/>
  <c r="C130" i="7"/>
  <c r="C70" i="7"/>
  <c r="C122" i="7"/>
  <c r="E96" i="7"/>
  <c r="E147" i="7"/>
  <c r="F44" i="7"/>
  <c r="C175" i="7"/>
  <c r="C124" i="7"/>
  <c r="C177" i="7"/>
  <c r="C126" i="7"/>
  <c r="C114" i="7"/>
  <c r="X195" i="6"/>
  <c r="W195" i="6"/>
  <c r="V195" i="6"/>
  <c r="U195" i="6"/>
  <c r="T195" i="6"/>
  <c r="S195" i="6"/>
  <c r="R195" i="6"/>
  <c r="Q195" i="6"/>
  <c r="P195" i="6"/>
  <c r="O195" i="6"/>
  <c r="N195" i="6"/>
  <c r="M195" i="6"/>
  <c r="L195" i="6"/>
  <c r="K195" i="6"/>
  <c r="J195" i="6"/>
  <c r="I195" i="6"/>
  <c r="H195" i="6"/>
  <c r="G195" i="6"/>
  <c r="F195" i="6"/>
  <c r="E195" i="6"/>
  <c r="D195" i="6"/>
  <c r="X194" i="6"/>
  <c r="W194" i="6"/>
  <c r="V194" i="6"/>
  <c r="U194" i="6"/>
  <c r="T194" i="6"/>
  <c r="S194" i="6"/>
  <c r="R194" i="6"/>
  <c r="Q194" i="6"/>
  <c r="P194" i="6"/>
  <c r="O194" i="6"/>
  <c r="N194" i="6"/>
  <c r="M194" i="6"/>
  <c r="L194" i="6"/>
  <c r="K194" i="6"/>
  <c r="J194" i="6"/>
  <c r="I194" i="6"/>
  <c r="H194" i="6"/>
  <c r="G194" i="6"/>
  <c r="F194" i="6"/>
  <c r="E194" i="6"/>
  <c r="D194" i="6"/>
  <c r="X193" i="6"/>
  <c r="W193" i="6"/>
  <c r="V193" i="6"/>
  <c r="U193" i="6"/>
  <c r="T193" i="6"/>
  <c r="S193" i="6"/>
  <c r="R193" i="6"/>
  <c r="Q193" i="6"/>
  <c r="P193" i="6"/>
  <c r="O193" i="6"/>
  <c r="N193" i="6"/>
  <c r="M193" i="6"/>
  <c r="L193" i="6"/>
  <c r="K193" i="6"/>
  <c r="J193" i="6"/>
  <c r="I193" i="6"/>
  <c r="H193" i="6"/>
  <c r="G193" i="6"/>
  <c r="F193" i="6"/>
  <c r="E193" i="6"/>
  <c r="D193" i="6"/>
  <c r="X192" i="6"/>
  <c r="W192" i="6"/>
  <c r="V192" i="6"/>
  <c r="U192" i="6"/>
  <c r="T192" i="6"/>
  <c r="S192" i="6"/>
  <c r="R192" i="6"/>
  <c r="Q192" i="6"/>
  <c r="P192" i="6"/>
  <c r="O192" i="6"/>
  <c r="N192" i="6"/>
  <c r="M192" i="6"/>
  <c r="L192" i="6"/>
  <c r="K192" i="6"/>
  <c r="J192" i="6"/>
  <c r="I192" i="6"/>
  <c r="H192" i="6"/>
  <c r="G192" i="6"/>
  <c r="F192" i="6"/>
  <c r="E192" i="6"/>
  <c r="D192" i="6"/>
  <c r="X191" i="6"/>
  <c r="W191" i="6"/>
  <c r="V191" i="6"/>
  <c r="U191" i="6"/>
  <c r="T191" i="6"/>
  <c r="S191" i="6"/>
  <c r="R191" i="6"/>
  <c r="Q191" i="6"/>
  <c r="P191" i="6"/>
  <c r="O191" i="6"/>
  <c r="N191" i="6"/>
  <c r="M191" i="6"/>
  <c r="L191" i="6"/>
  <c r="K191" i="6"/>
  <c r="J191" i="6"/>
  <c r="I191" i="6"/>
  <c r="H191" i="6"/>
  <c r="G191" i="6"/>
  <c r="F191" i="6"/>
  <c r="E191" i="6"/>
  <c r="D191" i="6"/>
  <c r="X190" i="6"/>
  <c r="W190" i="6"/>
  <c r="V190" i="6"/>
  <c r="U190" i="6"/>
  <c r="T190" i="6"/>
  <c r="S190" i="6"/>
  <c r="R190" i="6"/>
  <c r="Q190" i="6"/>
  <c r="P190" i="6"/>
  <c r="O190" i="6"/>
  <c r="N190" i="6"/>
  <c r="M190" i="6"/>
  <c r="L190" i="6"/>
  <c r="K190" i="6"/>
  <c r="J190" i="6"/>
  <c r="I190" i="6"/>
  <c r="H190" i="6"/>
  <c r="G190" i="6"/>
  <c r="F190" i="6"/>
  <c r="E190" i="6"/>
  <c r="D190" i="6"/>
  <c r="X189" i="6"/>
  <c r="W189" i="6"/>
  <c r="V189" i="6"/>
  <c r="U189" i="6"/>
  <c r="T189" i="6"/>
  <c r="S189" i="6"/>
  <c r="R189" i="6"/>
  <c r="Q189" i="6"/>
  <c r="P189" i="6"/>
  <c r="O189" i="6"/>
  <c r="N189" i="6"/>
  <c r="M189" i="6"/>
  <c r="L189" i="6"/>
  <c r="K189" i="6"/>
  <c r="J189" i="6"/>
  <c r="I189" i="6"/>
  <c r="H189" i="6"/>
  <c r="G189" i="6"/>
  <c r="F189" i="6"/>
  <c r="E189" i="6"/>
  <c r="D189" i="6"/>
  <c r="X188" i="6"/>
  <c r="W188" i="6"/>
  <c r="V188" i="6"/>
  <c r="U188" i="6"/>
  <c r="T188" i="6"/>
  <c r="S188" i="6"/>
  <c r="R188" i="6"/>
  <c r="Q188" i="6"/>
  <c r="P188" i="6"/>
  <c r="O188" i="6"/>
  <c r="N188" i="6"/>
  <c r="M188" i="6"/>
  <c r="L188" i="6"/>
  <c r="K188" i="6"/>
  <c r="J188" i="6"/>
  <c r="I188" i="6"/>
  <c r="H188" i="6"/>
  <c r="G188" i="6"/>
  <c r="F188" i="6"/>
  <c r="E188" i="6"/>
  <c r="D188" i="6"/>
  <c r="X187" i="6"/>
  <c r="W187" i="6"/>
  <c r="V187" i="6"/>
  <c r="U187" i="6"/>
  <c r="T187" i="6"/>
  <c r="S187" i="6"/>
  <c r="R187" i="6"/>
  <c r="Q187" i="6"/>
  <c r="P187" i="6"/>
  <c r="O187" i="6"/>
  <c r="N187" i="6"/>
  <c r="M187" i="6"/>
  <c r="L187" i="6"/>
  <c r="K187" i="6"/>
  <c r="J187" i="6"/>
  <c r="I187" i="6"/>
  <c r="H187" i="6"/>
  <c r="G187" i="6"/>
  <c r="F187" i="6"/>
  <c r="E187" i="6"/>
  <c r="D187" i="6"/>
  <c r="X186" i="6"/>
  <c r="W186" i="6"/>
  <c r="V186" i="6"/>
  <c r="U186" i="6"/>
  <c r="T186" i="6"/>
  <c r="S186" i="6"/>
  <c r="R186" i="6"/>
  <c r="Q186" i="6"/>
  <c r="P186" i="6"/>
  <c r="O186" i="6"/>
  <c r="N186" i="6"/>
  <c r="M186" i="6"/>
  <c r="L186" i="6"/>
  <c r="K186" i="6"/>
  <c r="J186" i="6"/>
  <c r="I186" i="6"/>
  <c r="H186" i="6"/>
  <c r="G186" i="6"/>
  <c r="F186" i="6"/>
  <c r="E186" i="6"/>
  <c r="D186" i="6"/>
  <c r="X185" i="6"/>
  <c r="W185" i="6"/>
  <c r="V185" i="6"/>
  <c r="U185" i="6"/>
  <c r="T185" i="6"/>
  <c r="S185" i="6"/>
  <c r="R185" i="6"/>
  <c r="Q185" i="6"/>
  <c r="P185" i="6"/>
  <c r="O185" i="6"/>
  <c r="N185" i="6"/>
  <c r="M185" i="6"/>
  <c r="L185" i="6"/>
  <c r="K185" i="6"/>
  <c r="J185" i="6"/>
  <c r="I185" i="6"/>
  <c r="H185" i="6"/>
  <c r="G185" i="6"/>
  <c r="F185" i="6"/>
  <c r="E185" i="6"/>
  <c r="D185" i="6"/>
  <c r="X184" i="6"/>
  <c r="W184" i="6"/>
  <c r="V184" i="6"/>
  <c r="U184" i="6"/>
  <c r="T184" i="6"/>
  <c r="S184" i="6"/>
  <c r="R184" i="6"/>
  <c r="Q184" i="6"/>
  <c r="P184" i="6"/>
  <c r="O184" i="6"/>
  <c r="N184" i="6"/>
  <c r="M184" i="6"/>
  <c r="L184" i="6"/>
  <c r="K184" i="6"/>
  <c r="J184" i="6"/>
  <c r="I184" i="6"/>
  <c r="H184" i="6"/>
  <c r="G184" i="6"/>
  <c r="F184" i="6"/>
  <c r="E184" i="6"/>
  <c r="D184" i="6"/>
  <c r="X183" i="6"/>
  <c r="W183" i="6"/>
  <c r="V183" i="6"/>
  <c r="U183" i="6"/>
  <c r="T183" i="6"/>
  <c r="S183" i="6"/>
  <c r="R183" i="6"/>
  <c r="Q183" i="6"/>
  <c r="P183" i="6"/>
  <c r="O183" i="6"/>
  <c r="N183" i="6"/>
  <c r="M183" i="6"/>
  <c r="L183" i="6"/>
  <c r="K183" i="6"/>
  <c r="J183" i="6"/>
  <c r="I183" i="6"/>
  <c r="H183" i="6"/>
  <c r="G183" i="6"/>
  <c r="F183" i="6"/>
  <c r="E183" i="6"/>
  <c r="D183" i="6"/>
  <c r="X182" i="6"/>
  <c r="W182" i="6"/>
  <c r="V182" i="6"/>
  <c r="U182" i="6"/>
  <c r="T182" i="6"/>
  <c r="S182" i="6"/>
  <c r="R182" i="6"/>
  <c r="Q182" i="6"/>
  <c r="P182" i="6"/>
  <c r="O182" i="6"/>
  <c r="N182" i="6"/>
  <c r="M182" i="6"/>
  <c r="L182" i="6"/>
  <c r="K182" i="6"/>
  <c r="J182" i="6"/>
  <c r="I182" i="6"/>
  <c r="H182" i="6"/>
  <c r="G182" i="6"/>
  <c r="F182" i="6"/>
  <c r="E182" i="6"/>
  <c r="D182" i="6"/>
  <c r="X163" i="6"/>
  <c r="W163" i="6"/>
  <c r="V163" i="6"/>
  <c r="U163" i="6"/>
  <c r="T163" i="6"/>
  <c r="S163" i="6"/>
  <c r="R163" i="6"/>
  <c r="A79" i="6"/>
  <c r="A131" i="6"/>
  <c r="A182" i="6"/>
  <c r="X60" i="6"/>
  <c r="W60" i="6"/>
  <c r="V60" i="6"/>
  <c r="U60" i="6"/>
  <c r="T60" i="6"/>
  <c r="S60" i="6"/>
  <c r="R60" i="6"/>
  <c r="Q60" i="6"/>
  <c r="P60" i="6"/>
  <c r="O60" i="6"/>
  <c r="N60" i="6"/>
  <c r="M60" i="6"/>
  <c r="L60" i="6"/>
  <c r="K60" i="6"/>
  <c r="J60" i="6"/>
  <c r="I60" i="6"/>
  <c r="H60" i="6"/>
  <c r="G60" i="6"/>
  <c r="F60" i="6"/>
  <c r="E60" i="6"/>
  <c r="D60" i="6"/>
  <c r="C44" i="6"/>
  <c r="D44" i="6"/>
  <c r="D96" i="6"/>
  <c r="D147" i="6"/>
  <c r="C96" i="6"/>
  <c r="C147" i="6"/>
  <c r="A28" i="6"/>
  <c r="A80" i="6"/>
  <c r="A132" i="6"/>
  <c r="A183" i="6"/>
  <c r="C26" i="6"/>
  <c r="A78" i="6"/>
  <c r="A130" i="6"/>
  <c r="A181" i="6"/>
  <c r="C25" i="6"/>
  <c r="A77" i="6"/>
  <c r="A129" i="6"/>
  <c r="A180" i="6"/>
  <c r="A76" i="6"/>
  <c r="A128" i="6"/>
  <c r="A179" i="6"/>
  <c r="C23" i="6"/>
  <c r="A75" i="6"/>
  <c r="A127" i="6"/>
  <c r="A178" i="6"/>
  <c r="C22" i="6"/>
  <c r="A74" i="6"/>
  <c r="A126" i="6"/>
  <c r="A177" i="6"/>
  <c r="C21" i="6"/>
  <c r="A73" i="6"/>
  <c r="A125" i="6"/>
  <c r="A176" i="6"/>
  <c r="A72" i="6"/>
  <c r="A124" i="6"/>
  <c r="A175" i="6"/>
  <c r="C19" i="6"/>
  <c r="A71" i="6"/>
  <c r="A123" i="6"/>
  <c r="A174" i="6"/>
  <c r="C18" i="6"/>
  <c r="A70" i="6"/>
  <c r="A122" i="6"/>
  <c r="A173" i="6"/>
  <c r="C17" i="6"/>
  <c r="A69" i="6"/>
  <c r="A121" i="6"/>
  <c r="A172" i="6"/>
  <c r="M171" i="6"/>
  <c r="L171" i="6"/>
  <c r="I171" i="6"/>
  <c r="H171" i="6"/>
  <c r="E171" i="6"/>
  <c r="D171" i="6"/>
  <c r="A68" i="6"/>
  <c r="A120" i="6"/>
  <c r="A171" i="6"/>
  <c r="V170" i="6"/>
  <c r="U170" i="6"/>
  <c r="R170" i="6"/>
  <c r="Q170" i="6"/>
  <c r="N170" i="6"/>
  <c r="M170" i="6"/>
  <c r="J170" i="6"/>
  <c r="I170" i="6"/>
  <c r="F170" i="6"/>
  <c r="E170" i="6"/>
  <c r="A67" i="6"/>
  <c r="A119" i="6"/>
  <c r="A170" i="6"/>
  <c r="X169" i="6"/>
  <c r="W169" i="6"/>
  <c r="V169" i="6"/>
  <c r="T169" i="6"/>
  <c r="S169" i="6"/>
  <c r="R169" i="6"/>
  <c r="P169" i="6"/>
  <c r="O169" i="6"/>
  <c r="N169" i="6"/>
  <c r="L169" i="6"/>
  <c r="K169" i="6"/>
  <c r="J169" i="6"/>
  <c r="H169" i="6"/>
  <c r="G169" i="6"/>
  <c r="F169" i="6"/>
  <c r="D169" i="6"/>
  <c r="C14" i="6"/>
  <c r="A66" i="6"/>
  <c r="A118" i="6"/>
  <c r="A169" i="6"/>
  <c r="X168" i="6"/>
  <c r="W168" i="6"/>
  <c r="U168" i="6"/>
  <c r="T168" i="6"/>
  <c r="S168" i="6"/>
  <c r="Q168" i="6"/>
  <c r="P168" i="6"/>
  <c r="O168" i="6"/>
  <c r="M168" i="6"/>
  <c r="L168" i="6"/>
  <c r="K168" i="6"/>
  <c r="I168" i="6"/>
  <c r="H168" i="6"/>
  <c r="G168" i="6"/>
  <c r="E168" i="6"/>
  <c r="D168" i="6"/>
  <c r="A65" i="6"/>
  <c r="A117" i="6"/>
  <c r="A168" i="6"/>
  <c r="X167" i="6"/>
  <c r="V167" i="6"/>
  <c r="U167" i="6"/>
  <c r="T167" i="6"/>
  <c r="R167" i="6"/>
  <c r="Q167" i="6"/>
  <c r="P167" i="6"/>
  <c r="N167" i="6"/>
  <c r="M167" i="6"/>
  <c r="L167" i="6"/>
  <c r="J167" i="6"/>
  <c r="I167" i="6"/>
  <c r="H167" i="6"/>
  <c r="F167" i="6"/>
  <c r="E167" i="6"/>
  <c r="D167" i="6"/>
  <c r="A64" i="6"/>
  <c r="A116" i="6"/>
  <c r="A167" i="6"/>
  <c r="W166" i="6"/>
  <c r="V166" i="6"/>
  <c r="U166" i="6"/>
  <c r="S166" i="6"/>
  <c r="R166" i="6"/>
  <c r="Q166" i="6"/>
  <c r="O166" i="6"/>
  <c r="N166" i="6"/>
  <c r="M166" i="6"/>
  <c r="K166" i="6"/>
  <c r="J166" i="6"/>
  <c r="I166" i="6"/>
  <c r="G166" i="6"/>
  <c r="F166" i="6"/>
  <c r="E166" i="6"/>
  <c r="C11" i="6"/>
  <c r="A63" i="6"/>
  <c r="A115" i="6"/>
  <c r="A166" i="6"/>
  <c r="X165" i="6"/>
  <c r="W165" i="6"/>
  <c r="V165" i="6"/>
  <c r="T165" i="6"/>
  <c r="S165" i="6"/>
  <c r="R165" i="6"/>
  <c r="P165" i="6"/>
  <c r="O165" i="6"/>
  <c r="N165" i="6"/>
  <c r="L165" i="6"/>
  <c r="K165" i="6"/>
  <c r="J165" i="6"/>
  <c r="H165" i="6"/>
  <c r="G165" i="6"/>
  <c r="F165" i="6"/>
  <c r="D165" i="6"/>
  <c r="A62" i="6"/>
  <c r="A114" i="6"/>
  <c r="A165" i="6"/>
  <c r="X164" i="6"/>
  <c r="W164" i="6"/>
  <c r="U164" i="6"/>
  <c r="T164" i="6"/>
  <c r="S164" i="6"/>
  <c r="Q164" i="6"/>
  <c r="P164" i="6"/>
  <c r="O164" i="6"/>
  <c r="M164" i="6"/>
  <c r="L164" i="6"/>
  <c r="K164" i="6"/>
  <c r="I164" i="6"/>
  <c r="H164" i="6"/>
  <c r="G164" i="6"/>
  <c r="E164" i="6"/>
  <c r="D164" i="6"/>
  <c r="A61" i="6"/>
  <c r="A113" i="6"/>
  <c r="A164" i="6"/>
  <c r="D163" i="3"/>
  <c r="E163" i="3"/>
  <c r="F163" i="3"/>
  <c r="G163" i="3"/>
  <c r="H163" i="3"/>
  <c r="I163" i="3"/>
  <c r="J163" i="3"/>
  <c r="K163" i="3"/>
  <c r="L163" i="3"/>
  <c r="M163" i="3"/>
  <c r="N163" i="3"/>
  <c r="O163" i="3"/>
  <c r="P163" i="3"/>
  <c r="Q163" i="3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AT146" i="1"/>
  <c r="AT145" i="1"/>
  <c r="AT144" i="1"/>
  <c r="AT143" i="1"/>
  <c r="AT142" i="1"/>
  <c r="AT141" i="1"/>
  <c r="AT140" i="1"/>
  <c r="AT139" i="1"/>
  <c r="AT138" i="1"/>
  <c r="AT137" i="1"/>
  <c r="AT136" i="1"/>
  <c r="AT135" i="1"/>
  <c r="AT134" i="1"/>
  <c r="AT133" i="1"/>
  <c r="AT132" i="1"/>
  <c r="AT131" i="1"/>
  <c r="AT130" i="1"/>
  <c r="AT129" i="1"/>
  <c r="AT128" i="1"/>
  <c r="AT127" i="1"/>
  <c r="AT126" i="1"/>
  <c r="AT122" i="1"/>
  <c r="AT121" i="1"/>
  <c r="AT120" i="1"/>
  <c r="AT119" i="1"/>
  <c r="AT118" i="1"/>
  <c r="AT117" i="1"/>
  <c r="AT116" i="1"/>
  <c r="AT115" i="1"/>
  <c r="AT114" i="1"/>
  <c r="AT113" i="1"/>
  <c r="AT112" i="1"/>
  <c r="AT111" i="1"/>
  <c r="AT110" i="1"/>
  <c r="AT109" i="1"/>
  <c r="AT108" i="1"/>
  <c r="AT107" i="1"/>
  <c r="AT106" i="1"/>
  <c r="AT105" i="1"/>
  <c r="AT104" i="1"/>
  <c r="AT103" i="1"/>
  <c r="AT102" i="1"/>
  <c r="AT101" i="1"/>
  <c r="AT100" i="1"/>
  <c r="AT99" i="1"/>
  <c r="AT98" i="1"/>
  <c r="AT97" i="1"/>
  <c r="AT96" i="1"/>
  <c r="AT95" i="1"/>
  <c r="AT94" i="1"/>
  <c r="AT93" i="1"/>
  <c r="AT92" i="1"/>
  <c r="AT88" i="1"/>
  <c r="AT87" i="1"/>
  <c r="AT86" i="1"/>
  <c r="AT85" i="1"/>
  <c r="AT84" i="1"/>
  <c r="AT83" i="1"/>
  <c r="AT82" i="1"/>
  <c r="AT81" i="1"/>
  <c r="AT80" i="1"/>
  <c r="AT79" i="1"/>
  <c r="AT78" i="1"/>
  <c r="AT77" i="1"/>
  <c r="AT76" i="1"/>
  <c r="AT75" i="1"/>
  <c r="AT74" i="1"/>
  <c r="AT73" i="1"/>
  <c r="AT72" i="1"/>
  <c r="AT71" i="1"/>
  <c r="AT70" i="1"/>
  <c r="AT69" i="1"/>
  <c r="AT68" i="1"/>
  <c r="AT67" i="1"/>
  <c r="AT66" i="1"/>
  <c r="AT65" i="1"/>
  <c r="AT64" i="1"/>
  <c r="AT63" i="1"/>
  <c r="AT62" i="1"/>
  <c r="AT61" i="1"/>
  <c r="AH195" i="5"/>
  <c r="AG195" i="5"/>
  <c r="AF195" i="5"/>
  <c r="AE195" i="5"/>
  <c r="AD195" i="5"/>
  <c r="AC195" i="5"/>
  <c r="AB195" i="5"/>
  <c r="AA195" i="5"/>
  <c r="Z195" i="5"/>
  <c r="Y195" i="5"/>
  <c r="X195" i="5"/>
  <c r="W195" i="5"/>
  <c r="V195" i="5"/>
  <c r="U195" i="5"/>
  <c r="T195" i="5"/>
  <c r="S195" i="5"/>
  <c r="R195" i="5"/>
  <c r="Q195" i="5"/>
  <c r="P195" i="5"/>
  <c r="O195" i="5"/>
  <c r="N195" i="5"/>
  <c r="M195" i="5"/>
  <c r="L195" i="5"/>
  <c r="K195" i="5"/>
  <c r="J195" i="5"/>
  <c r="I195" i="5"/>
  <c r="H195" i="5"/>
  <c r="G195" i="5"/>
  <c r="F195" i="5"/>
  <c r="E195" i="5"/>
  <c r="D195" i="5"/>
  <c r="AH194" i="5"/>
  <c r="AG194" i="5"/>
  <c r="AF194" i="5"/>
  <c r="AE194" i="5"/>
  <c r="AD194" i="5"/>
  <c r="AC194" i="5"/>
  <c r="AB194" i="5"/>
  <c r="AA194" i="5"/>
  <c r="Z194" i="5"/>
  <c r="Y194" i="5"/>
  <c r="X194" i="5"/>
  <c r="W194" i="5"/>
  <c r="V194" i="5"/>
  <c r="U194" i="5"/>
  <c r="T194" i="5"/>
  <c r="S194" i="5"/>
  <c r="R194" i="5"/>
  <c r="Q194" i="5"/>
  <c r="P194" i="5"/>
  <c r="O194" i="5"/>
  <c r="N194" i="5"/>
  <c r="M194" i="5"/>
  <c r="L194" i="5"/>
  <c r="K194" i="5"/>
  <c r="J194" i="5"/>
  <c r="I194" i="5"/>
  <c r="H194" i="5"/>
  <c r="G194" i="5"/>
  <c r="F194" i="5"/>
  <c r="E194" i="5"/>
  <c r="D194" i="5"/>
  <c r="AH193" i="5"/>
  <c r="AG193" i="5"/>
  <c r="AF193" i="5"/>
  <c r="AE193" i="5"/>
  <c r="AD193" i="5"/>
  <c r="AC193" i="5"/>
  <c r="AB193" i="5"/>
  <c r="AA193" i="5"/>
  <c r="Z193" i="5"/>
  <c r="Y193" i="5"/>
  <c r="X193" i="5"/>
  <c r="W193" i="5"/>
  <c r="V193" i="5"/>
  <c r="U193" i="5"/>
  <c r="T193" i="5"/>
  <c r="S193" i="5"/>
  <c r="R193" i="5"/>
  <c r="Q193" i="5"/>
  <c r="P193" i="5"/>
  <c r="O193" i="5"/>
  <c r="N193" i="5"/>
  <c r="M193" i="5"/>
  <c r="L193" i="5"/>
  <c r="K193" i="5"/>
  <c r="J193" i="5"/>
  <c r="I193" i="5"/>
  <c r="H193" i="5"/>
  <c r="G193" i="5"/>
  <c r="F193" i="5"/>
  <c r="E193" i="5"/>
  <c r="D193" i="5"/>
  <c r="AH192" i="5"/>
  <c r="AG192" i="5"/>
  <c r="AF192" i="5"/>
  <c r="AE192" i="5"/>
  <c r="AD192" i="5"/>
  <c r="AC192" i="5"/>
  <c r="AB192" i="5"/>
  <c r="AA192" i="5"/>
  <c r="Z192" i="5"/>
  <c r="Y192" i="5"/>
  <c r="X192" i="5"/>
  <c r="W192" i="5"/>
  <c r="V192" i="5"/>
  <c r="U192" i="5"/>
  <c r="T192" i="5"/>
  <c r="S192" i="5"/>
  <c r="R192" i="5"/>
  <c r="Q192" i="5"/>
  <c r="P192" i="5"/>
  <c r="O192" i="5"/>
  <c r="N192" i="5"/>
  <c r="M192" i="5"/>
  <c r="L192" i="5"/>
  <c r="K192" i="5"/>
  <c r="J192" i="5"/>
  <c r="I192" i="5"/>
  <c r="H192" i="5"/>
  <c r="G192" i="5"/>
  <c r="F192" i="5"/>
  <c r="E192" i="5"/>
  <c r="D192" i="5"/>
  <c r="AH191" i="5"/>
  <c r="AG191" i="5"/>
  <c r="AF191" i="5"/>
  <c r="AE191" i="5"/>
  <c r="AD191" i="5"/>
  <c r="AC191" i="5"/>
  <c r="AB191" i="5"/>
  <c r="AA191" i="5"/>
  <c r="Z191" i="5"/>
  <c r="Y191" i="5"/>
  <c r="X191" i="5"/>
  <c r="W191" i="5"/>
  <c r="V191" i="5"/>
  <c r="U191" i="5"/>
  <c r="T191" i="5"/>
  <c r="S191" i="5"/>
  <c r="R191" i="5"/>
  <c r="Q191" i="5"/>
  <c r="P191" i="5"/>
  <c r="O191" i="5"/>
  <c r="N191" i="5"/>
  <c r="M191" i="5"/>
  <c r="L191" i="5"/>
  <c r="K191" i="5"/>
  <c r="J191" i="5"/>
  <c r="I191" i="5"/>
  <c r="H191" i="5"/>
  <c r="G191" i="5"/>
  <c r="F191" i="5"/>
  <c r="E191" i="5"/>
  <c r="D191" i="5"/>
  <c r="AH190" i="5"/>
  <c r="AG190" i="5"/>
  <c r="AF190" i="5"/>
  <c r="AE190" i="5"/>
  <c r="AD190" i="5"/>
  <c r="AC190" i="5"/>
  <c r="AB190" i="5"/>
  <c r="AA190" i="5"/>
  <c r="Z190" i="5"/>
  <c r="Y190" i="5"/>
  <c r="X190" i="5"/>
  <c r="W190" i="5"/>
  <c r="V190" i="5"/>
  <c r="U190" i="5"/>
  <c r="T190" i="5"/>
  <c r="S190" i="5"/>
  <c r="R190" i="5"/>
  <c r="Q190" i="5"/>
  <c r="P190" i="5"/>
  <c r="O190" i="5"/>
  <c r="N190" i="5"/>
  <c r="M190" i="5"/>
  <c r="L190" i="5"/>
  <c r="K190" i="5"/>
  <c r="J190" i="5"/>
  <c r="I190" i="5"/>
  <c r="H190" i="5"/>
  <c r="G190" i="5"/>
  <c r="F190" i="5"/>
  <c r="E190" i="5"/>
  <c r="D190" i="5"/>
  <c r="AH189" i="5"/>
  <c r="AG189" i="5"/>
  <c r="AF189" i="5"/>
  <c r="AE189" i="5"/>
  <c r="AD189" i="5"/>
  <c r="AC189" i="5"/>
  <c r="AB189" i="5"/>
  <c r="AA189" i="5"/>
  <c r="Z189" i="5"/>
  <c r="Y189" i="5"/>
  <c r="X189" i="5"/>
  <c r="W189" i="5"/>
  <c r="V189" i="5"/>
  <c r="U189" i="5"/>
  <c r="T189" i="5"/>
  <c r="S189" i="5"/>
  <c r="R189" i="5"/>
  <c r="Q189" i="5"/>
  <c r="P189" i="5"/>
  <c r="O189" i="5"/>
  <c r="N189" i="5"/>
  <c r="M189" i="5"/>
  <c r="L189" i="5"/>
  <c r="K189" i="5"/>
  <c r="J189" i="5"/>
  <c r="I189" i="5"/>
  <c r="H189" i="5"/>
  <c r="G189" i="5"/>
  <c r="F189" i="5"/>
  <c r="E189" i="5"/>
  <c r="D189" i="5"/>
  <c r="AH188" i="5"/>
  <c r="AG188" i="5"/>
  <c r="AF188" i="5"/>
  <c r="AE188" i="5"/>
  <c r="AD188" i="5"/>
  <c r="AC188" i="5"/>
  <c r="AB188" i="5"/>
  <c r="AA188" i="5"/>
  <c r="Z188" i="5"/>
  <c r="Y188" i="5"/>
  <c r="X188" i="5"/>
  <c r="W188" i="5"/>
  <c r="V188" i="5"/>
  <c r="U188" i="5"/>
  <c r="T188" i="5"/>
  <c r="S188" i="5"/>
  <c r="R188" i="5"/>
  <c r="Q188" i="5"/>
  <c r="P188" i="5"/>
  <c r="O188" i="5"/>
  <c r="N188" i="5"/>
  <c r="M188" i="5"/>
  <c r="L188" i="5"/>
  <c r="K188" i="5"/>
  <c r="J188" i="5"/>
  <c r="I188" i="5"/>
  <c r="H188" i="5"/>
  <c r="G188" i="5"/>
  <c r="F188" i="5"/>
  <c r="E188" i="5"/>
  <c r="D188" i="5"/>
  <c r="AH187" i="5"/>
  <c r="AG187" i="5"/>
  <c r="AF187" i="5"/>
  <c r="AE187" i="5"/>
  <c r="AD187" i="5"/>
  <c r="AC187" i="5"/>
  <c r="AB187" i="5"/>
  <c r="AA187" i="5"/>
  <c r="Z187" i="5"/>
  <c r="Y187" i="5"/>
  <c r="X187" i="5"/>
  <c r="W187" i="5"/>
  <c r="V187" i="5"/>
  <c r="U187" i="5"/>
  <c r="T187" i="5"/>
  <c r="S187" i="5"/>
  <c r="R187" i="5"/>
  <c r="Q187" i="5"/>
  <c r="P187" i="5"/>
  <c r="O187" i="5"/>
  <c r="N187" i="5"/>
  <c r="M187" i="5"/>
  <c r="L187" i="5"/>
  <c r="K187" i="5"/>
  <c r="J187" i="5"/>
  <c r="I187" i="5"/>
  <c r="H187" i="5"/>
  <c r="G187" i="5"/>
  <c r="F187" i="5"/>
  <c r="E187" i="5"/>
  <c r="D187" i="5"/>
  <c r="AH186" i="5"/>
  <c r="AG186" i="5"/>
  <c r="AF186" i="5"/>
  <c r="AE186" i="5"/>
  <c r="AD186" i="5"/>
  <c r="AC186" i="5"/>
  <c r="AB186" i="5"/>
  <c r="AA186" i="5"/>
  <c r="Z186" i="5"/>
  <c r="Y186" i="5"/>
  <c r="X186" i="5"/>
  <c r="W186" i="5"/>
  <c r="V186" i="5"/>
  <c r="U186" i="5"/>
  <c r="T186" i="5"/>
  <c r="S186" i="5"/>
  <c r="R186" i="5"/>
  <c r="Q186" i="5"/>
  <c r="P186" i="5"/>
  <c r="O186" i="5"/>
  <c r="N186" i="5"/>
  <c r="M186" i="5"/>
  <c r="L186" i="5"/>
  <c r="K186" i="5"/>
  <c r="J186" i="5"/>
  <c r="I186" i="5"/>
  <c r="H186" i="5"/>
  <c r="G186" i="5"/>
  <c r="F186" i="5"/>
  <c r="E186" i="5"/>
  <c r="D186" i="5"/>
  <c r="AH185" i="5"/>
  <c r="AG185" i="5"/>
  <c r="AF185" i="5"/>
  <c r="AE185" i="5"/>
  <c r="AD185" i="5"/>
  <c r="AC185" i="5"/>
  <c r="AB185" i="5"/>
  <c r="AA185" i="5"/>
  <c r="Z185" i="5"/>
  <c r="Y185" i="5"/>
  <c r="X185" i="5"/>
  <c r="W185" i="5"/>
  <c r="V185" i="5"/>
  <c r="U185" i="5"/>
  <c r="T185" i="5"/>
  <c r="S185" i="5"/>
  <c r="R185" i="5"/>
  <c r="Q185" i="5"/>
  <c r="P185" i="5"/>
  <c r="O185" i="5"/>
  <c r="N185" i="5"/>
  <c r="M185" i="5"/>
  <c r="L185" i="5"/>
  <c r="K185" i="5"/>
  <c r="J185" i="5"/>
  <c r="I185" i="5"/>
  <c r="H185" i="5"/>
  <c r="G185" i="5"/>
  <c r="F185" i="5"/>
  <c r="E185" i="5"/>
  <c r="D185" i="5"/>
  <c r="AH184" i="5"/>
  <c r="AG184" i="5"/>
  <c r="AF184" i="5"/>
  <c r="AE184" i="5"/>
  <c r="AD184" i="5"/>
  <c r="AC184" i="5"/>
  <c r="AB184" i="5"/>
  <c r="AA184" i="5"/>
  <c r="Z184" i="5"/>
  <c r="Y184" i="5"/>
  <c r="X184" i="5"/>
  <c r="W184" i="5"/>
  <c r="V184" i="5"/>
  <c r="U184" i="5"/>
  <c r="T184" i="5"/>
  <c r="S184" i="5"/>
  <c r="R184" i="5"/>
  <c r="Q184" i="5"/>
  <c r="P184" i="5"/>
  <c r="O184" i="5"/>
  <c r="N184" i="5"/>
  <c r="M184" i="5"/>
  <c r="L184" i="5"/>
  <c r="K184" i="5"/>
  <c r="J184" i="5"/>
  <c r="I184" i="5"/>
  <c r="H184" i="5"/>
  <c r="G184" i="5"/>
  <c r="F184" i="5"/>
  <c r="E184" i="5"/>
  <c r="D184" i="5"/>
  <c r="AH183" i="5"/>
  <c r="AG183" i="5"/>
  <c r="AF183" i="5"/>
  <c r="AE183" i="5"/>
  <c r="AD183" i="5"/>
  <c r="AC183" i="5"/>
  <c r="AB183" i="5"/>
  <c r="AA183" i="5"/>
  <c r="Z183" i="5"/>
  <c r="Y183" i="5"/>
  <c r="X183" i="5"/>
  <c r="W183" i="5"/>
  <c r="V183" i="5"/>
  <c r="U183" i="5"/>
  <c r="T183" i="5"/>
  <c r="S183" i="5"/>
  <c r="R183" i="5"/>
  <c r="Q183" i="5"/>
  <c r="P183" i="5"/>
  <c r="O183" i="5"/>
  <c r="N183" i="5"/>
  <c r="M183" i="5"/>
  <c r="L183" i="5"/>
  <c r="K183" i="5"/>
  <c r="J183" i="5"/>
  <c r="I183" i="5"/>
  <c r="H183" i="5"/>
  <c r="G183" i="5"/>
  <c r="F183" i="5"/>
  <c r="E183" i="5"/>
  <c r="D183" i="5"/>
  <c r="AH182" i="5"/>
  <c r="AG182" i="5"/>
  <c r="AF182" i="5"/>
  <c r="AE182" i="5"/>
  <c r="AD182" i="5"/>
  <c r="AC182" i="5"/>
  <c r="AB182" i="5"/>
  <c r="AA182" i="5"/>
  <c r="Z182" i="5"/>
  <c r="Y182" i="5"/>
  <c r="X182" i="5"/>
  <c r="W182" i="5"/>
  <c r="V182" i="5"/>
  <c r="U182" i="5"/>
  <c r="T182" i="5"/>
  <c r="S182" i="5"/>
  <c r="R182" i="5"/>
  <c r="Q182" i="5"/>
  <c r="P182" i="5"/>
  <c r="O182" i="5"/>
  <c r="N182" i="5"/>
  <c r="M182" i="5"/>
  <c r="L182" i="5"/>
  <c r="K182" i="5"/>
  <c r="J182" i="5"/>
  <c r="I182" i="5"/>
  <c r="H182" i="5"/>
  <c r="G182" i="5"/>
  <c r="F182" i="5"/>
  <c r="E182" i="5"/>
  <c r="D182" i="5"/>
  <c r="F180" i="5"/>
  <c r="H178" i="5"/>
  <c r="J176" i="5"/>
  <c r="L174" i="5"/>
  <c r="R172" i="5"/>
  <c r="Q172" i="5"/>
  <c r="S171" i="5"/>
  <c r="R171" i="5"/>
  <c r="T170" i="5"/>
  <c r="S170" i="5"/>
  <c r="U169" i="5"/>
  <c r="T169" i="5"/>
  <c r="V168" i="5"/>
  <c r="U168" i="5"/>
  <c r="W167" i="5"/>
  <c r="V167" i="5"/>
  <c r="AH163" i="5"/>
  <c r="AG163" i="5"/>
  <c r="AF163" i="5"/>
  <c r="AE163" i="5"/>
  <c r="AD163" i="5"/>
  <c r="AC163" i="5"/>
  <c r="AB163" i="5"/>
  <c r="AA163" i="5"/>
  <c r="Z163" i="5"/>
  <c r="Y163" i="5"/>
  <c r="X163" i="5"/>
  <c r="W163" i="5"/>
  <c r="V163" i="5"/>
  <c r="U163" i="5"/>
  <c r="T163" i="5"/>
  <c r="S163" i="5"/>
  <c r="R163" i="5"/>
  <c r="U61" i="5"/>
  <c r="E61" i="5"/>
  <c r="A28" i="5"/>
  <c r="A80" i="5"/>
  <c r="A132" i="5"/>
  <c r="A183" i="5"/>
  <c r="A79" i="5"/>
  <c r="A131" i="5"/>
  <c r="A182" i="5"/>
  <c r="AB78" i="5"/>
  <c r="T78" i="5"/>
  <c r="L78" i="5"/>
  <c r="D78" i="5"/>
  <c r="AC77" i="5"/>
  <c r="U77" i="5"/>
  <c r="D77" i="5"/>
  <c r="AD76" i="5"/>
  <c r="Z76" i="5"/>
  <c r="E76" i="5"/>
  <c r="AE75" i="5"/>
  <c r="AA75" i="5"/>
  <c r="F75" i="5"/>
  <c r="AF74" i="5"/>
  <c r="AB74" i="5"/>
  <c r="G74" i="5"/>
  <c r="AG73" i="5"/>
  <c r="AC73" i="5"/>
  <c r="H73" i="5"/>
  <c r="AH72" i="5"/>
  <c r="AD72" i="5"/>
  <c r="I72" i="5"/>
  <c r="A72" i="5"/>
  <c r="A124" i="5"/>
  <c r="A175" i="5"/>
  <c r="AE71" i="5"/>
  <c r="J71" i="5"/>
  <c r="AF70" i="5"/>
  <c r="L70" i="5"/>
  <c r="D70" i="5"/>
  <c r="AC69" i="5"/>
  <c r="U69" i="5"/>
  <c r="M69" i="5"/>
  <c r="E69" i="5"/>
  <c r="AD68" i="5"/>
  <c r="V68" i="5"/>
  <c r="N68" i="5"/>
  <c r="F68" i="5"/>
  <c r="AE67" i="5"/>
  <c r="W67" i="5"/>
  <c r="O67" i="5"/>
  <c r="G67" i="5"/>
  <c r="AF66" i="5"/>
  <c r="X66" i="5"/>
  <c r="P66" i="5"/>
  <c r="H66" i="5"/>
  <c r="AG65" i="5"/>
  <c r="Y65" i="5"/>
  <c r="Q65" i="5"/>
  <c r="I65" i="5"/>
  <c r="AH64" i="5"/>
  <c r="Z64" i="5"/>
  <c r="R64" i="5"/>
  <c r="J64" i="5"/>
  <c r="A64" i="5"/>
  <c r="A116" i="5"/>
  <c r="A167" i="5"/>
  <c r="AA63" i="5"/>
  <c r="S63" i="5"/>
  <c r="K63" i="5"/>
  <c r="AB62" i="5"/>
  <c r="T62" i="5"/>
  <c r="H62" i="5"/>
  <c r="D62" i="5"/>
  <c r="Y61" i="5"/>
  <c r="T61" i="5"/>
  <c r="I61" i="5"/>
  <c r="D61" i="5"/>
  <c r="AH60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F60" i="5"/>
  <c r="E60" i="5"/>
  <c r="D60" i="5"/>
  <c r="C44" i="5"/>
  <c r="C96" i="5"/>
  <c r="C147" i="5"/>
  <c r="A29" i="5"/>
  <c r="AH78" i="5"/>
  <c r="AF181" i="5"/>
  <c r="AB181" i="5"/>
  <c r="AA181" i="5"/>
  <c r="X181" i="5"/>
  <c r="T181" i="5"/>
  <c r="S181" i="5"/>
  <c r="P181" i="5"/>
  <c r="L181" i="5"/>
  <c r="K181" i="5"/>
  <c r="H181" i="5"/>
  <c r="E78" i="5"/>
  <c r="D181" i="5"/>
  <c r="A78" i="5"/>
  <c r="A130" i="5"/>
  <c r="A181" i="5"/>
  <c r="AG180" i="5"/>
  <c r="AC180" i="5"/>
  <c r="AB180" i="5"/>
  <c r="Y180" i="5"/>
  <c r="U180" i="5"/>
  <c r="T180" i="5"/>
  <c r="Q180" i="5"/>
  <c r="O180" i="5"/>
  <c r="M180" i="5"/>
  <c r="I180" i="5"/>
  <c r="H180" i="5"/>
  <c r="F77" i="5"/>
  <c r="D180" i="5"/>
  <c r="C25" i="5"/>
  <c r="A77" i="5"/>
  <c r="A129" i="5"/>
  <c r="A180" i="5"/>
  <c r="AF179" i="5"/>
  <c r="AD179" i="5"/>
  <c r="Z179" i="5"/>
  <c r="Y179" i="5"/>
  <c r="U179" i="5"/>
  <c r="T179" i="5"/>
  <c r="P179" i="5"/>
  <c r="N179" i="5"/>
  <c r="J179" i="5"/>
  <c r="I179" i="5"/>
  <c r="G76" i="5"/>
  <c r="E179" i="5"/>
  <c r="D76" i="5"/>
  <c r="A76" i="5"/>
  <c r="A128" i="5"/>
  <c r="A179" i="5"/>
  <c r="AG178" i="5"/>
  <c r="AE178" i="5"/>
  <c r="AA178" i="5"/>
  <c r="Z178" i="5"/>
  <c r="V178" i="5"/>
  <c r="U178" i="5"/>
  <c r="Q178" i="5"/>
  <c r="O178" i="5"/>
  <c r="K178" i="5"/>
  <c r="J178" i="5"/>
  <c r="H75" i="5"/>
  <c r="F178" i="5"/>
  <c r="E75" i="5"/>
  <c r="A75" i="5"/>
  <c r="A127" i="5"/>
  <c r="A178" i="5"/>
  <c r="AH177" i="5"/>
  <c r="AF177" i="5"/>
  <c r="AB177" i="5"/>
  <c r="AA177" i="5"/>
  <c r="W177" i="5"/>
  <c r="V177" i="5"/>
  <c r="R177" i="5"/>
  <c r="P177" i="5"/>
  <c r="L177" i="5"/>
  <c r="K177" i="5"/>
  <c r="I74" i="5"/>
  <c r="G177" i="5"/>
  <c r="F74" i="5"/>
  <c r="A74" i="5"/>
  <c r="A126" i="5"/>
  <c r="A177" i="5"/>
  <c r="AG176" i="5"/>
  <c r="AC176" i="5"/>
  <c r="AB176" i="5"/>
  <c r="X176" i="5"/>
  <c r="W176" i="5"/>
  <c r="S176" i="5"/>
  <c r="Q176" i="5"/>
  <c r="M176" i="5"/>
  <c r="L176" i="5"/>
  <c r="J73" i="5"/>
  <c r="H176" i="5"/>
  <c r="G73" i="5"/>
  <c r="C21" i="5"/>
  <c r="A73" i="5"/>
  <c r="A125" i="5"/>
  <c r="A176" i="5"/>
  <c r="AH175" i="5"/>
  <c r="AD175" i="5"/>
  <c r="AC175" i="5"/>
  <c r="Y175" i="5"/>
  <c r="X175" i="5"/>
  <c r="T175" i="5"/>
  <c r="R175" i="5"/>
  <c r="N175" i="5"/>
  <c r="M175" i="5"/>
  <c r="K72" i="5"/>
  <c r="I175" i="5"/>
  <c r="H72" i="5"/>
  <c r="D175" i="5"/>
  <c r="AE174" i="5"/>
  <c r="AD174" i="5"/>
  <c r="Z174" i="5"/>
  <c r="Y174" i="5"/>
  <c r="U174" i="5"/>
  <c r="S174" i="5"/>
  <c r="O174" i="5"/>
  <c r="N174" i="5"/>
  <c r="L71" i="5"/>
  <c r="J174" i="5"/>
  <c r="I71" i="5"/>
  <c r="E174" i="5"/>
  <c r="A71" i="5"/>
  <c r="A123" i="5"/>
  <c r="A174" i="5"/>
  <c r="AF173" i="5"/>
  <c r="AE173" i="5"/>
  <c r="AA173" i="5"/>
  <c r="Z173" i="5"/>
  <c r="V173" i="5"/>
  <c r="T173" i="5"/>
  <c r="P173" i="5"/>
  <c r="O173" i="5"/>
  <c r="M70" i="5"/>
  <c r="L173" i="5"/>
  <c r="K173" i="5"/>
  <c r="J70" i="5"/>
  <c r="H173" i="5"/>
  <c r="G173" i="5"/>
  <c r="D173" i="5"/>
  <c r="A70" i="5"/>
  <c r="A122" i="5"/>
  <c r="A173" i="5"/>
  <c r="AG172" i="5"/>
  <c r="AF172" i="5"/>
  <c r="AC172" i="5"/>
  <c r="AB172" i="5"/>
  <c r="Y172" i="5"/>
  <c r="X172" i="5"/>
  <c r="U172" i="5"/>
  <c r="T172" i="5"/>
  <c r="R69" i="5"/>
  <c r="Q69" i="5"/>
  <c r="P172" i="5"/>
  <c r="M172" i="5"/>
  <c r="L172" i="5"/>
  <c r="I172" i="5"/>
  <c r="H172" i="5"/>
  <c r="E172" i="5"/>
  <c r="D172" i="5"/>
  <c r="C17" i="5"/>
  <c r="A69" i="5"/>
  <c r="A121" i="5"/>
  <c r="A172" i="5"/>
  <c r="AH171" i="5"/>
  <c r="AG171" i="5"/>
  <c r="AD171" i="5"/>
  <c r="AC171" i="5"/>
  <c r="Z171" i="5"/>
  <c r="Y171" i="5"/>
  <c r="V171" i="5"/>
  <c r="U171" i="5"/>
  <c r="S68" i="5"/>
  <c r="R68" i="5"/>
  <c r="Q171" i="5"/>
  <c r="N171" i="5"/>
  <c r="M171" i="5"/>
  <c r="J171" i="5"/>
  <c r="I171" i="5"/>
  <c r="F171" i="5"/>
  <c r="E171" i="5"/>
  <c r="A68" i="5"/>
  <c r="A120" i="5"/>
  <c r="A171" i="5"/>
  <c r="AH170" i="5"/>
  <c r="AE170" i="5"/>
  <c r="AD170" i="5"/>
  <c r="AA170" i="5"/>
  <c r="Z170" i="5"/>
  <c r="W170" i="5"/>
  <c r="V170" i="5"/>
  <c r="T67" i="5"/>
  <c r="S67" i="5"/>
  <c r="R170" i="5"/>
  <c r="O170" i="5"/>
  <c r="N170" i="5"/>
  <c r="K170" i="5"/>
  <c r="J170" i="5"/>
  <c r="G170" i="5"/>
  <c r="F170" i="5"/>
  <c r="C15" i="5"/>
  <c r="D67" i="5"/>
  <c r="A67" i="5"/>
  <c r="A119" i="5"/>
  <c r="A170" i="5"/>
  <c r="AF169" i="5"/>
  <c r="AE169" i="5"/>
  <c r="AB169" i="5"/>
  <c r="AA169" i="5"/>
  <c r="X169" i="5"/>
  <c r="W169" i="5"/>
  <c r="U66" i="5"/>
  <c r="T66" i="5"/>
  <c r="S169" i="5"/>
  <c r="P169" i="5"/>
  <c r="O169" i="5"/>
  <c r="L169" i="5"/>
  <c r="K169" i="5"/>
  <c r="H169" i="5"/>
  <c r="G169" i="5"/>
  <c r="E66" i="5"/>
  <c r="D169" i="5"/>
  <c r="A66" i="5"/>
  <c r="A118" i="5"/>
  <c r="A169" i="5"/>
  <c r="AG168" i="5"/>
  <c r="AF168" i="5"/>
  <c r="AC168" i="5"/>
  <c r="AB168" i="5"/>
  <c r="Y168" i="5"/>
  <c r="X168" i="5"/>
  <c r="V65" i="5"/>
  <c r="U65" i="5"/>
  <c r="T168" i="5"/>
  <c r="Q168" i="5"/>
  <c r="P168" i="5"/>
  <c r="M168" i="5"/>
  <c r="L168" i="5"/>
  <c r="I168" i="5"/>
  <c r="H168" i="5"/>
  <c r="F65" i="5"/>
  <c r="E168" i="5"/>
  <c r="D168" i="5"/>
  <c r="C13" i="5"/>
  <c r="A65" i="5"/>
  <c r="A117" i="5"/>
  <c r="A168" i="5"/>
  <c r="AH167" i="5"/>
  <c r="AG167" i="5"/>
  <c r="AD167" i="5"/>
  <c r="AC167" i="5"/>
  <c r="Z167" i="5"/>
  <c r="Y167" i="5"/>
  <c r="W64" i="5"/>
  <c r="V64" i="5"/>
  <c r="U167" i="5"/>
  <c r="R167" i="5"/>
  <c r="Q167" i="5"/>
  <c r="N167" i="5"/>
  <c r="M167" i="5"/>
  <c r="J167" i="5"/>
  <c r="I167" i="5"/>
  <c r="G64" i="5"/>
  <c r="F167" i="5"/>
  <c r="E167" i="5"/>
  <c r="AH166" i="5"/>
  <c r="AE166" i="5"/>
  <c r="AD166" i="5"/>
  <c r="AC63" i="5"/>
  <c r="AA166" i="5"/>
  <c r="Z166" i="5"/>
  <c r="W166" i="5"/>
  <c r="V166" i="5"/>
  <c r="U63" i="5"/>
  <c r="S166" i="5"/>
  <c r="R166" i="5"/>
  <c r="O166" i="5"/>
  <c r="N63" i="5"/>
  <c r="M63" i="5"/>
  <c r="K166" i="5"/>
  <c r="J166" i="5"/>
  <c r="G166" i="5"/>
  <c r="F166" i="5"/>
  <c r="E63" i="5"/>
  <c r="A63" i="5"/>
  <c r="A115" i="5"/>
  <c r="A166" i="5"/>
  <c r="AF165" i="5"/>
  <c r="AE165" i="5"/>
  <c r="AD62" i="5"/>
  <c r="AB165" i="5"/>
  <c r="AA165" i="5"/>
  <c r="X165" i="5"/>
  <c r="W165" i="5"/>
  <c r="V62" i="5"/>
  <c r="T165" i="5"/>
  <c r="S165" i="5"/>
  <c r="P165" i="5"/>
  <c r="O165" i="5"/>
  <c r="N165" i="5"/>
  <c r="L165" i="5"/>
  <c r="K165" i="5"/>
  <c r="J165" i="5"/>
  <c r="H165" i="5"/>
  <c r="G165" i="5"/>
  <c r="C10" i="5"/>
  <c r="D165" i="5"/>
  <c r="A62" i="5"/>
  <c r="A114" i="5"/>
  <c r="A165" i="5"/>
  <c r="AG164" i="5"/>
  <c r="AF61" i="5"/>
  <c r="AE164" i="5"/>
  <c r="AC164" i="5"/>
  <c r="AB164" i="5"/>
  <c r="AA164" i="5"/>
  <c r="Y164" i="5"/>
  <c r="X164" i="5"/>
  <c r="W164" i="5"/>
  <c r="U164" i="5"/>
  <c r="T164" i="5"/>
  <c r="S164" i="5"/>
  <c r="Q164" i="5"/>
  <c r="P164" i="5"/>
  <c r="O164" i="5"/>
  <c r="M164" i="5"/>
  <c r="L164" i="5"/>
  <c r="K164" i="5"/>
  <c r="I164" i="5"/>
  <c r="H164" i="5"/>
  <c r="G164" i="5"/>
  <c r="E164" i="5"/>
  <c r="D164" i="5"/>
  <c r="C9" i="5"/>
  <c r="A61" i="5"/>
  <c r="A113" i="5"/>
  <c r="A164" i="5"/>
  <c r="C8" i="5"/>
  <c r="AE195" i="4"/>
  <c r="AD195" i="4"/>
  <c r="AC195" i="4"/>
  <c r="AB195" i="4"/>
  <c r="AA195" i="4"/>
  <c r="Z195" i="4"/>
  <c r="Y195" i="4"/>
  <c r="X195" i="4"/>
  <c r="W195" i="4"/>
  <c r="V195" i="4"/>
  <c r="U195" i="4"/>
  <c r="T195" i="4"/>
  <c r="S195" i="4"/>
  <c r="R195" i="4"/>
  <c r="Q195" i="4"/>
  <c r="P195" i="4"/>
  <c r="O195" i="4"/>
  <c r="N195" i="4"/>
  <c r="M195" i="4"/>
  <c r="L195" i="4"/>
  <c r="K195" i="4"/>
  <c r="J195" i="4"/>
  <c r="I195" i="4"/>
  <c r="H195" i="4"/>
  <c r="G195" i="4"/>
  <c r="F195" i="4"/>
  <c r="E195" i="4"/>
  <c r="D195" i="4"/>
  <c r="AE194" i="4"/>
  <c r="AD194" i="4"/>
  <c r="AC194" i="4"/>
  <c r="AB194" i="4"/>
  <c r="AA194" i="4"/>
  <c r="Z194" i="4"/>
  <c r="Y194" i="4"/>
  <c r="X194" i="4"/>
  <c r="W194" i="4"/>
  <c r="V194" i="4"/>
  <c r="U194" i="4"/>
  <c r="T194" i="4"/>
  <c r="S194" i="4"/>
  <c r="R194" i="4"/>
  <c r="Q194" i="4"/>
  <c r="P194" i="4"/>
  <c r="O194" i="4"/>
  <c r="N194" i="4"/>
  <c r="M194" i="4"/>
  <c r="L194" i="4"/>
  <c r="K194" i="4"/>
  <c r="J194" i="4"/>
  <c r="I194" i="4"/>
  <c r="H194" i="4"/>
  <c r="G194" i="4"/>
  <c r="F194" i="4"/>
  <c r="E194" i="4"/>
  <c r="D194" i="4"/>
  <c r="AE193" i="4"/>
  <c r="AD193" i="4"/>
  <c r="AC193" i="4"/>
  <c r="AB193" i="4"/>
  <c r="AA193" i="4"/>
  <c r="Z193" i="4"/>
  <c r="Y193" i="4"/>
  <c r="X193" i="4"/>
  <c r="W193" i="4"/>
  <c r="V193" i="4"/>
  <c r="U193" i="4"/>
  <c r="T193" i="4"/>
  <c r="S193" i="4"/>
  <c r="R193" i="4"/>
  <c r="Q193" i="4"/>
  <c r="P193" i="4"/>
  <c r="O193" i="4"/>
  <c r="N193" i="4"/>
  <c r="M193" i="4"/>
  <c r="L193" i="4"/>
  <c r="K193" i="4"/>
  <c r="J193" i="4"/>
  <c r="I193" i="4"/>
  <c r="H193" i="4"/>
  <c r="G193" i="4"/>
  <c r="F193" i="4"/>
  <c r="E193" i="4"/>
  <c r="D193" i="4"/>
  <c r="AE192" i="4"/>
  <c r="AD192" i="4"/>
  <c r="AC192" i="4"/>
  <c r="AB192" i="4"/>
  <c r="AA192" i="4"/>
  <c r="Z192" i="4"/>
  <c r="Y192" i="4"/>
  <c r="X192" i="4"/>
  <c r="W192" i="4"/>
  <c r="V192" i="4"/>
  <c r="U192" i="4"/>
  <c r="T192" i="4"/>
  <c r="S192" i="4"/>
  <c r="R192" i="4"/>
  <c r="Q192" i="4"/>
  <c r="P192" i="4"/>
  <c r="O192" i="4"/>
  <c r="N192" i="4"/>
  <c r="M192" i="4"/>
  <c r="L192" i="4"/>
  <c r="K192" i="4"/>
  <c r="J192" i="4"/>
  <c r="I192" i="4"/>
  <c r="H192" i="4"/>
  <c r="G192" i="4"/>
  <c r="F192" i="4"/>
  <c r="E192" i="4"/>
  <c r="D192" i="4"/>
  <c r="AE191" i="4"/>
  <c r="AD191" i="4"/>
  <c r="AC191" i="4"/>
  <c r="AB191" i="4"/>
  <c r="AA191" i="4"/>
  <c r="Z191" i="4"/>
  <c r="Y191" i="4"/>
  <c r="X191" i="4"/>
  <c r="W191" i="4"/>
  <c r="V191" i="4"/>
  <c r="U191" i="4"/>
  <c r="T191" i="4"/>
  <c r="S191" i="4"/>
  <c r="R191" i="4"/>
  <c r="Q191" i="4"/>
  <c r="P191" i="4"/>
  <c r="O191" i="4"/>
  <c r="N191" i="4"/>
  <c r="M191" i="4"/>
  <c r="L191" i="4"/>
  <c r="K191" i="4"/>
  <c r="J191" i="4"/>
  <c r="I191" i="4"/>
  <c r="H191" i="4"/>
  <c r="G191" i="4"/>
  <c r="F191" i="4"/>
  <c r="E191" i="4"/>
  <c r="D191" i="4"/>
  <c r="AE190" i="4"/>
  <c r="AD190" i="4"/>
  <c r="AC190" i="4"/>
  <c r="AB190" i="4"/>
  <c r="AA190" i="4"/>
  <c r="Z190" i="4"/>
  <c r="Y190" i="4"/>
  <c r="X190" i="4"/>
  <c r="W190" i="4"/>
  <c r="V190" i="4"/>
  <c r="U190" i="4"/>
  <c r="T190" i="4"/>
  <c r="S190" i="4"/>
  <c r="R190" i="4"/>
  <c r="Q190" i="4"/>
  <c r="P190" i="4"/>
  <c r="O190" i="4"/>
  <c r="N190" i="4"/>
  <c r="M190" i="4"/>
  <c r="L190" i="4"/>
  <c r="K190" i="4"/>
  <c r="J190" i="4"/>
  <c r="I190" i="4"/>
  <c r="H190" i="4"/>
  <c r="G190" i="4"/>
  <c r="F190" i="4"/>
  <c r="E190" i="4"/>
  <c r="D190" i="4"/>
  <c r="AE189" i="4"/>
  <c r="AD189" i="4"/>
  <c r="AC189" i="4"/>
  <c r="AB189" i="4"/>
  <c r="AA189" i="4"/>
  <c r="Z189" i="4"/>
  <c r="Y189" i="4"/>
  <c r="X189" i="4"/>
  <c r="W189" i="4"/>
  <c r="V189" i="4"/>
  <c r="U189" i="4"/>
  <c r="T189" i="4"/>
  <c r="S189" i="4"/>
  <c r="R189" i="4"/>
  <c r="Q189" i="4"/>
  <c r="P189" i="4"/>
  <c r="O189" i="4"/>
  <c r="N189" i="4"/>
  <c r="M189" i="4"/>
  <c r="L189" i="4"/>
  <c r="K189" i="4"/>
  <c r="J189" i="4"/>
  <c r="I189" i="4"/>
  <c r="H189" i="4"/>
  <c r="G189" i="4"/>
  <c r="F189" i="4"/>
  <c r="E189" i="4"/>
  <c r="D189" i="4"/>
  <c r="AE188" i="4"/>
  <c r="AD188" i="4"/>
  <c r="AC188" i="4"/>
  <c r="AB188" i="4"/>
  <c r="AA188" i="4"/>
  <c r="Z188" i="4"/>
  <c r="Y188" i="4"/>
  <c r="X188" i="4"/>
  <c r="W188" i="4"/>
  <c r="V188" i="4"/>
  <c r="U188" i="4"/>
  <c r="T188" i="4"/>
  <c r="S188" i="4"/>
  <c r="R188" i="4"/>
  <c r="Q188" i="4"/>
  <c r="P188" i="4"/>
  <c r="O188" i="4"/>
  <c r="N188" i="4"/>
  <c r="M188" i="4"/>
  <c r="L188" i="4"/>
  <c r="K188" i="4"/>
  <c r="J188" i="4"/>
  <c r="I188" i="4"/>
  <c r="H188" i="4"/>
  <c r="G188" i="4"/>
  <c r="F188" i="4"/>
  <c r="E188" i="4"/>
  <c r="D188" i="4"/>
  <c r="AE187" i="4"/>
  <c r="AD187" i="4"/>
  <c r="AC187" i="4"/>
  <c r="AB187" i="4"/>
  <c r="AA187" i="4"/>
  <c r="Z187" i="4"/>
  <c r="Y187" i="4"/>
  <c r="X187" i="4"/>
  <c r="W187" i="4"/>
  <c r="V187" i="4"/>
  <c r="U187" i="4"/>
  <c r="T187" i="4"/>
  <c r="S187" i="4"/>
  <c r="R187" i="4"/>
  <c r="Q187" i="4"/>
  <c r="P187" i="4"/>
  <c r="O187" i="4"/>
  <c r="N187" i="4"/>
  <c r="M187" i="4"/>
  <c r="L187" i="4"/>
  <c r="K187" i="4"/>
  <c r="J187" i="4"/>
  <c r="I187" i="4"/>
  <c r="H187" i="4"/>
  <c r="G187" i="4"/>
  <c r="F187" i="4"/>
  <c r="E187" i="4"/>
  <c r="D187" i="4"/>
  <c r="AE186" i="4"/>
  <c r="AD186" i="4"/>
  <c r="AC186" i="4"/>
  <c r="AB186" i="4"/>
  <c r="AA186" i="4"/>
  <c r="Z186" i="4"/>
  <c r="Y186" i="4"/>
  <c r="X186" i="4"/>
  <c r="W186" i="4"/>
  <c r="V186" i="4"/>
  <c r="U186" i="4"/>
  <c r="T186" i="4"/>
  <c r="S186" i="4"/>
  <c r="R186" i="4"/>
  <c r="Q186" i="4"/>
  <c r="P186" i="4"/>
  <c r="O186" i="4"/>
  <c r="N186" i="4"/>
  <c r="M186" i="4"/>
  <c r="L186" i="4"/>
  <c r="K186" i="4"/>
  <c r="J186" i="4"/>
  <c r="I186" i="4"/>
  <c r="H186" i="4"/>
  <c r="G186" i="4"/>
  <c r="F186" i="4"/>
  <c r="E186" i="4"/>
  <c r="D186" i="4"/>
  <c r="AE185" i="4"/>
  <c r="AD185" i="4"/>
  <c r="AC185" i="4"/>
  <c r="AB185" i="4"/>
  <c r="AA185" i="4"/>
  <c r="Z185" i="4"/>
  <c r="Y185" i="4"/>
  <c r="X185" i="4"/>
  <c r="W185" i="4"/>
  <c r="V185" i="4"/>
  <c r="U185" i="4"/>
  <c r="T185" i="4"/>
  <c r="S185" i="4"/>
  <c r="R185" i="4"/>
  <c r="Q185" i="4"/>
  <c r="P185" i="4"/>
  <c r="O185" i="4"/>
  <c r="N185" i="4"/>
  <c r="M185" i="4"/>
  <c r="L185" i="4"/>
  <c r="K185" i="4"/>
  <c r="J185" i="4"/>
  <c r="I185" i="4"/>
  <c r="H185" i="4"/>
  <c r="G185" i="4"/>
  <c r="F185" i="4"/>
  <c r="E185" i="4"/>
  <c r="D185" i="4"/>
  <c r="AE184" i="4"/>
  <c r="AD184" i="4"/>
  <c r="AC184" i="4"/>
  <c r="AB184" i="4"/>
  <c r="AA184" i="4"/>
  <c r="Z184" i="4"/>
  <c r="Y184" i="4"/>
  <c r="X184" i="4"/>
  <c r="W184" i="4"/>
  <c r="V184" i="4"/>
  <c r="U184" i="4"/>
  <c r="T184" i="4"/>
  <c r="S184" i="4"/>
  <c r="R184" i="4"/>
  <c r="Q184" i="4"/>
  <c r="P184" i="4"/>
  <c r="O184" i="4"/>
  <c r="N184" i="4"/>
  <c r="M184" i="4"/>
  <c r="L184" i="4"/>
  <c r="K184" i="4"/>
  <c r="J184" i="4"/>
  <c r="I184" i="4"/>
  <c r="H184" i="4"/>
  <c r="G184" i="4"/>
  <c r="F184" i="4"/>
  <c r="E184" i="4"/>
  <c r="D184" i="4"/>
  <c r="AE183" i="4"/>
  <c r="AD183" i="4"/>
  <c r="AC183" i="4"/>
  <c r="AB183" i="4"/>
  <c r="AA183" i="4"/>
  <c r="Z183" i="4"/>
  <c r="Y183" i="4"/>
  <c r="X183" i="4"/>
  <c r="W183" i="4"/>
  <c r="V183" i="4"/>
  <c r="U183" i="4"/>
  <c r="T183" i="4"/>
  <c r="S183" i="4"/>
  <c r="R183" i="4"/>
  <c r="Q183" i="4"/>
  <c r="P183" i="4"/>
  <c r="O183" i="4"/>
  <c r="N183" i="4"/>
  <c r="M183" i="4"/>
  <c r="L183" i="4"/>
  <c r="K183" i="4"/>
  <c r="J183" i="4"/>
  <c r="I183" i="4"/>
  <c r="H183" i="4"/>
  <c r="G183" i="4"/>
  <c r="F183" i="4"/>
  <c r="E183" i="4"/>
  <c r="D183" i="4"/>
  <c r="AE182" i="4"/>
  <c r="AD182" i="4"/>
  <c r="AC182" i="4"/>
  <c r="AB182" i="4"/>
  <c r="AA182" i="4"/>
  <c r="Z182" i="4"/>
  <c r="Y182" i="4"/>
  <c r="X182" i="4"/>
  <c r="W182" i="4"/>
  <c r="V182" i="4"/>
  <c r="U182" i="4"/>
  <c r="T182" i="4"/>
  <c r="S182" i="4"/>
  <c r="R182" i="4"/>
  <c r="Q182" i="4"/>
  <c r="P182" i="4"/>
  <c r="O182" i="4"/>
  <c r="N182" i="4"/>
  <c r="M182" i="4"/>
  <c r="L182" i="4"/>
  <c r="K182" i="4"/>
  <c r="J182" i="4"/>
  <c r="I182" i="4"/>
  <c r="H182" i="4"/>
  <c r="G182" i="4"/>
  <c r="F182" i="4"/>
  <c r="E182" i="4"/>
  <c r="D182" i="4"/>
  <c r="M164" i="4"/>
  <c r="AE163" i="4"/>
  <c r="AD163" i="4"/>
  <c r="AC163" i="4"/>
  <c r="AB163" i="4"/>
  <c r="AA163" i="4"/>
  <c r="Z163" i="4"/>
  <c r="Y163" i="4"/>
  <c r="X163" i="4"/>
  <c r="W163" i="4"/>
  <c r="V163" i="4"/>
  <c r="U163" i="4"/>
  <c r="T163" i="4"/>
  <c r="S163" i="4"/>
  <c r="R163" i="4"/>
  <c r="A79" i="4"/>
  <c r="A131" i="4"/>
  <c r="A182" i="4"/>
  <c r="W62" i="4"/>
  <c r="G62" i="4"/>
  <c r="P61" i="4"/>
  <c r="AE60" i="4"/>
  <c r="AD60" i="4"/>
  <c r="AC60" i="4"/>
  <c r="AB60" i="4"/>
  <c r="AA60" i="4"/>
  <c r="Z60" i="4"/>
  <c r="Y60" i="4"/>
  <c r="X60" i="4"/>
  <c r="W60" i="4"/>
  <c r="V60" i="4"/>
  <c r="U60" i="4"/>
  <c r="T60" i="4"/>
  <c r="S60" i="4"/>
  <c r="R60" i="4"/>
  <c r="Q60" i="4"/>
  <c r="P60" i="4"/>
  <c r="O60" i="4"/>
  <c r="N60" i="4"/>
  <c r="M60" i="4"/>
  <c r="L60" i="4"/>
  <c r="K60" i="4"/>
  <c r="J60" i="4"/>
  <c r="I60" i="4"/>
  <c r="H60" i="4"/>
  <c r="G60" i="4"/>
  <c r="F60" i="4"/>
  <c r="E60" i="4"/>
  <c r="D60" i="4"/>
  <c r="C44" i="4"/>
  <c r="D44" i="4"/>
  <c r="A28" i="4"/>
  <c r="A80" i="4"/>
  <c r="A132" i="4"/>
  <c r="A183" i="4"/>
  <c r="AD181" i="4"/>
  <c r="Z181" i="4"/>
  <c r="V181" i="4"/>
  <c r="R181" i="4"/>
  <c r="N181" i="4"/>
  <c r="J181" i="4"/>
  <c r="F181" i="4"/>
  <c r="C26" i="4"/>
  <c r="A78" i="4"/>
  <c r="A130" i="4"/>
  <c r="A181" i="4"/>
  <c r="AE180" i="4"/>
  <c r="AA180" i="4"/>
  <c r="W180" i="4"/>
  <c r="S180" i="4"/>
  <c r="O180" i="4"/>
  <c r="K180" i="4"/>
  <c r="G180" i="4"/>
  <c r="C25" i="4"/>
  <c r="A77" i="4"/>
  <c r="A129" i="4"/>
  <c r="A180" i="4"/>
  <c r="AB179" i="4"/>
  <c r="X179" i="4"/>
  <c r="T179" i="4"/>
  <c r="P179" i="4"/>
  <c r="L179" i="4"/>
  <c r="H179" i="4"/>
  <c r="D179" i="4"/>
  <c r="A76" i="4"/>
  <c r="A128" i="4"/>
  <c r="A179" i="4"/>
  <c r="AC178" i="4"/>
  <c r="Y178" i="4"/>
  <c r="U178" i="4"/>
  <c r="Q178" i="4"/>
  <c r="M178" i="4"/>
  <c r="I178" i="4"/>
  <c r="E178" i="4"/>
  <c r="A75" i="4"/>
  <c r="A127" i="4"/>
  <c r="A178" i="4"/>
  <c r="AD177" i="4"/>
  <c r="Z177" i="4"/>
  <c r="V177" i="4"/>
  <c r="R177" i="4"/>
  <c r="N177" i="4"/>
  <c r="J177" i="4"/>
  <c r="F177" i="4"/>
  <c r="A74" i="4"/>
  <c r="A126" i="4"/>
  <c r="A177" i="4"/>
  <c r="AE176" i="4"/>
  <c r="AA176" i="4"/>
  <c r="W176" i="4"/>
  <c r="S176" i="4"/>
  <c r="O176" i="4"/>
  <c r="K176" i="4"/>
  <c r="G176" i="4"/>
  <c r="F73" i="4"/>
  <c r="C21" i="4"/>
  <c r="A73" i="4"/>
  <c r="A125" i="4"/>
  <c r="A176" i="4"/>
  <c r="AB175" i="4"/>
  <c r="X175" i="4"/>
  <c r="T175" i="4"/>
  <c r="P175" i="4"/>
  <c r="L175" i="4"/>
  <c r="H175" i="4"/>
  <c r="D175" i="4"/>
  <c r="A72" i="4"/>
  <c r="A124" i="4"/>
  <c r="A175" i="4"/>
  <c r="AC174" i="4"/>
  <c r="Y174" i="4"/>
  <c r="U174" i="4"/>
  <c r="Q174" i="4"/>
  <c r="M174" i="4"/>
  <c r="I174" i="4"/>
  <c r="E174" i="4"/>
  <c r="A71" i="4"/>
  <c r="A123" i="4"/>
  <c r="A174" i="4"/>
  <c r="AD173" i="4"/>
  <c r="Z173" i="4"/>
  <c r="V173" i="4"/>
  <c r="R173" i="4"/>
  <c r="N173" i="4"/>
  <c r="J173" i="4"/>
  <c r="F173" i="4"/>
  <c r="A70" i="4"/>
  <c r="A122" i="4"/>
  <c r="A173" i="4"/>
  <c r="AE172" i="4"/>
  <c r="AA172" i="4"/>
  <c r="W172" i="4"/>
  <c r="S172" i="4"/>
  <c r="O172" i="4"/>
  <c r="K172" i="4"/>
  <c r="G172" i="4"/>
  <c r="C17" i="4"/>
  <c r="A69" i="4"/>
  <c r="A121" i="4"/>
  <c r="A172" i="4"/>
  <c r="AB171" i="4"/>
  <c r="X171" i="4"/>
  <c r="T171" i="4"/>
  <c r="L171" i="4"/>
  <c r="H171" i="4"/>
  <c r="D171" i="4"/>
  <c r="A68" i="4"/>
  <c r="A120" i="4"/>
  <c r="A171" i="4"/>
  <c r="AC170" i="4"/>
  <c r="Y170" i="4"/>
  <c r="U170" i="4"/>
  <c r="Q67" i="4"/>
  <c r="M170" i="4"/>
  <c r="I170" i="4"/>
  <c r="E170" i="4"/>
  <c r="A67" i="4"/>
  <c r="A119" i="4"/>
  <c r="A170" i="4"/>
  <c r="AD169" i="4"/>
  <c r="Z169" i="4"/>
  <c r="V169" i="4"/>
  <c r="R66" i="4"/>
  <c r="N169" i="4"/>
  <c r="J169" i="4"/>
  <c r="F169" i="4"/>
  <c r="A66" i="4"/>
  <c r="A118" i="4"/>
  <c r="A169" i="4"/>
  <c r="AE168" i="4"/>
  <c r="AA168" i="4"/>
  <c r="W168" i="4"/>
  <c r="S168" i="4"/>
  <c r="O168" i="4"/>
  <c r="K168" i="4"/>
  <c r="G168" i="4"/>
  <c r="C13" i="4"/>
  <c r="C168" i="4"/>
  <c r="A65" i="4"/>
  <c r="A117" i="4"/>
  <c r="A168" i="4"/>
  <c r="AB167" i="4"/>
  <c r="X167" i="4"/>
  <c r="P167" i="4"/>
  <c r="L167" i="4"/>
  <c r="H167" i="4"/>
  <c r="D167" i="4"/>
  <c r="A64" i="4"/>
  <c r="A116" i="4"/>
  <c r="A167" i="4"/>
  <c r="AC166" i="4"/>
  <c r="AA63" i="4"/>
  <c r="Y166" i="4"/>
  <c r="U166" i="4"/>
  <c r="Q166" i="4"/>
  <c r="M166" i="4"/>
  <c r="K63" i="4"/>
  <c r="I166" i="4"/>
  <c r="F166" i="4"/>
  <c r="E166" i="4"/>
  <c r="C11" i="4"/>
  <c r="A63" i="4"/>
  <c r="A115" i="4"/>
  <c r="A166" i="4"/>
  <c r="AE165" i="4"/>
  <c r="AD165" i="4"/>
  <c r="AC165" i="4"/>
  <c r="AB165" i="4"/>
  <c r="AA165" i="4"/>
  <c r="Z165" i="4"/>
  <c r="Y165" i="4"/>
  <c r="X165" i="4"/>
  <c r="W165" i="4"/>
  <c r="V165" i="4"/>
  <c r="U165" i="4"/>
  <c r="T165" i="4"/>
  <c r="S165" i="4"/>
  <c r="R165" i="4"/>
  <c r="Q165" i="4"/>
  <c r="P165" i="4"/>
  <c r="O165" i="4"/>
  <c r="N165" i="4"/>
  <c r="M165" i="4"/>
  <c r="L165" i="4"/>
  <c r="K165" i="4"/>
  <c r="J165" i="4"/>
  <c r="I165" i="4"/>
  <c r="H165" i="4"/>
  <c r="G165" i="4"/>
  <c r="F165" i="4"/>
  <c r="E165" i="4"/>
  <c r="D165" i="4"/>
  <c r="A62" i="4"/>
  <c r="A114" i="4"/>
  <c r="A165" i="4"/>
  <c r="AE164" i="4"/>
  <c r="AD164" i="4"/>
  <c r="AC164" i="4"/>
  <c r="AB164" i="4"/>
  <c r="AA164" i="4"/>
  <c r="Z164" i="4"/>
  <c r="Y164" i="4"/>
  <c r="X164" i="4"/>
  <c r="W164" i="4"/>
  <c r="V164" i="4"/>
  <c r="U164" i="4"/>
  <c r="T164" i="4"/>
  <c r="S164" i="4"/>
  <c r="R164" i="4"/>
  <c r="Q164" i="4"/>
  <c r="P164" i="4"/>
  <c r="O164" i="4"/>
  <c r="N164" i="4"/>
  <c r="M61" i="4"/>
  <c r="L164" i="4"/>
  <c r="K164" i="4"/>
  <c r="J164" i="4"/>
  <c r="I164" i="4"/>
  <c r="H164" i="4"/>
  <c r="G164" i="4"/>
  <c r="F164" i="4"/>
  <c r="E164" i="4"/>
  <c r="D164" i="4"/>
  <c r="A61" i="4"/>
  <c r="A113" i="4"/>
  <c r="A164" i="4"/>
  <c r="C8" i="4"/>
  <c r="E96" i="14"/>
  <c r="E147" i="14"/>
  <c r="F44" i="14"/>
  <c r="A82" i="14"/>
  <c r="A134" i="14"/>
  <c r="A185" i="14"/>
  <c r="A31" i="14"/>
  <c r="A83" i="9"/>
  <c r="A135" i="9"/>
  <c r="A186" i="9"/>
  <c r="A32" i="9"/>
  <c r="G44" i="9"/>
  <c r="F96" i="9"/>
  <c r="F147" i="9"/>
  <c r="A82" i="8"/>
  <c r="A134" i="8"/>
  <c r="A185" i="8"/>
  <c r="A31" i="8"/>
  <c r="E96" i="8"/>
  <c r="E147" i="8"/>
  <c r="F44" i="8"/>
  <c r="A82" i="7"/>
  <c r="A134" i="7"/>
  <c r="A185" i="7"/>
  <c r="A31" i="7"/>
  <c r="G44" i="7"/>
  <c r="F96" i="7"/>
  <c r="F147" i="7"/>
  <c r="C112" i="6"/>
  <c r="C60" i="5"/>
  <c r="C172" i="6"/>
  <c r="C173" i="6"/>
  <c r="C176" i="6"/>
  <c r="C177" i="6"/>
  <c r="C180" i="6"/>
  <c r="C9" i="6"/>
  <c r="C13" i="6"/>
  <c r="P171" i="6"/>
  <c r="P68" i="6"/>
  <c r="T171" i="6"/>
  <c r="T68" i="6"/>
  <c r="X171" i="6"/>
  <c r="X68" i="6"/>
  <c r="G172" i="6"/>
  <c r="G69" i="6"/>
  <c r="K172" i="6"/>
  <c r="K69" i="6"/>
  <c r="O172" i="6"/>
  <c r="O69" i="6"/>
  <c r="S172" i="6"/>
  <c r="S69" i="6"/>
  <c r="W172" i="6"/>
  <c r="W69" i="6"/>
  <c r="F173" i="6"/>
  <c r="F70" i="6"/>
  <c r="J173" i="6"/>
  <c r="J70" i="6"/>
  <c r="N173" i="6"/>
  <c r="N70" i="6"/>
  <c r="R173" i="6"/>
  <c r="R70" i="6"/>
  <c r="V173" i="6"/>
  <c r="V70" i="6"/>
  <c r="E174" i="6"/>
  <c r="E71" i="6"/>
  <c r="I174" i="6"/>
  <c r="I71" i="6"/>
  <c r="M174" i="6"/>
  <c r="M71" i="6"/>
  <c r="Q174" i="6"/>
  <c r="Q71" i="6"/>
  <c r="U174" i="6"/>
  <c r="U71" i="6"/>
  <c r="D175" i="6"/>
  <c r="D72" i="6"/>
  <c r="H175" i="6"/>
  <c r="H72" i="6"/>
  <c r="L175" i="6"/>
  <c r="L72" i="6"/>
  <c r="P175" i="6"/>
  <c r="P72" i="6"/>
  <c r="T175" i="6"/>
  <c r="T72" i="6"/>
  <c r="X175" i="6"/>
  <c r="X72" i="6"/>
  <c r="G176" i="6"/>
  <c r="G73" i="6"/>
  <c r="K176" i="6"/>
  <c r="K73" i="6"/>
  <c r="O176" i="6"/>
  <c r="O73" i="6"/>
  <c r="S176" i="6"/>
  <c r="S73" i="6"/>
  <c r="W176" i="6"/>
  <c r="W73" i="6"/>
  <c r="F177" i="6"/>
  <c r="F74" i="6"/>
  <c r="J177" i="6"/>
  <c r="J74" i="6"/>
  <c r="N177" i="6"/>
  <c r="N74" i="6"/>
  <c r="R177" i="6"/>
  <c r="R74" i="6"/>
  <c r="V177" i="6"/>
  <c r="V74" i="6"/>
  <c r="E178" i="6"/>
  <c r="E75" i="6"/>
  <c r="I178" i="6"/>
  <c r="I75" i="6"/>
  <c r="M178" i="6"/>
  <c r="M75" i="6"/>
  <c r="Q178" i="6"/>
  <c r="Q75" i="6"/>
  <c r="U178" i="6"/>
  <c r="U75" i="6"/>
  <c r="D179" i="6"/>
  <c r="D76" i="6"/>
  <c r="H179" i="6"/>
  <c r="H76" i="6"/>
  <c r="L179" i="6"/>
  <c r="L76" i="6"/>
  <c r="P179" i="6"/>
  <c r="P76" i="6"/>
  <c r="T179" i="6"/>
  <c r="T76" i="6"/>
  <c r="X179" i="6"/>
  <c r="X76" i="6"/>
  <c r="G180" i="6"/>
  <c r="G77" i="6"/>
  <c r="K180" i="6"/>
  <c r="K77" i="6"/>
  <c r="O180" i="6"/>
  <c r="O77" i="6"/>
  <c r="S180" i="6"/>
  <c r="S77" i="6"/>
  <c r="W180" i="6"/>
  <c r="W77" i="6"/>
  <c r="F181" i="6"/>
  <c r="F78" i="6"/>
  <c r="J181" i="6"/>
  <c r="J78" i="6"/>
  <c r="N181" i="6"/>
  <c r="N78" i="6"/>
  <c r="R181" i="6"/>
  <c r="R78" i="6"/>
  <c r="V181" i="6"/>
  <c r="V78" i="6"/>
  <c r="A29" i="6"/>
  <c r="E61" i="6"/>
  <c r="K61" i="6"/>
  <c r="P61" i="6"/>
  <c r="U61" i="6"/>
  <c r="D62" i="6"/>
  <c r="J62" i="6"/>
  <c r="O62" i="6"/>
  <c r="T62" i="6"/>
  <c r="I63" i="6"/>
  <c r="N63" i="6"/>
  <c r="S63" i="6"/>
  <c r="H64" i="6"/>
  <c r="M64" i="6"/>
  <c r="R64" i="6"/>
  <c r="X64" i="6"/>
  <c r="G65" i="6"/>
  <c r="L65" i="6"/>
  <c r="Q65" i="6"/>
  <c r="W65" i="6"/>
  <c r="F66" i="6"/>
  <c r="K66" i="6"/>
  <c r="P66" i="6"/>
  <c r="V66" i="6"/>
  <c r="E67" i="6"/>
  <c r="M67" i="6"/>
  <c r="U67" i="6"/>
  <c r="D68" i="6"/>
  <c r="L68" i="6"/>
  <c r="C10" i="6"/>
  <c r="C169" i="6"/>
  <c r="Q171" i="6"/>
  <c r="Q68" i="6"/>
  <c r="U171" i="6"/>
  <c r="U68" i="6"/>
  <c r="D172" i="6"/>
  <c r="D69" i="6"/>
  <c r="H172" i="6"/>
  <c r="H69" i="6"/>
  <c r="L172" i="6"/>
  <c r="L69" i="6"/>
  <c r="P172" i="6"/>
  <c r="P69" i="6"/>
  <c r="T172" i="6"/>
  <c r="T69" i="6"/>
  <c r="X172" i="6"/>
  <c r="X69" i="6"/>
  <c r="G173" i="6"/>
  <c r="G70" i="6"/>
  <c r="K173" i="6"/>
  <c r="K70" i="6"/>
  <c r="O173" i="6"/>
  <c r="O70" i="6"/>
  <c r="S173" i="6"/>
  <c r="S70" i="6"/>
  <c r="W173" i="6"/>
  <c r="W70" i="6"/>
  <c r="F174" i="6"/>
  <c r="F71" i="6"/>
  <c r="J174" i="6"/>
  <c r="J71" i="6"/>
  <c r="N174" i="6"/>
  <c r="N71" i="6"/>
  <c r="R174" i="6"/>
  <c r="R71" i="6"/>
  <c r="V174" i="6"/>
  <c r="V71" i="6"/>
  <c r="E175" i="6"/>
  <c r="E72" i="6"/>
  <c r="I175" i="6"/>
  <c r="I72" i="6"/>
  <c r="M175" i="6"/>
  <c r="M72" i="6"/>
  <c r="Q175" i="6"/>
  <c r="Q72" i="6"/>
  <c r="U175" i="6"/>
  <c r="U72" i="6"/>
  <c r="D176" i="6"/>
  <c r="D73" i="6"/>
  <c r="H176" i="6"/>
  <c r="H73" i="6"/>
  <c r="L176" i="6"/>
  <c r="L73" i="6"/>
  <c r="P176" i="6"/>
  <c r="P73" i="6"/>
  <c r="T176" i="6"/>
  <c r="T73" i="6"/>
  <c r="X176" i="6"/>
  <c r="X73" i="6"/>
  <c r="G177" i="6"/>
  <c r="G74" i="6"/>
  <c r="K177" i="6"/>
  <c r="K74" i="6"/>
  <c r="O177" i="6"/>
  <c r="O74" i="6"/>
  <c r="S177" i="6"/>
  <c r="S74" i="6"/>
  <c r="W177" i="6"/>
  <c r="W74" i="6"/>
  <c r="F178" i="6"/>
  <c r="F75" i="6"/>
  <c r="J178" i="6"/>
  <c r="J75" i="6"/>
  <c r="N178" i="6"/>
  <c r="N75" i="6"/>
  <c r="R178" i="6"/>
  <c r="R75" i="6"/>
  <c r="V178" i="6"/>
  <c r="V75" i="6"/>
  <c r="E179" i="6"/>
  <c r="E76" i="6"/>
  <c r="I179" i="6"/>
  <c r="I76" i="6"/>
  <c r="M179" i="6"/>
  <c r="M76" i="6"/>
  <c r="Q179" i="6"/>
  <c r="Q76" i="6"/>
  <c r="U179" i="6"/>
  <c r="U76" i="6"/>
  <c r="D180" i="6"/>
  <c r="D77" i="6"/>
  <c r="H180" i="6"/>
  <c r="H77" i="6"/>
  <c r="L180" i="6"/>
  <c r="L77" i="6"/>
  <c r="P180" i="6"/>
  <c r="P77" i="6"/>
  <c r="T180" i="6"/>
  <c r="T77" i="6"/>
  <c r="X180" i="6"/>
  <c r="X77" i="6"/>
  <c r="C181" i="6"/>
  <c r="G181" i="6"/>
  <c r="G78" i="6"/>
  <c r="K181" i="6"/>
  <c r="K78" i="6"/>
  <c r="O181" i="6"/>
  <c r="O78" i="6"/>
  <c r="S181" i="6"/>
  <c r="S78" i="6"/>
  <c r="W181" i="6"/>
  <c r="W78" i="6"/>
  <c r="G61" i="6"/>
  <c r="L61" i="6"/>
  <c r="Q61" i="6"/>
  <c r="W61" i="6"/>
  <c r="F62" i="6"/>
  <c r="K62" i="6"/>
  <c r="P62" i="6"/>
  <c r="V62" i="6"/>
  <c r="E63" i="6"/>
  <c r="J63" i="6"/>
  <c r="O63" i="6"/>
  <c r="U63" i="6"/>
  <c r="D64" i="6"/>
  <c r="I64" i="6"/>
  <c r="N64" i="6"/>
  <c r="T64" i="6"/>
  <c r="H65" i="6"/>
  <c r="M65" i="6"/>
  <c r="S65" i="6"/>
  <c r="X65" i="6"/>
  <c r="G66" i="6"/>
  <c r="L66" i="6"/>
  <c r="R66" i="6"/>
  <c r="W66" i="6"/>
  <c r="F67" i="6"/>
  <c r="N67" i="6"/>
  <c r="V67" i="6"/>
  <c r="E68" i="6"/>
  <c r="M68" i="6"/>
  <c r="C166" i="6"/>
  <c r="C15" i="6"/>
  <c r="G170" i="6"/>
  <c r="G67" i="6"/>
  <c r="K170" i="6"/>
  <c r="K67" i="6"/>
  <c r="O170" i="6"/>
  <c r="O67" i="6"/>
  <c r="S170" i="6"/>
  <c r="S67" i="6"/>
  <c r="W170" i="6"/>
  <c r="W67" i="6"/>
  <c r="F171" i="6"/>
  <c r="F68" i="6"/>
  <c r="J171" i="6"/>
  <c r="J68" i="6"/>
  <c r="N171" i="6"/>
  <c r="N68" i="6"/>
  <c r="R171" i="6"/>
  <c r="R68" i="6"/>
  <c r="V171" i="6"/>
  <c r="V68" i="6"/>
  <c r="E172" i="6"/>
  <c r="E69" i="6"/>
  <c r="I172" i="6"/>
  <c r="I69" i="6"/>
  <c r="M172" i="6"/>
  <c r="M69" i="6"/>
  <c r="Q172" i="6"/>
  <c r="Q69" i="6"/>
  <c r="U172" i="6"/>
  <c r="U69" i="6"/>
  <c r="D173" i="6"/>
  <c r="D70" i="6"/>
  <c r="H173" i="6"/>
  <c r="H70" i="6"/>
  <c r="L173" i="6"/>
  <c r="L70" i="6"/>
  <c r="P173" i="6"/>
  <c r="P70" i="6"/>
  <c r="T173" i="6"/>
  <c r="T70" i="6"/>
  <c r="X173" i="6"/>
  <c r="X70" i="6"/>
  <c r="C174" i="6"/>
  <c r="G174" i="6"/>
  <c r="G71" i="6"/>
  <c r="K174" i="6"/>
  <c r="K71" i="6"/>
  <c r="O174" i="6"/>
  <c r="O71" i="6"/>
  <c r="S174" i="6"/>
  <c r="S71" i="6"/>
  <c r="W174" i="6"/>
  <c r="W71" i="6"/>
  <c r="F175" i="6"/>
  <c r="F72" i="6"/>
  <c r="J175" i="6"/>
  <c r="J72" i="6"/>
  <c r="N175" i="6"/>
  <c r="N72" i="6"/>
  <c r="R175" i="6"/>
  <c r="R72" i="6"/>
  <c r="V175" i="6"/>
  <c r="V72" i="6"/>
  <c r="E176" i="6"/>
  <c r="E73" i="6"/>
  <c r="I176" i="6"/>
  <c r="I73" i="6"/>
  <c r="M176" i="6"/>
  <c r="M73" i="6"/>
  <c r="Q176" i="6"/>
  <c r="Q73" i="6"/>
  <c r="U176" i="6"/>
  <c r="U73" i="6"/>
  <c r="D177" i="6"/>
  <c r="D74" i="6"/>
  <c r="H177" i="6"/>
  <c r="H74" i="6"/>
  <c r="L177" i="6"/>
  <c r="L74" i="6"/>
  <c r="P177" i="6"/>
  <c r="P74" i="6"/>
  <c r="T177" i="6"/>
  <c r="T74" i="6"/>
  <c r="X177" i="6"/>
  <c r="X74" i="6"/>
  <c r="C178" i="6"/>
  <c r="G178" i="6"/>
  <c r="G75" i="6"/>
  <c r="K178" i="6"/>
  <c r="K75" i="6"/>
  <c r="O178" i="6"/>
  <c r="O75" i="6"/>
  <c r="S178" i="6"/>
  <c r="S75" i="6"/>
  <c r="W178" i="6"/>
  <c r="W75" i="6"/>
  <c r="F179" i="6"/>
  <c r="F76" i="6"/>
  <c r="J179" i="6"/>
  <c r="J76" i="6"/>
  <c r="N179" i="6"/>
  <c r="N76" i="6"/>
  <c r="R179" i="6"/>
  <c r="R76" i="6"/>
  <c r="V179" i="6"/>
  <c r="V76" i="6"/>
  <c r="E180" i="6"/>
  <c r="E77" i="6"/>
  <c r="I180" i="6"/>
  <c r="I77" i="6"/>
  <c r="M180" i="6"/>
  <c r="M77" i="6"/>
  <c r="Q180" i="6"/>
  <c r="Q77" i="6"/>
  <c r="U180" i="6"/>
  <c r="U77" i="6"/>
  <c r="D181" i="6"/>
  <c r="D78" i="6"/>
  <c r="H181" i="6"/>
  <c r="H78" i="6"/>
  <c r="L181" i="6"/>
  <c r="L78" i="6"/>
  <c r="P181" i="6"/>
  <c r="P78" i="6"/>
  <c r="T181" i="6"/>
  <c r="T78" i="6"/>
  <c r="X181" i="6"/>
  <c r="X78" i="6"/>
  <c r="E44" i="6"/>
  <c r="H61" i="6"/>
  <c r="M61" i="6"/>
  <c r="S61" i="6"/>
  <c r="X61" i="6"/>
  <c r="G62" i="6"/>
  <c r="L62" i="6"/>
  <c r="R62" i="6"/>
  <c r="W62" i="6"/>
  <c r="F63" i="6"/>
  <c r="K63" i="6"/>
  <c r="Q63" i="6"/>
  <c r="V63" i="6"/>
  <c r="E64" i="6"/>
  <c r="J64" i="6"/>
  <c r="P64" i="6"/>
  <c r="U64" i="6"/>
  <c r="D65" i="6"/>
  <c r="I65" i="6"/>
  <c r="O65" i="6"/>
  <c r="T65" i="6"/>
  <c r="H66" i="6"/>
  <c r="N66" i="6"/>
  <c r="S66" i="6"/>
  <c r="X66" i="6"/>
  <c r="I67" i="6"/>
  <c r="Q67" i="6"/>
  <c r="H68" i="6"/>
  <c r="F164" i="6"/>
  <c r="F61" i="6"/>
  <c r="J164" i="6"/>
  <c r="J61" i="6"/>
  <c r="N164" i="6"/>
  <c r="N61" i="6"/>
  <c r="R164" i="6"/>
  <c r="R61" i="6"/>
  <c r="V164" i="6"/>
  <c r="V61" i="6"/>
  <c r="E165" i="6"/>
  <c r="E62" i="6"/>
  <c r="I165" i="6"/>
  <c r="I62" i="6"/>
  <c r="M165" i="6"/>
  <c r="M62" i="6"/>
  <c r="Q165" i="6"/>
  <c r="Q62" i="6"/>
  <c r="U165" i="6"/>
  <c r="U62" i="6"/>
  <c r="D166" i="6"/>
  <c r="D63" i="6"/>
  <c r="H166" i="6"/>
  <c r="H63" i="6"/>
  <c r="L166" i="6"/>
  <c r="L63" i="6"/>
  <c r="P166" i="6"/>
  <c r="P63" i="6"/>
  <c r="T166" i="6"/>
  <c r="T63" i="6"/>
  <c r="X166" i="6"/>
  <c r="X63" i="6"/>
  <c r="C12" i="6"/>
  <c r="G167" i="6"/>
  <c r="G64" i="6"/>
  <c r="K167" i="6"/>
  <c r="K64" i="6"/>
  <c r="O167" i="6"/>
  <c r="O64" i="6"/>
  <c r="S167" i="6"/>
  <c r="S64" i="6"/>
  <c r="W167" i="6"/>
  <c r="W64" i="6"/>
  <c r="F168" i="6"/>
  <c r="F65" i="6"/>
  <c r="J168" i="6"/>
  <c r="J65" i="6"/>
  <c r="N168" i="6"/>
  <c r="N65" i="6"/>
  <c r="R168" i="6"/>
  <c r="R65" i="6"/>
  <c r="V168" i="6"/>
  <c r="V65" i="6"/>
  <c r="E169" i="6"/>
  <c r="E66" i="6"/>
  <c r="I169" i="6"/>
  <c r="I66" i="6"/>
  <c r="M169" i="6"/>
  <c r="M66" i="6"/>
  <c r="Q169" i="6"/>
  <c r="Q66" i="6"/>
  <c r="U169" i="6"/>
  <c r="U66" i="6"/>
  <c r="D170" i="6"/>
  <c r="D67" i="6"/>
  <c r="H170" i="6"/>
  <c r="H67" i="6"/>
  <c r="L170" i="6"/>
  <c r="L67" i="6"/>
  <c r="P170" i="6"/>
  <c r="P67" i="6"/>
  <c r="T170" i="6"/>
  <c r="T67" i="6"/>
  <c r="X170" i="6"/>
  <c r="X67" i="6"/>
  <c r="C16" i="6"/>
  <c r="G171" i="6"/>
  <c r="G68" i="6"/>
  <c r="K171" i="6"/>
  <c r="K68" i="6"/>
  <c r="O171" i="6"/>
  <c r="O68" i="6"/>
  <c r="S171" i="6"/>
  <c r="S68" i="6"/>
  <c r="W171" i="6"/>
  <c r="W68" i="6"/>
  <c r="F172" i="6"/>
  <c r="F69" i="6"/>
  <c r="J172" i="6"/>
  <c r="J69" i="6"/>
  <c r="N172" i="6"/>
  <c r="N69" i="6"/>
  <c r="R172" i="6"/>
  <c r="R69" i="6"/>
  <c r="V172" i="6"/>
  <c r="V69" i="6"/>
  <c r="E173" i="6"/>
  <c r="E70" i="6"/>
  <c r="I173" i="6"/>
  <c r="I70" i="6"/>
  <c r="M173" i="6"/>
  <c r="M70" i="6"/>
  <c r="Q173" i="6"/>
  <c r="Q70" i="6"/>
  <c r="U173" i="6"/>
  <c r="U70" i="6"/>
  <c r="D174" i="6"/>
  <c r="D71" i="6"/>
  <c r="H174" i="6"/>
  <c r="H71" i="6"/>
  <c r="L174" i="6"/>
  <c r="L71" i="6"/>
  <c r="P174" i="6"/>
  <c r="P71" i="6"/>
  <c r="T174" i="6"/>
  <c r="T71" i="6"/>
  <c r="X174" i="6"/>
  <c r="X71" i="6"/>
  <c r="C20" i="6"/>
  <c r="G175" i="6"/>
  <c r="G72" i="6"/>
  <c r="K175" i="6"/>
  <c r="K72" i="6"/>
  <c r="O175" i="6"/>
  <c r="O72" i="6"/>
  <c r="S175" i="6"/>
  <c r="S72" i="6"/>
  <c r="W175" i="6"/>
  <c r="W72" i="6"/>
  <c r="F176" i="6"/>
  <c r="F73" i="6"/>
  <c r="J176" i="6"/>
  <c r="J73" i="6"/>
  <c r="N176" i="6"/>
  <c r="N73" i="6"/>
  <c r="R176" i="6"/>
  <c r="R73" i="6"/>
  <c r="V176" i="6"/>
  <c r="V73" i="6"/>
  <c r="E177" i="6"/>
  <c r="E74" i="6"/>
  <c r="I177" i="6"/>
  <c r="I74" i="6"/>
  <c r="M177" i="6"/>
  <c r="M74" i="6"/>
  <c r="Q177" i="6"/>
  <c r="Q74" i="6"/>
  <c r="U177" i="6"/>
  <c r="U74" i="6"/>
  <c r="D178" i="6"/>
  <c r="D75" i="6"/>
  <c r="H178" i="6"/>
  <c r="H75" i="6"/>
  <c r="L178" i="6"/>
  <c r="L75" i="6"/>
  <c r="P178" i="6"/>
  <c r="P75" i="6"/>
  <c r="T178" i="6"/>
  <c r="T75" i="6"/>
  <c r="X178" i="6"/>
  <c r="X75" i="6"/>
  <c r="C24" i="6"/>
  <c r="G179" i="6"/>
  <c r="G76" i="6"/>
  <c r="K179" i="6"/>
  <c r="K76" i="6"/>
  <c r="O179" i="6"/>
  <c r="O76" i="6"/>
  <c r="S179" i="6"/>
  <c r="S76" i="6"/>
  <c r="W179" i="6"/>
  <c r="W76" i="6"/>
  <c r="F180" i="6"/>
  <c r="F77" i="6"/>
  <c r="J180" i="6"/>
  <c r="J77" i="6"/>
  <c r="N180" i="6"/>
  <c r="N77" i="6"/>
  <c r="R180" i="6"/>
  <c r="R77" i="6"/>
  <c r="V180" i="6"/>
  <c r="V77" i="6"/>
  <c r="E181" i="6"/>
  <c r="E78" i="6"/>
  <c r="I181" i="6"/>
  <c r="I78" i="6"/>
  <c r="M181" i="6"/>
  <c r="M78" i="6"/>
  <c r="Q181" i="6"/>
  <c r="Q78" i="6"/>
  <c r="U181" i="6"/>
  <c r="U78" i="6"/>
  <c r="D61" i="6"/>
  <c r="I61" i="6"/>
  <c r="O61" i="6"/>
  <c r="T61" i="6"/>
  <c r="H62" i="6"/>
  <c r="N62" i="6"/>
  <c r="S62" i="6"/>
  <c r="X62" i="6"/>
  <c r="G63" i="6"/>
  <c r="M63" i="6"/>
  <c r="R63" i="6"/>
  <c r="W63" i="6"/>
  <c r="F64" i="6"/>
  <c r="L64" i="6"/>
  <c r="Q64" i="6"/>
  <c r="V64" i="6"/>
  <c r="E65" i="6"/>
  <c r="K65" i="6"/>
  <c r="P65" i="6"/>
  <c r="U65" i="6"/>
  <c r="D66" i="6"/>
  <c r="J66" i="6"/>
  <c r="O66" i="6"/>
  <c r="T66" i="6"/>
  <c r="J67" i="6"/>
  <c r="R67" i="6"/>
  <c r="I68" i="6"/>
  <c r="C112" i="5"/>
  <c r="C170" i="5"/>
  <c r="C164" i="5"/>
  <c r="Z62" i="5"/>
  <c r="Z165" i="5"/>
  <c r="I63" i="5"/>
  <c r="I166" i="5"/>
  <c r="Q63" i="5"/>
  <c r="Q166" i="5"/>
  <c r="D167" i="5"/>
  <c r="D64" i="5"/>
  <c r="H167" i="5"/>
  <c r="H64" i="5"/>
  <c r="P167" i="5"/>
  <c r="P64" i="5"/>
  <c r="X167" i="5"/>
  <c r="X64" i="5"/>
  <c r="AB167" i="5"/>
  <c r="AB64" i="5"/>
  <c r="AF167" i="5"/>
  <c r="AF64" i="5"/>
  <c r="G168" i="5"/>
  <c r="G65" i="5"/>
  <c r="O168" i="5"/>
  <c r="O65" i="5"/>
  <c r="W168" i="5"/>
  <c r="W65" i="5"/>
  <c r="J169" i="5"/>
  <c r="J66" i="5"/>
  <c r="R169" i="5"/>
  <c r="R66" i="5"/>
  <c r="Z169" i="5"/>
  <c r="Z66" i="5"/>
  <c r="AH169" i="5"/>
  <c r="AH66" i="5"/>
  <c r="I170" i="5"/>
  <c r="I67" i="5"/>
  <c r="M170" i="5"/>
  <c r="M67" i="5"/>
  <c r="U170" i="5"/>
  <c r="U67" i="5"/>
  <c r="AC170" i="5"/>
  <c r="AC67" i="5"/>
  <c r="D171" i="5"/>
  <c r="D68" i="5"/>
  <c r="L171" i="5"/>
  <c r="L68" i="5"/>
  <c r="P171" i="5"/>
  <c r="P68" i="5"/>
  <c r="X171" i="5"/>
  <c r="X68" i="5"/>
  <c r="AB171" i="5"/>
  <c r="AB68" i="5"/>
  <c r="AF171" i="5"/>
  <c r="AF68" i="5"/>
  <c r="G172" i="5"/>
  <c r="G69" i="5"/>
  <c r="O172" i="5"/>
  <c r="O69" i="5"/>
  <c r="W172" i="5"/>
  <c r="W69" i="5"/>
  <c r="F173" i="5"/>
  <c r="F70" i="5"/>
  <c r="N173" i="5"/>
  <c r="N70" i="5"/>
  <c r="AD173" i="5"/>
  <c r="AD70" i="5"/>
  <c r="AH173" i="5"/>
  <c r="AH70" i="5"/>
  <c r="Q174" i="5"/>
  <c r="Q71" i="5"/>
  <c r="L175" i="5"/>
  <c r="L72" i="5"/>
  <c r="C176" i="5"/>
  <c r="K176" i="5"/>
  <c r="K73" i="5"/>
  <c r="AA176" i="5"/>
  <c r="AA73" i="5"/>
  <c r="J177" i="5"/>
  <c r="J74" i="5"/>
  <c r="Z177" i="5"/>
  <c r="Z74" i="5"/>
  <c r="AD177" i="5"/>
  <c r="AD74" i="5"/>
  <c r="M178" i="5"/>
  <c r="M75" i="5"/>
  <c r="H179" i="5"/>
  <c r="H76" i="5"/>
  <c r="G180" i="5"/>
  <c r="G77" i="5"/>
  <c r="K180" i="5"/>
  <c r="K77" i="5"/>
  <c r="S77" i="5"/>
  <c r="S180" i="5"/>
  <c r="W180" i="5"/>
  <c r="W77" i="5"/>
  <c r="AA77" i="5"/>
  <c r="AA180" i="5"/>
  <c r="AE180" i="5"/>
  <c r="AE77" i="5"/>
  <c r="F181" i="5"/>
  <c r="F78" i="5"/>
  <c r="N181" i="5"/>
  <c r="N78" i="5"/>
  <c r="V181" i="5"/>
  <c r="V78" i="5"/>
  <c r="A81" i="5"/>
  <c r="A133" i="5"/>
  <c r="A184" i="5"/>
  <c r="A30" i="5"/>
  <c r="O61" i="5"/>
  <c r="N62" i="5"/>
  <c r="V70" i="5"/>
  <c r="T72" i="5"/>
  <c r="S73" i="5"/>
  <c r="Q75" i="5"/>
  <c r="P76" i="5"/>
  <c r="M166" i="5"/>
  <c r="AC166" i="5"/>
  <c r="I174" i="5"/>
  <c r="E178" i="5"/>
  <c r="AH181" i="5"/>
  <c r="C18" i="5"/>
  <c r="S173" i="5"/>
  <c r="S70" i="5"/>
  <c r="W173" i="5"/>
  <c r="W70" i="5"/>
  <c r="F174" i="5"/>
  <c r="F71" i="5"/>
  <c r="V174" i="5"/>
  <c r="V71" i="5"/>
  <c r="AH174" i="5"/>
  <c r="AH71" i="5"/>
  <c r="Q175" i="5"/>
  <c r="Q72" i="5"/>
  <c r="D176" i="5"/>
  <c r="D73" i="5"/>
  <c r="T176" i="5"/>
  <c r="T73" i="5"/>
  <c r="C22" i="5"/>
  <c r="S177" i="5"/>
  <c r="S74" i="5"/>
  <c r="R178" i="5"/>
  <c r="R75" i="5"/>
  <c r="AH178" i="5"/>
  <c r="AH75" i="5"/>
  <c r="Q179" i="5"/>
  <c r="Q76" i="5"/>
  <c r="AG179" i="5"/>
  <c r="AG76" i="5"/>
  <c r="C26" i="5"/>
  <c r="G181" i="5"/>
  <c r="G78" i="5"/>
  <c r="O181" i="5"/>
  <c r="O78" i="5"/>
  <c r="K61" i="5"/>
  <c r="O62" i="5"/>
  <c r="AE62" i="5"/>
  <c r="V63" i="5"/>
  <c r="E64" i="5"/>
  <c r="AC64" i="5"/>
  <c r="L65" i="5"/>
  <c r="T65" i="5"/>
  <c r="AB65" i="5"/>
  <c r="K66" i="5"/>
  <c r="AA66" i="5"/>
  <c r="J67" i="5"/>
  <c r="C67" i="5"/>
  <c r="C119" i="5"/>
  <c r="Z67" i="5"/>
  <c r="I68" i="5"/>
  <c r="Y68" i="5"/>
  <c r="H69" i="5"/>
  <c r="X69" i="5"/>
  <c r="G70" i="5"/>
  <c r="O70" i="5"/>
  <c r="N71" i="5"/>
  <c r="Y71" i="5"/>
  <c r="M72" i="5"/>
  <c r="AF164" i="5"/>
  <c r="N166" i="5"/>
  <c r="C11" i="5"/>
  <c r="X173" i="5"/>
  <c r="X70" i="5"/>
  <c r="AB173" i="5"/>
  <c r="AB70" i="5"/>
  <c r="C19" i="5"/>
  <c r="G174" i="5"/>
  <c r="G71" i="5"/>
  <c r="K174" i="5"/>
  <c r="K71" i="5"/>
  <c r="W174" i="5"/>
  <c r="W71" i="5"/>
  <c r="AA174" i="5"/>
  <c r="AA71" i="5"/>
  <c r="F175" i="5"/>
  <c r="F72" i="5"/>
  <c r="J175" i="5"/>
  <c r="J72" i="5"/>
  <c r="V175" i="5"/>
  <c r="V72" i="5"/>
  <c r="Z175" i="5"/>
  <c r="Z72" i="5"/>
  <c r="E176" i="5"/>
  <c r="E73" i="5"/>
  <c r="I176" i="5"/>
  <c r="I73" i="5"/>
  <c r="U176" i="5"/>
  <c r="U73" i="5"/>
  <c r="Y176" i="5"/>
  <c r="Y73" i="5"/>
  <c r="D177" i="5"/>
  <c r="D74" i="5"/>
  <c r="H177" i="5"/>
  <c r="H74" i="5"/>
  <c r="T177" i="5"/>
  <c r="T74" i="5"/>
  <c r="X177" i="5"/>
  <c r="X74" i="5"/>
  <c r="C23" i="5"/>
  <c r="G178" i="5"/>
  <c r="G75" i="5"/>
  <c r="S178" i="5"/>
  <c r="S75" i="5"/>
  <c r="W178" i="5"/>
  <c r="W75" i="5"/>
  <c r="F179" i="5"/>
  <c r="F76" i="5"/>
  <c r="R179" i="5"/>
  <c r="R76" i="5"/>
  <c r="V179" i="5"/>
  <c r="V76" i="5"/>
  <c r="AH179" i="5"/>
  <c r="AH76" i="5"/>
  <c r="E180" i="5"/>
  <c r="E77" i="5"/>
  <c r="C77" i="5"/>
  <c r="C129" i="5"/>
  <c r="G61" i="5"/>
  <c r="L61" i="5"/>
  <c r="Q61" i="5"/>
  <c r="W61" i="5"/>
  <c r="AB61" i="5"/>
  <c r="AG61" i="5"/>
  <c r="F62" i="5"/>
  <c r="K62" i="5"/>
  <c r="P62" i="5"/>
  <c r="X62" i="5"/>
  <c r="AF62" i="5"/>
  <c r="G63" i="5"/>
  <c r="O63" i="5"/>
  <c r="W63" i="5"/>
  <c r="AE63" i="5"/>
  <c r="F64" i="5"/>
  <c r="N64" i="5"/>
  <c r="AD64" i="5"/>
  <c r="E65" i="5"/>
  <c r="M65" i="5"/>
  <c r="AC65" i="5"/>
  <c r="D66" i="5"/>
  <c r="L66" i="5"/>
  <c r="AB66" i="5"/>
  <c r="K67" i="5"/>
  <c r="AA67" i="5"/>
  <c r="J68" i="5"/>
  <c r="Z68" i="5"/>
  <c r="AH68" i="5"/>
  <c r="I69" i="5"/>
  <c r="Y69" i="5"/>
  <c r="AG69" i="5"/>
  <c r="H70" i="5"/>
  <c r="P70" i="5"/>
  <c r="AA70" i="5"/>
  <c r="E71" i="5"/>
  <c r="O71" i="5"/>
  <c r="Z71" i="5"/>
  <c r="D72" i="5"/>
  <c r="N72" i="5"/>
  <c r="Y72" i="5"/>
  <c r="M73" i="5"/>
  <c r="X73" i="5"/>
  <c r="L74" i="5"/>
  <c r="W74" i="5"/>
  <c r="AH74" i="5"/>
  <c r="K75" i="5"/>
  <c r="V75" i="5"/>
  <c r="AG75" i="5"/>
  <c r="J76" i="5"/>
  <c r="U76" i="5"/>
  <c r="AF76" i="5"/>
  <c r="I77" i="5"/>
  <c r="F165" i="5"/>
  <c r="V165" i="5"/>
  <c r="E166" i="5"/>
  <c r="U166" i="5"/>
  <c r="J173" i="5"/>
  <c r="H175" i="5"/>
  <c r="F177" i="5"/>
  <c r="D179" i="5"/>
  <c r="R62" i="5"/>
  <c r="R165" i="5"/>
  <c r="AH62" i="5"/>
  <c r="AH165" i="5"/>
  <c r="Y63" i="5"/>
  <c r="Y166" i="5"/>
  <c r="AG63" i="5"/>
  <c r="AG166" i="5"/>
  <c r="L167" i="5"/>
  <c r="L64" i="5"/>
  <c r="T167" i="5"/>
  <c r="T64" i="5"/>
  <c r="C168" i="5"/>
  <c r="K168" i="5"/>
  <c r="K65" i="5"/>
  <c r="S168" i="5"/>
  <c r="S65" i="5"/>
  <c r="AA168" i="5"/>
  <c r="AA65" i="5"/>
  <c r="AE168" i="5"/>
  <c r="AE65" i="5"/>
  <c r="F169" i="5"/>
  <c r="F66" i="5"/>
  <c r="N169" i="5"/>
  <c r="N66" i="5"/>
  <c r="V169" i="5"/>
  <c r="V66" i="5"/>
  <c r="AD169" i="5"/>
  <c r="AD66" i="5"/>
  <c r="E170" i="5"/>
  <c r="E67" i="5"/>
  <c r="Q170" i="5"/>
  <c r="Q67" i="5"/>
  <c r="Y170" i="5"/>
  <c r="Y67" i="5"/>
  <c r="AG170" i="5"/>
  <c r="AG67" i="5"/>
  <c r="H171" i="5"/>
  <c r="H68" i="5"/>
  <c r="T171" i="5"/>
  <c r="T68" i="5"/>
  <c r="C172" i="5"/>
  <c r="K172" i="5"/>
  <c r="K69" i="5"/>
  <c r="S172" i="5"/>
  <c r="S69" i="5"/>
  <c r="AA69" i="5"/>
  <c r="AA172" i="5"/>
  <c r="AE172" i="5"/>
  <c r="AE69" i="5"/>
  <c r="R173" i="5"/>
  <c r="R70" i="5"/>
  <c r="M174" i="5"/>
  <c r="M71" i="5"/>
  <c r="AC174" i="5"/>
  <c r="AC71" i="5"/>
  <c r="AG174" i="5"/>
  <c r="AG71" i="5"/>
  <c r="P175" i="5"/>
  <c r="P72" i="5"/>
  <c r="AB175" i="5"/>
  <c r="AB72" i="5"/>
  <c r="AF175" i="5"/>
  <c r="AF72" i="5"/>
  <c r="O176" i="5"/>
  <c r="O73" i="5"/>
  <c r="AE176" i="5"/>
  <c r="AE73" i="5"/>
  <c r="N177" i="5"/>
  <c r="N74" i="5"/>
  <c r="I178" i="5"/>
  <c r="I75" i="5"/>
  <c r="Y178" i="5"/>
  <c r="Y75" i="5"/>
  <c r="AC178" i="5"/>
  <c r="AC75" i="5"/>
  <c r="L179" i="5"/>
  <c r="L76" i="5"/>
  <c r="X179" i="5"/>
  <c r="X76" i="5"/>
  <c r="AB179" i="5"/>
  <c r="AB76" i="5"/>
  <c r="J78" i="5"/>
  <c r="J181" i="5"/>
  <c r="R78" i="5"/>
  <c r="R181" i="5"/>
  <c r="Z78" i="5"/>
  <c r="Z181" i="5"/>
  <c r="AD181" i="5"/>
  <c r="AD78" i="5"/>
  <c r="AE61" i="5"/>
  <c r="U71" i="5"/>
  <c r="R74" i="5"/>
  <c r="O77" i="5"/>
  <c r="AD165" i="5"/>
  <c r="G176" i="5"/>
  <c r="C180" i="5"/>
  <c r="C14" i="5"/>
  <c r="R174" i="5"/>
  <c r="R71" i="5"/>
  <c r="E175" i="5"/>
  <c r="E72" i="5"/>
  <c r="U175" i="5"/>
  <c r="U72" i="5"/>
  <c r="AG175" i="5"/>
  <c r="AG72" i="5"/>
  <c r="P176" i="5"/>
  <c r="P73" i="5"/>
  <c r="AF176" i="5"/>
  <c r="AF73" i="5"/>
  <c r="O177" i="5"/>
  <c r="O74" i="5"/>
  <c r="AE177" i="5"/>
  <c r="AE74" i="5"/>
  <c r="N178" i="5"/>
  <c r="N75" i="5"/>
  <c r="AD178" i="5"/>
  <c r="AD75" i="5"/>
  <c r="M179" i="5"/>
  <c r="M76" i="5"/>
  <c r="AC179" i="5"/>
  <c r="AC76" i="5"/>
  <c r="L180" i="5"/>
  <c r="L77" i="5"/>
  <c r="P180" i="5"/>
  <c r="P77" i="5"/>
  <c r="X180" i="5"/>
  <c r="X77" i="5"/>
  <c r="AF180" i="5"/>
  <c r="AF77" i="5"/>
  <c r="W181" i="5"/>
  <c r="W78" i="5"/>
  <c r="AE181" i="5"/>
  <c r="AE78" i="5"/>
  <c r="P61" i="5"/>
  <c r="AA61" i="5"/>
  <c r="J62" i="5"/>
  <c r="W62" i="5"/>
  <c r="F63" i="5"/>
  <c r="AD63" i="5"/>
  <c r="M64" i="5"/>
  <c r="U64" i="5"/>
  <c r="D65" i="5"/>
  <c r="S66" i="5"/>
  <c r="R67" i="5"/>
  <c r="AH67" i="5"/>
  <c r="Q68" i="5"/>
  <c r="AG68" i="5"/>
  <c r="P69" i="5"/>
  <c r="AF69" i="5"/>
  <c r="Z70" i="5"/>
  <c r="X72" i="5"/>
  <c r="L73" i="5"/>
  <c r="W73" i="5"/>
  <c r="K74" i="5"/>
  <c r="V74" i="5"/>
  <c r="J75" i="5"/>
  <c r="U75" i="5"/>
  <c r="I76" i="5"/>
  <c r="C76" i="5"/>
  <c r="T76" i="5"/>
  <c r="H77" i="5"/>
  <c r="T77" i="5"/>
  <c r="S78" i="5"/>
  <c r="F164" i="5"/>
  <c r="F61" i="5"/>
  <c r="C61" i="5"/>
  <c r="C113" i="5"/>
  <c r="J164" i="5"/>
  <c r="J61" i="5"/>
  <c r="N164" i="5"/>
  <c r="N61" i="5"/>
  <c r="R164" i="5"/>
  <c r="R61" i="5"/>
  <c r="V164" i="5"/>
  <c r="V61" i="5"/>
  <c r="Z164" i="5"/>
  <c r="Z61" i="5"/>
  <c r="AD164" i="5"/>
  <c r="AD61" i="5"/>
  <c r="AH164" i="5"/>
  <c r="AH61" i="5"/>
  <c r="E165" i="5"/>
  <c r="E62" i="5"/>
  <c r="I165" i="5"/>
  <c r="I62" i="5"/>
  <c r="M165" i="5"/>
  <c r="M62" i="5"/>
  <c r="Q165" i="5"/>
  <c r="Q62" i="5"/>
  <c r="U165" i="5"/>
  <c r="U62" i="5"/>
  <c r="Y165" i="5"/>
  <c r="Y62" i="5"/>
  <c r="AC165" i="5"/>
  <c r="AC62" i="5"/>
  <c r="AG165" i="5"/>
  <c r="AG62" i="5"/>
  <c r="D166" i="5"/>
  <c r="D63" i="5"/>
  <c r="H166" i="5"/>
  <c r="H63" i="5"/>
  <c r="L166" i="5"/>
  <c r="L63" i="5"/>
  <c r="P166" i="5"/>
  <c r="P63" i="5"/>
  <c r="T166" i="5"/>
  <c r="T63" i="5"/>
  <c r="X166" i="5"/>
  <c r="X63" i="5"/>
  <c r="AB166" i="5"/>
  <c r="AB63" i="5"/>
  <c r="AF166" i="5"/>
  <c r="AF63" i="5"/>
  <c r="C12" i="5"/>
  <c r="K167" i="5"/>
  <c r="K64" i="5"/>
  <c r="O167" i="5"/>
  <c r="O64" i="5"/>
  <c r="S167" i="5"/>
  <c r="S64" i="5"/>
  <c r="AA167" i="5"/>
  <c r="AA64" i="5"/>
  <c r="AE167" i="5"/>
  <c r="AE64" i="5"/>
  <c r="J168" i="5"/>
  <c r="J65" i="5"/>
  <c r="N168" i="5"/>
  <c r="N65" i="5"/>
  <c r="R168" i="5"/>
  <c r="R65" i="5"/>
  <c r="Z168" i="5"/>
  <c r="Z65" i="5"/>
  <c r="AD168" i="5"/>
  <c r="AD65" i="5"/>
  <c r="AH168" i="5"/>
  <c r="AH65" i="5"/>
  <c r="I169" i="5"/>
  <c r="I66" i="5"/>
  <c r="M169" i="5"/>
  <c r="M66" i="5"/>
  <c r="Q169" i="5"/>
  <c r="Q66" i="5"/>
  <c r="Y169" i="5"/>
  <c r="Y66" i="5"/>
  <c r="AC169" i="5"/>
  <c r="AC66" i="5"/>
  <c r="AG169" i="5"/>
  <c r="AG66" i="5"/>
  <c r="H170" i="5"/>
  <c r="H67" i="5"/>
  <c r="L170" i="5"/>
  <c r="L67" i="5"/>
  <c r="P170" i="5"/>
  <c r="P67" i="5"/>
  <c r="X170" i="5"/>
  <c r="X67" i="5"/>
  <c r="AB170" i="5"/>
  <c r="AB67" i="5"/>
  <c r="AF170" i="5"/>
  <c r="AF67" i="5"/>
  <c r="C16" i="5"/>
  <c r="G171" i="5"/>
  <c r="G68" i="5"/>
  <c r="K171" i="5"/>
  <c r="K68" i="5"/>
  <c r="O171" i="5"/>
  <c r="O68" i="5"/>
  <c r="W171" i="5"/>
  <c r="W68" i="5"/>
  <c r="AA171" i="5"/>
  <c r="AA68" i="5"/>
  <c r="AE171" i="5"/>
  <c r="AE68" i="5"/>
  <c r="F172" i="5"/>
  <c r="F69" i="5"/>
  <c r="J172" i="5"/>
  <c r="J69" i="5"/>
  <c r="N172" i="5"/>
  <c r="N69" i="5"/>
  <c r="V172" i="5"/>
  <c r="V69" i="5"/>
  <c r="Z172" i="5"/>
  <c r="Z69" i="5"/>
  <c r="AD172" i="5"/>
  <c r="AD69" i="5"/>
  <c r="AH172" i="5"/>
  <c r="AH69" i="5"/>
  <c r="E173" i="5"/>
  <c r="E70" i="5"/>
  <c r="C70" i="5"/>
  <c r="I173" i="5"/>
  <c r="I70" i="5"/>
  <c r="Q173" i="5"/>
  <c r="Q70" i="5"/>
  <c r="U173" i="5"/>
  <c r="U70" i="5"/>
  <c r="Y173" i="5"/>
  <c r="Y70" i="5"/>
  <c r="AC70" i="5"/>
  <c r="AC173" i="5"/>
  <c r="AG173" i="5"/>
  <c r="AG70" i="5"/>
  <c r="D174" i="5"/>
  <c r="D71" i="5"/>
  <c r="H174" i="5"/>
  <c r="H71" i="5"/>
  <c r="P174" i="5"/>
  <c r="P71" i="5"/>
  <c r="T174" i="5"/>
  <c r="T71" i="5"/>
  <c r="X174" i="5"/>
  <c r="X71" i="5"/>
  <c r="AB71" i="5"/>
  <c r="AB174" i="5"/>
  <c r="AF174" i="5"/>
  <c r="AF71" i="5"/>
  <c r="C20" i="5"/>
  <c r="G175" i="5"/>
  <c r="G72" i="5"/>
  <c r="O175" i="5"/>
  <c r="O72" i="5"/>
  <c r="S175" i="5"/>
  <c r="S72" i="5"/>
  <c r="W175" i="5"/>
  <c r="W72" i="5"/>
  <c r="AA72" i="5"/>
  <c r="AA175" i="5"/>
  <c r="AE175" i="5"/>
  <c r="AE72" i="5"/>
  <c r="F176" i="5"/>
  <c r="F73" i="5"/>
  <c r="N176" i="5"/>
  <c r="N73" i="5"/>
  <c r="R176" i="5"/>
  <c r="R73" i="5"/>
  <c r="V176" i="5"/>
  <c r="V73" i="5"/>
  <c r="Z73" i="5"/>
  <c r="Z176" i="5"/>
  <c r="AD176" i="5"/>
  <c r="AD73" i="5"/>
  <c r="AH176" i="5"/>
  <c r="AH73" i="5"/>
  <c r="E177" i="5"/>
  <c r="E74" i="5"/>
  <c r="M177" i="5"/>
  <c r="M74" i="5"/>
  <c r="Q177" i="5"/>
  <c r="Q74" i="5"/>
  <c r="U177" i="5"/>
  <c r="U74" i="5"/>
  <c r="Y74" i="5"/>
  <c r="Y177" i="5"/>
  <c r="AC177" i="5"/>
  <c r="AC74" i="5"/>
  <c r="AG177" i="5"/>
  <c r="AG74" i="5"/>
  <c r="D178" i="5"/>
  <c r="D75" i="5"/>
  <c r="L178" i="5"/>
  <c r="L75" i="5"/>
  <c r="P178" i="5"/>
  <c r="P75" i="5"/>
  <c r="T178" i="5"/>
  <c r="T75" i="5"/>
  <c r="X75" i="5"/>
  <c r="X178" i="5"/>
  <c r="AB178" i="5"/>
  <c r="AB75" i="5"/>
  <c r="AF178" i="5"/>
  <c r="AF75" i="5"/>
  <c r="C24" i="5"/>
  <c r="K179" i="5"/>
  <c r="K76" i="5"/>
  <c r="O179" i="5"/>
  <c r="O76" i="5"/>
  <c r="S179" i="5"/>
  <c r="S76" i="5"/>
  <c r="W76" i="5"/>
  <c r="W179" i="5"/>
  <c r="AA179" i="5"/>
  <c r="AA76" i="5"/>
  <c r="AE179" i="5"/>
  <c r="AE76" i="5"/>
  <c r="J180" i="5"/>
  <c r="J77" i="5"/>
  <c r="N180" i="5"/>
  <c r="N77" i="5"/>
  <c r="R180" i="5"/>
  <c r="R77" i="5"/>
  <c r="V77" i="5"/>
  <c r="V180" i="5"/>
  <c r="Z180" i="5"/>
  <c r="Z77" i="5"/>
  <c r="AD180" i="5"/>
  <c r="AD77" i="5"/>
  <c r="AH180" i="5"/>
  <c r="AH77" i="5"/>
  <c r="I181" i="5"/>
  <c r="I78" i="5"/>
  <c r="M181" i="5"/>
  <c r="M78" i="5"/>
  <c r="Q181" i="5"/>
  <c r="Q78" i="5"/>
  <c r="U78" i="5"/>
  <c r="U181" i="5"/>
  <c r="Y181" i="5"/>
  <c r="Y78" i="5"/>
  <c r="AC181" i="5"/>
  <c r="AC78" i="5"/>
  <c r="AG181" i="5"/>
  <c r="AG78" i="5"/>
  <c r="D44" i="5"/>
  <c r="H61" i="5"/>
  <c r="M61" i="5"/>
  <c r="S61" i="5"/>
  <c r="X61" i="5"/>
  <c r="AC61" i="5"/>
  <c r="G62" i="5"/>
  <c r="L62" i="5"/>
  <c r="S62" i="5"/>
  <c r="AA62" i="5"/>
  <c r="J63" i="5"/>
  <c r="R63" i="5"/>
  <c r="Z63" i="5"/>
  <c r="AH63" i="5"/>
  <c r="I64" i="5"/>
  <c r="Q64" i="5"/>
  <c r="Y64" i="5"/>
  <c r="AG64" i="5"/>
  <c r="H65" i="5"/>
  <c r="P65" i="5"/>
  <c r="X65" i="5"/>
  <c r="AF65" i="5"/>
  <c r="G66" i="5"/>
  <c r="O66" i="5"/>
  <c r="W66" i="5"/>
  <c r="AE66" i="5"/>
  <c r="F67" i="5"/>
  <c r="N67" i="5"/>
  <c r="V67" i="5"/>
  <c r="AD67" i="5"/>
  <c r="E68" i="5"/>
  <c r="M68" i="5"/>
  <c r="U68" i="5"/>
  <c r="AC68" i="5"/>
  <c r="D69" i="5"/>
  <c r="L69" i="5"/>
  <c r="T69" i="5"/>
  <c r="AB69" i="5"/>
  <c r="K70" i="5"/>
  <c r="T70" i="5"/>
  <c r="AE70" i="5"/>
  <c r="S71" i="5"/>
  <c r="AD71" i="5"/>
  <c r="R72" i="5"/>
  <c r="AC72" i="5"/>
  <c r="Q73" i="5"/>
  <c r="AB73" i="5"/>
  <c r="P74" i="5"/>
  <c r="AA74" i="5"/>
  <c r="O75" i="5"/>
  <c r="Z75" i="5"/>
  <c r="N76" i="5"/>
  <c r="Y76" i="5"/>
  <c r="M77" i="5"/>
  <c r="AB77" i="5"/>
  <c r="K78" i="5"/>
  <c r="AA78" i="5"/>
  <c r="G167" i="5"/>
  <c r="F168" i="5"/>
  <c r="E169" i="5"/>
  <c r="D170" i="5"/>
  <c r="M173" i="5"/>
  <c r="K175" i="5"/>
  <c r="I177" i="5"/>
  <c r="G179" i="5"/>
  <c r="E181" i="5"/>
  <c r="Q77" i="5"/>
  <c r="Y77" i="5"/>
  <c r="AG77" i="5"/>
  <c r="H78" i="5"/>
  <c r="P78" i="5"/>
  <c r="X78" i="5"/>
  <c r="AF78" i="5"/>
  <c r="C9" i="4"/>
  <c r="C164" i="4"/>
  <c r="T64" i="4"/>
  <c r="C14" i="4"/>
  <c r="C169" i="4"/>
  <c r="C15" i="4"/>
  <c r="C170" i="4"/>
  <c r="D61" i="4"/>
  <c r="T61" i="4"/>
  <c r="K62" i="4"/>
  <c r="AA62" i="4"/>
  <c r="K166" i="4"/>
  <c r="P68" i="4"/>
  <c r="C18" i="4"/>
  <c r="C19" i="4"/>
  <c r="H71" i="4"/>
  <c r="A29" i="4"/>
  <c r="A81" i="4"/>
  <c r="A133" i="4"/>
  <c r="A184" i="4"/>
  <c r="H61" i="4"/>
  <c r="X61" i="4"/>
  <c r="O62" i="4"/>
  <c r="AE62" i="4"/>
  <c r="H174" i="4"/>
  <c r="C22" i="4"/>
  <c r="D75" i="4"/>
  <c r="L61" i="4"/>
  <c r="AB61" i="4"/>
  <c r="S62" i="4"/>
  <c r="C60" i="4"/>
  <c r="C112" i="4"/>
  <c r="C174" i="4"/>
  <c r="C173" i="4"/>
  <c r="D96" i="4"/>
  <c r="D147" i="4"/>
  <c r="E44" i="4"/>
  <c r="C166" i="4"/>
  <c r="C177" i="4"/>
  <c r="C181" i="4"/>
  <c r="C172" i="4"/>
  <c r="C180" i="4"/>
  <c r="Y63" i="4"/>
  <c r="G65" i="4"/>
  <c r="F66" i="4"/>
  <c r="U67" i="4"/>
  <c r="Q71" i="4"/>
  <c r="AE73" i="4"/>
  <c r="M75" i="4"/>
  <c r="L76" i="4"/>
  <c r="AB76" i="4"/>
  <c r="J78" i="4"/>
  <c r="C96" i="4"/>
  <c r="C147" i="4"/>
  <c r="C10" i="4"/>
  <c r="J166" i="4"/>
  <c r="J63" i="4"/>
  <c r="N166" i="4"/>
  <c r="N63" i="4"/>
  <c r="R166" i="4"/>
  <c r="R63" i="4"/>
  <c r="V166" i="4"/>
  <c r="V63" i="4"/>
  <c r="Z166" i="4"/>
  <c r="Z63" i="4"/>
  <c r="AD166" i="4"/>
  <c r="AD63" i="4"/>
  <c r="E167" i="4"/>
  <c r="E64" i="4"/>
  <c r="I167" i="4"/>
  <c r="I64" i="4"/>
  <c r="M167" i="4"/>
  <c r="M64" i="4"/>
  <c r="Q167" i="4"/>
  <c r="Q64" i="4"/>
  <c r="U167" i="4"/>
  <c r="U64" i="4"/>
  <c r="Y167" i="4"/>
  <c r="Y64" i="4"/>
  <c r="AC167" i="4"/>
  <c r="AC64" i="4"/>
  <c r="D168" i="4"/>
  <c r="D65" i="4"/>
  <c r="H168" i="4"/>
  <c r="H65" i="4"/>
  <c r="L168" i="4"/>
  <c r="L65" i="4"/>
  <c r="P168" i="4"/>
  <c r="P65" i="4"/>
  <c r="T168" i="4"/>
  <c r="T65" i="4"/>
  <c r="X168" i="4"/>
  <c r="X65" i="4"/>
  <c r="AB168" i="4"/>
  <c r="AB65" i="4"/>
  <c r="G169" i="4"/>
  <c r="G66" i="4"/>
  <c r="K169" i="4"/>
  <c r="K66" i="4"/>
  <c r="O169" i="4"/>
  <c r="O66" i="4"/>
  <c r="S169" i="4"/>
  <c r="S66" i="4"/>
  <c r="W169" i="4"/>
  <c r="W66" i="4"/>
  <c r="AA169" i="4"/>
  <c r="AA66" i="4"/>
  <c r="AE169" i="4"/>
  <c r="AE66" i="4"/>
  <c r="F170" i="4"/>
  <c r="F67" i="4"/>
  <c r="J170" i="4"/>
  <c r="J67" i="4"/>
  <c r="N170" i="4"/>
  <c r="N67" i="4"/>
  <c r="R170" i="4"/>
  <c r="R67" i="4"/>
  <c r="V170" i="4"/>
  <c r="V67" i="4"/>
  <c r="Z170" i="4"/>
  <c r="Z67" i="4"/>
  <c r="AD170" i="4"/>
  <c r="AD67" i="4"/>
  <c r="E171" i="4"/>
  <c r="E68" i="4"/>
  <c r="I171" i="4"/>
  <c r="I68" i="4"/>
  <c r="M171" i="4"/>
  <c r="M68" i="4"/>
  <c r="Q171" i="4"/>
  <c r="Q68" i="4"/>
  <c r="U171" i="4"/>
  <c r="U68" i="4"/>
  <c r="Y171" i="4"/>
  <c r="Y68" i="4"/>
  <c r="AC171" i="4"/>
  <c r="AC68" i="4"/>
  <c r="D172" i="4"/>
  <c r="D69" i="4"/>
  <c r="H172" i="4"/>
  <c r="H69" i="4"/>
  <c r="L172" i="4"/>
  <c r="L69" i="4"/>
  <c r="P172" i="4"/>
  <c r="P69" i="4"/>
  <c r="T172" i="4"/>
  <c r="T69" i="4"/>
  <c r="X172" i="4"/>
  <c r="X69" i="4"/>
  <c r="AB172" i="4"/>
  <c r="AB69" i="4"/>
  <c r="G173" i="4"/>
  <c r="G70" i="4"/>
  <c r="K173" i="4"/>
  <c r="K70" i="4"/>
  <c r="O173" i="4"/>
  <c r="O70" i="4"/>
  <c r="S173" i="4"/>
  <c r="S70" i="4"/>
  <c r="W173" i="4"/>
  <c r="W70" i="4"/>
  <c r="AA173" i="4"/>
  <c r="AA70" i="4"/>
  <c r="AE173" i="4"/>
  <c r="AE70" i="4"/>
  <c r="F174" i="4"/>
  <c r="F71" i="4"/>
  <c r="J174" i="4"/>
  <c r="J71" i="4"/>
  <c r="N174" i="4"/>
  <c r="N71" i="4"/>
  <c r="R174" i="4"/>
  <c r="R71" i="4"/>
  <c r="V174" i="4"/>
  <c r="V71" i="4"/>
  <c r="Z174" i="4"/>
  <c r="Z71" i="4"/>
  <c r="AD174" i="4"/>
  <c r="AD71" i="4"/>
  <c r="E175" i="4"/>
  <c r="E72" i="4"/>
  <c r="I175" i="4"/>
  <c r="I72" i="4"/>
  <c r="M175" i="4"/>
  <c r="M72" i="4"/>
  <c r="Q175" i="4"/>
  <c r="Q72" i="4"/>
  <c r="U175" i="4"/>
  <c r="U72" i="4"/>
  <c r="Y175" i="4"/>
  <c r="Y72" i="4"/>
  <c r="AC175" i="4"/>
  <c r="AC72" i="4"/>
  <c r="D176" i="4"/>
  <c r="D73" i="4"/>
  <c r="H176" i="4"/>
  <c r="H73" i="4"/>
  <c r="L176" i="4"/>
  <c r="L73" i="4"/>
  <c r="P176" i="4"/>
  <c r="P73" i="4"/>
  <c r="T176" i="4"/>
  <c r="T73" i="4"/>
  <c r="X176" i="4"/>
  <c r="X73" i="4"/>
  <c r="AB176" i="4"/>
  <c r="AB73" i="4"/>
  <c r="G177" i="4"/>
  <c r="G74" i="4"/>
  <c r="K177" i="4"/>
  <c r="K74" i="4"/>
  <c r="O177" i="4"/>
  <c r="O74" i="4"/>
  <c r="S177" i="4"/>
  <c r="S74" i="4"/>
  <c r="W177" i="4"/>
  <c r="W74" i="4"/>
  <c r="AA177" i="4"/>
  <c r="AA74" i="4"/>
  <c r="AE177" i="4"/>
  <c r="AE74" i="4"/>
  <c r="F178" i="4"/>
  <c r="F75" i="4"/>
  <c r="J178" i="4"/>
  <c r="J75" i="4"/>
  <c r="N178" i="4"/>
  <c r="N75" i="4"/>
  <c r="R178" i="4"/>
  <c r="R75" i="4"/>
  <c r="V178" i="4"/>
  <c r="V75" i="4"/>
  <c r="Z178" i="4"/>
  <c r="Z75" i="4"/>
  <c r="AD178" i="4"/>
  <c r="AD75" i="4"/>
  <c r="E179" i="4"/>
  <c r="E76" i="4"/>
  <c r="I179" i="4"/>
  <c r="I76" i="4"/>
  <c r="M179" i="4"/>
  <c r="M76" i="4"/>
  <c r="Q179" i="4"/>
  <c r="Q76" i="4"/>
  <c r="U179" i="4"/>
  <c r="U76" i="4"/>
  <c r="Y179" i="4"/>
  <c r="Y76" i="4"/>
  <c r="AC179" i="4"/>
  <c r="AC76" i="4"/>
  <c r="D180" i="4"/>
  <c r="D77" i="4"/>
  <c r="H180" i="4"/>
  <c r="H77" i="4"/>
  <c r="L180" i="4"/>
  <c r="L77" i="4"/>
  <c r="P180" i="4"/>
  <c r="P77" i="4"/>
  <c r="T180" i="4"/>
  <c r="T77" i="4"/>
  <c r="X180" i="4"/>
  <c r="X77" i="4"/>
  <c r="AB180" i="4"/>
  <c r="AB77" i="4"/>
  <c r="G181" i="4"/>
  <c r="G78" i="4"/>
  <c r="K181" i="4"/>
  <c r="K78" i="4"/>
  <c r="O181" i="4"/>
  <c r="O78" i="4"/>
  <c r="S181" i="4"/>
  <c r="S78" i="4"/>
  <c r="W181" i="4"/>
  <c r="W78" i="4"/>
  <c r="AA181" i="4"/>
  <c r="AA78" i="4"/>
  <c r="AE181" i="4"/>
  <c r="AE78" i="4"/>
  <c r="E61" i="4"/>
  <c r="I61" i="4"/>
  <c r="Q61" i="4"/>
  <c r="U61" i="4"/>
  <c r="Y61" i="4"/>
  <c r="AC61" i="4"/>
  <c r="D62" i="4"/>
  <c r="H62" i="4"/>
  <c r="L62" i="4"/>
  <c r="P62" i="4"/>
  <c r="T62" i="4"/>
  <c r="X62" i="4"/>
  <c r="AB62" i="4"/>
  <c r="M63" i="4"/>
  <c r="AC63" i="4"/>
  <c r="L64" i="4"/>
  <c r="AB64" i="4"/>
  <c r="K65" i="4"/>
  <c r="AA65" i="4"/>
  <c r="J66" i="4"/>
  <c r="Z66" i="4"/>
  <c r="I67" i="4"/>
  <c r="Y67" i="4"/>
  <c r="H68" i="4"/>
  <c r="X68" i="4"/>
  <c r="G69" i="4"/>
  <c r="W69" i="4"/>
  <c r="F70" i="4"/>
  <c r="V70" i="4"/>
  <c r="E71" i="4"/>
  <c r="U71" i="4"/>
  <c r="D72" i="4"/>
  <c r="T72" i="4"/>
  <c r="S73" i="4"/>
  <c r="R74" i="4"/>
  <c r="Q75" i="4"/>
  <c r="P76" i="4"/>
  <c r="O77" i="4"/>
  <c r="AE77" i="4"/>
  <c r="N78" i="4"/>
  <c r="AD78" i="4"/>
  <c r="AA166" i="4"/>
  <c r="Q170" i="4"/>
  <c r="F176" i="4"/>
  <c r="I63" i="4"/>
  <c r="H64" i="4"/>
  <c r="W65" i="4"/>
  <c r="E67" i="4"/>
  <c r="D68" i="4"/>
  <c r="S69" i="4"/>
  <c r="P72" i="4"/>
  <c r="O73" i="4"/>
  <c r="AD74" i="4"/>
  <c r="AC75" i="4"/>
  <c r="K77" i="4"/>
  <c r="Z78" i="4"/>
  <c r="G166" i="4"/>
  <c r="G63" i="4"/>
  <c r="O63" i="4"/>
  <c r="O166" i="4"/>
  <c r="S166" i="4"/>
  <c r="S63" i="4"/>
  <c r="W166" i="4"/>
  <c r="W63" i="4"/>
  <c r="AE63" i="4"/>
  <c r="AE166" i="4"/>
  <c r="F167" i="4"/>
  <c r="F64" i="4"/>
  <c r="J167" i="4"/>
  <c r="J64" i="4"/>
  <c r="N167" i="4"/>
  <c r="N64" i="4"/>
  <c r="R167" i="4"/>
  <c r="R64" i="4"/>
  <c r="V167" i="4"/>
  <c r="V64" i="4"/>
  <c r="Z167" i="4"/>
  <c r="Z64" i="4"/>
  <c r="AD167" i="4"/>
  <c r="AD64" i="4"/>
  <c r="E168" i="4"/>
  <c r="E65" i="4"/>
  <c r="I168" i="4"/>
  <c r="I65" i="4"/>
  <c r="M168" i="4"/>
  <c r="M65" i="4"/>
  <c r="Q168" i="4"/>
  <c r="Q65" i="4"/>
  <c r="U168" i="4"/>
  <c r="U65" i="4"/>
  <c r="Y168" i="4"/>
  <c r="Y65" i="4"/>
  <c r="AC168" i="4"/>
  <c r="AC65" i="4"/>
  <c r="D169" i="4"/>
  <c r="D66" i="4"/>
  <c r="H169" i="4"/>
  <c r="H66" i="4"/>
  <c r="L169" i="4"/>
  <c r="L66" i="4"/>
  <c r="P169" i="4"/>
  <c r="P66" i="4"/>
  <c r="T169" i="4"/>
  <c r="T66" i="4"/>
  <c r="X169" i="4"/>
  <c r="X66" i="4"/>
  <c r="AB169" i="4"/>
  <c r="AB66" i="4"/>
  <c r="G170" i="4"/>
  <c r="G67" i="4"/>
  <c r="K170" i="4"/>
  <c r="K67" i="4"/>
  <c r="O170" i="4"/>
  <c r="O67" i="4"/>
  <c r="S170" i="4"/>
  <c r="S67" i="4"/>
  <c r="W170" i="4"/>
  <c r="W67" i="4"/>
  <c r="AA170" i="4"/>
  <c r="AA67" i="4"/>
  <c r="AE170" i="4"/>
  <c r="AE67" i="4"/>
  <c r="F171" i="4"/>
  <c r="F68" i="4"/>
  <c r="J171" i="4"/>
  <c r="J68" i="4"/>
  <c r="N171" i="4"/>
  <c r="N68" i="4"/>
  <c r="R171" i="4"/>
  <c r="R68" i="4"/>
  <c r="V171" i="4"/>
  <c r="V68" i="4"/>
  <c r="Z171" i="4"/>
  <c r="Z68" i="4"/>
  <c r="AD171" i="4"/>
  <c r="AD68" i="4"/>
  <c r="E172" i="4"/>
  <c r="E69" i="4"/>
  <c r="I172" i="4"/>
  <c r="I69" i="4"/>
  <c r="M172" i="4"/>
  <c r="M69" i="4"/>
  <c r="Q172" i="4"/>
  <c r="Q69" i="4"/>
  <c r="U172" i="4"/>
  <c r="U69" i="4"/>
  <c r="Y172" i="4"/>
  <c r="Y69" i="4"/>
  <c r="AC172" i="4"/>
  <c r="AC69" i="4"/>
  <c r="D173" i="4"/>
  <c r="D70" i="4"/>
  <c r="H173" i="4"/>
  <c r="H70" i="4"/>
  <c r="L173" i="4"/>
  <c r="L70" i="4"/>
  <c r="P173" i="4"/>
  <c r="P70" i="4"/>
  <c r="T173" i="4"/>
  <c r="T70" i="4"/>
  <c r="X173" i="4"/>
  <c r="X70" i="4"/>
  <c r="AB173" i="4"/>
  <c r="AB70" i="4"/>
  <c r="G174" i="4"/>
  <c r="G71" i="4"/>
  <c r="K174" i="4"/>
  <c r="K71" i="4"/>
  <c r="O174" i="4"/>
  <c r="O71" i="4"/>
  <c r="S174" i="4"/>
  <c r="S71" i="4"/>
  <c r="W174" i="4"/>
  <c r="W71" i="4"/>
  <c r="AA174" i="4"/>
  <c r="AA71" i="4"/>
  <c r="AE174" i="4"/>
  <c r="AE71" i="4"/>
  <c r="F175" i="4"/>
  <c r="F72" i="4"/>
  <c r="J175" i="4"/>
  <c r="J72" i="4"/>
  <c r="N175" i="4"/>
  <c r="N72" i="4"/>
  <c r="R175" i="4"/>
  <c r="R72" i="4"/>
  <c r="V175" i="4"/>
  <c r="V72" i="4"/>
  <c r="Z175" i="4"/>
  <c r="Z72" i="4"/>
  <c r="AD175" i="4"/>
  <c r="AD72" i="4"/>
  <c r="E176" i="4"/>
  <c r="E73" i="4"/>
  <c r="I176" i="4"/>
  <c r="I73" i="4"/>
  <c r="M176" i="4"/>
  <c r="M73" i="4"/>
  <c r="Q176" i="4"/>
  <c r="Q73" i="4"/>
  <c r="U176" i="4"/>
  <c r="U73" i="4"/>
  <c r="Y176" i="4"/>
  <c r="Y73" i="4"/>
  <c r="AC176" i="4"/>
  <c r="AC73" i="4"/>
  <c r="D177" i="4"/>
  <c r="D74" i="4"/>
  <c r="H177" i="4"/>
  <c r="H74" i="4"/>
  <c r="L177" i="4"/>
  <c r="L74" i="4"/>
  <c r="P177" i="4"/>
  <c r="P74" i="4"/>
  <c r="T177" i="4"/>
  <c r="T74" i="4"/>
  <c r="X177" i="4"/>
  <c r="X74" i="4"/>
  <c r="AB177" i="4"/>
  <c r="AB74" i="4"/>
  <c r="C23" i="4"/>
  <c r="G178" i="4"/>
  <c r="G75" i="4"/>
  <c r="K178" i="4"/>
  <c r="K75" i="4"/>
  <c r="O178" i="4"/>
  <c r="O75" i="4"/>
  <c r="S178" i="4"/>
  <c r="S75" i="4"/>
  <c r="W178" i="4"/>
  <c r="W75" i="4"/>
  <c r="AA178" i="4"/>
  <c r="AA75" i="4"/>
  <c r="AE178" i="4"/>
  <c r="AE75" i="4"/>
  <c r="F179" i="4"/>
  <c r="F76" i="4"/>
  <c r="J179" i="4"/>
  <c r="J76" i="4"/>
  <c r="N179" i="4"/>
  <c r="N76" i="4"/>
  <c r="R179" i="4"/>
  <c r="R76" i="4"/>
  <c r="V179" i="4"/>
  <c r="V76" i="4"/>
  <c r="Z179" i="4"/>
  <c r="Z76" i="4"/>
  <c r="AD179" i="4"/>
  <c r="AD76" i="4"/>
  <c r="E180" i="4"/>
  <c r="E77" i="4"/>
  <c r="I180" i="4"/>
  <c r="I77" i="4"/>
  <c r="M180" i="4"/>
  <c r="M77" i="4"/>
  <c r="Q180" i="4"/>
  <c r="Q77" i="4"/>
  <c r="U180" i="4"/>
  <c r="U77" i="4"/>
  <c r="Y180" i="4"/>
  <c r="Y77" i="4"/>
  <c r="AC180" i="4"/>
  <c r="AC77" i="4"/>
  <c r="D181" i="4"/>
  <c r="D78" i="4"/>
  <c r="H181" i="4"/>
  <c r="H78" i="4"/>
  <c r="L181" i="4"/>
  <c r="L78" i="4"/>
  <c r="P181" i="4"/>
  <c r="P78" i="4"/>
  <c r="T181" i="4"/>
  <c r="T78" i="4"/>
  <c r="X181" i="4"/>
  <c r="X78" i="4"/>
  <c r="AB181" i="4"/>
  <c r="AB78" i="4"/>
  <c r="A30" i="4"/>
  <c r="F61" i="4"/>
  <c r="J61" i="4"/>
  <c r="N61" i="4"/>
  <c r="R61" i="4"/>
  <c r="V61" i="4"/>
  <c r="Z61" i="4"/>
  <c r="AD61" i="4"/>
  <c r="E62" i="4"/>
  <c r="I62" i="4"/>
  <c r="M62" i="4"/>
  <c r="Q62" i="4"/>
  <c r="U62" i="4"/>
  <c r="Y62" i="4"/>
  <c r="AC62" i="4"/>
  <c r="E63" i="4"/>
  <c r="Q63" i="4"/>
  <c r="P64" i="4"/>
  <c r="O65" i="4"/>
  <c r="AE65" i="4"/>
  <c r="N66" i="4"/>
  <c r="AD66" i="4"/>
  <c r="M67" i="4"/>
  <c r="AC67" i="4"/>
  <c r="L68" i="4"/>
  <c r="AB68" i="4"/>
  <c r="K69" i="4"/>
  <c r="AA69" i="4"/>
  <c r="J70" i="4"/>
  <c r="Z70" i="4"/>
  <c r="I71" i="4"/>
  <c r="Y71" i="4"/>
  <c r="H72" i="4"/>
  <c r="X72" i="4"/>
  <c r="G73" i="4"/>
  <c r="W73" i="4"/>
  <c r="F74" i="4"/>
  <c r="V74" i="4"/>
  <c r="E75" i="4"/>
  <c r="U75" i="4"/>
  <c r="D76" i="4"/>
  <c r="T76" i="4"/>
  <c r="S77" i="4"/>
  <c r="R78" i="4"/>
  <c r="T167" i="4"/>
  <c r="P171" i="4"/>
  <c r="D178" i="4"/>
  <c r="C176" i="4"/>
  <c r="X64" i="4"/>
  <c r="V66" i="4"/>
  <c r="T68" i="4"/>
  <c r="R70" i="4"/>
  <c r="N74" i="4"/>
  <c r="AA77" i="4"/>
  <c r="R169" i="4"/>
  <c r="D166" i="4"/>
  <c r="D63" i="4"/>
  <c r="H166" i="4"/>
  <c r="H63" i="4"/>
  <c r="L166" i="4"/>
  <c r="L63" i="4"/>
  <c r="P166" i="4"/>
  <c r="P63" i="4"/>
  <c r="T166" i="4"/>
  <c r="T63" i="4"/>
  <c r="X166" i="4"/>
  <c r="X63" i="4"/>
  <c r="AB166" i="4"/>
  <c r="AB63" i="4"/>
  <c r="C12" i="4"/>
  <c r="G167" i="4"/>
  <c r="G64" i="4"/>
  <c r="K167" i="4"/>
  <c r="K64" i="4"/>
  <c r="O167" i="4"/>
  <c r="O64" i="4"/>
  <c r="S167" i="4"/>
  <c r="S64" i="4"/>
  <c r="W167" i="4"/>
  <c r="W64" i="4"/>
  <c r="AA167" i="4"/>
  <c r="AA64" i="4"/>
  <c r="AE167" i="4"/>
  <c r="AE64" i="4"/>
  <c r="F168" i="4"/>
  <c r="F65" i="4"/>
  <c r="J168" i="4"/>
  <c r="J65" i="4"/>
  <c r="N168" i="4"/>
  <c r="N65" i="4"/>
  <c r="R168" i="4"/>
  <c r="R65" i="4"/>
  <c r="V168" i="4"/>
  <c r="V65" i="4"/>
  <c r="Z168" i="4"/>
  <c r="Z65" i="4"/>
  <c r="AD168" i="4"/>
  <c r="AD65" i="4"/>
  <c r="E169" i="4"/>
  <c r="E66" i="4"/>
  <c r="I169" i="4"/>
  <c r="I66" i="4"/>
  <c r="M169" i="4"/>
  <c r="M66" i="4"/>
  <c r="Q169" i="4"/>
  <c r="Q66" i="4"/>
  <c r="U169" i="4"/>
  <c r="U66" i="4"/>
  <c r="Y169" i="4"/>
  <c r="Y66" i="4"/>
  <c r="AC169" i="4"/>
  <c r="AC66" i="4"/>
  <c r="D170" i="4"/>
  <c r="D67" i="4"/>
  <c r="H170" i="4"/>
  <c r="H67" i="4"/>
  <c r="L170" i="4"/>
  <c r="L67" i="4"/>
  <c r="P170" i="4"/>
  <c r="P67" i="4"/>
  <c r="T170" i="4"/>
  <c r="T67" i="4"/>
  <c r="X170" i="4"/>
  <c r="X67" i="4"/>
  <c r="AB170" i="4"/>
  <c r="AB67" i="4"/>
  <c r="C16" i="4"/>
  <c r="G171" i="4"/>
  <c r="G68" i="4"/>
  <c r="K171" i="4"/>
  <c r="K68" i="4"/>
  <c r="O171" i="4"/>
  <c r="O68" i="4"/>
  <c r="S171" i="4"/>
  <c r="S68" i="4"/>
  <c r="W171" i="4"/>
  <c r="W68" i="4"/>
  <c r="AA171" i="4"/>
  <c r="AA68" i="4"/>
  <c r="AE171" i="4"/>
  <c r="AE68" i="4"/>
  <c r="F172" i="4"/>
  <c r="F69" i="4"/>
  <c r="J172" i="4"/>
  <c r="J69" i="4"/>
  <c r="N172" i="4"/>
  <c r="N69" i="4"/>
  <c r="R172" i="4"/>
  <c r="R69" i="4"/>
  <c r="V172" i="4"/>
  <c r="V69" i="4"/>
  <c r="Z69" i="4"/>
  <c r="Z172" i="4"/>
  <c r="AD172" i="4"/>
  <c r="AD69" i="4"/>
  <c r="E173" i="4"/>
  <c r="E70" i="4"/>
  <c r="I70" i="4"/>
  <c r="I173" i="4"/>
  <c r="M173" i="4"/>
  <c r="M70" i="4"/>
  <c r="Q173" i="4"/>
  <c r="Q70" i="4"/>
  <c r="U173" i="4"/>
  <c r="U70" i="4"/>
  <c r="Y173" i="4"/>
  <c r="Y70" i="4"/>
  <c r="AC173" i="4"/>
  <c r="AC70" i="4"/>
  <c r="D174" i="4"/>
  <c r="D71" i="4"/>
  <c r="L174" i="4"/>
  <c r="L71" i="4"/>
  <c r="P174" i="4"/>
  <c r="P71" i="4"/>
  <c r="T174" i="4"/>
  <c r="T71" i="4"/>
  <c r="X71" i="4"/>
  <c r="X174" i="4"/>
  <c r="AB174" i="4"/>
  <c r="AB71" i="4"/>
  <c r="C20" i="4"/>
  <c r="G72" i="4"/>
  <c r="G175" i="4"/>
  <c r="K175" i="4"/>
  <c r="K72" i="4"/>
  <c r="O175" i="4"/>
  <c r="O72" i="4"/>
  <c r="S175" i="4"/>
  <c r="S72" i="4"/>
  <c r="W175" i="4"/>
  <c r="W72" i="4"/>
  <c r="AA175" i="4"/>
  <c r="AA72" i="4"/>
  <c r="AE175" i="4"/>
  <c r="AE72" i="4"/>
  <c r="J176" i="4"/>
  <c r="J73" i="4"/>
  <c r="N176" i="4"/>
  <c r="N73" i="4"/>
  <c r="R176" i="4"/>
  <c r="R73" i="4"/>
  <c r="V73" i="4"/>
  <c r="V176" i="4"/>
  <c r="Z176" i="4"/>
  <c r="Z73" i="4"/>
  <c r="AD176" i="4"/>
  <c r="AD73" i="4"/>
  <c r="E74" i="4"/>
  <c r="E177" i="4"/>
  <c r="I177" i="4"/>
  <c r="I74" i="4"/>
  <c r="M177" i="4"/>
  <c r="M74" i="4"/>
  <c r="Q177" i="4"/>
  <c r="Q74" i="4"/>
  <c r="U177" i="4"/>
  <c r="U74" i="4"/>
  <c r="Y177" i="4"/>
  <c r="Y74" i="4"/>
  <c r="AC177" i="4"/>
  <c r="AC74" i="4"/>
  <c r="H178" i="4"/>
  <c r="H75" i="4"/>
  <c r="L178" i="4"/>
  <c r="L75" i="4"/>
  <c r="P178" i="4"/>
  <c r="P75" i="4"/>
  <c r="T75" i="4"/>
  <c r="T178" i="4"/>
  <c r="X178" i="4"/>
  <c r="X75" i="4"/>
  <c r="AB178" i="4"/>
  <c r="AB75" i="4"/>
  <c r="C24" i="4"/>
  <c r="G179" i="4"/>
  <c r="G76" i="4"/>
  <c r="K179" i="4"/>
  <c r="K76" i="4"/>
  <c r="O179" i="4"/>
  <c r="O76" i="4"/>
  <c r="S179" i="4"/>
  <c r="S76" i="4"/>
  <c r="W179" i="4"/>
  <c r="W76" i="4"/>
  <c r="AA179" i="4"/>
  <c r="AA76" i="4"/>
  <c r="AE179" i="4"/>
  <c r="AE76" i="4"/>
  <c r="F180" i="4"/>
  <c r="F77" i="4"/>
  <c r="J180" i="4"/>
  <c r="J77" i="4"/>
  <c r="N180" i="4"/>
  <c r="N77" i="4"/>
  <c r="R77" i="4"/>
  <c r="R180" i="4"/>
  <c r="V180" i="4"/>
  <c r="V77" i="4"/>
  <c r="Z180" i="4"/>
  <c r="Z77" i="4"/>
  <c r="AD180" i="4"/>
  <c r="AD77" i="4"/>
  <c r="E181" i="4"/>
  <c r="E78" i="4"/>
  <c r="I181" i="4"/>
  <c r="I78" i="4"/>
  <c r="M181" i="4"/>
  <c r="M78" i="4"/>
  <c r="Q181" i="4"/>
  <c r="Q78" i="4"/>
  <c r="U181" i="4"/>
  <c r="U78" i="4"/>
  <c r="Y181" i="4"/>
  <c r="Y78" i="4"/>
  <c r="AC181" i="4"/>
  <c r="AC78" i="4"/>
  <c r="G61" i="4"/>
  <c r="K61" i="4"/>
  <c r="O61" i="4"/>
  <c r="S61" i="4"/>
  <c r="W61" i="4"/>
  <c r="AA61" i="4"/>
  <c r="AE61" i="4"/>
  <c r="F62" i="4"/>
  <c r="J62" i="4"/>
  <c r="N62" i="4"/>
  <c r="R62" i="4"/>
  <c r="V62" i="4"/>
  <c r="Z62" i="4"/>
  <c r="AD62" i="4"/>
  <c r="F63" i="4"/>
  <c r="U63" i="4"/>
  <c r="D64" i="4"/>
  <c r="S65" i="4"/>
  <c r="O69" i="4"/>
  <c r="AE69" i="4"/>
  <c r="N70" i="4"/>
  <c r="AD70" i="4"/>
  <c r="M71" i="4"/>
  <c r="AC71" i="4"/>
  <c r="L72" i="4"/>
  <c r="AB72" i="4"/>
  <c r="K73" i="4"/>
  <c r="AA73" i="4"/>
  <c r="J74" i="4"/>
  <c r="Z74" i="4"/>
  <c r="I75" i="4"/>
  <c r="Y75" i="4"/>
  <c r="H76" i="4"/>
  <c r="X76" i="4"/>
  <c r="G77" i="4"/>
  <c r="W77" i="4"/>
  <c r="F78" i="4"/>
  <c r="V78" i="4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27" i="1"/>
  <c r="AR148" i="1"/>
  <c r="AR124" i="1"/>
  <c r="AR90" i="1"/>
  <c r="AR59" i="1"/>
  <c r="AR146" i="1"/>
  <c r="AR145" i="1"/>
  <c r="AR144" i="1"/>
  <c r="AR143" i="1"/>
  <c r="AR142" i="1"/>
  <c r="AR141" i="1"/>
  <c r="AR140" i="1"/>
  <c r="AR139" i="1"/>
  <c r="AR138" i="1"/>
  <c r="AR137" i="1"/>
  <c r="AR136" i="1"/>
  <c r="AR135" i="1"/>
  <c r="AR134" i="1"/>
  <c r="AR133" i="1"/>
  <c r="AR132" i="1"/>
  <c r="AR131" i="1"/>
  <c r="AR130" i="1"/>
  <c r="AR129" i="1"/>
  <c r="AR128" i="1"/>
  <c r="AR127" i="1"/>
  <c r="AR126" i="1"/>
  <c r="AR122" i="1"/>
  <c r="AR121" i="1"/>
  <c r="AR120" i="1"/>
  <c r="AR119" i="1"/>
  <c r="AR118" i="1"/>
  <c r="AR117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R103" i="1"/>
  <c r="AR102" i="1"/>
  <c r="AR101" i="1"/>
  <c r="AR100" i="1"/>
  <c r="AR99" i="1"/>
  <c r="AR98" i="1"/>
  <c r="AR97" i="1"/>
  <c r="AR96" i="1"/>
  <c r="AR95" i="1"/>
  <c r="AR94" i="1"/>
  <c r="AR93" i="1"/>
  <c r="AR92" i="1"/>
  <c r="AR88" i="1"/>
  <c r="AR87" i="1"/>
  <c r="AR86" i="1"/>
  <c r="AR85" i="1"/>
  <c r="AR84" i="1"/>
  <c r="AR83" i="1"/>
  <c r="AR82" i="1"/>
  <c r="AR81" i="1"/>
  <c r="AR80" i="1"/>
  <c r="AR79" i="1"/>
  <c r="AR78" i="1"/>
  <c r="AR77" i="1"/>
  <c r="AR76" i="1"/>
  <c r="AR75" i="1"/>
  <c r="AR74" i="1"/>
  <c r="AR73" i="1"/>
  <c r="AR72" i="1"/>
  <c r="AR71" i="1"/>
  <c r="AR70" i="1"/>
  <c r="AR69" i="1"/>
  <c r="AR68" i="1"/>
  <c r="AR67" i="1"/>
  <c r="AR66" i="1"/>
  <c r="AR65" i="1"/>
  <c r="AR64" i="1"/>
  <c r="AR63" i="1"/>
  <c r="AR62" i="1"/>
  <c r="AR61" i="1"/>
  <c r="AR57" i="1"/>
  <c r="AR56" i="1"/>
  <c r="AR55" i="1"/>
  <c r="AR54" i="1"/>
  <c r="AR53" i="1"/>
  <c r="AR52" i="1"/>
  <c r="AR51" i="1"/>
  <c r="AR50" i="1"/>
  <c r="AR49" i="1"/>
  <c r="AR48" i="1"/>
  <c r="AR47" i="1"/>
  <c r="AR46" i="1"/>
  <c r="AR45" i="1"/>
  <c r="AR44" i="1"/>
  <c r="AR43" i="1"/>
  <c r="AR42" i="1"/>
  <c r="AR41" i="1"/>
  <c r="AR40" i="1"/>
  <c r="AR39" i="1"/>
  <c r="AR38" i="1"/>
  <c r="AR37" i="1"/>
  <c r="AR36" i="1"/>
  <c r="AR35" i="1"/>
  <c r="AR34" i="1"/>
  <c r="AR33" i="1"/>
  <c r="AR32" i="1"/>
  <c r="AR31" i="1"/>
  <c r="AR30" i="1"/>
  <c r="AR29" i="1"/>
  <c r="AR28" i="1"/>
  <c r="AR27" i="1"/>
  <c r="Q187" i="3"/>
  <c r="P187" i="3"/>
  <c r="O187" i="3"/>
  <c r="N187" i="3"/>
  <c r="M187" i="3"/>
  <c r="L187" i="3"/>
  <c r="K187" i="3"/>
  <c r="J187" i="3"/>
  <c r="I187" i="3"/>
  <c r="H187" i="3"/>
  <c r="G187" i="3"/>
  <c r="F187" i="3"/>
  <c r="E187" i="3"/>
  <c r="D187" i="3"/>
  <c r="Q186" i="3"/>
  <c r="P186" i="3"/>
  <c r="O186" i="3"/>
  <c r="N186" i="3"/>
  <c r="M186" i="3"/>
  <c r="L186" i="3"/>
  <c r="K186" i="3"/>
  <c r="J186" i="3"/>
  <c r="I186" i="3"/>
  <c r="H186" i="3"/>
  <c r="G186" i="3"/>
  <c r="F186" i="3"/>
  <c r="E186" i="3"/>
  <c r="D186" i="3"/>
  <c r="Q185" i="3"/>
  <c r="P185" i="3"/>
  <c r="O185" i="3"/>
  <c r="N185" i="3"/>
  <c r="M185" i="3"/>
  <c r="L185" i="3"/>
  <c r="K185" i="3"/>
  <c r="J185" i="3"/>
  <c r="I185" i="3"/>
  <c r="H185" i="3"/>
  <c r="G185" i="3"/>
  <c r="F185" i="3"/>
  <c r="E185" i="3"/>
  <c r="D185" i="3"/>
  <c r="Q184" i="3"/>
  <c r="P184" i="3"/>
  <c r="O184" i="3"/>
  <c r="N184" i="3"/>
  <c r="M184" i="3"/>
  <c r="L184" i="3"/>
  <c r="K184" i="3"/>
  <c r="J184" i="3"/>
  <c r="I184" i="3"/>
  <c r="H184" i="3"/>
  <c r="G184" i="3"/>
  <c r="F184" i="3"/>
  <c r="E184" i="3"/>
  <c r="D184" i="3"/>
  <c r="Q183" i="3"/>
  <c r="P183" i="3"/>
  <c r="O183" i="3"/>
  <c r="N183" i="3"/>
  <c r="M183" i="3"/>
  <c r="L183" i="3"/>
  <c r="K183" i="3"/>
  <c r="J183" i="3"/>
  <c r="I183" i="3"/>
  <c r="H183" i="3"/>
  <c r="G183" i="3"/>
  <c r="F183" i="3"/>
  <c r="E183" i="3"/>
  <c r="D183" i="3"/>
  <c r="Q182" i="3"/>
  <c r="P182" i="3"/>
  <c r="O182" i="3"/>
  <c r="N182" i="3"/>
  <c r="M182" i="3"/>
  <c r="L182" i="3"/>
  <c r="K182" i="3"/>
  <c r="J182" i="3"/>
  <c r="I182" i="3"/>
  <c r="H182" i="3"/>
  <c r="G182" i="3"/>
  <c r="F182" i="3"/>
  <c r="E182" i="3"/>
  <c r="D182" i="3"/>
  <c r="F96" i="14"/>
  <c r="F147" i="14"/>
  <c r="G44" i="14"/>
  <c r="A32" i="14"/>
  <c r="A83" i="14"/>
  <c r="A135" i="14"/>
  <c r="A186" i="14"/>
  <c r="G96" i="9"/>
  <c r="G147" i="9"/>
  <c r="H44" i="9"/>
  <c r="A33" i="9"/>
  <c r="A84" i="9"/>
  <c r="A136" i="9"/>
  <c r="A187" i="9"/>
  <c r="F96" i="8"/>
  <c r="F147" i="8"/>
  <c r="G44" i="8"/>
  <c r="A83" i="8"/>
  <c r="A135" i="8"/>
  <c r="A186" i="8"/>
  <c r="A32" i="8"/>
  <c r="H44" i="7"/>
  <c r="G96" i="7"/>
  <c r="G147" i="7"/>
  <c r="A83" i="7"/>
  <c r="A135" i="7"/>
  <c r="A186" i="7"/>
  <c r="A32" i="7"/>
  <c r="C67" i="6"/>
  <c r="C167" i="6"/>
  <c r="C65" i="6"/>
  <c r="C117" i="6"/>
  <c r="E96" i="6"/>
  <c r="E147" i="6"/>
  <c r="F44" i="6"/>
  <c r="C64" i="6"/>
  <c r="C116" i="6"/>
  <c r="C62" i="6"/>
  <c r="C114" i="6"/>
  <c r="C76" i="6"/>
  <c r="C168" i="6"/>
  <c r="C66" i="6"/>
  <c r="C118" i="6"/>
  <c r="C71" i="6"/>
  <c r="C123" i="6"/>
  <c r="C171" i="6"/>
  <c r="C73" i="6"/>
  <c r="C125" i="6"/>
  <c r="C164" i="6"/>
  <c r="C61" i="6"/>
  <c r="C113" i="6"/>
  <c r="C75" i="6"/>
  <c r="C127" i="6"/>
  <c r="C175" i="6"/>
  <c r="C72" i="6"/>
  <c r="C124" i="6"/>
  <c r="C179" i="6"/>
  <c r="C128" i="6"/>
  <c r="C63" i="6"/>
  <c r="C115" i="6"/>
  <c r="C78" i="6"/>
  <c r="C130" i="6"/>
  <c r="C74" i="6"/>
  <c r="C126" i="6"/>
  <c r="C70" i="6"/>
  <c r="C122" i="6"/>
  <c r="C170" i="6"/>
  <c r="C119" i="6"/>
  <c r="C77" i="6"/>
  <c r="C129" i="6"/>
  <c r="C69" i="6"/>
  <c r="C121" i="6"/>
  <c r="C68" i="6"/>
  <c r="C120" i="6"/>
  <c r="A81" i="6"/>
  <c r="A133" i="6"/>
  <c r="A184" i="6"/>
  <c r="A30" i="6"/>
  <c r="E44" i="5"/>
  <c r="D96" i="5"/>
  <c r="D147" i="5"/>
  <c r="C175" i="5"/>
  <c r="C169" i="5"/>
  <c r="C118" i="5"/>
  <c r="C72" i="5"/>
  <c r="C124" i="5"/>
  <c r="C166" i="5"/>
  <c r="C177" i="5"/>
  <c r="C78" i="5"/>
  <c r="C179" i="5"/>
  <c r="C128" i="5"/>
  <c r="C62" i="5"/>
  <c r="C114" i="5"/>
  <c r="C66" i="5"/>
  <c r="C74" i="5"/>
  <c r="C126" i="5"/>
  <c r="C181" i="5"/>
  <c r="C130" i="5"/>
  <c r="C173" i="5"/>
  <c r="C122" i="5"/>
  <c r="C64" i="5"/>
  <c r="C69" i="5"/>
  <c r="C121" i="5"/>
  <c r="C75" i="5"/>
  <c r="C167" i="5"/>
  <c r="C116" i="5"/>
  <c r="C178" i="5"/>
  <c r="C127" i="5"/>
  <c r="A82" i="5"/>
  <c r="A134" i="5"/>
  <c r="A185" i="5"/>
  <c r="A31" i="5"/>
  <c r="C71" i="5"/>
  <c r="C123" i="5"/>
  <c r="C63" i="5"/>
  <c r="C115" i="5"/>
  <c r="C65" i="5"/>
  <c r="C117" i="5"/>
  <c r="C120" i="5"/>
  <c r="C171" i="5"/>
  <c r="C174" i="5"/>
  <c r="C73" i="5"/>
  <c r="C125" i="5"/>
  <c r="C68" i="5"/>
  <c r="C72" i="4"/>
  <c r="C75" i="4"/>
  <c r="C61" i="4"/>
  <c r="C113" i="4"/>
  <c r="C171" i="4"/>
  <c r="C77" i="4"/>
  <c r="C129" i="4"/>
  <c r="C69" i="4"/>
  <c r="C121" i="4"/>
  <c r="E96" i="4"/>
  <c r="E147" i="4"/>
  <c r="F44" i="4"/>
  <c r="C64" i="4"/>
  <c r="C74" i="4"/>
  <c r="C126" i="4"/>
  <c r="C66" i="4"/>
  <c r="C118" i="4"/>
  <c r="C68" i="4"/>
  <c r="C120" i="4"/>
  <c r="C63" i="4"/>
  <c r="C115" i="4"/>
  <c r="C78" i="4"/>
  <c r="C130" i="4"/>
  <c r="C178" i="4"/>
  <c r="C127" i="4"/>
  <c r="C62" i="4"/>
  <c r="C73" i="4"/>
  <c r="C125" i="4"/>
  <c r="C65" i="4"/>
  <c r="C117" i="4"/>
  <c r="C114" i="4"/>
  <c r="C71" i="4"/>
  <c r="C123" i="4"/>
  <c r="C179" i="4"/>
  <c r="C175" i="4"/>
  <c r="C124" i="4"/>
  <c r="C67" i="4"/>
  <c r="C119" i="4"/>
  <c r="C167" i="4"/>
  <c r="C116" i="4"/>
  <c r="C76" i="4"/>
  <c r="C128" i="4"/>
  <c r="A82" i="4"/>
  <c r="A134" i="4"/>
  <c r="A185" i="4"/>
  <c r="A31" i="4"/>
  <c r="C70" i="4"/>
  <c r="C122" i="4"/>
  <c r="AR25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7" i="1"/>
  <c r="A84" i="14"/>
  <c r="A136" i="14"/>
  <c r="A187" i="14"/>
  <c r="A33" i="14"/>
  <c r="G96" i="14"/>
  <c r="G147" i="14"/>
  <c r="H44" i="14"/>
  <c r="A85" i="9"/>
  <c r="A137" i="9"/>
  <c r="A188" i="9"/>
  <c r="A34" i="9"/>
  <c r="H96" i="9"/>
  <c r="H147" i="9"/>
  <c r="I44" i="9"/>
  <c r="A84" i="8"/>
  <c r="A136" i="8"/>
  <c r="A187" i="8"/>
  <c r="A33" i="8"/>
  <c r="H44" i="8"/>
  <c r="G96" i="8"/>
  <c r="G147" i="8"/>
  <c r="A84" i="7"/>
  <c r="A136" i="7"/>
  <c r="A187" i="7"/>
  <c r="A33" i="7"/>
  <c r="H96" i="7"/>
  <c r="H147" i="7"/>
  <c r="I44" i="7"/>
  <c r="A82" i="6"/>
  <c r="A134" i="6"/>
  <c r="A185" i="6"/>
  <c r="A31" i="6"/>
  <c r="F96" i="6"/>
  <c r="F147" i="6"/>
  <c r="G44" i="6"/>
  <c r="A32" i="5"/>
  <c r="A83" i="5"/>
  <c r="A135" i="5"/>
  <c r="A186" i="5"/>
  <c r="E96" i="5"/>
  <c r="E147" i="5"/>
  <c r="F44" i="5"/>
  <c r="A83" i="4"/>
  <c r="A135" i="4"/>
  <c r="A186" i="4"/>
  <c r="A32" i="4"/>
  <c r="F96" i="4"/>
  <c r="F147" i="4"/>
  <c r="G44" i="4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  <c r="AK2" i="11"/>
  <c r="AL2" i="11"/>
  <c r="AM2" i="11"/>
  <c r="AN2" i="11"/>
  <c r="AO2" i="11"/>
  <c r="AP2" i="11"/>
  <c r="AQ2" i="11"/>
  <c r="AR2" i="11"/>
  <c r="AS2" i="11"/>
  <c r="AT2" i="11"/>
  <c r="AU2" i="11"/>
  <c r="AV2" i="11"/>
  <c r="AW2" i="11"/>
  <c r="AX2" i="11"/>
  <c r="AY2" i="11"/>
  <c r="AZ2" i="11"/>
  <c r="BA2" i="11"/>
  <c r="BB2" i="11"/>
  <c r="BC2" i="11"/>
  <c r="BD2" i="11"/>
  <c r="BE2" i="11"/>
  <c r="BF2" i="11"/>
  <c r="BG2" i="11"/>
  <c r="BH2" i="11"/>
  <c r="BI2" i="11"/>
  <c r="BJ2" i="11"/>
  <c r="BK2" i="11"/>
  <c r="BL2" i="11"/>
  <c r="BM2" i="11"/>
  <c r="BN2" i="11"/>
  <c r="BO2" i="11"/>
  <c r="BP2" i="11"/>
  <c r="BQ2" i="11"/>
  <c r="BR2" i="11"/>
  <c r="BS2" i="11"/>
  <c r="BT2" i="11"/>
  <c r="BU2" i="11"/>
  <c r="BV2" i="11"/>
  <c r="BW2" i="11"/>
  <c r="BX2" i="11"/>
  <c r="BY2" i="11"/>
  <c r="BZ2" i="11"/>
  <c r="CA2" i="11"/>
  <c r="CB2" i="11"/>
  <c r="CC2" i="11"/>
  <c r="CD2" i="11"/>
  <c r="CE2" i="11"/>
  <c r="CF2" i="11"/>
  <c r="CG2" i="11"/>
  <c r="CH2" i="11"/>
  <c r="CI2" i="11"/>
  <c r="CJ2" i="11"/>
  <c r="CK2" i="11"/>
  <c r="CL2" i="11"/>
  <c r="CM2" i="11"/>
  <c r="CN2" i="11"/>
  <c r="CO2" i="11"/>
  <c r="CP2" i="11"/>
  <c r="CQ2" i="11"/>
  <c r="CR2" i="11"/>
  <c r="CS2" i="11"/>
  <c r="CT2" i="11"/>
  <c r="CU2" i="11"/>
  <c r="CV2" i="11"/>
  <c r="CW2" i="11"/>
  <c r="CX2" i="11"/>
  <c r="CY2" i="11"/>
  <c r="CZ2" i="11"/>
  <c r="DA2" i="11"/>
  <c r="DB2" i="11"/>
  <c r="DC2" i="11"/>
  <c r="DD2" i="11"/>
  <c r="DE2" i="11"/>
  <c r="DF2" i="11"/>
  <c r="DG2" i="11"/>
  <c r="DH2" i="11"/>
  <c r="DI2" i="11"/>
  <c r="DJ2" i="11"/>
  <c r="DK2" i="11"/>
  <c r="DL2" i="11"/>
  <c r="DM2" i="11"/>
  <c r="DN2" i="11"/>
  <c r="DO2" i="11"/>
  <c r="DP2" i="11"/>
  <c r="DQ2" i="11"/>
  <c r="DR2" i="11"/>
  <c r="DS2" i="11"/>
  <c r="DT2" i="11"/>
  <c r="DU2" i="11"/>
  <c r="DV2" i="11"/>
  <c r="DW2" i="11"/>
  <c r="DX2" i="11"/>
  <c r="DY2" i="11"/>
  <c r="DZ2" i="11"/>
  <c r="EA2" i="11"/>
  <c r="EB2" i="11"/>
  <c r="EC2" i="11"/>
  <c r="ED2" i="11"/>
  <c r="EE2" i="11"/>
  <c r="EF2" i="11"/>
  <c r="EG2" i="11"/>
  <c r="EH2" i="11"/>
  <c r="EI2" i="11"/>
  <c r="EJ2" i="11"/>
  <c r="EK2" i="11"/>
  <c r="EL2" i="11"/>
  <c r="EM2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I44" i="14"/>
  <c r="H96" i="14"/>
  <c r="H147" i="14"/>
  <c r="A85" i="14"/>
  <c r="A137" i="14"/>
  <c r="A188" i="14"/>
  <c r="A34" i="14"/>
  <c r="J44" i="9"/>
  <c r="I96" i="9"/>
  <c r="I147" i="9"/>
  <c r="A86" i="9"/>
  <c r="A138" i="9"/>
  <c r="A189" i="9"/>
  <c r="A35" i="9"/>
  <c r="H96" i="8"/>
  <c r="H147" i="8"/>
  <c r="I44" i="8"/>
  <c r="A85" i="8"/>
  <c r="A137" i="8"/>
  <c r="A188" i="8"/>
  <c r="A34" i="8"/>
  <c r="I96" i="7"/>
  <c r="I147" i="7"/>
  <c r="J44" i="7"/>
  <c r="A85" i="7"/>
  <c r="A137" i="7"/>
  <c r="A188" i="7"/>
  <c r="A34" i="7"/>
  <c r="G96" i="6"/>
  <c r="G147" i="6"/>
  <c r="H44" i="6"/>
  <c r="A83" i="6"/>
  <c r="A135" i="6"/>
  <c r="A186" i="6"/>
  <c r="A32" i="6"/>
  <c r="F96" i="5"/>
  <c r="F147" i="5"/>
  <c r="G44" i="5"/>
  <c r="A84" i="5"/>
  <c r="A136" i="5"/>
  <c r="A187" i="5"/>
  <c r="A33" i="5"/>
  <c r="G96" i="4"/>
  <c r="G147" i="4"/>
  <c r="H44" i="4"/>
  <c r="A84" i="4"/>
  <c r="A136" i="4"/>
  <c r="A187" i="4"/>
  <c r="A33" i="4"/>
  <c r="G5" i="10"/>
  <c r="J5" i="10"/>
  <c r="M5" i="10"/>
  <c r="P5" i="10"/>
  <c r="S5" i="10"/>
  <c r="V5" i="10"/>
  <c r="Y5" i="10"/>
  <c r="AB5" i="10"/>
  <c r="AE5" i="10"/>
  <c r="AH5" i="10"/>
  <c r="AK5" i="10"/>
  <c r="AJ3" i="10"/>
  <c r="AK4" i="10"/>
  <c r="F5" i="10"/>
  <c r="I5" i="10"/>
  <c r="L5" i="10"/>
  <c r="O5" i="10"/>
  <c r="R5" i="10"/>
  <c r="U5" i="10"/>
  <c r="X5" i="10"/>
  <c r="AA5" i="10"/>
  <c r="AD5" i="10"/>
  <c r="AG5" i="10"/>
  <c r="AJ5" i="10"/>
  <c r="AJ4" i="10"/>
  <c r="E5" i="10"/>
  <c r="H5" i="10"/>
  <c r="K5" i="10"/>
  <c r="N5" i="10"/>
  <c r="Q5" i="10"/>
  <c r="T5" i="10"/>
  <c r="W5" i="10"/>
  <c r="Z5" i="10"/>
  <c r="AC5" i="10"/>
  <c r="AF5" i="10"/>
  <c r="AI5" i="10"/>
  <c r="AI4" i="10"/>
  <c r="A86" i="14"/>
  <c r="A138" i="14"/>
  <c r="A189" i="14"/>
  <c r="A35" i="14"/>
  <c r="I96" i="14"/>
  <c r="I147" i="14"/>
  <c r="J44" i="14"/>
  <c r="A87" i="9"/>
  <c r="A139" i="9"/>
  <c r="A190" i="9"/>
  <c r="A36" i="9"/>
  <c r="J96" i="9"/>
  <c r="J147" i="9"/>
  <c r="K44" i="9"/>
  <c r="A86" i="8"/>
  <c r="A138" i="8"/>
  <c r="A189" i="8"/>
  <c r="A35" i="8"/>
  <c r="I96" i="8"/>
  <c r="I147" i="8"/>
  <c r="J44" i="8"/>
  <c r="A35" i="7"/>
  <c r="A86" i="7"/>
  <c r="A138" i="7"/>
  <c r="A189" i="7"/>
  <c r="J96" i="7"/>
  <c r="J147" i="7"/>
  <c r="K44" i="7"/>
  <c r="A84" i="6"/>
  <c r="A136" i="6"/>
  <c r="A187" i="6"/>
  <c r="A33" i="6"/>
  <c r="H96" i="6"/>
  <c r="H147" i="6"/>
  <c r="I44" i="6"/>
  <c r="A85" i="5"/>
  <c r="A137" i="5"/>
  <c r="A188" i="5"/>
  <c r="A34" i="5"/>
  <c r="G96" i="5"/>
  <c r="G147" i="5"/>
  <c r="H44" i="5"/>
  <c r="A85" i="4"/>
  <c r="A137" i="4"/>
  <c r="A188" i="4"/>
  <c r="A34" i="4"/>
  <c r="H96" i="4"/>
  <c r="H147" i="4"/>
  <c r="I44" i="4"/>
  <c r="R163" i="2"/>
  <c r="AP3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AP5" i="1"/>
  <c r="K5" i="1"/>
  <c r="AO5" i="1"/>
  <c r="J96" i="14"/>
  <c r="J147" i="14"/>
  <c r="K44" i="14"/>
  <c r="A36" i="14"/>
  <c r="A87" i="14"/>
  <c r="A139" i="14"/>
  <c r="A190" i="14"/>
  <c r="K96" i="9"/>
  <c r="K147" i="9"/>
  <c r="L44" i="9"/>
  <c r="A37" i="9"/>
  <c r="A88" i="9"/>
  <c r="A140" i="9"/>
  <c r="A191" i="9"/>
  <c r="J96" i="8"/>
  <c r="J147" i="8"/>
  <c r="K44" i="8"/>
  <c r="A87" i="8"/>
  <c r="A139" i="8"/>
  <c r="A190" i="8"/>
  <c r="A36" i="8"/>
  <c r="K96" i="7"/>
  <c r="K147" i="7"/>
  <c r="L44" i="7"/>
  <c r="A87" i="7"/>
  <c r="A139" i="7"/>
  <c r="A190" i="7"/>
  <c r="A36" i="7"/>
  <c r="I96" i="6"/>
  <c r="I147" i="6"/>
  <c r="J44" i="6"/>
  <c r="A85" i="6"/>
  <c r="A137" i="6"/>
  <c r="A188" i="6"/>
  <c r="A34" i="6"/>
  <c r="H96" i="5"/>
  <c r="H147" i="5"/>
  <c r="I44" i="5"/>
  <c r="A86" i="5"/>
  <c r="A138" i="5"/>
  <c r="A189" i="5"/>
  <c r="A35" i="5"/>
  <c r="I96" i="4"/>
  <c r="I147" i="4"/>
  <c r="J44" i="4"/>
  <c r="A86" i="4"/>
  <c r="A138" i="4"/>
  <c r="A189" i="4"/>
  <c r="A35" i="4"/>
  <c r="AG6" i="1"/>
  <c r="U6" i="1"/>
  <c r="AD6" i="1"/>
  <c r="R6" i="1"/>
  <c r="T6" i="1"/>
  <c r="AF6" i="1"/>
  <c r="O6" i="1"/>
  <c r="W6" i="1"/>
  <c r="X6" i="1"/>
  <c r="AJ6" i="1"/>
  <c r="AC6" i="1"/>
  <c r="Q6" i="1"/>
  <c r="AL6" i="1"/>
  <c r="Z6" i="1"/>
  <c r="N6" i="1"/>
  <c r="AA6" i="1"/>
  <c r="AI6" i="1"/>
  <c r="AM6" i="1"/>
  <c r="AQ5" i="1"/>
  <c r="P6" i="1"/>
  <c r="K6" i="1"/>
  <c r="L6" i="1"/>
  <c r="Z6" i="10"/>
  <c r="X6" i="10"/>
  <c r="F151" i="1"/>
  <c r="G148" i="1"/>
  <c r="I90" i="1"/>
  <c r="I91" i="1"/>
  <c r="H25" i="1"/>
  <c r="H26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48" i="1"/>
  <c r="I132" i="1"/>
  <c r="H131" i="1"/>
  <c r="H130" i="1"/>
  <c r="H129" i="1"/>
  <c r="H128" i="1"/>
  <c r="H127" i="1"/>
  <c r="H126" i="1"/>
  <c r="H122" i="1"/>
  <c r="H121" i="1"/>
  <c r="H120" i="1"/>
  <c r="H119" i="1"/>
  <c r="H118" i="1"/>
  <c r="H117" i="1"/>
  <c r="H116" i="1"/>
  <c r="H115" i="1"/>
  <c r="I114" i="1"/>
  <c r="I113" i="1"/>
  <c r="I112" i="1"/>
  <c r="I111" i="1"/>
  <c r="I110" i="1"/>
  <c r="I109" i="1"/>
  <c r="I108" i="1"/>
  <c r="H107" i="1"/>
  <c r="H106" i="1"/>
  <c r="H105" i="1"/>
  <c r="H104" i="1"/>
  <c r="H103" i="1"/>
  <c r="H102" i="1"/>
  <c r="H101" i="1"/>
  <c r="H100" i="1"/>
  <c r="H99" i="1"/>
  <c r="H98" i="1"/>
  <c r="H124" i="1"/>
  <c r="H125" i="1"/>
  <c r="H97" i="1"/>
  <c r="H96" i="1"/>
  <c r="H95" i="1"/>
  <c r="G94" i="1"/>
  <c r="G93" i="1"/>
  <c r="G92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90" i="1"/>
  <c r="G91" i="1"/>
  <c r="G70" i="1"/>
  <c r="H69" i="1"/>
  <c r="H68" i="1"/>
  <c r="H67" i="1"/>
  <c r="H66" i="1"/>
  <c r="H65" i="1"/>
  <c r="H64" i="1"/>
  <c r="H63" i="1"/>
  <c r="H62" i="1"/>
  <c r="H61" i="1"/>
  <c r="H57" i="1"/>
  <c r="H56" i="1"/>
  <c r="H55" i="1"/>
  <c r="H54" i="1"/>
  <c r="H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G32" i="1"/>
  <c r="G31" i="1"/>
  <c r="G30" i="1"/>
  <c r="G29" i="1"/>
  <c r="G28" i="1"/>
  <c r="G27" i="1"/>
  <c r="G23" i="1"/>
  <c r="G22" i="1"/>
  <c r="G21" i="1"/>
  <c r="G20" i="1"/>
  <c r="G19" i="1"/>
  <c r="G18" i="1"/>
  <c r="G17" i="1"/>
  <c r="G16" i="1"/>
  <c r="G15" i="1"/>
  <c r="I14" i="1"/>
  <c r="I13" i="1"/>
  <c r="I12" i="1"/>
  <c r="I11" i="1"/>
  <c r="I10" i="1"/>
  <c r="I9" i="1"/>
  <c r="I25" i="1"/>
  <c r="I26" i="1"/>
  <c r="I7" i="1"/>
  <c r="A88" i="14"/>
  <c r="A140" i="14"/>
  <c r="A191" i="14"/>
  <c r="A37" i="14"/>
  <c r="K96" i="14"/>
  <c r="K147" i="14"/>
  <c r="L44" i="14"/>
  <c r="A89" i="9"/>
  <c r="A141" i="9"/>
  <c r="A192" i="9"/>
  <c r="A38" i="9"/>
  <c r="L96" i="9"/>
  <c r="L147" i="9"/>
  <c r="M44" i="9"/>
  <c r="A88" i="8"/>
  <c r="A140" i="8"/>
  <c r="A191" i="8"/>
  <c r="A37" i="8"/>
  <c r="K96" i="8"/>
  <c r="K147" i="8"/>
  <c r="L44" i="8"/>
  <c r="A88" i="7"/>
  <c r="A140" i="7"/>
  <c r="A191" i="7"/>
  <c r="A37" i="7"/>
  <c r="L96" i="7"/>
  <c r="L147" i="7"/>
  <c r="M44" i="7"/>
  <c r="A86" i="6"/>
  <c r="A138" i="6"/>
  <c r="A189" i="6"/>
  <c r="A35" i="6"/>
  <c r="J96" i="6"/>
  <c r="J147" i="6"/>
  <c r="K44" i="6"/>
  <c r="A36" i="5"/>
  <c r="A87" i="5"/>
  <c r="A139" i="5"/>
  <c r="A190" i="5"/>
  <c r="I96" i="5"/>
  <c r="I147" i="5"/>
  <c r="J44" i="5"/>
  <c r="A87" i="4"/>
  <c r="A139" i="4"/>
  <c r="A190" i="4"/>
  <c r="A36" i="4"/>
  <c r="J96" i="4"/>
  <c r="J147" i="4"/>
  <c r="K44" i="4"/>
  <c r="P31" i="1"/>
  <c r="P35" i="1"/>
  <c r="P39" i="1"/>
  <c r="P30" i="1"/>
  <c r="P34" i="1"/>
  <c r="P38" i="1"/>
  <c r="P59" i="1"/>
  <c r="P29" i="1"/>
  <c r="P33" i="1"/>
  <c r="P37" i="1"/>
  <c r="P32" i="1"/>
  <c r="P40" i="1"/>
  <c r="P44" i="1"/>
  <c r="P48" i="1"/>
  <c r="P28" i="1"/>
  <c r="P43" i="1"/>
  <c r="P47" i="1"/>
  <c r="P42" i="1"/>
  <c r="P46" i="1"/>
  <c r="P45" i="1"/>
  <c r="P52" i="1"/>
  <c r="P56" i="1"/>
  <c r="P36" i="1"/>
  <c r="P41" i="1"/>
  <c r="P51" i="1"/>
  <c r="P55" i="1"/>
  <c r="P50" i="1"/>
  <c r="P54" i="1"/>
  <c r="P12" i="1"/>
  <c r="P16" i="1"/>
  <c r="P20" i="1"/>
  <c r="P57" i="1"/>
  <c r="P25" i="1"/>
  <c r="P11" i="1"/>
  <c r="P15" i="1"/>
  <c r="P19" i="1"/>
  <c r="P23" i="1"/>
  <c r="P53" i="1"/>
  <c r="P27" i="1"/>
  <c r="P10" i="1"/>
  <c r="P14" i="1"/>
  <c r="P18" i="1"/>
  <c r="P22" i="1"/>
  <c r="P7" i="1"/>
  <c r="P13" i="1"/>
  <c r="P17" i="1"/>
  <c r="P9" i="1"/>
  <c r="P49" i="1"/>
  <c r="P21" i="1"/>
  <c r="X31" i="1"/>
  <c r="X35" i="1"/>
  <c r="X39" i="1"/>
  <c r="X30" i="1"/>
  <c r="X34" i="1"/>
  <c r="X38" i="1"/>
  <c r="X59" i="1"/>
  <c r="X29" i="1"/>
  <c r="X33" i="1"/>
  <c r="X37" i="1"/>
  <c r="X40" i="1"/>
  <c r="X44" i="1"/>
  <c r="X48" i="1"/>
  <c r="X36" i="1"/>
  <c r="X43" i="1"/>
  <c r="X47" i="1"/>
  <c r="X32" i="1"/>
  <c r="X42" i="1"/>
  <c r="X46" i="1"/>
  <c r="X28" i="1"/>
  <c r="X52" i="1"/>
  <c r="X56" i="1"/>
  <c r="X51" i="1"/>
  <c r="X55" i="1"/>
  <c r="X45" i="1"/>
  <c r="X50" i="1"/>
  <c r="X54" i="1"/>
  <c r="X53" i="1"/>
  <c r="X27" i="1"/>
  <c r="X10" i="1"/>
  <c r="X14" i="1"/>
  <c r="X18" i="1"/>
  <c r="X22" i="1"/>
  <c r="X49" i="1"/>
  <c r="X25" i="1"/>
  <c r="X9" i="1"/>
  <c r="X13" i="1"/>
  <c r="X17" i="1"/>
  <c r="X21" i="1"/>
  <c r="X41" i="1"/>
  <c r="X12" i="1"/>
  <c r="X16" i="1"/>
  <c r="X20" i="1"/>
  <c r="X7" i="1"/>
  <c r="X19" i="1"/>
  <c r="X57" i="1"/>
  <c r="X15" i="1"/>
  <c r="X23" i="1"/>
  <c r="X11" i="1"/>
  <c r="AN6" i="1"/>
  <c r="AM30" i="1"/>
  <c r="AM34" i="1"/>
  <c r="AM38" i="1"/>
  <c r="AM29" i="1"/>
  <c r="AM33" i="1"/>
  <c r="AM37" i="1"/>
  <c r="AM28" i="1"/>
  <c r="AM32" i="1"/>
  <c r="AM36" i="1"/>
  <c r="AM39" i="1"/>
  <c r="AM43" i="1"/>
  <c r="AM47" i="1"/>
  <c r="AM42" i="1"/>
  <c r="AM46" i="1"/>
  <c r="AM59" i="1"/>
  <c r="AM35" i="1"/>
  <c r="AM41" i="1"/>
  <c r="AM45" i="1"/>
  <c r="AM40" i="1"/>
  <c r="AM51" i="1"/>
  <c r="AM55" i="1"/>
  <c r="AM50" i="1"/>
  <c r="AM54" i="1"/>
  <c r="AM27" i="1"/>
  <c r="AM31" i="1"/>
  <c r="AM48" i="1"/>
  <c r="AM49" i="1"/>
  <c r="AM53" i="1"/>
  <c r="AM57" i="1"/>
  <c r="AM44" i="1"/>
  <c r="AM56" i="1"/>
  <c r="AM10" i="1"/>
  <c r="AM14" i="1"/>
  <c r="AM18" i="1"/>
  <c r="AM22" i="1"/>
  <c r="AM7" i="1"/>
  <c r="AM52" i="1"/>
  <c r="AM9" i="1"/>
  <c r="AM13" i="1"/>
  <c r="AM17" i="1"/>
  <c r="AM21" i="1"/>
  <c r="AM25" i="1"/>
  <c r="AM12" i="1"/>
  <c r="AM16" i="1"/>
  <c r="AM20" i="1"/>
  <c r="AM19" i="1"/>
  <c r="AM15" i="1"/>
  <c r="AM11" i="1"/>
  <c r="AM23" i="1"/>
  <c r="S6" i="1"/>
  <c r="Q28" i="1"/>
  <c r="Q32" i="1"/>
  <c r="Q36" i="1"/>
  <c r="Q59" i="1"/>
  <c r="Q31" i="1"/>
  <c r="Q35" i="1"/>
  <c r="Q39" i="1"/>
  <c r="Q30" i="1"/>
  <c r="Q34" i="1"/>
  <c r="Q38" i="1"/>
  <c r="Q29" i="1"/>
  <c r="Q41" i="1"/>
  <c r="Q45" i="1"/>
  <c r="Q40" i="1"/>
  <c r="Q44" i="1"/>
  <c r="Q48" i="1"/>
  <c r="Q37" i="1"/>
  <c r="Q43" i="1"/>
  <c r="Q47" i="1"/>
  <c r="Q33" i="1"/>
  <c r="Q42" i="1"/>
  <c r="Q49" i="1"/>
  <c r="Q53" i="1"/>
  <c r="Q57" i="1"/>
  <c r="Q52" i="1"/>
  <c r="Q56" i="1"/>
  <c r="Q51" i="1"/>
  <c r="Q55" i="1"/>
  <c r="Q25" i="1"/>
  <c r="Q9" i="1"/>
  <c r="Q13" i="1"/>
  <c r="Q17" i="1"/>
  <c r="Q21" i="1"/>
  <c r="Q54" i="1"/>
  <c r="Q27" i="1"/>
  <c r="Q12" i="1"/>
  <c r="Q16" i="1"/>
  <c r="Q20" i="1"/>
  <c r="Q46" i="1"/>
  <c r="Q50" i="1"/>
  <c r="Q11" i="1"/>
  <c r="Q15" i="1"/>
  <c r="Q19" i="1"/>
  <c r="Q23" i="1"/>
  <c r="Q18" i="1"/>
  <c r="Q7" i="1"/>
  <c r="Q14" i="1"/>
  <c r="Q22" i="1"/>
  <c r="Q10" i="1"/>
  <c r="AF31" i="1"/>
  <c r="AF35" i="1"/>
  <c r="AF30" i="1"/>
  <c r="AF34" i="1"/>
  <c r="AF38" i="1"/>
  <c r="AF59" i="1"/>
  <c r="AF29" i="1"/>
  <c r="AF33" i="1"/>
  <c r="AF37" i="1"/>
  <c r="AF32" i="1"/>
  <c r="AF40" i="1"/>
  <c r="AF44" i="1"/>
  <c r="AF48" i="1"/>
  <c r="AF28" i="1"/>
  <c r="AF39" i="1"/>
  <c r="AF43" i="1"/>
  <c r="AF47" i="1"/>
  <c r="AF42" i="1"/>
  <c r="AF46" i="1"/>
  <c r="AF45" i="1"/>
  <c r="AF52" i="1"/>
  <c r="AF56" i="1"/>
  <c r="AF27" i="1"/>
  <c r="AF41" i="1"/>
  <c r="AF51" i="1"/>
  <c r="AF55" i="1"/>
  <c r="AF36" i="1"/>
  <c r="AF50" i="1"/>
  <c r="AF54" i="1"/>
  <c r="AF11" i="1"/>
  <c r="AF15" i="1"/>
  <c r="AF19" i="1"/>
  <c r="AF23" i="1"/>
  <c r="AF57" i="1"/>
  <c r="AF25" i="1"/>
  <c r="AF10" i="1"/>
  <c r="AF14" i="1"/>
  <c r="AF18" i="1"/>
  <c r="AF22" i="1"/>
  <c r="AF53" i="1"/>
  <c r="AF9" i="1"/>
  <c r="AF13" i="1"/>
  <c r="AF17" i="1"/>
  <c r="AF21" i="1"/>
  <c r="AF49" i="1"/>
  <c r="AF16" i="1"/>
  <c r="AF7" i="1"/>
  <c r="AF12" i="1"/>
  <c r="AF20" i="1"/>
  <c r="AD59" i="1"/>
  <c r="AD29" i="1"/>
  <c r="AD33" i="1"/>
  <c r="AD37" i="1"/>
  <c r="AD28" i="1"/>
  <c r="AD32" i="1"/>
  <c r="AD36" i="1"/>
  <c r="AD31" i="1"/>
  <c r="AD35" i="1"/>
  <c r="AD38" i="1"/>
  <c r="AD42" i="1"/>
  <c r="AD46" i="1"/>
  <c r="AD34" i="1"/>
  <c r="AD41" i="1"/>
  <c r="AD45" i="1"/>
  <c r="AD30" i="1"/>
  <c r="AD40" i="1"/>
  <c r="AD44" i="1"/>
  <c r="AD48" i="1"/>
  <c r="AD50" i="1"/>
  <c r="AD54" i="1"/>
  <c r="AD47" i="1"/>
  <c r="AD49" i="1"/>
  <c r="AD53" i="1"/>
  <c r="AD57" i="1"/>
  <c r="AD43" i="1"/>
  <c r="AD52" i="1"/>
  <c r="AD56" i="1"/>
  <c r="AD27" i="1"/>
  <c r="AD51" i="1"/>
  <c r="AD10" i="1"/>
  <c r="AD14" i="1"/>
  <c r="AD18" i="1"/>
  <c r="AD22" i="1"/>
  <c r="AD9" i="1"/>
  <c r="AD13" i="1"/>
  <c r="AD17" i="1"/>
  <c r="AD21" i="1"/>
  <c r="AD12" i="1"/>
  <c r="AD16" i="1"/>
  <c r="AD20" i="1"/>
  <c r="AD7" i="1"/>
  <c r="AD25" i="1"/>
  <c r="AD19" i="1"/>
  <c r="AD15" i="1"/>
  <c r="AD23" i="1"/>
  <c r="AD55" i="1"/>
  <c r="AD11" i="1"/>
  <c r="AD39" i="1"/>
  <c r="AK6" i="1"/>
  <c r="Y6" i="1"/>
  <c r="M6" i="1"/>
  <c r="AH6" i="1"/>
  <c r="V6" i="1"/>
  <c r="AL59" i="1"/>
  <c r="AL29" i="1"/>
  <c r="AL33" i="1"/>
  <c r="AL37" i="1"/>
  <c r="AL28" i="1"/>
  <c r="AL32" i="1"/>
  <c r="AL36" i="1"/>
  <c r="AL31" i="1"/>
  <c r="AL35" i="1"/>
  <c r="AL30" i="1"/>
  <c r="AL42" i="1"/>
  <c r="AL46" i="1"/>
  <c r="AL41" i="1"/>
  <c r="AL45" i="1"/>
  <c r="AL38" i="1"/>
  <c r="AL40" i="1"/>
  <c r="AL44" i="1"/>
  <c r="AL48" i="1"/>
  <c r="AL43" i="1"/>
  <c r="AL50" i="1"/>
  <c r="AL54" i="1"/>
  <c r="AL39" i="1"/>
  <c r="AL49" i="1"/>
  <c r="AL53" i="1"/>
  <c r="AL57" i="1"/>
  <c r="AL52" i="1"/>
  <c r="AL56" i="1"/>
  <c r="AL27" i="1"/>
  <c r="AL9" i="1"/>
  <c r="AL13" i="1"/>
  <c r="AL17" i="1"/>
  <c r="AL21" i="1"/>
  <c r="AL34" i="1"/>
  <c r="AL47" i="1"/>
  <c r="AL55" i="1"/>
  <c r="AL12" i="1"/>
  <c r="AL16" i="1"/>
  <c r="AL20" i="1"/>
  <c r="AL7" i="1"/>
  <c r="AL51" i="1"/>
  <c r="AL11" i="1"/>
  <c r="AL15" i="1"/>
  <c r="AL19" i="1"/>
  <c r="AL23" i="1"/>
  <c r="AL14" i="1"/>
  <c r="AL10" i="1"/>
  <c r="AL18" i="1"/>
  <c r="AL25" i="1"/>
  <c r="AL22" i="1"/>
  <c r="R59" i="1"/>
  <c r="R29" i="1"/>
  <c r="R33" i="1"/>
  <c r="R37" i="1"/>
  <c r="R28" i="1"/>
  <c r="R32" i="1"/>
  <c r="R36" i="1"/>
  <c r="R31" i="1"/>
  <c r="R35" i="1"/>
  <c r="R39" i="1"/>
  <c r="R42" i="1"/>
  <c r="R46" i="1"/>
  <c r="R38" i="1"/>
  <c r="R41" i="1"/>
  <c r="R45" i="1"/>
  <c r="R34" i="1"/>
  <c r="R40" i="1"/>
  <c r="R44" i="1"/>
  <c r="R48" i="1"/>
  <c r="R50" i="1"/>
  <c r="R54" i="1"/>
  <c r="R49" i="1"/>
  <c r="R53" i="1"/>
  <c r="R57" i="1"/>
  <c r="R47" i="1"/>
  <c r="R52" i="1"/>
  <c r="R56" i="1"/>
  <c r="R55" i="1"/>
  <c r="R27" i="1"/>
  <c r="R10" i="1"/>
  <c r="R14" i="1"/>
  <c r="R18" i="1"/>
  <c r="R22" i="1"/>
  <c r="R43" i="1"/>
  <c r="R51" i="1"/>
  <c r="R9" i="1"/>
  <c r="R13" i="1"/>
  <c r="R17" i="1"/>
  <c r="R21" i="1"/>
  <c r="R7" i="1"/>
  <c r="R12" i="1"/>
  <c r="R16" i="1"/>
  <c r="R20" i="1"/>
  <c r="R23" i="1"/>
  <c r="R19" i="1"/>
  <c r="R25" i="1"/>
  <c r="R11" i="1"/>
  <c r="R30" i="1"/>
  <c r="R15" i="1"/>
  <c r="L28" i="1"/>
  <c r="L32" i="1"/>
  <c r="L36" i="1"/>
  <c r="L40" i="1"/>
  <c r="L44" i="1"/>
  <c r="L48" i="1"/>
  <c r="L52" i="1"/>
  <c r="L56" i="1"/>
  <c r="L12" i="1"/>
  <c r="L16" i="1"/>
  <c r="L20" i="1"/>
  <c r="L31" i="1"/>
  <c r="L35" i="1"/>
  <c r="L39" i="1"/>
  <c r="L43" i="1"/>
  <c r="L47" i="1"/>
  <c r="L51" i="1"/>
  <c r="L55" i="1"/>
  <c r="L9" i="1"/>
  <c r="L13" i="1"/>
  <c r="L17" i="1"/>
  <c r="L21" i="1"/>
  <c r="L30" i="1"/>
  <c r="L34" i="1"/>
  <c r="L38" i="1"/>
  <c r="L42" i="1"/>
  <c r="L46" i="1"/>
  <c r="L50" i="1"/>
  <c r="L54" i="1"/>
  <c r="L27" i="1"/>
  <c r="L10" i="1"/>
  <c r="L14" i="1"/>
  <c r="L18" i="1"/>
  <c r="L22" i="1"/>
  <c r="L37" i="1"/>
  <c r="L53" i="1"/>
  <c r="L19" i="1"/>
  <c r="L33" i="1"/>
  <c r="L49" i="1"/>
  <c r="L25" i="1"/>
  <c r="L23" i="1"/>
  <c r="L7" i="1"/>
  <c r="L41" i="1"/>
  <c r="L29" i="1"/>
  <c r="L45" i="1"/>
  <c r="L11" i="1"/>
  <c r="L57" i="1"/>
  <c r="L15" i="1"/>
  <c r="AI30" i="1"/>
  <c r="AI34" i="1"/>
  <c r="AI38" i="1"/>
  <c r="AI29" i="1"/>
  <c r="AI33" i="1"/>
  <c r="AI37" i="1"/>
  <c r="AI28" i="1"/>
  <c r="AI32" i="1"/>
  <c r="AI36" i="1"/>
  <c r="AI39" i="1"/>
  <c r="AI43" i="1"/>
  <c r="AI47" i="1"/>
  <c r="AI35" i="1"/>
  <c r="AI42" i="1"/>
  <c r="AI46" i="1"/>
  <c r="AI31" i="1"/>
  <c r="AI41" i="1"/>
  <c r="AI45" i="1"/>
  <c r="AI51" i="1"/>
  <c r="AI55" i="1"/>
  <c r="AI48" i="1"/>
  <c r="AI50" i="1"/>
  <c r="AI54" i="1"/>
  <c r="AI27" i="1"/>
  <c r="AI59" i="1"/>
  <c r="AI44" i="1"/>
  <c r="AI49" i="1"/>
  <c r="AI53" i="1"/>
  <c r="AI57" i="1"/>
  <c r="AI52" i="1"/>
  <c r="AI10" i="1"/>
  <c r="AI14" i="1"/>
  <c r="AI18" i="1"/>
  <c r="AI22" i="1"/>
  <c r="AI7" i="1"/>
  <c r="AI40" i="1"/>
  <c r="AI9" i="1"/>
  <c r="AI13" i="1"/>
  <c r="AI17" i="1"/>
  <c r="AI21" i="1"/>
  <c r="AI25" i="1"/>
  <c r="AI12" i="1"/>
  <c r="AI16" i="1"/>
  <c r="AI20" i="1"/>
  <c r="AI56" i="1"/>
  <c r="AI15" i="1"/>
  <c r="AI11" i="1"/>
  <c r="AI23" i="1"/>
  <c r="AI19" i="1"/>
  <c r="N59" i="1"/>
  <c r="N29" i="1"/>
  <c r="N33" i="1"/>
  <c r="N37" i="1"/>
  <c r="N28" i="1"/>
  <c r="N32" i="1"/>
  <c r="N36" i="1"/>
  <c r="N31" i="1"/>
  <c r="N35" i="1"/>
  <c r="N39" i="1"/>
  <c r="N38" i="1"/>
  <c r="N42" i="1"/>
  <c r="N46" i="1"/>
  <c r="N34" i="1"/>
  <c r="N41" i="1"/>
  <c r="N45" i="1"/>
  <c r="N49" i="1"/>
  <c r="N30" i="1"/>
  <c r="N40" i="1"/>
  <c r="N44" i="1"/>
  <c r="N48" i="1"/>
  <c r="N50" i="1"/>
  <c r="N54" i="1"/>
  <c r="N47" i="1"/>
  <c r="N53" i="1"/>
  <c r="N57" i="1"/>
  <c r="N43" i="1"/>
  <c r="N52" i="1"/>
  <c r="N56" i="1"/>
  <c r="N51" i="1"/>
  <c r="N27" i="1"/>
  <c r="N10" i="1"/>
  <c r="N14" i="1"/>
  <c r="N18" i="1"/>
  <c r="N22" i="1"/>
  <c r="N7" i="1"/>
  <c r="N9" i="1"/>
  <c r="N13" i="1"/>
  <c r="N17" i="1"/>
  <c r="N21" i="1"/>
  <c r="N12" i="1"/>
  <c r="N16" i="1"/>
  <c r="N20" i="1"/>
  <c r="N25" i="1"/>
  <c r="N19" i="1"/>
  <c r="N55" i="1"/>
  <c r="N15" i="1"/>
  <c r="N23" i="1"/>
  <c r="N11" i="1"/>
  <c r="AC28" i="1"/>
  <c r="AC32" i="1"/>
  <c r="AC36" i="1"/>
  <c r="AC59" i="1"/>
  <c r="AC31" i="1"/>
  <c r="AC35" i="1"/>
  <c r="AC39" i="1"/>
  <c r="AC30" i="1"/>
  <c r="AC34" i="1"/>
  <c r="AC38" i="1"/>
  <c r="AC41" i="1"/>
  <c r="AC45" i="1"/>
  <c r="AC37" i="1"/>
  <c r="AC40" i="1"/>
  <c r="AC44" i="1"/>
  <c r="AC48" i="1"/>
  <c r="AC33" i="1"/>
  <c r="AC43" i="1"/>
  <c r="AC47" i="1"/>
  <c r="AC49" i="1"/>
  <c r="AC53" i="1"/>
  <c r="AC57" i="1"/>
  <c r="AC52" i="1"/>
  <c r="AC56" i="1"/>
  <c r="AC29" i="1"/>
  <c r="AC46" i="1"/>
  <c r="AC51" i="1"/>
  <c r="AC55" i="1"/>
  <c r="AC42" i="1"/>
  <c r="AC54" i="1"/>
  <c r="AC25" i="1"/>
  <c r="AC9" i="1"/>
  <c r="AC13" i="1"/>
  <c r="AC17" i="1"/>
  <c r="AC21" i="1"/>
  <c r="AC50" i="1"/>
  <c r="AC12" i="1"/>
  <c r="AC16" i="1"/>
  <c r="AC20" i="1"/>
  <c r="AC27" i="1"/>
  <c r="AC11" i="1"/>
  <c r="AC15" i="1"/>
  <c r="AC19" i="1"/>
  <c r="AC23" i="1"/>
  <c r="AC14" i="1"/>
  <c r="AC7" i="1"/>
  <c r="AC10" i="1"/>
  <c r="AC22" i="1"/>
  <c r="AC18" i="1"/>
  <c r="W30" i="1"/>
  <c r="W34" i="1"/>
  <c r="W38" i="1"/>
  <c r="W29" i="1"/>
  <c r="W33" i="1"/>
  <c r="W37" i="1"/>
  <c r="W28" i="1"/>
  <c r="W32" i="1"/>
  <c r="W36" i="1"/>
  <c r="W43" i="1"/>
  <c r="W47" i="1"/>
  <c r="W39" i="1"/>
  <c r="W42" i="1"/>
  <c r="W46" i="1"/>
  <c r="W59" i="1"/>
  <c r="W35" i="1"/>
  <c r="W41" i="1"/>
  <c r="W45" i="1"/>
  <c r="W40" i="1"/>
  <c r="W51" i="1"/>
  <c r="W55" i="1"/>
  <c r="W31" i="1"/>
  <c r="W50" i="1"/>
  <c r="W54" i="1"/>
  <c r="W27" i="1"/>
  <c r="W48" i="1"/>
  <c r="W49" i="1"/>
  <c r="W53" i="1"/>
  <c r="W57" i="1"/>
  <c r="W56" i="1"/>
  <c r="W9" i="1"/>
  <c r="W13" i="1"/>
  <c r="W17" i="1"/>
  <c r="W21" i="1"/>
  <c r="W52" i="1"/>
  <c r="W12" i="1"/>
  <c r="W16" i="1"/>
  <c r="W20" i="1"/>
  <c r="W25" i="1"/>
  <c r="W11" i="1"/>
  <c r="W15" i="1"/>
  <c r="W19" i="1"/>
  <c r="W23" i="1"/>
  <c r="W14" i="1"/>
  <c r="W7" i="1"/>
  <c r="W44" i="1"/>
  <c r="W10" i="1"/>
  <c r="W22" i="1"/>
  <c r="W18" i="1"/>
  <c r="AB6" i="1"/>
  <c r="U28" i="1"/>
  <c r="U32" i="1"/>
  <c r="U36" i="1"/>
  <c r="U59" i="1"/>
  <c r="U31" i="1"/>
  <c r="U35" i="1"/>
  <c r="U39" i="1"/>
  <c r="U30" i="1"/>
  <c r="U34" i="1"/>
  <c r="U38" i="1"/>
  <c r="U33" i="1"/>
  <c r="U41" i="1"/>
  <c r="U45" i="1"/>
  <c r="U29" i="1"/>
  <c r="U40" i="1"/>
  <c r="U44" i="1"/>
  <c r="U48" i="1"/>
  <c r="U43" i="1"/>
  <c r="U47" i="1"/>
  <c r="U46" i="1"/>
  <c r="U49" i="1"/>
  <c r="U53" i="1"/>
  <c r="U57" i="1"/>
  <c r="U42" i="1"/>
  <c r="U52" i="1"/>
  <c r="U56" i="1"/>
  <c r="U51" i="1"/>
  <c r="U55" i="1"/>
  <c r="U25" i="1"/>
  <c r="U10" i="1"/>
  <c r="U14" i="1"/>
  <c r="U18" i="1"/>
  <c r="U22" i="1"/>
  <c r="U27" i="1"/>
  <c r="U9" i="1"/>
  <c r="U13" i="1"/>
  <c r="U17" i="1"/>
  <c r="U21" i="1"/>
  <c r="U37" i="1"/>
  <c r="U54" i="1"/>
  <c r="U12" i="1"/>
  <c r="U16" i="1"/>
  <c r="U20" i="1"/>
  <c r="U7" i="1"/>
  <c r="U19" i="1"/>
  <c r="U50" i="1"/>
  <c r="U15" i="1"/>
  <c r="U11" i="1"/>
  <c r="U23" i="1"/>
  <c r="AA30" i="1"/>
  <c r="AA34" i="1"/>
  <c r="AA38" i="1"/>
  <c r="AA29" i="1"/>
  <c r="AA33" i="1"/>
  <c r="AA37" i="1"/>
  <c r="AA28" i="1"/>
  <c r="AA32" i="1"/>
  <c r="AA36" i="1"/>
  <c r="AA31" i="1"/>
  <c r="AA43" i="1"/>
  <c r="AA47" i="1"/>
  <c r="AA59" i="1"/>
  <c r="AA42" i="1"/>
  <c r="AA46" i="1"/>
  <c r="AA39" i="1"/>
  <c r="AA41" i="1"/>
  <c r="AA45" i="1"/>
  <c r="AA35" i="1"/>
  <c r="AA44" i="1"/>
  <c r="AA51" i="1"/>
  <c r="AA55" i="1"/>
  <c r="AA40" i="1"/>
  <c r="AA50" i="1"/>
  <c r="AA54" i="1"/>
  <c r="AA27" i="1"/>
  <c r="AA49" i="1"/>
  <c r="AA53" i="1"/>
  <c r="AA57" i="1"/>
  <c r="AA10" i="1"/>
  <c r="AA14" i="1"/>
  <c r="AA18" i="1"/>
  <c r="AA22" i="1"/>
  <c r="AA56" i="1"/>
  <c r="AA9" i="1"/>
  <c r="AA13" i="1"/>
  <c r="AA17" i="1"/>
  <c r="AA21" i="1"/>
  <c r="AA48" i="1"/>
  <c r="AA52" i="1"/>
  <c r="AA25" i="1"/>
  <c r="AA12" i="1"/>
  <c r="AA16" i="1"/>
  <c r="AA20" i="1"/>
  <c r="AA7" i="1"/>
  <c r="AA19" i="1"/>
  <c r="AA15" i="1"/>
  <c r="AA11" i="1"/>
  <c r="AA23" i="1"/>
  <c r="K31" i="1"/>
  <c r="K35" i="1"/>
  <c r="K39" i="1"/>
  <c r="K43" i="1"/>
  <c r="K47" i="1"/>
  <c r="K51" i="1"/>
  <c r="K55" i="1"/>
  <c r="K25" i="1"/>
  <c r="K9" i="1"/>
  <c r="K13" i="1"/>
  <c r="K17" i="1"/>
  <c r="K30" i="1"/>
  <c r="K34" i="1"/>
  <c r="K38" i="1"/>
  <c r="K42" i="1"/>
  <c r="K46" i="1"/>
  <c r="K50" i="1"/>
  <c r="K54" i="1"/>
  <c r="K7" i="1"/>
  <c r="K10" i="1"/>
  <c r="K14" i="1"/>
  <c r="K18" i="1"/>
  <c r="K29" i="1"/>
  <c r="K33" i="1"/>
  <c r="K37" i="1"/>
  <c r="K41" i="1"/>
  <c r="K45" i="1"/>
  <c r="K49" i="1"/>
  <c r="K53" i="1"/>
  <c r="K57" i="1"/>
  <c r="K11" i="1"/>
  <c r="K15" i="1"/>
  <c r="K32" i="1"/>
  <c r="K48" i="1"/>
  <c r="K27" i="1"/>
  <c r="K19" i="1"/>
  <c r="K23" i="1"/>
  <c r="K28" i="1"/>
  <c r="K44" i="1"/>
  <c r="K20" i="1"/>
  <c r="K52" i="1"/>
  <c r="K16" i="1"/>
  <c r="K40" i="1"/>
  <c r="K56" i="1"/>
  <c r="K12" i="1"/>
  <c r="K21" i="1"/>
  <c r="K36" i="1"/>
  <c r="K22" i="1"/>
  <c r="AE6" i="1"/>
  <c r="Z59" i="1"/>
  <c r="Z29" i="1"/>
  <c r="Z33" i="1"/>
  <c r="Z37" i="1"/>
  <c r="Z28" i="1"/>
  <c r="Z32" i="1"/>
  <c r="Z36" i="1"/>
  <c r="Z31" i="1"/>
  <c r="Z35" i="1"/>
  <c r="Z39" i="1"/>
  <c r="Z34" i="1"/>
  <c r="Z42" i="1"/>
  <c r="Z46" i="1"/>
  <c r="Z30" i="1"/>
  <c r="Z41" i="1"/>
  <c r="Z45" i="1"/>
  <c r="Z40" i="1"/>
  <c r="Z44" i="1"/>
  <c r="Z48" i="1"/>
  <c r="Z47" i="1"/>
  <c r="Z50" i="1"/>
  <c r="Z54" i="1"/>
  <c r="Z38" i="1"/>
  <c r="Z43" i="1"/>
  <c r="Z49" i="1"/>
  <c r="Z53" i="1"/>
  <c r="Z57" i="1"/>
  <c r="Z52" i="1"/>
  <c r="Z56" i="1"/>
  <c r="Z27" i="1"/>
  <c r="Z9" i="1"/>
  <c r="Z13" i="1"/>
  <c r="Z17" i="1"/>
  <c r="Z21" i="1"/>
  <c r="Z12" i="1"/>
  <c r="Z16" i="1"/>
  <c r="Z20" i="1"/>
  <c r="Z55" i="1"/>
  <c r="Z11" i="1"/>
  <c r="Z15" i="1"/>
  <c r="Z19" i="1"/>
  <c r="Z23" i="1"/>
  <c r="Z14" i="1"/>
  <c r="Z7" i="1"/>
  <c r="Z25" i="1"/>
  <c r="Z10" i="1"/>
  <c r="Z18" i="1"/>
  <c r="Z22" i="1"/>
  <c r="Z51" i="1"/>
  <c r="AJ31" i="1"/>
  <c r="AJ35" i="1"/>
  <c r="AJ30" i="1"/>
  <c r="AJ34" i="1"/>
  <c r="AJ38" i="1"/>
  <c r="AJ59" i="1"/>
  <c r="AJ29" i="1"/>
  <c r="AJ33" i="1"/>
  <c r="AJ37" i="1"/>
  <c r="AJ36" i="1"/>
  <c r="AJ40" i="1"/>
  <c r="AJ44" i="1"/>
  <c r="AJ48" i="1"/>
  <c r="AJ32" i="1"/>
  <c r="AJ39" i="1"/>
  <c r="AJ43" i="1"/>
  <c r="AJ47" i="1"/>
  <c r="AJ28" i="1"/>
  <c r="AJ42" i="1"/>
  <c r="AJ46" i="1"/>
  <c r="AJ52" i="1"/>
  <c r="AJ56" i="1"/>
  <c r="AJ27" i="1"/>
  <c r="AJ45" i="1"/>
  <c r="AJ51" i="1"/>
  <c r="AJ55" i="1"/>
  <c r="AJ41" i="1"/>
  <c r="AJ50" i="1"/>
  <c r="AJ54" i="1"/>
  <c r="AJ49" i="1"/>
  <c r="AJ11" i="1"/>
  <c r="AJ15" i="1"/>
  <c r="AJ19" i="1"/>
  <c r="AJ23" i="1"/>
  <c r="AJ25" i="1"/>
  <c r="AJ10" i="1"/>
  <c r="AJ14" i="1"/>
  <c r="AJ18" i="1"/>
  <c r="AJ22" i="1"/>
  <c r="AJ57" i="1"/>
  <c r="AJ9" i="1"/>
  <c r="AJ13" i="1"/>
  <c r="AJ17" i="1"/>
  <c r="AJ21" i="1"/>
  <c r="AJ20" i="1"/>
  <c r="AJ16" i="1"/>
  <c r="AJ53" i="1"/>
  <c r="AJ12" i="1"/>
  <c r="AJ7" i="1"/>
  <c r="O30" i="1"/>
  <c r="O34" i="1"/>
  <c r="O38" i="1"/>
  <c r="O29" i="1"/>
  <c r="O33" i="1"/>
  <c r="O37" i="1"/>
  <c r="O28" i="1"/>
  <c r="O32" i="1"/>
  <c r="O36" i="1"/>
  <c r="O59" i="1"/>
  <c r="O35" i="1"/>
  <c r="O43" i="1"/>
  <c r="O47" i="1"/>
  <c r="O31" i="1"/>
  <c r="O42" i="1"/>
  <c r="O46" i="1"/>
  <c r="O41" i="1"/>
  <c r="O45" i="1"/>
  <c r="O49" i="1"/>
  <c r="O48" i="1"/>
  <c r="O51" i="1"/>
  <c r="O55" i="1"/>
  <c r="O44" i="1"/>
  <c r="O50" i="1"/>
  <c r="O54" i="1"/>
  <c r="O39" i="1"/>
  <c r="O40" i="1"/>
  <c r="O53" i="1"/>
  <c r="O57" i="1"/>
  <c r="O11" i="1"/>
  <c r="O15" i="1"/>
  <c r="O19" i="1"/>
  <c r="O23" i="1"/>
  <c r="O10" i="1"/>
  <c r="O14" i="1"/>
  <c r="O18" i="1"/>
  <c r="O22" i="1"/>
  <c r="O56" i="1"/>
  <c r="O25" i="1"/>
  <c r="O9" i="1"/>
  <c r="O13" i="1"/>
  <c r="O17" i="1"/>
  <c r="O21" i="1"/>
  <c r="O52" i="1"/>
  <c r="O7" i="1"/>
  <c r="O27" i="1"/>
  <c r="O20" i="1"/>
  <c r="O16" i="1"/>
  <c r="O12" i="1"/>
  <c r="T31" i="1"/>
  <c r="T35" i="1"/>
  <c r="T39" i="1"/>
  <c r="T30" i="1"/>
  <c r="T34" i="1"/>
  <c r="T38" i="1"/>
  <c r="T59" i="1"/>
  <c r="T29" i="1"/>
  <c r="T33" i="1"/>
  <c r="T37" i="1"/>
  <c r="T36" i="1"/>
  <c r="T40" i="1"/>
  <c r="T44" i="1"/>
  <c r="T48" i="1"/>
  <c r="T32" i="1"/>
  <c r="T43" i="1"/>
  <c r="T47" i="1"/>
  <c r="T28" i="1"/>
  <c r="T42" i="1"/>
  <c r="T46" i="1"/>
  <c r="T52" i="1"/>
  <c r="T56" i="1"/>
  <c r="T45" i="1"/>
  <c r="T51" i="1"/>
  <c r="T55" i="1"/>
  <c r="T41" i="1"/>
  <c r="T50" i="1"/>
  <c r="T54" i="1"/>
  <c r="T49" i="1"/>
  <c r="T9" i="1"/>
  <c r="T13" i="1"/>
  <c r="T17" i="1"/>
  <c r="T21" i="1"/>
  <c r="T25" i="1"/>
  <c r="T12" i="1"/>
  <c r="T16" i="1"/>
  <c r="T20" i="1"/>
  <c r="T57" i="1"/>
  <c r="T27" i="1"/>
  <c r="T11" i="1"/>
  <c r="T15" i="1"/>
  <c r="T19" i="1"/>
  <c r="T23" i="1"/>
  <c r="T14" i="1"/>
  <c r="T7" i="1"/>
  <c r="T10" i="1"/>
  <c r="T18" i="1"/>
  <c r="T53" i="1"/>
  <c r="T22" i="1"/>
  <c r="AG28" i="1"/>
  <c r="AG32" i="1"/>
  <c r="AG36" i="1"/>
  <c r="AG59" i="1"/>
  <c r="AG31" i="1"/>
  <c r="AG35" i="1"/>
  <c r="AG30" i="1"/>
  <c r="AG34" i="1"/>
  <c r="AG38" i="1"/>
  <c r="AG29" i="1"/>
  <c r="AG41" i="1"/>
  <c r="AG45" i="1"/>
  <c r="AG40" i="1"/>
  <c r="AG44" i="1"/>
  <c r="AG48" i="1"/>
  <c r="AG37" i="1"/>
  <c r="AG39" i="1"/>
  <c r="AG43" i="1"/>
  <c r="AG47" i="1"/>
  <c r="AG42" i="1"/>
  <c r="AG49" i="1"/>
  <c r="AG53" i="1"/>
  <c r="AG57" i="1"/>
  <c r="AG33" i="1"/>
  <c r="AG52" i="1"/>
  <c r="AG56" i="1"/>
  <c r="AG51" i="1"/>
  <c r="AG55" i="1"/>
  <c r="AG25" i="1"/>
  <c r="AG12" i="1"/>
  <c r="AG16" i="1"/>
  <c r="AG20" i="1"/>
  <c r="AG54" i="1"/>
  <c r="AG27" i="1"/>
  <c r="AG11" i="1"/>
  <c r="AG15" i="1"/>
  <c r="AG19" i="1"/>
  <c r="AG23" i="1"/>
  <c r="AG50" i="1"/>
  <c r="AG10" i="1"/>
  <c r="AG14" i="1"/>
  <c r="AG18" i="1"/>
  <c r="AG22" i="1"/>
  <c r="AG7" i="1"/>
  <c r="AG21" i="1"/>
  <c r="AG17" i="1"/>
  <c r="AG9" i="1"/>
  <c r="AG46" i="1"/>
  <c r="AG13" i="1"/>
  <c r="I6" i="10"/>
  <c r="N6" i="10"/>
  <c r="W6" i="10"/>
  <c r="L6" i="10"/>
  <c r="AF6" i="10"/>
  <c r="K6" i="10"/>
  <c r="AC6" i="10"/>
  <c r="T6" i="10"/>
  <c r="E6" i="10"/>
  <c r="AG6" i="10"/>
  <c r="Q6" i="10"/>
  <c r="H6" i="10"/>
  <c r="AH6" i="10"/>
  <c r="V6" i="10"/>
  <c r="J6" i="10"/>
  <c r="G6" i="10"/>
  <c r="AE6" i="10"/>
  <c r="S6" i="10"/>
  <c r="AB6" i="10"/>
  <c r="U6" i="10"/>
  <c r="Y6" i="10"/>
  <c r="AD6" i="10"/>
  <c r="R6" i="10"/>
  <c r="F6" i="10"/>
  <c r="AA6" i="10"/>
  <c r="O6" i="10"/>
  <c r="M6" i="10"/>
  <c r="P6" i="10"/>
  <c r="I59" i="1"/>
  <c r="I60" i="1"/>
  <c r="H59" i="1"/>
  <c r="H60" i="1"/>
  <c r="H148" i="1"/>
  <c r="G25" i="1"/>
  <c r="G26" i="1"/>
  <c r="H90" i="1"/>
  <c r="H91" i="1"/>
  <c r="G124" i="1"/>
  <c r="G125" i="1"/>
  <c r="I124" i="1"/>
  <c r="I125" i="1"/>
  <c r="G59" i="1"/>
  <c r="G60" i="1"/>
  <c r="I151" i="1"/>
  <c r="I152" i="1"/>
  <c r="I149" i="1"/>
  <c r="H151" i="1"/>
  <c r="H152" i="1"/>
  <c r="H149" i="1"/>
  <c r="G149" i="1"/>
  <c r="AH187" i="3"/>
  <c r="AG187" i="3"/>
  <c r="AF187" i="3"/>
  <c r="AE187" i="3"/>
  <c r="AD187" i="3"/>
  <c r="W187" i="3"/>
  <c r="V187" i="3"/>
  <c r="U187" i="3"/>
  <c r="T187" i="3"/>
  <c r="S187" i="3"/>
  <c r="R187" i="3"/>
  <c r="AH186" i="3"/>
  <c r="AG186" i="3"/>
  <c r="AF186" i="3"/>
  <c r="AE186" i="3"/>
  <c r="AD186" i="3"/>
  <c r="W186" i="3"/>
  <c r="V186" i="3"/>
  <c r="U186" i="3"/>
  <c r="T186" i="3"/>
  <c r="S186" i="3"/>
  <c r="R186" i="3"/>
  <c r="AH185" i="3"/>
  <c r="AG185" i="3"/>
  <c r="AF185" i="3"/>
  <c r="AE185" i="3"/>
  <c r="AD185" i="3"/>
  <c r="W185" i="3"/>
  <c r="V185" i="3"/>
  <c r="U185" i="3"/>
  <c r="T185" i="3"/>
  <c r="S185" i="3"/>
  <c r="R185" i="3"/>
  <c r="AH184" i="3"/>
  <c r="AG184" i="3"/>
  <c r="AF184" i="3"/>
  <c r="AE184" i="3"/>
  <c r="AD184" i="3"/>
  <c r="W184" i="3"/>
  <c r="V184" i="3"/>
  <c r="U184" i="3"/>
  <c r="T184" i="3"/>
  <c r="S184" i="3"/>
  <c r="R184" i="3"/>
  <c r="AH183" i="3"/>
  <c r="AG183" i="3"/>
  <c r="AF183" i="3"/>
  <c r="AE183" i="3"/>
  <c r="AD183" i="3"/>
  <c r="W183" i="3"/>
  <c r="V183" i="3"/>
  <c r="U183" i="3"/>
  <c r="T183" i="3"/>
  <c r="S183" i="3"/>
  <c r="R183" i="3"/>
  <c r="AH182" i="3"/>
  <c r="AG182" i="3"/>
  <c r="AF182" i="3"/>
  <c r="AE182" i="3"/>
  <c r="AD182" i="3"/>
  <c r="W182" i="3"/>
  <c r="V182" i="3"/>
  <c r="U182" i="3"/>
  <c r="T182" i="3"/>
  <c r="S182" i="3"/>
  <c r="R182" i="3"/>
  <c r="A180" i="3"/>
  <c r="X173" i="3"/>
  <c r="AB169" i="3"/>
  <c r="D168" i="3"/>
  <c r="E167" i="3"/>
  <c r="F166" i="3"/>
  <c r="G165" i="3"/>
  <c r="H164" i="3"/>
  <c r="AH163" i="3"/>
  <c r="AG163" i="3"/>
  <c r="AF163" i="3"/>
  <c r="AE163" i="3"/>
  <c r="AD163" i="3"/>
  <c r="AC163" i="3"/>
  <c r="AB163" i="3"/>
  <c r="AA163" i="3"/>
  <c r="Z163" i="3"/>
  <c r="Y163" i="3"/>
  <c r="X163" i="3"/>
  <c r="W163" i="3"/>
  <c r="V163" i="3"/>
  <c r="U163" i="3"/>
  <c r="T163" i="3"/>
  <c r="S163" i="3"/>
  <c r="R163" i="3"/>
  <c r="A79" i="3"/>
  <c r="A131" i="3"/>
  <c r="A182" i="3"/>
  <c r="T78" i="3"/>
  <c r="L77" i="3"/>
  <c r="AC76" i="3"/>
  <c r="M76" i="3"/>
  <c r="AD75" i="3"/>
  <c r="N75" i="3"/>
  <c r="AE74" i="3"/>
  <c r="O74" i="3"/>
  <c r="AF73" i="3"/>
  <c r="P73" i="3"/>
  <c r="AG72" i="3"/>
  <c r="Q72" i="3"/>
  <c r="G72" i="3"/>
  <c r="AF71" i="3"/>
  <c r="X71" i="3"/>
  <c r="P71" i="3"/>
  <c r="H71" i="3"/>
  <c r="AG70" i="3"/>
  <c r="Y70" i="3"/>
  <c r="Q70" i="3"/>
  <c r="I70" i="3"/>
  <c r="AH69" i="3"/>
  <c r="Z69" i="3"/>
  <c r="R69" i="3"/>
  <c r="J69" i="3"/>
  <c r="A69" i="3"/>
  <c r="A121" i="3"/>
  <c r="A172" i="3"/>
  <c r="AA68" i="3"/>
  <c r="V68" i="3"/>
  <c r="Q68" i="3"/>
  <c r="K68" i="3"/>
  <c r="F68" i="3"/>
  <c r="AH67" i="3"/>
  <c r="AB67" i="3"/>
  <c r="W67" i="3"/>
  <c r="R67" i="3"/>
  <c r="L67" i="3"/>
  <c r="G67" i="3"/>
  <c r="A67" i="3"/>
  <c r="A119" i="3"/>
  <c r="A170" i="3"/>
  <c r="AC66" i="3"/>
  <c r="X66" i="3"/>
  <c r="S66" i="3"/>
  <c r="M66" i="3"/>
  <c r="H66" i="3"/>
  <c r="AD65" i="3"/>
  <c r="Y65" i="3"/>
  <c r="T65" i="3"/>
  <c r="N65" i="3"/>
  <c r="I65" i="3"/>
  <c r="D65" i="3"/>
  <c r="AE64" i="3"/>
  <c r="Z64" i="3"/>
  <c r="U64" i="3"/>
  <c r="O64" i="3"/>
  <c r="J64" i="3"/>
  <c r="E64" i="3"/>
  <c r="AF63" i="3"/>
  <c r="AA63" i="3"/>
  <c r="V63" i="3"/>
  <c r="P63" i="3"/>
  <c r="K63" i="3"/>
  <c r="F63" i="3"/>
  <c r="AG62" i="3"/>
  <c r="AB62" i="3"/>
  <c r="W62" i="3"/>
  <c r="Q62" i="3"/>
  <c r="L62" i="3"/>
  <c r="G62" i="3"/>
  <c r="AH61" i="3"/>
  <c r="AC61" i="3"/>
  <c r="X61" i="3"/>
  <c r="R61" i="3"/>
  <c r="M61" i="3"/>
  <c r="H61" i="3"/>
  <c r="A61" i="3"/>
  <c r="A113" i="3"/>
  <c r="A164" i="3"/>
  <c r="AH60" i="3"/>
  <c r="AG60" i="3"/>
  <c r="AF60" i="3"/>
  <c r="AE60" i="3"/>
  <c r="AD60" i="3"/>
  <c r="AC60" i="3"/>
  <c r="AB60" i="3"/>
  <c r="AA60" i="3"/>
  <c r="Z60" i="3"/>
  <c r="Y60" i="3"/>
  <c r="X60" i="3"/>
  <c r="W60" i="3"/>
  <c r="V60" i="3"/>
  <c r="U60" i="3"/>
  <c r="T60" i="3"/>
  <c r="S60" i="3"/>
  <c r="R60" i="3"/>
  <c r="Q60" i="3"/>
  <c r="P60" i="3"/>
  <c r="O60" i="3"/>
  <c r="N60" i="3"/>
  <c r="M60" i="3"/>
  <c r="L60" i="3"/>
  <c r="K60" i="3"/>
  <c r="J60" i="3"/>
  <c r="I60" i="3"/>
  <c r="H60" i="3"/>
  <c r="G60" i="3"/>
  <c r="F60" i="3"/>
  <c r="E60" i="3"/>
  <c r="D60" i="3"/>
  <c r="C44" i="3"/>
  <c r="C96" i="3"/>
  <c r="C147" i="3"/>
  <c r="AD195" i="3"/>
  <c r="V195" i="3"/>
  <c r="N195" i="3"/>
  <c r="F195" i="3"/>
  <c r="AE194" i="3"/>
  <c r="W194" i="3"/>
  <c r="O194" i="3"/>
  <c r="G194" i="3"/>
  <c r="AF193" i="3"/>
  <c r="X193" i="3"/>
  <c r="P193" i="3"/>
  <c r="H193" i="3"/>
  <c r="AG192" i="3"/>
  <c r="Y192" i="3"/>
  <c r="Q192" i="3"/>
  <c r="I192" i="3"/>
  <c r="AH191" i="3"/>
  <c r="Z191" i="3"/>
  <c r="R191" i="3"/>
  <c r="J191" i="3"/>
  <c r="W190" i="3"/>
  <c r="Q190" i="3"/>
  <c r="L190" i="3"/>
  <c r="G190" i="3"/>
  <c r="AH189" i="3"/>
  <c r="R189" i="3"/>
  <c r="M189" i="3"/>
  <c r="H189" i="3"/>
  <c r="AD188" i="3"/>
  <c r="S188" i="3"/>
  <c r="N188" i="3"/>
  <c r="I188" i="3"/>
  <c r="A28" i="3"/>
  <c r="A29" i="3"/>
  <c r="A81" i="3"/>
  <c r="A133" i="3"/>
  <c r="A184" i="3"/>
  <c r="A80" i="3"/>
  <c r="A132" i="3"/>
  <c r="A183" i="3"/>
  <c r="AD181" i="3"/>
  <c r="Y181" i="3"/>
  <c r="T181" i="3"/>
  <c r="N181" i="3"/>
  <c r="I181" i="3"/>
  <c r="D181" i="3"/>
  <c r="A78" i="3"/>
  <c r="A130" i="3"/>
  <c r="A181" i="3"/>
  <c r="AE180" i="3"/>
  <c r="Z180" i="3"/>
  <c r="U180" i="3"/>
  <c r="P180" i="3"/>
  <c r="C25" i="3"/>
  <c r="L180" i="3"/>
  <c r="H180" i="3"/>
  <c r="D180" i="3"/>
  <c r="A77" i="3"/>
  <c r="A129" i="3"/>
  <c r="AG179" i="3"/>
  <c r="AC179" i="3"/>
  <c r="Y179" i="3"/>
  <c r="U179" i="3"/>
  <c r="Q179" i="3"/>
  <c r="M179" i="3"/>
  <c r="I179" i="3"/>
  <c r="E179" i="3"/>
  <c r="A76" i="3"/>
  <c r="A128" i="3"/>
  <c r="A179" i="3"/>
  <c r="AH178" i="3"/>
  <c r="AD178" i="3"/>
  <c r="Z178" i="3"/>
  <c r="V178" i="3"/>
  <c r="R178" i="3"/>
  <c r="N178" i="3"/>
  <c r="J178" i="3"/>
  <c r="F178" i="3"/>
  <c r="C23" i="3"/>
  <c r="A75" i="3"/>
  <c r="A127" i="3"/>
  <c r="A178" i="3"/>
  <c r="AE177" i="3"/>
  <c r="AA177" i="3"/>
  <c r="W177" i="3"/>
  <c r="S177" i="3"/>
  <c r="O177" i="3"/>
  <c r="M74" i="3"/>
  <c r="K177" i="3"/>
  <c r="G177" i="3"/>
  <c r="C22" i="3"/>
  <c r="A74" i="3"/>
  <c r="A126" i="3"/>
  <c r="A177" i="3"/>
  <c r="AF176" i="3"/>
  <c r="AB176" i="3"/>
  <c r="X176" i="3"/>
  <c r="T176" i="3"/>
  <c r="P176" i="3"/>
  <c r="L176" i="3"/>
  <c r="H176" i="3"/>
  <c r="D176" i="3"/>
  <c r="C21" i="3"/>
  <c r="A73" i="3"/>
  <c r="A125" i="3"/>
  <c r="A176" i="3"/>
  <c r="AG175" i="3"/>
  <c r="AC175" i="3"/>
  <c r="Y175" i="3"/>
  <c r="V72" i="3"/>
  <c r="U175" i="3"/>
  <c r="Q175" i="3"/>
  <c r="M175" i="3"/>
  <c r="K175" i="3"/>
  <c r="I175" i="3"/>
  <c r="G175" i="3"/>
  <c r="E175" i="3"/>
  <c r="A72" i="3"/>
  <c r="A124" i="3"/>
  <c r="A175" i="3"/>
  <c r="AH174" i="3"/>
  <c r="AF174" i="3"/>
  <c r="AD174" i="3"/>
  <c r="AB174" i="3"/>
  <c r="Z174" i="3"/>
  <c r="X174" i="3"/>
  <c r="W71" i="3"/>
  <c r="V174" i="3"/>
  <c r="T174" i="3"/>
  <c r="R174" i="3"/>
  <c r="P174" i="3"/>
  <c r="N174" i="3"/>
  <c r="L174" i="3"/>
  <c r="J174" i="3"/>
  <c r="H174" i="3"/>
  <c r="F174" i="3"/>
  <c r="D174" i="3"/>
  <c r="A71" i="3"/>
  <c r="A123" i="3"/>
  <c r="A174" i="3"/>
  <c r="AG173" i="3"/>
  <c r="AE173" i="3"/>
  <c r="AC173" i="3"/>
  <c r="AA173" i="3"/>
  <c r="Y173" i="3"/>
  <c r="X70" i="3"/>
  <c r="W173" i="3"/>
  <c r="U173" i="3"/>
  <c r="S173" i="3"/>
  <c r="Q173" i="3"/>
  <c r="O173" i="3"/>
  <c r="M173" i="3"/>
  <c r="K173" i="3"/>
  <c r="I173" i="3"/>
  <c r="G173" i="3"/>
  <c r="E173" i="3"/>
  <c r="A70" i="3"/>
  <c r="A122" i="3"/>
  <c r="A173" i="3"/>
  <c r="AH172" i="3"/>
  <c r="AF172" i="3"/>
  <c r="AD172" i="3"/>
  <c r="AB172" i="3"/>
  <c r="Z172" i="3"/>
  <c r="Y69" i="3"/>
  <c r="X172" i="3"/>
  <c r="V172" i="3"/>
  <c r="T172" i="3"/>
  <c r="R172" i="3"/>
  <c r="P172" i="3"/>
  <c r="N172" i="3"/>
  <c r="L172" i="3"/>
  <c r="J172" i="3"/>
  <c r="H172" i="3"/>
  <c r="F172" i="3"/>
  <c r="D172" i="3"/>
  <c r="C17" i="3"/>
  <c r="AG171" i="3"/>
  <c r="AE171" i="3"/>
  <c r="AC171" i="3"/>
  <c r="AA171" i="3"/>
  <c r="Z68" i="3"/>
  <c r="Y171" i="3"/>
  <c r="W171" i="3"/>
  <c r="V171" i="3"/>
  <c r="U171" i="3"/>
  <c r="S171" i="3"/>
  <c r="R171" i="3"/>
  <c r="Q171" i="3"/>
  <c r="O171" i="3"/>
  <c r="N171" i="3"/>
  <c r="M171" i="3"/>
  <c r="K171" i="3"/>
  <c r="J171" i="3"/>
  <c r="I171" i="3"/>
  <c r="G171" i="3"/>
  <c r="F171" i="3"/>
  <c r="E171" i="3"/>
  <c r="A68" i="3"/>
  <c r="A120" i="3"/>
  <c r="A171" i="3"/>
  <c r="AH170" i="3"/>
  <c r="AF170" i="3"/>
  <c r="AE170" i="3"/>
  <c r="AD170" i="3"/>
  <c r="AB170" i="3"/>
  <c r="AA67" i="3"/>
  <c r="Z170" i="3"/>
  <c r="X170" i="3"/>
  <c r="W170" i="3"/>
  <c r="V170" i="3"/>
  <c r="T170" i="3"/>
  <c r="S170" i="3"/>
  <c r="R170" i="3"/>
  <c r="P170" i="3"/>
  <c r="O170" i="3"/>
  <c r="N170" i="3"/>
  <c r="L170" i="3"/>
  <c r="K170" i="3"/>
  <c r="J170" i="3"/>
  <c r="H170" i="3"/>
  <c r="G170" i="3"/>
  <c r="F170" i="3"/>
  <c r="D170" i="3"/>
  <c r="AG169" i="3"/>
  <c r="AF169" i="3"/>
  <c r="AE169" i="3"/>
  <c r="AC169" i="3"/>
  <c r="AB66" i="3"/>
  <c r="AA169" i="3"/>
  <c r="Y169" i="3"/>
  <c r="X169" i="3"/>
  <c r="W169" i="3"/>
  <c r="U169" i="3"/>
  <c r="T169" i="3"/>
  <c r="S169" i="3"/>
  <c r="Q169" i="3"/>
  <c r="P169" i="3"/>
  <c r="O169" i="3"/>
  <c r="M169" i="3"/>
  <c r="L169" i="3"/>
  <c r="K169" i="3"/>
  <c r="I169" i="3"/>
  <c r="H169" i="3"/>
  <c r="G169" i="3"/>
  <c r="E169" i="3"/>
  <c r="D169" i="3"/>
  <c r="A66" i="3"/>
  <c r="A118" i="3"/>
  <c r="A169" i="3"/>
  <c r="AH168" i="3"/>
  <c r="AG168" i="3"/>
  <c r="AF168" i="3"/>
  <c r="AD168" i="3"/>
  <c r="AC168" i="3"/>
  <c r="AB168" i="3"/>
  <c r="Z168" i="3"/>
  <c r="Y168" i="3"/>
  <c r="X168" i="3"/>
  <c r="V168" i="3"/>
  <c r="U168" i="3"/>
  <c r="T168" i="3"/>
  <c r="R168" i="3"/>
  <c r="Q168" i="3"/>
  <c r="P168" i="3"/>
  <c r="N168" i="3"/>
  <c r="M168" i="3"/>
  <c r="L65" i="3"/>
  <c r="J168" i="3"/>
  <c r="I168" i="3"/>
  <c r="H168" i="3"/>
  <c r="F168" i="3"/>
  <c r="E168" i="3"/>
  <c r="C13" i="3"/>
  <c r="A65" i="3"/>
  <c r="A117" i="3"/>
  <c r="A168" i="3"/>
  <c r="AH167" i="3"/>
  <c r="AG167" i="3"/>
  <c r="AE167" i="3"/>
  <c r="AD167" i="3"/>
  <c r="AC167" i="3"/>
  <c r="AA167" i="3"/>
  <c r="Z167" i="3"/>
  <c r="Y167" i="3"/>
  <c r="W167" i="3"/>
  <c r="V167" i="3"/>
  <c r="U167" i="3"/>
  <c r="S167" i="3"/>
  <c r="R167" i="3"/>
  <c r="Q167" i="3"/>
  <c r="O167" i="3"/>
  <c r="N167" i="3"/>
  <c r="M64" i="3"/>
  <c r="K167" i="3"/>
  <c r="J167" i="3"/>
  <c r="I167" i="3"/>
  <c r="G167" i="3"/>
  <c r="F167" i="3"/>
  <c r="A64" i="3"/>
  <c r="A116" i="3"/>
  <c r="A167" i="3"/>
  <c r="AH166" i="3"/>
  <c r="AF166" i="3"/>
  <c r="AE166" i="3"/>
  <c r="AD166" i="3"/>
  <c r="AB166" i="3"/>
  <c r="AA166" i="3"/>
  <c r="Z166" i="3"/>
  <c r="X166" i="3"/>
  <c r="W166" i="3"/>
  <c r="V166" i="3"/>
  <c r="T166" i="3"/>
  <c r="S166" i="3"/>
  <c r="R166" i="3"/>
  <c r="P166" i="3"/>
  <c r="O166" i="3"/>
  <c r="N63" i="3"/>
  <c r="L166" i="3"/>
  <c r="K166" i="3"/>
  <c r="J166" i="3"/>
  <c r="H166" i="3"/>
  <c r="G166" i="3"/>
  <c r="D166" i="3"/>
  <c r="A63" i="3"/>
  <c r="A115" i="3"/>
  <c r="A166" i="3"/>
  <c r="AG165" i="3"/>
  <c r="AF165" i="3"/>
  <c r="AE165" i="3"/>
  <c r="AC165" i="3"/>
  <c r="AB165" i="3"/>
  <c r="AA165" i="3"/>
  <c r="Y165" i="3"/>
  <c r="X165" i="3"/>
  <c r="W165" i="3"/>
  <c r="U165" i="3"/>
  <c r="T165" i="3"/>
  <c r="S165" i="3"/>
  <c r="Q165" i="3"/>
  <c r="P165" i="3"/>
  <c r="O62" i="3"/>
  <c r="M165" i="3"/>
  <c r="L165" i="3"/>
  <c r="K165" i="3"/>
  <c r="I165" i="3"/>
  <c r="H165" i="3"/>
  <c r="E165" i="3"/>
  <c r="D165" i="3"/>
  <c r="A62" i="3"/>
  <c r="A114" i="3"/>
  <c r="A165" i="3"/>
  <c r="AH164" i="3"/>
  <c r="AG164" i="3"/>
  <c r="AF164" i="3"/>
  <c r="AD164" i="3"/>
  <c r="AC164" i="3"/>
  <c r="AB164" i="3"/>
  <c r="Z164" i="3"/>
  <c r="Y164" i="3"/>
  <c r="X164" i="3"/>
  <c r="V164" i="3"/>
  <c r="U164" i="3"/>
  <c r="T164" i="3"/>
  <c r="R164" i="3"/>
  <c r="Q164" i="3"/>
  <c r="P61" i="3"/>
  <c r="N164" i="3"/>
  <c r="M164" i="3"/>
  <c r="L164" i="3"/>
  <c r="J164" i="3"/>
  <c r="I164" i="3"/>
  <c r="F164" i="3"/>
  <c r="E164" i="3"/>
  <c r="D164" i="3"/>
  <c r="C9" i="3"/>
  <c r="C8" i="3"/>
  <c r="L96" i="14"/>
  <c r="L147" i="14"/>
  <c r="M44" i="14"/>
  <c r="A89" i="14"/>
  <c r="A141" i="14"/>
  <c r="A192" i="14"/>
  <c r="A38" i="14"/>
  <c r="M96" i="9"/>
  <c r="M147" i="9"/>
  <c r="N44" i="9"/>
  <c r="A90" i="9"/>
  <c r="A142" i="9"/>
  <c r="A193" i="9"/>
  <c r="A39" i="9"/>
  <c r="L96" i="8"/>
  <c r="L147" i="8"/>
  <c r="M44" i="8"/>
  <c r="A89" i="8"/>
  <c r="A141" i="8"/>
  <c r="A192" i="8"/>
  <c r="A38" i="8"/>
  <c r="M96" i="7"/>
  <c r="M147" i="7"/>
  <c r="N44" i="7"/>
  <c r="A89" i="7"/>
  <c r="A141" i="7"/>
  <c r="A192" i="7"/>
  <c r="A38" i="7"/>
  <c r="K96" i="6"/>
  <c r="K147" i="6"/>
  <c r="L44" i="6"/>
  <c r="A87" i="6"/>
  <c r="A139" i="6"/>
  <c r="A190" i="6"/>
  <c r="A36" i="6"/>
  <c r="J96" i="5"/>
  <c r="J147" i="5"/>
  <c r="K44" i="5"/>
  <c r="A88" i="5"/>
  <c r="A140" i="5"/>
  <c r="A191" i="5"/>
  <c r="A37" i="5"/>
  <c r="K96" i="4"/>
  <c r="K147" i="4"/>
  <c r="L44" i="4"/>
  <c r="A88" i="4"/>
  <c r="A140" i="4"/>
  <c r="A191" i="4"/>
  <c r="A37" i="4"/>
  <c r="C60" i="3"/>
  <c r="C112" i="3"/>
  <c r="AE30" i="1"/>
  <c r="AE34" i="1"/>
  <c r="AE38" i="1"/>
  <c r="AE29" i="1"/>
  <c r="AE33" i="1"/>
  <c r="AE37" i="1"/>
  <c r="AE28" i="1"/>
  <c r="AE32" i="1"/>
  <c r="AE36" i="1"/>
  <c r="AE59" i="1"/>
  <c r="AE35" i="1"/>
  <c r="AE39" i="1"/>
  <c r="AE43" i="1"/>
  <c r="AE47" i="1"/>
  <c r="AE31" i="1"/>
  <c r="AE42" i="1"/>
  <c r="AE46" i="1"/>
  <c r="AE41" i="1"/>
  <c r="AE45" i="1"/>
  <c r="AE48" i="1"/>
  <c r="AE51" i="1"/>
  <c r="AE55" i="1"/>
  <c r="AE44" i="1"/>
  <c r="AE50" i="1"/>
  <c r="AE54" i="1"/>
  <c r="AE27" i="1"/>
  <c r="AE40" i="1"/>
  <c r="AE49" i="1"/>
  <c r="AE53" i="1"/>
  <c r="AE57" i="1"/>
  <c r="AE11" i="1"/>
  <c r="AE15" i="1"/>
  <c r="AE19" i="1"/>
  <c r="AE23" i="1"/>
  <c r="AE10" i="1"/>
  <c r="AE14" i="1"/>
  <c r="AE18" i="1"/>
  <c r="AE22" i="1"/>
  <c r="AE7" i="1"/>
  <c r="AE56" i="1"/>
  <c r="AE25" i="1"/>
  <c r="AE9" i="1"/>
  <c r="AE13" i="1"/>
  <c r="AE17" i="1"/>
  <c r="AE21" i="1"/>
  <c r="AE52" i="1"/>
  <c r="AE20" i="1"/>
  <c r="AE12" i="1"/>
  <c r="AE16" i="1"/>
  <c r="M59" i="1"/>
  <c r="M29" i="1"/>
  <c r="M33" i="1"/>
  <c r="M37" i="1"/>
  <c r="M41" i="1"/>
  <c r="M45" i="1"/>
  <c r="M49" i="1"/>
  <c r="M53" i="1"/>
  <c r="M57" i="1"/>
  <c r="M7" i="1"/>
  <c r="L59" i="1"/>
  <c r="M28" i="1"/>
  <c r="M32" i="1"/>
  <c r="M36" i="1"/>
  <c r="M40" i="1"/>
  <c r="M44" i="1"/>
  <c r="M48" i="1"/>
  <c r="M52" i="1"/>
  <c r="M56" i="1"/>
  <c r="M27" i="1"/>
  <c r="K59" i="1"/>
  <c r="M31" i="1"/>
  <c r="M35" i="1"/>
  <c r="M39" i="1"/>
  <c r="M43" i="1"/>
  <c r="M47" i="1"/>
  <c r="M51" i="1"/>
  <c r="M55" i="1"/>
  <c r="M25" i="1"/>
  <c r="M42" i="1"/>
  <c r="M11" i="1"/>
  <c r="M15" i="1"/>
  <c r="M19" i="1"/>
  <c r="M23" i="1"/>
  <c r="M14" i="1"/>
  <c r="M38" i="1"/>
  <c r="M54" i="1"/>
  <c r="M12" i="1"/>
  <c r="M16" i="1"/>
  <c r="M20" i="1"/>
  <c r="M30" i="1"/>
  <c r="M10" i="1"/>
  <c r="M18" i="1"/>
  <c r="M34" i="1"/>
  <c r="M50" i="1"/>
  <c r="M9" i="1"/>
  <c r="M13" i="1"/>
  <c r="M17" i="1"/>
  <c r="M21" i="1"/>
  <c r="M46" i="1"/>
  <c r="M22" i="1"/>
  <c r="AN31" i="1"/>
  <c r="AN35" i="1"/>
  <c r="AN30" i="1"/>
  <c r="AN34" i="1"/>
  <c r="AN38" i="1"/>
  <c r="AN59" i="1"/>
  <c r="AN29" i="1"/>
  <c r="AN33" i="1"/>
  <c r="AN37" i="1"/>
  <c r="AN40" i="1"/>
  <c r="AN44" i="1"/>
  <c r="AN48" i="1"/>
  <c r="AN36" i="1"/>
  <c r="AN39" i="1"/>
  <c r="AN43" i="1"/>
  <c r="AN47" i="1"/>
  <c r="AN32" i="1"/>
  <c r="AN42" i="1"/>
  <c r="AN46" i="1"/>
  <c r="AN52" i="1"/>
  <c r="AN56" i="1"/>
  <c r="AN27" i="1"/>
  <c r="AN28" i="1"/>
  <c r="AN51" i="1"/>
  <c r="AN55" i="1"/>
  <c r="AN45" i="1"/>
  <c r="AN50" i="1"/>
  <c r="AN54" i="1"/>
  <c r="AN53" i="1"/>
  <c r="AN11" i="1"/>
  <c r="AN15" i="1"/>
  <c r="AN19" i="1"/>
  <c r="AN23" i="1"/>
  <c r="AN49" i="1"/>
  <c r="AN25" i="1"/>
  <c r="AN10" i="1"/>
  <c r="AN14" i="1"/>
  <c r="AN18" i="1"/>
  <c r="AN22" i="1"/>
  <c r="AN9" i="1"/>
  <c r="AN13" i="1"/>
  <c r="AN17" i="1"/>
  <c r="AN21" i="1"/>
  <c r="AN41" i="1"/>
  <c r="AN20" i="1"/>
  <c r="AN57" i="1"/>
  <c r="AN16" i="1"/>
  <c r="AN7" i="1"/>
  <c r="AN12" i="1"/>
  <c r="AB31" i="1"/>
  <c r="AB35" i="1"/>
  <c r="AB39" i="1"/>
  <c r="AB30" i="1"/>
  <c r="AB34" i="1"/>
  <c r="AB38" i="1"/>
  <c r="AB59" i="1"/>
  <c r="AB29" i="1"/>
  <c r="AB33" i="1"/>
  <c r="AB37" i="1"/>
  <c r="AB28" i="1"/>
  <c r="AB40" i="1"/>
  <c r="AB44" i="1"/>
  <c r="AB48" i="1"/>
  <c r="AB43" i="1"/>
  <c r="AB47" i="1"/>
  <c r="AB36" i="1"/>
  <c r="AB42" i="1"/>
  <c r="AB46" i="1"/>
  <c r="AB41" i="1"/>
  <c r="AB52" i="1"/>
  <c r="AB56" i="1"/>
  <c r="AB27" i="1"/>
  <c r="AB51" i="1"/>
  <c r="AB55" i="1"/>
  <c r="AB50" i="1"/>
  <c r="AB54" i="1"/>
  <c r="AB32" i="1"/>
  <c r="AB57" i="1"/>
  <c r="AB11" i="1"/>
  <c r="AB15" i="1"/>
  <c r="AB19" i="1"/>
  <c r="AB23" i="1"/>
  <c r="AB45" i="1"/>
  <c r="AB53" i="1"/>
  <c r="AB25" i="1"/>
  <c r="AB10" i="1"/>
  <c r="AB14" i="1"/>
  <c r="AB18" i="1"/>
  <c r="AB22" i="1"/>
  <c r="AB7" i="1"/>
  <c r="AB49" i="1"/>
  <c r="AB9" i="1"/>
  <c r="AB13" i="1"/>
  <c r="AB17" i="1"/>
  <c r="AB21" i="1"/>
  <c r="AB20" i="1"/>
  <c r="AB16" i="1"/>
  <c r="AB12" i="1"/>
  <c r="AH59" i="1"/>
  <c r="AH29" i="1"/>
  <c r="AH33" i="1"/>
  <c r="AH37" i="1"/>
  <c r="AH28" i="1"/>
  <c r="AH32" i="1"/>
  <c r="AH36" i="1"/>
  <c r="AH31" i="1"/>
  <c r="AH35" i="1"/>
  <c r="AH42" i="1"/>
  <c r="AH46" i="1"/>
  <c r="AH38" i="1"/>
  <c r="AH41" i="1"/>
  <c r="AH45" i="1"/>
  <c r="AH34" i="1"/>
  <c r="AH40" i="1"/>
  <c r="AH44" i="1"/>
  <c r="AH48" i="1"/>
  <c r="AH30" i="1"/>
  <c r="AH39" i="1"/>
  <c r="AH50" i="1"/>
  <c r="AH54" i="1"/>
  <c r="AH49" i="1"/>
  <c r="AH53" i="1"/>
  <c r="AH57" i="1"/>
  <c r="AH47" i="1"/>
  <c r="AH52" i="1"/>
  <c r="AH56" i="1"/>
  <c r="AH27" i="1"/>
  <c r="AH55" i="1"/>
  <c r="AH9" i="1"/>
  <c r="AH13" i="1"/>
  <c r="AH17" i="1"/>
  <c r="AH21" i="1"/>
  <c r="AH51" i="1"/>
  <c r="AH12" i="1"/>
  <c r="AH16" i="1"/>
  <c r="AH20" i="1"/>
  <c r="AH7" i="1"/>
  <c r="AH43" i="1"/>
  <c r="AH11" i="1"/>
  <c r="AH15" i="1"/>
  <c r="AH19" i="1"/>
  <c r="AH23" i="1"/>
  <c r="AH10" i="1"/>
  <c r="AH22" i="1"/>
  <c r="AH18" i="1"/>
  <c r="AH25" i="1"/>
  <c r="AH14" i="1"/>
  <c r="Y28" i="1"/>
  <c r="Y32" i="1"/>
  <c r="Y36" i="1"/>
  <c r="Y59" i="1"/>
  <c r="Y31" i="1"/>
  <c r="Y35" i="1"/>
  <c r="Y39" i="1"/>
  <c r="Y30" i="1"/>
  <c r="Y34" i="1"/>
  <c r="Y38" i="1"/>
  <c r="Y37" i="1"/>
  <c r="Y41" i="1"/>
  <c r="Y45" i="1"/>
  <c r="Y33" i="1"/>
  <c r="Y40" i="1"/>
  <c r="Y44" i="1"/>
  <c r="Y48" i="1"/>
  <c r="Y29" i="1"/>
  <c r="Y43" i="1"/>
  <c r="Y47" i="1"/>
  <c r="Y49" i="1"/>
  <c r="Y53" i="1"/>
  <c r="Y57" i="1"/>
  <c r="Y46" i="1"/>
  <c r="Y52" i="1"/>
  <c r="Y56" i="1"/>
  <c r="Y42" i="1"/>
  <c r="Y51" i="1"/>
  <c r="Y55" i="1"/>
  <c r="Y50" i="1"/>
  <c r="Y25" i="1"/>
  <c r="Y11" i="1"/>
  <c r="Y15" i="1"/>
  <c r="Y19" i="1"/>
  <c r="Y23" i="1"/>
  <c r="Y10" i="1"/>
  <c r="Y14" i="1"/>
  <c r="Y18" i="1"/>
  <c r="Y22" i="1"/>
  <c r="Y7" i="1"/>
  <c r="Y9" i="1"/>
  <c r="Y13" i="1"/>
  <c r="Y17" i="1"/>
  <c r="Y21" i="1"/>
  <c r="Y54" i="1"/>
  <c r="Y20" i="1"/>
  <c r="Y27" i="1"/>
  <c r="Y12" i="1"/>
  <c r="Y16" i="1"/>
  <c r="V59" i="1"/>
  <c r="V29" i="1"/>
  <c r="V33" i="1"/>
  <c r="V37" i="1"/>
  <c r="V28" i="1"/>
  <c r="V32" i="1"/>
  <c r="V36" i="1"/>
  <c r="V31" i="1"/>
  <c r="V35" i="1"/>
  <c r="V39" i="1"/>
  <c r="V30" i="1"/>
  <c r="V42" i="1"/>
  <c r="V46" i="1"/>
  <c r="V41" i="1"/>
  <c r="V45" i="1"/>
  <c r="V38" i="1"/>
  <c r="V40" i="1"/>
  <c r="V44" i="1"/>
  <c r="V48" i="1"/>
  <c r="V43" i="1"/>
  <c r="V50" i="1"/>
  <c r="V54" i="1"/>
  <c r="V49" i="1"/>
  <c r="V53" i="1"/>
  <c r="V57" i="1"/>
  <c r="V34" i="1"/>
  <c r="V52" i="1"/>
  <c r="V56" i="1"/>
  <c r="V27" i="1"/>
  <c r="V47" i="1"/>
  <c r="V11" i="1"/>
  <c r="V15" i="1"/>
  <c r="V19" i="1"/>
  <c r="V23" i="1"/>
  <c r="V55" i="1"/>
  <c r="V10" i="1"/>
  <c r="V14" i="1"/>
  <c r="V18" i="1"/>
  <c r="V22" i="1"/>
  <c r="V7" i="1"/>
  <c r="V51" i="1"/>
  <c r="V9" i="1"/>
  <c r="V13" i="1"/>
  <c r="V17" i="1"/>
  <c r="V21" i="1"/>
  <c r="V20" i="1"/>
  <c r="V25" i="1"/>
  <c r="V16" i="1"/>
  <c r="V12" i="1"/>
  <c r="AK28" i="1"/>
  <c r="AK32" i="1"/>
  <c r="AK36" i="1"/>
  <c r="AK59" i="1"/>
  <c r="AK31" i="1"/>
  <c r="AK35" i="1"/>
  <c r="AK30" i="1"/>
  <c r="AK34" i="1"/>
  <c r="AK38" i="1"/>
  <c r="AK33" i="1"/>
  <c r="AK41" i="1"/>
  <c r="AK45" i="1"/>
  <c r="AK29" i="1"/>
  <c r="AK40" i="1"/>
  <c r="AK44" i="1"/>
  <c r="AK48" i="1"/>
  <c r="AK39" i="1"/>
  <c r="AK43" i="1"/>
  <c r="AK47" i="1"/>
  <c r="AK37" i="1"/>
  <c r="AK46" i="1"/>
  <c r="AK49" i="1"/>
  <c r="AK53" i="1"/>
  <c r="AK57" i="1"/>
  <c r="AK42" i="1"/>
  <c r="AK52" i="1"/>
  <c r="AK56" i="1"/>
  <c r="AK51" i="1"/>
  <c r="AK55" i="1"/>
  <c r="AK27" i="1"/>
  <c r="AK25" i="1"/>
  <c r="AK12" i="1"/>
  <c r="AK16" i="1"/>
  <c r="AK20" i="1"/>
  <c r="AK11" i="1"/>
  <c r="AK15" i="1"/>
  <c r="AK19" i="1"/>
  <c r="AK23" i="1"/>
  <c r="AK54" i="1"/>
  <c r="AK10" i="1"/>
  <c r="AK14" i="1"/>
  <c r="AK18" i="1"/>
  <c r="AK22" i="1"/>
  <c r="AK7" i="1"/>
  <c r="AK9" i="1"/>
  <c r="AK21" i="1"/>
  <c r="AK13" i="1"/>
  <c r="AK50" i="1"/>
  <c r="AK17" i="1"/>
  <c r="S30" i="1"/>
  <c r="S34" i="1"/>
  <c r="S38" i="1"/>
  <c r="S29" i="1"/>
  <c r="S33" i="1"/>
  <c r="S37" i="1"/>
  <c r="S28" i="1"/>
  <c r="S32" i="1"/>
  <c r="S36" i="1"/>
  <c r="S39" i="1"/>
  <c r="S43" i="1"/>
  <c r="S47" i="1"/>
  <c r="S35" i="1"/>
  <c r="S42" i="1"/>
  <c r="S46" i="1"/>
  <c r="S31" i="1"/>
  <c r="S41" i="1"/>
  <c r="S45" i="1"/>
  <c r="S51" i="1"/>
  <c r="S55" i="1"/>
  <c r="S48" i="1"/>
  <c r="S50" i="1"/>
  <c r="S54" i="1"/>
  <c r="S44" i="1"/>
  <c r="S49" i="1"/>
  <c r="S53" i="1"/>
  <c r="S57" i="1"/>
  <c r="S40" i="1"/>
  <c r="S52" i="1"/>
  <c r="S11" i="1"/>
  <c r="S15" i="1"/>
  <c r="S19" i="1"/>
  <c r="S23" i="1"/>
  <c r="S7" i="1"/>
  <c r="S10" i="1"/>
  <c r="S14" i="1"/>
  <c r="S18" i="1"/>
  <c r="S22" i="1"/>
  <c r="S59" i="1"/>
  <c r="S25" i="1"/>
  <c r="S9" i="1"/>
  <c r="S13" i="1"/>
  <c r="S17" i="1"/>
  <c r="S21" i="1"/>
  <c r="S27" i="1"/>
  <c r="S12" i="1"/>
  <c r="S20" i="1"/>
  <c r="S56" i="1"/>
  <c r="S16" i="1"/>
  <c r="G151" i="1"/>
  <c r="G152" i="1"/>
  <c r="I63" i="3"/>
  <c r="I166" i="3"/>
  <c r="Y63" i="3"/>
  <c r="Y166" i="3"/>
  <c r="L171" i="3"/>
  <c r="L68" i="3"/>
  <c r="E166" i="3"/>
  <c r="E63" i="3"/>
  <c r="Q63" i="3"/>
  <c r="Q166" i="3"/>
  <c r="AC166" i="3"/>
  <c r="AC63" i="3"/>
  <c r="D171" i="3"/>
  <c r="D68" i="3"/>
  <c r="C16" i="3"/>
  <c r="P171" i="3"/>
  <c r="P68" i="3"/>
  <c r="F165" i="3"/>
  <c r="F62" i="3"/>
  <c r="N165" i="3"/>
  <c r="N62" i="3"/>
  <c r="R62" i="3"/>
  <c r="R165" i="3"/>
  <c r="V165" i="3"/>
  <c r="V62" i="3"/>
  <c r="Z62" i="3"/>
  <c r="Z165" i="3"/>
  <c r="AD165" i="3"/>
  <c r="AD62" i="3"/>
  <c r="AH62" i="3"/>
  <c r="AH165" i="3"/>
  <c r="E170" i="3"/>
  <c r="E67" i="3"/>
  <c r="I170" i="3"/>
  <c r="I67" i="3"/>
  <c r="M170" i="3"/>
  <c r="M67" i="3"/>
  <c r="Q170" i="3"/>
  <c r="Q67" i="3"/>
  <c r="U170" i="3"/>
  <c r="U67" i="3"/>
  <c r="Y170" i="3"/>
  <c r="Y67" i="3"/>
  <c r="AC170" i="3"/>
  <c r="AC67" i="3"/>
  <c r="AG170" i="3"/>
  <c r="AG67" i="3"/>
  <c r="C180" i="3"/>
  <c r="G164" i="3"/>
  <c r="G61" i="3"/>
  <c r="O164" i="3"/>
  <c r="O61" i="3"/>
  <c r="W164" i="3"/>
  <c r="W61" i="3"/>
  <c r="AE164" i="3"/>
  <c r="AE61" i="3"/>
  <c r="F169" i="3"/>
  <c r="F66" i="3"/>
  <c r="C14" i="3"/>
  <c r="J169" i="3"/>
  <c r="J66" i="3"/>
  <c r="N169" i="3"/>
  <c r="N66" i="3"/>
  <c r="R169" i="3"/>
  <c r="R66" i="3"/>
  <c r="V169" i="3"/>
  <c r="V66" i="3"/>
  <c r="Z169" i="3"/>
  <c r="Z66" i="3"/>
  <c r="AD169" i="3"/>
  <c r="AD66" i="3"/>
  <c r="AH169" i="3"/>
  <c r="AH66" i="3"/>
  <c r="C178" i="3"/>
  <c r="M166" i="3"/>
  <c r="M63" i="3"/>
  <c r="U166" i="3"/>
  <c r="U63" i="3"/>
  <c r="AG63" i="3"/>
  <c r="AG166" i="3"/>
  <c r="H171" i="3"/>
  <c r="H68" i="3"/>
  <c r="J62" i="3"/>
  <c r="J165" i="3"/>
  <c r="C164" i="3"/>
  <c r="K61" i="3"/>
  <c r="K164" i="3"/>
  <c r="S61" i="3"/>
  <c r="S164" i="3"/>
  <c r="AA61" i="3"/>
  <c r="AA164" i="3"/>
  <c r="D167" i="3"/>
  <c r="D64" i="3"/>
  <c r="C12" i="3"/>
  <c r="H64" i="3"/>
  <c r="H167" i="3"/>
  <c r="L167" i="3"/>
  <c r="L64" i="3"/>
  <c r="P64" i="3"/>
  <c r="P167" i="3"/>
  <c r="T167" i="3"/>
  <c r="T64" i="3"/>
  <c r="X64" i="3"/>
  <c r="X167" i="3"/>
  <c r="AB167" i="3"/>
  <c r="AB64" i="3"/>
  <c r="AF64" i="3"/>
  <c r="AF167" i="3"/>
  <c r="C168" i="3"/>
  <c r="G65" i="3"/>
  <c r="G168" i="3"/>
  <c r="K168" i="3"/>
  <c r="K65" i="3"/>
  <c r="O65" i="3"/>
  <c r="O168" i="3"/>
  <c r="S168" i="3"/>
  <c r="S65" i="3"/>
  <c r="W168" i="3"/>
  <c r="W65" i="3"/>
  <c r="AA168" i="3"/>
  <c r="AA65" i="3"/>
  <c r="AE168" i="3"/>
  <c r="AE65" i="3"/>
  <c r="C177" i="3"/>
  <c r="T171" i="3"/>
  <c r="T68" i="3"/>
  <c r="C172" i="3"/>
  <c r="K172" i="3"/>
  <c r="K69" i="3"/>
  <c r="S172" i="3"/>
  <c r="S69" i="3"/>
  <c r="AA172" i="3"/>
  <c r="AA69" i="3"/>
  <c r="F173" i="3"/>
  <c r="F70" i="3"/>
  <c r="N173" i="3"/>
  <c r="N70" i="3"/>
  <c r="Z173" i="3"/>
  <c r="Z70" i="3"/>
  <c r="E174" i="3"/>
  <c r="E71" i="3"/>
  <c r="Q174" i="3"/>
  <c r="Q71" i="3"/>
  <c r="AC174" i="3"/>
  <c r="AC71" i="3"/>
  <c r="P175" i="3"/>
  <c r="P72" i="3"/>
  <c r="C176" i="3"/>
  <c r="O176" i="3"/>
  <c r="O73" i="3"/>
  <c r="W176" i="3"/>
  <c r="W73" i="3"/>
  <c r="AA176" i="3"/>
  <c r="AA73" i="3"/>
  <c r="F177" i="3"/>
  <c r="F74" i="3"/>
  <c r="R177" i="3"/>
  <c r="R74" i="3"/>
  <c r="Z177" i="3"/>
  <c r="Z74" i="3"/>
  <c r="E178" i="3"/>
  <c r="E75" i="3"/>
  <c r="Q178" i="3"/>
  <c r="Q75" i="3"/>
  <c r="Y178" i="3"/>
  <c r="Y75" i="3"/>
  <c r="D179" i="3"/>
  <c r="D76" i="3"/>
  <c r="P179" i="3"/>
  <c r="P76" i="3"/>
  <c r="X179" i="3"/>
  <c r="X76" i="3"/>
  <c r="K180" i="3"/>
  <c r="K77" i="3"/>
  <c r="J181" i="3"/>
  <c r="J78" i="3"/>
  <c r="J188" i="3"/>
  <c r="V188" i="3"/>
  <c r="AH188" i="3"/>
  <c r="E189" i="3"/>
  <c r="Q189" i="3"/>
  <c r="AG189" i="3"/>
  <c r="H190" i="3"/>
  <c r="P190" i="3"/>
  <c r="O191" i="3"/>
  <c r="AA191" i="3"/>
  <c r="F192" i="3"/>
  <c r="R192" i="3"/>
  <c r="AD192" i="3"/>
  <c r="I193" i="3"/>
  <c r="Q193" i="3"/>
  <c r="AC193" i="3"/>
  <c r="D194" i="3"/>
  <c r="P194" i="3"/>
  <c r="X194" i="3"/>
  <c r="AF194" i="3"/>
  <c r="O195" i="3"/>
  <c r="AA195" i="3"/>
  <c r="C10" i="3"/>
  <c r="C18" i="3"/>
  <c r="T180" i="3"/>
  <c r="T77" i="3"/>
  <c r="X180" i="3"/>
  <c r="X77" i="3"/>
  <c r="AB180" i="3"/>
  <c r="AB77" i="3"/>
  <c r="AF180" i="3"/>
  <c r="AF77" i="3"/>
  <c r="C26" i="3"/>
  <c r="G181" i="3"/>
  <c r="G78" i="3"/>
  <c r="K181" i="3"/>
  <c r="K78" i="3"/>
  <c r="O181" i="3"/>
  <c r="O78" i="3"/>
  <c r="S181" i="3"/>
  <c r="S78" i="3"/>
  <c r="W181" i="3"/>
  <c r="W78" i="3"/>
  <c r="AA181" i="3"/>
  <c r="AA78" i="3"/>
  <c r="AE181" i="3"/>
  <c r="AE78" i="3"/>
  <c r="G188" i="3"/>
  <c r="K188" i="3"/>
  <c r="O188" i="3"/>
  <c r="W188" i="3"/>
  <c r="AE188" i="3"/>
  <c r="F189" i="3"/>
  <c r="J189" i="3"/>
  <c r="N189" i="3"/>
  <c r="V189" i="3"/>
  <c r="AD189" i="3"/>
  <c r="E190" i="3"/>
  <c r="I190" i="3"/>
  <c r="M190" i="3"/>
  <c r="U190" i="3"/>
  <c r="AG190" i="3"/>
  <c r="D191" i="3"/>
  <c r="H191" i="3"/>
  <c r="L191" i="3"/>
  <c r="P191" i="3"/>
  <c r="T191" i="3"/>
  <c r="X191" i="3"/>
  <c r="AB191" i="3"/>
  <c r="AF191" i="3"/>
  <c r="G192" i="3"/>
  <c r="K192" i="3"/>
  <c r="O192" i="3"/>
  <c r="S192" i="3"/>
  <c r="W192" i="3"/>
  <c r="AA192" i="3"/>
  <c r="AE192" i="3"/>
  <c r="F193" i="3"/>
  <c r="J193" i="3"/>
  <c r="N193" i="3"/>
  <c r="R193" i="3"/>
  <c r="V193" i="3"/>
  <c r="Z193" i="3"/>
  <c r="AD193" i="3"/>
  <c r="AH193" i="3"/>
  <c r="E194" i="3"/>
  <c r="I194" i="3"/>
  <c r="M194" i="3"/>
  <c r="Q194" i="3"/>
  <c r="U194" i="3"/>
  <c r="Y194" i="3"/>
  <c r="AC194" i="3"/>
  <c r="AG194" i="3"/>
  <c r="D195" i="3"/>
  <c r="H195" i="3"/>
  <c r="L195" i="3"/>
  <c r="P195" i="3"/>
  <c r="T195" i="3"/>
  <c r="X195" i="3"/>
  <c r="AB195" i="3"/>
  <c r="AF195" i="3"/>
  <c r="D61" i="3"/>
  <c r="I61" i="3"/>
  <c r="N61" i="3"/>
  <c r="T61" i="3"/>
  <c r="Y61" i="3"/>
  <c r="AD61" i="3"/>
  <c r="H62" i="3"/>
  <c r="M62" i="3"/>
  <c r="S62" i="3"/>
  <c r="X62" i="3"/>
  <c r="AC62" i="3"/>
  <c r="G63" i="3"/>
  <c r="L63" i="3"/>
  <c r="R63" i="3"/>
  <c r="W63" i="3"/>
  <c r="AB63" i="3"/>
  <c r="AH63" i="3"/>
  <c r="F64" i="3"/>
  <c r="K64" i="3"/>
  <c r="Q64" i="3"/>
  <c r="V64" i="3"/>
  <c r="AA64" i="3"/>
  <c r="AG64" i="3"/>
  <c r="E65" i="3"/>
  <c r="J65" i="3"/>
  <c r="P65" i="3"/>
  <c r="U65" i="3"/>
  <c r="Z65" i="3"/>
  <c r="AF65" i="3"/>
  <c r="D66" i="3"/>
  <c r="I66" i="3"/>
  <c r="O66" i="3"/>
  <c r="T66" i="3"/>
  <c r="Y66" i="3"/>
  <c r="AE66" i="3"/>
  <c r="H67" i="3"/>
  <c r="N67" i="3"/>
  <c r="S67" i="3"/>
  <c r="X67" i="3"/>
  <c r="AD67" i="3"/>
  <c r="G68" i="3"/>
  <c r="M68" i="3"/>
  <c r="R68" i="3"/>
  <c r="W68" i="3"/>
  <c r="AC68" i="3"/>
  <c r="D69" i="3"/>
  <c r="L69" i="3"/>
  <c r="T69" i="3"/>
  <c r="AB69" i="3"/>
  <c r="K70" i="3"/>
  <c r="S70" i="3"/>
  <c r="AA70" i="3"/>
  <c r="J71" i="3"/>
  <c r="R71" i="3"/>
  <c r="Z71" i="3"/>
  <c r="AH71" i="3"/>
  <c r="I72" i="3"/>
  <c r="U72" i="3"/>
  <c r="D73" i="3"/>
  <c r="T73" i="3"/>
  <c r="S74" i="3"/>
  <c r="R75" i="3"/>
  <c r="AH75" i="3"/>
  <c r="Q76" i="3"/>
  <c r="AG76" i="3"/>
  <c r="P77" i="3"/>
  <c r="D78" i="3"/>
  <c r="Y78" i="3"/>
  <c r="P164" i="3"/>
  <c r="O165" i="3"/>
  <c r="N166" i="3"/>
  <c r="M167" i="3"/>
  <c r="L168" i="3"/>
  <c r="AA170" i="3"/>
  <c r="W174" i="3"/>
  <c r="AF171" i="3"/>
  <c r="AF68" i="3"/>
  <c r="R173" i="3"/>
  <c r="R70" i="3"/>
  <c r="AD173" i="3"/>
  <c r="AD70" i="3"/>
  <c r="M174" i="3"/>
  <c r="M71" i="3"/>
  <c r="Y174" i="3"/>
  <c r="Y71" i="3"/>
  <c r="D175" i="3"/>
  <c r="D72" i="3"/>
  <c r="L175" i="3"/>
  <c r="L72" i="3"/>
  <c r="T175" i="3"/>
  <c r="T72" i="3"/>
  <c r="AB175" i="3"/>
  <c r="AB72" i="3"/>
  <c r="G176" i="3"/>
  <c r="G73" i="3"/>
  <c r="S176" i="3"/>
  <c r="S73" i="3"/>
  <c r="AE176" i="3"/>
  <c r="AE73" i="3"/>
  <c r="N177" i="3"/>
  <c r="N74" i="3"/>
  <c r="AD177" i="3"/>
  <c r="AD74" i="3"/>
  <c r="I178" i="3"/>
  <c r="I75" i="3"/>
  <c r="U178" i="3"/>
  <c r="U75" i="3"/>
  <c r="AG178" i="3"/>
  <c r="AG75" i="3"/>
  <c r="H179" i="3"/>
  <c r="H76" i="3"/>
  <c r="T179" i="3"/>
  <c r="T76" i="3"/>
  <c r="AB179" i="3"/>
  <c r="AB76" i="3"/>
  <c r="AF179" i="3"/>
  <c r="AF76" i="3"/>
  <c r="G180" i="3"/>
  <c r="G77" i="3"/>
  <c r="S180" i="3"/>
  <c r="S77" i="3"/>
  <c r="AA180" i="3"/>
  <c r="AA77" i="3"/>
  <c r="V181" i="3"/>
  <c r="V78" i="3"/>
  <c r="Z181" i="3"/>
  <c r="Z78" i="3"/>
  <c r="AH181" i="3"/>
  <c r="AH78" i="3"/>
  <c r="F188" i="3"/>
  <c r="R188" i="3"/>
  <c r="U189" i="3"/>
  <c r="D190" i="3"/>
  <c r="K191" i="3"/>
  <c r="W191" i="3"/>
  <c r="J192" i="3"/>
  <c r="V192" i="3"/>
  <c r="AH192" i="3"/>
  <c r="M193" i="3"/>
  <c r="AG193" i="3"/>
  <c r="L194" i="3"/>
  <c r="S195" i="3"/>
  <c r="AE195" i="3"/>
  <c r="C11" i="3"/>
  <c r="C15" i="3"/>
  <c r="AD171" i="3"/>
  <c r="AD68" i="3"/>
  <c r="AH171" i="3"/>
  <c r="AH68" i="3"/>
  <c r="E172" i="3"/>
  <c r="E69" i="3"/>
  <c r="I172" i="3"/>
  <c r="I69" i="3"/>
  <c r="M172" i="3"/>
  <c r="M69" i="3"/>
  <c r="Q172" i="3"/>
  <c r="Q69" i="3"/>
  <c r="U172" i="3"/>
  <c r="U69" i="3"/>
  <c r="AC172" i="3"/>
  <c r="AC69" i="3"/>
  <c r="AG172" i="3"/>
  <c r="AG69" i="3"/>
  <c r="D173" i="3"/>
  <c r="D70" i="3"/>
  <c r="H173" i="3"/>
  <c r="H70" i="3"/>
  <c r="L173" i="3"/>
  <c r="L70" i="3"/>
  <c r="P173" i="3"/>
  <c r="P70" i="3"/>
  <c r="T173" i="3"/>
  <c r="T70" i="3"/>
  <c r="AB173" i="3"/>
  <c r="AB70" i="3"/>
  <c r="AF173" i="3"/>
  <c r="AF70" i="3"/>
  <c r="C19" i="3"/>
  <c r="G174" i="3"/>
  <c r="G71" i="3"/>
  <c r="K174" i="3"/>
  <c r="K71" i="3"/>
  <c r="O174" i="3"/>
  <c r="O71" i="3"/>
  <c r="S174" i="3"/>
  <c r="S71" i="3"/>
  <c r="AA174" i="3"/>
  <c r="AA71" i="3"/>
  <c r="AE174" i="3"/>
  <c r="AE71" i="3"/>
  <c r="F175" i="3"/>
  <c r="F72" i="3"/>
  <c r="J175" i="3"/>
  <c r="J72" i="3"/>
  <c r="N175" i="3"/>
  <c r="N72" i="3"/>
  <c r="R175" i="3"/>
  <c r="R72" i="3"/>
  <c r="Z175" i="3"/>
  <c r="Z72" i="3"/>
  <c r="AD175" i="3"/>
  <c r="AD72" i="3"/>
  <c r="AH175" i="3"/>
  <c r="AH72" i="3"/>
  <c r="E176" i="3"/>
  <c r="E73" i="3"/>
  <c r="I176" i="3"/>
  <c r="I73" i="3"/>
  <c r="M176" i="3"/>
  <c r="M73" i="3"/>
  <c r="Q176" i="3"/>
  <c r="Q73" i="3"/>
  <c r="U176" i="3"/>
  <c r="U73" i="3"/>
  <c r="Y176" i="3"/>
  <c r="Y73" i="3"/>
  <c r="AC176" i="3"/>
  <c r="AC73" i="3"/>
  <c r="AG176" i="3"/>
  <c r="AG73" i="3"/>
  <c r="D177" i="3"/>
  <c r="D74" i="3"/>
  <c r="H177" i="3"/>
  <c r="H74" i="3"/>
  <c r="L177" i="3"/>
  <c r="L74" i="3"/>
  <c r="P177" i="3"/>
  <c r="P74" i="3"/>
  <c r="T177" i="3"/>
  <c r="T74" i="3"/>
  <c r="X177" i="3"/>
  <c r="X74" i="3"/>
  <c r="AB177" i="3"/>
  <c r="AB74" i="3"/>
  <c r="AF177" i="3"/>
  <c r="AF74" i="3"/>
  <c r="G178" i="3"/>
  <c r="G75" i="3"/>
  <c r="K178" i="3"/>
  <c r="K75" i="3"/>
  <c r="O178" i="3"/>
  <c r="O75" i="3"/>
  <c r="S178" i="3"/>
  <c r="S75" i="3"/>
  <c r="W178" i="3"/>
  <c r="W75" i="3"/>
  <c r="AA178" i="3"/>
  <c r="AA75" i="3"/>
  <c r="AE178" i="3"/>
  <c r="AE75" i="3"/>
  <c r="F179" i="3"/>
  <c r="F76" i="3"/>
  <c r="J179" i="3"/>
  <c r="J76" i="3"/>
  <c r="N179" i="3"/>
  <c r="N76" i="3"/>
  <c r="R179" i="3"/>
  <c r="R76" i="3"/>
  <c r="V179" i="3"/>
  <c r="V76" i="3"/>
  <c r="Z179" i="3"/>
  <c r="Z76" i="3"/>
  <c r="AD179" i="3"/>
  <c r="AD76" i="3"/>
  <c r="AH179" i="3"/>
  <c r="AH76" i="3"/>
  <c r="E180" i="3"/>
  <c r="E77" i="3"/>
  <c r="I180" i="3"/>
  <c r="I77" i="3"/>
  <c r="M180" i="3"/>
  <c r="M77" i="3"/>
  <c r="Q180" i="3"/>
  <c r="Q77" i="3"/>
  <c r="Y180" i="3"/>
  <c r="Y77" i="3"/>
  <c r="AC180" i="3"/>
  <c r="AC77" i="3"/>
  <c r="AG180" i="3"/>
  <c r="AG77" i="3"/>
  <c r="H181" i="3"/>
  <c r="H78" i="3"/>
  <c r="L181" i="3"/>
  <c r="L78" i="3"/>
  <c r="P181" i="3"/>
  <c r="P78" i="3"/>
  <c r="X181" i="3"/>
  <c r="X78" i="3"/>
  <c r="AB181" i="3"/>
  <c r="AB78" i="3"/>
  <c r="AF181" i="3"/>
  <c r="AF78" i="3"/>
  <c r="A30" i="3"/>
  <c r="D188" i="3"/>
  <c r="H188" i="3"/>
  <c r="L188" i="3"/>
  <c r="P188" i="3"/>
  <c r="T188" i="3"/>
  <c r="AF188" i="3"/>
  <c r="G189" i="3"/>
  <c r="K189" i="3"/>
  <c r="O189" i="3"/>
  <c r="S189" i="3"/>
  <c r="W189" i="3"/>
  <c r="AE189" i="3"/>
  <c r="F190" i="3"/>
  <c r="J190" i="3"/>
  <c r="N190" i="3"/>
  <c r="R190" i="3"/>
  <c r="V190" i="3"/>
  <c r="AD190" i="3"/>
  <c r="AH190" i="3"/>
  <c r="E191" i="3"/>
  <c r="I191" i="3"/>
  <c r="M191" i="3"/>
  <c r="Q191" i="3"/>
  <c r="U191" i="3"/>
  <c r="Y191" i="3"/>
  <c r="AC191" i="3"/>
  <c r="AG191" i="3"/>
  <c r="D192" i="3"/>
  <c r="H192" i="3"/>
  <c r="L192" i="3"/>
  <c r="P192" i="3"/>
  <c r="T192" i="3"/>
  <c r="X192" i="3"/>
  <c r="AB192" i="3"/>
  <c r="AF192" i="3"/>
  <c r="G193" i="3"/>
  <c r="K193" i="3"/>
  <c r="O193" i="3"/>
  <c r="S193" i="3"/>
  <c r="W193" i="3"/>
  <c r="AA193" i="3"/>
  <c r="AE193" i="3"/>
  <c r="F194" i="3"/>
  <c r="J194" i="3"/>
  <c r="N194" i="3"/>
  <c r="R194" i="3"/>
  <c r="V194" i="3"/>
  <c r="Z194" i="3"/>
  <c r="AD194" i="3"/>
  <c r="AH194" i="3"/>
  <c r="E195" i="3"/>
  <c r="I195" i="3"/>
  <c r="M195" i="3"/>
  <c r="Q195" i="3"/>
  <c r="U195" i="3"/>
  <c r="Y195" i="3"/>
  <c r="AC195" i="3"/>
  <c r="AG195" i="3"/>
  <c r="E61" i="3"/>
  <c r="J61" i="3"/>
  <c r="U61" i="3"/>
  <c r="Z61" i="3"/>
  <c r="AF61" i="3"/>
  <c r="D62" i="3"/>
  <c r="I62" i="3"/>
  <c r="T62" i="3"/>
  <c r="Y62" i="3"/>
  <c r="AE62" i="3"/>
  <c r="H63" i="3"/>
  <c r="S63" i="3"/>
  <c r="X63" i="3"/>
  <c r="AD63" i="3"/>
  <c r="G64" i="3"/>
  <c r="R64" i="3"/>
  <c r="W64" i="3"/>
  <c r="AC64" i="3"/>
  <c r="AH64" i="3"/>
  <c r="F65" i="3"/>
  <c r="Q65" i="3"/>
  <c r="V65" i="3"/>
  <c r="AB65" i="3"/>
  <c r="AG65" i="3"/>
  <c r="E66" i="3"/>
  <c r="K66" i="3"/>
  <c r="P66" i="3"/>
  <c r="U66" i="3"/>
  <c r="AA66" i="3"/>
  <c r="AF66" i="3"/>
  <c r="D67" i="3"/>
  <c r="J67" i="3"/>
  <c r="O67" i="3"/>
  <c r="T67" i="3"/>
  <c r="Z67" i="3"/>
  <c r="AE67" i="3"/>
  <c r="I68" i="3"/>
  <c r="N68" i="3"/>
  <c r="S68" i="3"/>
  <c r="Y68" i="3"/>
  <c r="AE68" i="3"/>
  <c r="F69" i="3"/>
  <c r="N69" i="3"/>
  <c r="V69" i="3"/>
  <c r="AD69" i="3"/>
  <c r="E70" i="3"/>
  <c r="M70" i="3"/>
  <c r="U70" i="3"/>
  <c r="AC70" i="3"/>
  <c r="D71" i="3"/>
  <c r="L71" i="3"/>
  <c r="T71" i="3"/>
  <c r="AB71" i="3"/>
  <c r="K72" i="3"/>
  <c r="Y72" i="3"/>
  <c r="H73" i="3"/>
  <c r="X73" i="3"/>
  <c r="G74" i="3"/>
  <c r="W74" i="3"/>
  <c r="F75" i="3"/>
  <c r="V75" i="3"/>
  <c r="E76" i="3"/>
  <c r="U76" i="3"/>
  <c r="D77" i="3"/>
  <c r="U77" i="3"/>
  <c r="I78" i="3"/>
  <c r="AD78" i="3"/>
  <c r="Z171" i="3"/>
  <c r="V175" i="3"/>
  <c r="X171" i="3"/>
  <c r="X68" i="3"/>
  <c r="AB171" i="3"/>
  <c r="AB68" i="3"/>
  <c r="G172" i="3"/>
  <c r="G69" i="3"/>
  <c r="O172" i="3"/>
  <c r="O69" i="3"/>
  <c r="W172" i="3"/>
  <c r="W69" i="3"/>
  <c r="AE172" i="3"/>
  <c r="AE69" i="3"/>
  <c r="J173" i="3"/>
  <c r="J70" i="3"/>
  <c r="V173" i="3"/>
  <c r="V70" i="3"/>
  <c r="AH173" i="3"/>
  <c r="AH70" i="3"/>
  <c r="I174" i="3"/>
  <c r="I71" i="3"/>
  <c r="U174" i="3"/>
  <c r="U71" i="3"/>
  <c r="AG174" i="3"/>
  <c r="AG71" i="3"/>
  <c r="H175" i="3"/>
  <c r="H72" i="3"/>
  <c r="X175" i="3"/>
  <c r="X72" i="3"/>
  <c r="AF175" i="3"/>
  <c r="AF72" i="3"/>
  <c r="K176" i="3"/>
  <c r="K73" i="3"/>
  <c r="J177" i="3"/>
  <c r="J74" i="3"/>
  <c r="V177" i="3"/>
  <c r="V74" i="3"/>
  <c r="AH177" i="3"/>
  <c r="AH74" i="3"/>
  <c r="M178" i="3"/>
  <c r="M75" i="3"/>
  <c r="AC178" i="3"/>
  <c r="AC75" i="3"/>
  <c r="L179" i="3"/>
  <c r="L76" i="3"/>
  <c r="O180" i="3"/>
  <c r="O77" i="3"/>
  <c r="W180" i="3"/>
  <c r="W77" i="3"/>
  <c r="F181" i="3"/>
  <c r="F78" i="3"/>
  <c r="R181" i="3"/>
  <c r="R78" i="3"/>
  <c r="I189" i="3"/>
  <c r="T190" i="3"/>
  <c r="AF190" i="3"/>
  <c r="G191" i="3"/>
  <c r="S191" i="3"/>
  <c r="AE191" i="3"/>
  <c r="N192" i="3"/>
  <c r="Z192" i="3"/>
  <c r="E193" i="3"/>
  <c r="U193" i="3"/>
  <c r="Y193" i="3"/>
  <c r="H194" i="3"/>
  <c r="T194" i="3"/>
  <c r="AB194" i="3"/>
  <c r="G195" i="3"/>
  <c r="K195" i="3"/>
  <c r="W195" i="3"/>
  <c r="AE77" i="3"/>
  <c r="C20" i="3"/>
  <c r="O175" i="3"/>
  <c r="O72" i="3"/>
  <c r="S175" i="3"/>
  <c r="S72" i="3"/>
  <c r="W175" i="3"/>
  <c r="W72" i="3"/>
  <c r="AA175" i="3"/>
  <c r="AA72" i="3"/>
  <c r="AE175" i="3"/>
  <c r="AE72" i="3"/>
  <c r="F73" i="3"/>
  <c r="F176" i="3"/>
  <c r="J176" i="3"/>
  <c r="J73" i="3"/>
  <c r="N176" i="3"/>
  <c r="N73" i="3"/>
  <c r="R176" i="3"/>
  <c r="R73" i="3"/>
  <c r="V176" i="3"/>
  <c r="V73" i="3"/>
  <c r="Z176" i="3"/>
  <c r="Z73" i="3"/>
  <c r="AD176" i="3"/>
  <c r="AD73" i="3"/>
  <c r="AH176" i="3"/>
  <c r="AH73" i="3"/>
  <c r="E177" i="3"/>
  <c r="E74" i="3"/>
  <c r="I177" i="3"/>
  <c r="I74" i="3"/>
  <c r="Q177" i="3"/>
  <c r="Q74" i="3"/>
  <c r="U177" i="3"/>
  <c r="U74" i="3"/>
  <c r="Y177" i="3"/>
  <c r="Y74" i="3"/>
  <c r="AC177" i="3"/>
  <c r="AC74" i="3"/>
  <c r="AG177" i="3"/>
  <c r="AG74" i="3"/>
  <c r="D75" i="3"/>
  <c r="D178" i="3"/>
  <c r="H178" i="3"/>
  <c r="H75" i="3"/>
  <c r="L178" i="3"/>
  <c r="L75" i="3"/>
  <c r="P178" i="3"/>
  <c r="P75" i="3"/>
  <c r="T178" i="3"/>
  <c r="T75" i="3"/>
  <c r="X178" i="3"/>
  <c r="X75" i="3"/>
  <c r="AB178" i="3"/>
  <c r="AB75" i="3"/>
  <c r="AF178" i="3"/>
  <c r="AF75" i="3"/>
  <c r="C24" i="3"/>
  <c r="G179" i="3"/>
  <c r="G76" i="3"/>
  <c r="K179" i="3"/>
  <c r="K76" i="3"/>
  <c r="O179" i="3"/>
  <c r="O76" i="3"/>
  <c r="S179" i="3"/>
  <c r="S76" i="3"/>
  <c r="W179" i="3"/>
  <c r="W76" i="3"/>
  <c r="AA179" i="3"/>
  <c r="AA76" i="3"/>
  <c r="AE179" i="3"/>
  <c r="AE76" i="3"/>
  <c r="F180" i="3"/>
  <c r="F77" i="3"/>
  <c r="J180" i="3"/>
  <c r="J77" i="3"/>
  <c r="N180" i="3"/>
  <c r="N77" i="3"/>
  <c r="R180" i="3"/>
  <c r="R77" i="3"/>
  <c r="V180" i="3"/>
  <c r="V77" i="3"/>
  <c r="AD180" i="3"/>
  <c r="AD77" i="3"/>
  <c r="AH180" i="3"/>
  <c r="AH77" i="3"/>
  <c r="E181" i="3"/>
  <c r="E78" i="3"/>
  <c r="M181" i="3"/>
  <c r="M78" i="3"/>
  <c r="Q181" i="3"/>
  <c r="Q78" i="3"/>
  <c r="U181" i="3"/>
  <c r="U78" i="3"/>
  <c r="AC181" i="3"/>
  <c r="AC78" i="3"/>
  <c r="AG181" i="3"/>
  <c r="AG78" i="3"/>
  <c r="E188" i="3"/>
  <c r="M188" i="3"/>
  <c r="Q188" i="3"/>
  <c r="U188" i="3"/>
  <c r="AG188" i="3"/>
  <c r="D189" i="3"/>
  <c r="L189" i="3"/>
  <c r="P189" i="3"/>
  <c r="T189" i="3"/>
  <c r="AF189" i="3"/>
  <c r="K190" i="3"/>
  <c r="O190" i="3"/>
  <c r="S190" i="3"/>
  <c r="AE190" i="3"/>
  <c r="F191" i="3"/>
  <c r="N191" i="3"/>
  <c r="V191" i="3"/>
  <c r="AD191" i="3"/>
  <c r="E192" i="3"/>
  <c r="M192" i="3"/>
  <c r="U192" i="3"/>
  <c r="AC192" i="3"/>
  <c r="D193" i="3"/>
  <c r="L193" i="3"/>
  <c r="T193" i="3"/>
  <c r="AB193" i="3"/>
  <c r="K194" i="3"/>
  <c r="S194" i="3"/>
  <c r="AA194" i="3"/>
  <c r="J195" i="3"/>
  <c r="R195" i="3"/>
  <c r="Z195" i="3"/>
  <c r="AH195" i="3"/>
  <c r="D44" i="3"/>
  <c r="F61" i="3"/>
  <c r="L61" i="3"/>
  <c r="Q61" i="3"/>
  <c r="V61" i="3"/>
  <c r="AB61" i="3"/>
  <c r="AG61" i="3"/>
  <c r="E62" i="3"/>
  <c r="K62" i="3"/>
  <c r="P62" i="3"/>
  <c r="U62" i="3"/>
  <c r="AA62" i="3"/>
  <c r="AF62" i="3"/>
  <c r="D63" i="3"/>
  <c r="J63" i="3"/>
  <c r="O63" i="3"/>
  <c r="T63" i="3"/>
  <c r="Z63" i="3"/>
  <c r="AE63" i="3"/>
  <c r="I64" i="3"/>
  <c r="N64" i="3"/>
  <c r="S64" i="3"/>
  <c r="Y64" i="3"/>
  <c r="AD64" i="3"/>
  <c r="H65" i="3"/>
  <c r="M65" i="3"/>
  <c r="R65" i="3"/>
  <c r="X65" i="3"/>
  <c r="AC65" i="3"/>
  <c r="AH65" i="3"/>
  <c r="G66" i="3"/>
  <c r="L66" i="3"/>
  <c r="Q66" i="3"/>
  <c r="W66" i="3"/>
  <c r="AG66" i="3"/>
  <c r="F67" i="3"/>
  <c r="K67" i="3"/>
  <c r="P67" i="3"/>
  <c r="V67" i="3"/>
  <c r="AF67" i="3"/>
  <c r="E68" i="3"/>
  <c r="J68" i="3"/>
  <c r="O68" i="3"/>
  <c r="U68" i="3"/>
  <c r="AG68" i="3"/>
  <c r="H69" i="3"/>
  <c r="P69" i="3"/>
  <c r="X69" i="3"/>
  <c r="AF69" i="3"/>
  <c r="G70" i="3"/>
  <c r="O70" i="3"/>
  <c r="W70" i="3"/>
  <c r="AE70" i="3"/>
  <c r="F71" i="3"/>
  <c r="N71" i="3"/>
  <c r="V71" i="3"/>
  <c r="AD71" i="3"/>
  <c r="E72" i="3"/>
  <c r="M72" i="3"/>
  <c r="AC72" i="3"/>
  <c r="L73" i="3"/>
  <c r="AB73" i="3"/>
  <c r="K74" i="3"/>
  <c r="AA74" i="3"/>
  <c r="J75" i="3"/>
  <c r="Z75" i="3"/>
  <c r="I76" i="3"/>
  <c r="Y76" i="3"/>
  <c r="H77" i="3"/>
  <c r="Z77" i="3"/>
  <c r="N78" i="3"/>
  <c r="Y172" i="3"/>
  <c r="M177" i="3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H187" i="2"/>
  <c r="AG187" i="2"/>
  <c r="AF187" i="2"/>
  <c r="AE187" i="2"/>
  <c r="AD187" i="2"/>
  <c r="AC187" i="2"/>
  <c r="AB187" i="2"/>
  <c r="AA187" i="2"/>
  <c r="Z187" i="2"/>
  <c r="Y187" i="2"/>
  <c r="X187" i="2"/>
  <c r="W187" i="2"/>
  <c r="V187" i="2"/>
  <c r="U187" i="2"/>
  <c r="T187" i="2"/>
  <c r="S187" i="2"/>
  <c r="R187" i="2"/>
  <c r="AH186" i="2"/>
  <c r="AG186" i="2"/>
  <c r="AF186" i="2"/>
  <c r="AE186" i="2"/>
  <c r="AD186" i="2"/>
  <c r="AC186" i="2"/>
  <c r="AB186" i="2"/>
  <c r="AA186" i="2"/>
  <c r="Z186" i="2"/>
  <c r="Y186" i="2"/>
  <c r="X186" i="2"/>
  <c r="W186" i="2"/>
  <c r="V186" i="2"/>
  <c r="U186" i="2"/>
  <c r="T186" i="2"/>
  <c r="S186" i="2"/>
  <c r="R186" i="2"/>
  <c r="AH185" i="2"/>
  <c r="AG185" i="2"/>
  <c r="AF185" i="2"/>
  <c r="AE185" i="2"/>
  <c r="AD185" i="2"/>
  <c r="AC185" i="2"/>
  <c r="AB185" i="2"/>
  <c r="AA185" i="2"/>
  <c r="Z185" i="2"/>
  <c r="Y185" i="2"/>
  <c r="X185" i="2"/>
  <c r="W185" i="2"/>
  <c r="V185" i="2"/>
  <c r="U185" i="2"/>
  <c r="T185" i="2"/>
  <c r="S185" i="2"/>
  <c r="R185" i="2"/>
  <c r="AH184" i="2"/>
  <c r="AG184" i="2"/>
  <c r="AF184" i="2"/>
  <c r="AE184" i="2"/>
  <c r="AD184" i="2"/>
  <c r="AC184" i="2"/>
  <c r="AB184" i="2"/>
  <c r="AA184" i="2"/>
  <c r="Z184" i="2"/>
  <c r="Y184" i="2"/>
  <c r="X184" i="2"/>
  <c r="W184" i="2"/>
  <c r="V184" i="2"/>
  <c r="U184" i="2"/>
  <c r="T184" i="2"/>
  <c r="S184" i="2"/>
  <c r="R184" i="2"/>
  <c r="AH183" i="2"/>
  <c r="AG183" i="2"/>
  <c r="AF183" i="2"/>
  <c r="AE183" i="2"/>
  <c r="AD183" i="2"/>
  <c r="AC183" i="2"/>
  <c r="AB183" i="2"/>
  <c r="AA183" i="2"/>
  <c r="Z183" i="2"/>
  <c r="Y183" i="2"/>
  <c r="X183" i="2"/>
  <c r="W183" i="2"/>
  <c r="V183" i="2"/>
  <c r="U183" i="2"/>
  <c r="T183" i="2"/>
  <c r="S183" i="2"/>
  <c r="AH182" i="2"/>
  <c r="AG182" i="2"/>
  <c r="AF182" i="2"/>
  <c r="AE182" i="2"/>
  <c r="AD182" i="2"/>
  <c r="AC182" i="2"/>
  <c r="AB182" i="2"/>
  <c r="AA182" i="2"/>
  <c r="Z182" i="2"/>
  <c r="Y182" i="2"/>
  <c r="X182" i="2"/>
  <c r="W182" i="2"/>
  <c r="V182" i="2"/>
  <c r="U182" i="2"/>
  <c r="T182" i="2"/>
  <c r="S182" i="2"/>
  <c r="R182" i="2"/>
  <c r="Q163" i="2"/>
  <c r="P163" i="2"/>
  <c r="O163" i="2"/>
  <c r="N163" i="2"/>
  <c r="M163" i="2"/>
  <c r="L163" i="2"/>
  <c r="K163" i="2"/>
  <c r="J163" i="2"/>
  <c r="I163" i="2"/>
  <c r="H163" i="2"/>
  <c r="G163" i="2"/>
  <c r="F163" i="2"/>
  <c r="E163" i="2"/>
  <c r="D163" i="2"/>
  <c r="A79" i="2"/>
  <c r="A131" i="2"/>
  <c r="A182" i="2"/>
  <c r="C44" i="2"/>
  <c r="C96" i="2"/>
  <c r="C147" i="2"/>
  <c r="A80" i="2"/>
  <c r="A132" i="2"/>
  <c r="A183" i="2"/>
  <c r="A78" i="2"/>
  <c r="A130" i="2"/>
  <c r="A181" i="2"/>
  <c r="C25" i="2"/>
  <c r="A77" i="2"/>
  <c r="A129" i="2"/>
  <c r="A180" i="2"/>
  <c r="A76" i="2"/>
  <c r="A128" i="2"/>
  <c r="A179" i="2"/>
  <c r="C23" i="2"/>
  <c r="A75" i="2"/>
  <c r="A127" i="2"/>
  <c r="A178" i="2"/>
  <c r="C22" i="2"/>
  <c r="A74" i="2"/>
  <c r="A126" i="2"/>
  <c r="A177" i="2"/>
  <c r="A73" i="2"/>
  <c r="A125" i="2"/>
  <c r="A176" i="2"/>
  <c r="C20" i="2"/>
  <c r="A72" i="2"/>
  <c r="A124" i="2"/>
  <c r="A175" i="2"/>
  <c r="C19" i="2"/>
  <c r="A71" i="2"/>
  <c r="A123" i="2"/>
  <c r="A174" i="2"/>
  <c r="A70" i="2"/>
  <c r="A122" i="2"/>
  <c r="A173" i="2"/>
  <c r="C17" i="2"/>
  <c r="A69" i="2"/>
  <c r="A121" i="2"/>
  <c r="A172" i="2"/>
  <c r="A68" i="2"/>
  <c r="A120" i="2"/>
  <c r="A171" i="2"/>
  <c r="C15" i="2"/>
  <c r="A67" i="2"/>
  <c r="A119" i="2"/>
  <c r="A170" i="2"/>
  <c r="A66" i="2"/>
  <c r="A118" i="2"/>
  <c r="A169" i="2"/>
  <c r="C13" i="2"/>
  <c r="A65" i="2"/>
  <c r="A117" i="2"/>
  <c r="A168" i="2"/>
  <c r="R167" i="2"/>
  <c r="Q167" i="2"/>
  <c r="P167" i="2"/>
  <c r="O167" i="2"/>
  <c r="N167" i="2"/>
  <c r="M167" i="2"/>
  <c r="L167" i="2"/>
  <c r="K167" i="2"/>
  <c r="J167" i="2"/>
  <c r="I167" i="2"/>
  <c r="H167" i="2"/>
  <c r="G167" i="2"/>
  <c r="F167" i="2"/>
  <c r="E167" i="2"/>
  <c r="D167" i="2"/>
  <c r="A64" i="2"/>
  <c r="A116" i="2"/>
  <c r="A167" i="2"/>
  <c r="AH166" i="2"/>
  <c r="AG166" i="2"/>
  <c r="AF166" i="2"/>
  <c r="AE166" i="2"/>
  <c r="AD166" i="2"/>
  <c r="AC166" i="2"/>
  <c r="AB166" i="2"/>
  <c r="AA166" i="2"/>
  <c r="Z166" i="2"/>
  <c r="Y166" i="2"/>
  <c r="X166" i="2"/>
  <c r="W166" i="2"/>
  <c r="V166" i="2"/>
  <c r="U166" i="2"/>
  <c r="T166" i="2"/>
  <c r="S166" i="2"/>
  <c r="R166" i="2"/>
  <c r="Q166" i="2"/>
  <c r="P166" i="2"/>
  <c r="O166" i="2"/>
  <c r="N166" i="2"/>
  <c r="M166" i="2"/>
  <c r="L166" i="2"/>
  <c r="K166" i="2"/>
  <c r="J166" i="2"/>
  <c r="I166" i="2"/>
  <c r="H166" i="2"/>
  <c r="G166" i="2"/>
  <c r="F166" i="2"/>
  <c r="E166" i="2"/>
  <c r="D166" i="2"/>
  <c r="C11" i="2"/>
  <c r="A63" i="2"/>
  <c r="A115" i="2"/>
  <c r="A166" i="2"/>
  <c r="AH165" i="2"/>
  <c r="AG165" i="2"/>
  <c r="AF165" i="2"/>
  <c r="AE165" i="2"/>
  <c r="AD165" i="2"/>
  <c r="AC165" i="2"/>
  <c r="AB165" i="2"/>
  <c r="AA165" i="2"/>
  <c r="Z165" i="2"/>
  <c r="Y165" i="2"/>
  <c r="X165" i="2"/>
  <c r="W165" i="2"/>
  <c r="V165" i="2"/>
  <c r="U165" i="2"/>
  <c r="T165" i="2"/>
  <c r="S165" i="2"/>
  <c r="R165" i="2"/>
  <c r="Q165" i="2"/>
  <c r="P165" i="2"/>
  <c r="O165" i="2"/>
  <c r="N165" i="2"/>
  <c r="M165" i="2"/>
  <c r="L165" i="2"/>
  <c r="K165" i="2"/>
  <c r="J165" i="2"/>
  <c r="I165" i="2"/>
  <c r="H165" i="2"/>
  <c r="G165" i="2"/>
  <c r="F165" i="2"/>
  <c r="E165" i="2"/>
  <c r="D165" i="2"/>
  <c r="A62" i="2"/>
  <c r="A114" i="2"/>
  <c r="A165" i="2"/>
  <c r="AH164" i="2"/>
  <c r="AG164" i="2"/>
  <c r="AF164" i="2"/>
  <c r="AE164" i="2"/>
  <c r="AD164" i="2"/>
  <c r="AC164" i="2"/>
  <c r="AB164" i="2"/>
  <c r="AA164" i="2"/>
  <c r="Z164" i="2"/>
  <c r="Y164" i="2"/>
  <c r="X164" i="2"/>
  <c r="W164" i="2"/>
  <c r="V164" i="2"/>
  <c r="U164" i="2"/>
  <c r="T164" i="2"/>
  <c r="S164" i="2"/>
  <c r="R164" i="2"/>
  <c r="Q164" i="2"/>
  <c r="P164" i="2"/>
  <c r="O164" i="2"/>
  <c r="N164" i="2"/>
  <c r="M164" i="2"/>
  <c r="L164" i="2"/>
  <c r="K164" i="2"/>
  <c r="J164" i="2"/>
  <c r="I164" i="2"/>
  <c r="H164" i="2"/>
  <c r="G164" i="2"/>
  <c r="F164" i="2"/>
  <c r="E164" i="2"/>
  <c r="D164" i="2"/>
  <c r="A61" i="2"/>
  <c r="A113" i="2"/>
  <c r="A164" i="2"/>
  <c r="A90" i="14"/>
  <c r="A142" i="14"/>
  <c r="A193" i="14"/>
  <c r="A39" i="14"/>
  <c r="M96" i="14"/>
  <c r="M147" i="14"/>
  <c r="N44" i="14"/>
  <c r="A91" i="9"/>
  <c r="A143" i="9"/>
  <c r="A194" i="9"/>
  <c r="A40" i="9"/>
  <c r="A92" i="9"/>
  <c r="A144" i="9"/>
  <c r="A195" i="9"/>
  <c r="O44" i="9"/>
  <c r="N96" i="9"/>
  <c r="N147" i="9"/>
  <c r="A90" i="8"/>
  <c r="A142" i="8"/>
  <c r="A193" i="8"/>
  <c r="A39" i="8"/>
  <c r="M96" i="8"/>
  <c r="M147" i="8"/>
  <c r="N44" i="8"/>
  <c r="O44" i="7"/>
  <c r="N96" i="7"/>
  <c r="N147" i="7"/>
  <c r="A90" i="7"/>
  <c r="A142" i="7"/>
  <c r="A193" i="7"/>
  <c r="A39" i="7"/>
  <c r="A88" i="6"/>
  <c r="A140" i="6"/>
  <c r="A191" i="6"/>
  <c r="A37" i="6"/>
  <c r="L96" i="6"/>
  <c r="L147" i="6"/>
  <c r="M44" i="6"/>
  <c r="A89" i="5"/>
  <c r="A141" i="5"/>
  <c r="A192" i="5"/>
  <c r="A38" i="5"/>
  <c r="K96" i="5"/>
  <c r="K147" i="5"/>
  <c r="L44" i="5"/>
  <c r="A89" i="4"/>
  <c r="A141" i="4"/>
  <c r="A192" i="4"/>
  <c r="A38" i="4"/>
  <c r="L96" i="4"/>
  <c r="L147" i="4"/>
  <c r="M44" i="4"/>
  <c r="C77" i="3"/>
  <c r="C129" i="3"/>
  <c r="C65" i="3"/>
  <c r="C117" i="3"/>
  <c r="C78" i="3"/>
  <c r="C130" i="3"/>
  <c r="C68" i="3"/>
  <c r="C63" i="3"/>
  <c r="C115" i="3"/>
  <c r="C67" i="3"/>
  <c r="C119" i="3"/>
  <c r="C74" i="3"/>
  <c r="C126" i="3"/>
  <c r="C174" i="3"/>
  <c r="C69" i="3"/>
  <c r="C121" i="3"/>
  <c r="C66" i="3"/>
  <c r="C76" i="3"/>
  <c r="C128" i="3"/>
  <c r="C73" i="3"/>
  <c r="C125" i="3"/>
  <c r="C173" i="3"/>
  <c r="D96" i="3"/>
  <c r="D147" i="3"/>
  <c r="E44" i="3"/>
  <c r="C71" i="3"/>
  <c r="C123" i="3"/>
  <c r="C62" i="3"/>
  <c r="C114" i="3"/>
  <c r="A82" i="3"/>
  <c r="A134" i="3"/>
  <c r="A185" i="3"/>
  <c r="A31" i="3"/>
  <c r="C70" i="3"/>
  <c r="C122" i="3"/>
  <c r="C170" i="3"/>
  <c r="C61" i="3"/>
  <c r="C113" i="3"/>
  <c r="C169" i="3"/>
  <c r="C118" i="3"/>
  <c r="C175" i="3"/>
  <c r="C64" i="3"/>
  <c r="C116" i="3"/>
  <c r="C179" i="3"/>
  <c r="C75" i="3"/>
  <c r="C127" i="3"/>
  <c r="C166" i="3"/>
  <c r="C72" i="3"/>
  <c r="C124" i="3"/>
  <c r="C181" i="3"/>
  <c r="C167" i="3"/>
  <c r="C171" i="3"/>
  <c r="C120" i="3"/>
  <c r="C21" i="2"/>
  <c r="C176" i="2"/>
  <c r="C9" i="2"/>
  <c r="C164" i="2"/>
  <c r="C174" i="2"/>
  <c r="C166" i="2"/>
  <c r="T167" i="2"/>
  <c r="T64" i="2"/>
  <c r="V167" i="2"/>
  <c r="V64" i="2"/>
  <c r="X167" i="2"/>
  <c r="X64" i="2"/>
  <c r="Z167" i="2"/>
  <c r="Z64" i="2"/>
  <c r="AB167" i="2"/>
  <c r="AB64" i="2"/>
  <c r="AD167" i="2"/>
  <c r="AD64" i="2"/>
  <c r="AF167" i="2"/>
  <c r="AF64" i="2"/>
  <c r="AH167" i="2"/>
  <c r="AH64" i="2"/>
  <c r="C168" i="2"/>
  <c r="E168" i="2"/>
  <c r="E65" i="2"/>
  <c r="G168" i="2"/>
  <c r="G65" i="2"/>
  <c r="I168" i="2"/>
  <c r="I65" i="2"/>
  <c r="K168" i="2"/>
  <c r="K65" i="2"/>
  <c r="M168" i="2"/>
  <c r="M65" i="2"/>
  <c r="O168" i="2"/>
  <c r="O65" i="2"/>
  <c r="Q168" i="2"/>
  <c r="Q65" i="2"/>
  <c r="S168" i="2"/>
  <c r="S65" i="2"/>
  <c r="U168" i="2"/>
  <c r="U65" i="2"/>
  <c r="W168" i="2"/>
  <c r="W65" i="2"/>
  <c r="Y168" i="2"/>
  <c r="Y65" i="2"/>
  <c r="AA168" i="2"/>
  <c r="AA65" i="2"/>
  <c r="AC168" i="2"/>
  <c r="AC65" i="2"/>
  <c r="AE168" i="2"/>
  <c r="AE65" i="2"/>
  <c r="AG168" i="2"/>
  <c r="AG65" i="2"/>
  <c r="D169" i="2"/>
  <c r="D66" i="2"/>
  <c r="F169" i="2"/>
  <c r="F66" i="2"/>
  <c r="H169" i="2"/>
  <c r="H66" i="2"/>
  <c r="J169" i="2"/>
  <c r="J66" i="2"/>
  <c r="L169" i="2"/>
  <c r="L66" i="2"/>
  <c r="N169" i="2"/>
  <c r="N66" i="2"/>
  <c r="P169" i="2"/>
  <c r="P66" i="2"/>
  <c r="R169" i="2"/>
  <c r="R66" i="2"/>
  <c r="T169" i="2"/>
  <c r="T66" i="2"/>
  <c r="V169" i="2"/>
  <c r="V66" i="2"/>
  <c r="X169" i="2"/>
  <c r="X66" i="2"/>
  <c r="Z169" i="2"/>
  <c r="Z66" i="2"/>
  <c r="AB169" i="2"/>
  <c r="AB66" i="2"/>
  <c r="AD169" i="2"/>
  <c r="AD66" i="2"/>
  <c r="AF169" i="2"/>
  <c r="AF66" i="2"/>
  <c r="AH169" i="2"/>
  <c r="AH66" i="2"/>
  <c r="C170" i="2"/>
  <c r="E170" i="2"/>
  <c r="E67" i="2"/>
  <c r="G170" i="2"/>
  <c r="G67" i="2"/>
  <c r="I170" i="2"/>
  <c r="I67" i="2"/>
  <c r="K170" i="2"/>
  <c r="K67" i="2"/>
  <c r="M170" i="2"/>
  <c r="M67" i="2"/>
  <c r="O170" i="2"/>
  <c r="O67" i="2"/>
  <c r="Q170" i="2"/>
  <c r="Q67" i="2"/>
  <c r="S170" i="2"/>
  <c r="S67" i="2"/>
  <c r="U170" i="2"/>
  <c r="U67" i="2"/>
  <c r="W170" i="2"/>
  <c r="W67" i="2"/>
  <c r="Y170" i="2"/>
  <c r="Y67" i="2"/>
  <c r="AA170" i="2"/>
  <c r="AA67" i="2"/>
  <c r="AC170" i="2"/>
  <c r="AC67" i="2"/>
  <c r="AE170" i="2"/>
  <c r="AE67" i="2"/>
  <c r="AG170" i="2"/>
  <c r="AG67" i="2"/>
  <c r="D171" i="2"/>
  <c r="D68" i="2"/>
  <c r="F171" i="2"/>
  <c r="F68" i="2"/>
  <c r="H171" i="2"/>
  <c r="H68" i="2"/>
  <c r="J171" i="2"/>
  <c r="J68" i="2"/>
  <c r="L171" i="2"/>
  <c r="L68" i="2"/>
  <c r="N171" i="2"/>
  <c r="N68" i="2"/>
  <c r="P171" i="2"/>
  <c r="P68" i="2"/>
  <c r="R171" i="2"/>
  <c r="R68" i="2"/>
  <c r="T171" i="2"/>
  <c r="T68" i="2"/>
  <c r="V171" i="2"/>
  <c r="V68" i="2"/>
  <c r="X171" i="2"/>
  <c r="X68" i="2"/>
  <c r="Z171" i="2"/>
  <c r="Z68" i="2"/>
  <c r="AB171" i="2"/>
  <c r="AB68" i="2"/>
  <c r="AD171" i="2"/>
  <c r="AD68" i="2"/>
  <c r="AF171" i="2"/>
  <c r="AF68" i="2"/>
  <c r="AH171" i="2"/>
  <c r="AH68" i="2"/>
  <c r="C172" i="2"/>
  <c r="E172" i="2"/>
  <c r="E69" i="2"/>
  <c r="G172" i="2"/>
  <c r="G69" i="2"/>
  <c r="I172" i="2"/>
  <c r="I69" i="2"/>
  <c r="K172" i="2"/>
  <c r="K69" i="2"/>
  <c r="M172" i="2"/>
  <c r="M69" i="2"/>
  <c r="O172" i="2"/>
  <c r="O69" i="2"/>
  <c r="Q172" i="2"/>
  <c r="Q69" i="2"/>
  <c r="S172" i="2"/>
  <c r="S69" i="2"/>
  <c r="U172" i="2"/>
  <c r="U69" i="2"/>
  <c r="W172" i="2"/>
  <c r="W69" i="2"/>
  <c r="Y172" i="2"/>
  <c r="Y69" i="2"/>
  <c r="AA172" i="2"/>
  <c r="AA69" i="2"/>
  <c r="AC172" i="2"/>
  <c r="AC69" i="2"/>
  <c r="AE172" i="2"/>
  <c r="AE69" i="2"/>
  <c r="AG172" i="2"/>
  <c r="AG69" i="2"/>
  <c r="D173" i="2"/>
  <c r="D70" i="2"/>
  <c r="F173" i="2"/>
  <c r="F70" i="2"/>
  <c r="H173" i="2"/>
  <c r="H70" i="2"/>
  <c r="J173" i="2"/>
  <c r="J70" i="2"/>
  <c r="L173" i="2"/>
  <c r="L70" i="2"/>
  <c r="N173" i="2"/>
  <c r="N70" i="2"/>
  <c r="P173" i="2"/>
  <c r="P70" i="2"/>
  <c r="R173" i="2"/>
  <c r="R70" i="2"/>
  <c r="T173" i="2"/>
  <c r="T70" i="2"/>
  <c r="V173" i="2"/>
  <c r="V70" i="2"/>
  <c r="X173" i="2"/>
  <c r="X70" i="2"/>
  <c r="Z173" i="2"/>
  <c r="Z70" i="2"/>
  <c r="AB173" i="2"/>
  <c r="AB70" i="2"/>
  <c r="AD173" i="2"/>
  <c r="AD70" i="2"/>
  <c r="AF173" i="2"/>
  <c r="AF70" i="2"/>
  <c r="AH173" i="2"/>
  <c r="AH70" i="2"/>
  <c r="E174" i="2"/>
  <c r="E71" i="2"/>
  <c r="G174" i="2"/>
  <c r="G71" i="2"/>
  <c r="I174" i="2"/>
  <c r="I71" i="2"/>
  <c r="K174" i="2"/>
  <c r="K71" i="2"/>
  <c r="M174" i="2"/>
  <c r="M71" i="2"/>
  <c r="O174" i="2"/>
  <c r="O71" i="2"/>
  <c r="Q174" i="2"/>
  <c r="Q71" i="2"/>
  <c r="S174" i="2"/>
  <c r="S71" i="2"/>
  <c r="U174" i="2"/>
  <c r="U71" i="2"/>
  <c r="W174" i="2"/>
  <c r="W71" i="2"/>
  <c r="Y174" i="2"/>
  <c r="Y71" i="2"/>
  <c r="AA174" i="2"/>
  <c r="AA71" i="2"/>
  <c r="AC174" i="2"/>
  <c r="AC71" i="2"/>
  <c r="AE174" i="2"/>
  <c r="AE71" i="2"/>
  <c r="AG174" i="2"/>
  <c r="AG71" i="2"/>
  <c r="D175" i="2"/>
  <c r="D72" i="2"/>
  <c r="F175" i="2"/>
  <c r="F72" i="2"/>
  <c r="H175" i="2"/>
  <c r="H72" i="2"/>
  <c r="J175" i="2"/>
  <c r="J72" i="2"/>
  <c r="L175" i="2"/>
  <c r="L72" i="2"/>
  <c r="N175" i="2"/>
  <c r="N72" i="2"/>
  <c r="P175" i="2"/>
  <c r="P72" i="2"/>
  <c r="R175" i="2"/>
  <c r="R72" i="2"/>
  <c r="T175" i="2"/>
  <c r="T72" i="2"/>
  <c r="V175" i="2"/>
  <c r="V72" i="2"/>
  <c r="X175" i="2"/>
  <c r="X72" i="2"/>
  <c r="Z175" i="2"/>
  <c r="Z72" i="2"/>
  <c r="AB175" i="2"/>
  <c r="AB72" i="2"/>
  <c r="AD175" i="2"/>
  <c r="AD72" i="2"/>
  <c r="AF175" i="2"/>
  <c r="AF72" i="2"/>
  <c r="AH175" i="2"/>
  <c r="AH72" i="2"/>
  <c r="E176" i="2"/>
  <c r="E73" i="2"/>
  <c r="G176" i="2"/>
  <c r="G73" i="2"/>
  <c r="I176" i="2"/>
  <c r="I73" i="2"/>
  <c r="K176" i="2"/>
  <c r="K73" i="2"/>
  <c r="M176" i="2"/>
  <c r="M73" i="2"/>
  <c r="O176" i="2"/>
  <c r="O73" i="2"/>
  <c r="Q176" i="2"/>
  <c r="Q73" i="2"/>
  <c r="S176" i="2"/>
  <c r="S73" i="2"/>
  <c r="U176" i="2"/>
  <c r="U73" i="2"/>
  <c r="W176" i="2"/>
  <c r="W73" i="2"/>
  <c r="Y176" i="2"/>
  <c r="Y73" i="2"/>
  <c r="AA176" i="2"/>
  <c r="AA73" i="2"/>
  <c r="AC176" i="2"/>
  <c r="AC73" i="2"/>
  <c r="AE176" i="2"/>
  <c r="AE73" i="2"/>
  <c r="AG176" i="2"/>
  <c r="AG73" i="2"/>
  <c r="D177" i="2"/>
  <c r="D74" i="2"/>
  <c r="F177" i="2"/>
  <c r="F74" i="2"/>
  <c r="H177" i="2"/>
  <c r="H74" i="2"/>
  <c r="J177" i="2"/>
  <c r="J74" i="2"/>
  <c r="L177" i="2"/>
  <c r="L74" i="2"/>
  <c r="N177" i="2"/>
  <c r="N74" i="2"/>
  <c r="P177" i="2"/>
  <c r="P74" i="2"/>
  <c r="R177" i="2"/>
  <c r="R74" i="2"/>
  <c r="T177" i="2"/>
  <c r="T74" i="2"/>
  <c r="V177" i="2"/>
  <c r="V74" i="2"/>
  <c r="X177" i="2"/>
  <c r="X74" i="2"/>
  <c r="Z177" i="2"/>
  <c r="Z74" i="2"/>
  <c r="AB177" i="2"/>
  <c r="AB74" i="2"/>
  <c r="AD177" i="2"/>
  <c r="AD74" i="2"/>
  <c r="AF177" i="2"/>
  <c r="AF74" i="2"/>
  <c r="AH177" i="2"/>
  <c r="AH74" i="2"/>
  <c r="C178" i="2"/>
  <c r="E178" i="2"/>
  <c r="E75" i="2"/>
  <c r="G178" i="2"/>
  <c r="G75" i="2"/>
  <c r="I178" i="2"/>
  <c r="I75" i="2"/>
  <c r="K178" i="2"/>
  <c r="K75" i="2"/>
  <c r="M178" i="2"/>
  <c r="M75" i="2"/>
  <c r="O178" i="2"/>
  <c r="O75" i="2"/>
  <c r="Q178" i="2"/>
  <c r="Q75" i="2"/>
  <c r="S178" i="2"/>
  <c r="S75" i="2"/>
  <c r="U178" i="2"/>
  <c r="U75" i="2"/>
  <c r="W178" i="2"/>
  <c r="W75" i="2"/>
  <c r="Y178" i="2"/>
  <c r="Y75" i="2"/>
  <c r="AA178" i="2"/>
  <c r="AA75" i="2"/>
  <c r="AC178" i="2"/>
  <c r="AC75" i="2"/>
  <c r="AE178" i="2"/>
  <c r="AE75" i="2"/>
  <c r="AG178" i="2"/>
  <c r="AG75" i="2"/>
  <c r="D179" i="2"/>
  <c r="D76" i="2"/>
  <c r="F179" i="2"/>
  <c r="F76" i="2"/>
  <c r="H179" i="2"/>
  <c r="H76" i="2"/>
  <c r="J179" i="2"/>
  <c r="J76" i="2"/>
  <c r="L179" i="2"/>
  <c r="L76" i="2"/>
  <c r="N179" i="2"/>
  <c r="N76" i="2"/>
  <c r="P179" i="2"/>
  <c r="P76" i="2"/>
  <c r="R179" i="2"/>
  <c r="R76" i="2"/>
  <c r="T179" i="2"/>
  <c r="T76" i="2"/>
  <c r="V179" i="2"/>
  <c r="V76" i="2"/>
  <c r="X179" i="2"/>
  <c r="X76" i="2"/>
  <c r="Z179" i="2"/>
  <c r="Z76" i="2"/>
  <c r="AB179" i="2"/>
  <c r="AB76" i="2"/>
  <c r="AD179" i="2"/>
  <c r="AD76" i="2"/>
  <c r="AF179" i="2"/>
  <c r="AF76" i="2"/>
  <c r="AH179" i="2"/>
  <c r="AH76" i="2"/>
  <c r="C180" i="2"/>
  <c r="E180" i="2"/>
  <c r="E77" i="2"/>
  <c r="G180" i="2"/>
  <c r="G77" i="2"/>
  <c r="I180" i="2"/>
  <c r="I77" i="2"/>
  <c r="K180" i="2"/>
  <c r="K77" i="2"/>
  <c r="M180" i="2"/>
  <c r="M77" i="2"/>
  <c r="O180" i="2"/>
  <c r="O77" i="2"/>
  <c r="Q180" i="2"/>
  <c r="Q77" i="2"/>
  <c r="S180" i="2"/>
  <c r="S77" i="2"/>
  <c r="U180" i="2"/>
  <c r="U77" i="2"/>
  <c r="W180" i="2"/>
  <c r="W77" i="2"/>
  <c r="Y180" i="2"/>
  <c r="Y77" i="2"/>
  <c r="AA180" i="2"/>
  <c r="AA77" i="2"/>
  <c r="AC180" i="2"/>
  <c r="AC77" i="2"/>
  <c r="AE180" i="2"/>
  <c r="AE77" i="2"/>
  <c r="AG180" i="2"/>
  <c r="AG77" i="2"/>
  <c r="D181" i="2"/>
  <c r="D78" i="2"/>
  <c r="F181" i="2"/>
  <c r="F78" i="2"/>
  <c r="H181" i="2"/>
  <c r="H78" i="2"/>
  <c r="J181" i="2"/>
  <c r="J78" i="2"/>
  <c r="L181" i="2"/>
  <c r="L78" i="2"/>
  <c r="N181" i="2"/>
  <c r="N78" i="2"/>
  <c r="P181" i="2"/>
  <c r="P78" i="2"/>
  <c r="R181" i="2"/>
  <c r="R78" i="2"/>
  <c r="T181" i="2"/>
  <c r="T78" i="2"/>
  <c r="V181" i="2"/>
  <c r="V78" i="2"/>
  <c r="X181" i="2"/>
  <c r="X78" i="2"/>
  <c r="Z181" i="2"/>
  <c r="Z78" i="2"/>
  <c r="AB181" i="2"/>
  <c r="AB78" i="2"/>
  <c r="AD181" i="2"/>
  <c r="AD78" i="2"/>
  <c r="AF181" i="2"/>
  <c r="AF78" i="2"/>
  <c r="AH181" i="2"/>
  <c r="AH78" i="2"/>
  <c r="R188" i="2"/>
  <c r="T188" i="2"/>
  <c r="V188" i="2"/>
  <c r="X188" i="2"/>
  <c r="Z188" i="2"/>
  <c r="AB188" i="2"/>
  <c r="AD188" i="2"/>
  <c r="AF188" i="2"/>
  <c r="AH188" i="2"/>
  <c r="S189" i="2"/>
  <c r="U189" i="2"/>
  <c r="W189" i="2"/>
  <c r="Y189" i="2"/>
  <c r="AA189" i="2"/>
  <c r="AC189" i="2"/>
  <c r="AE189" i="2"/>
  <c r="AG189" i="2"/>
  <c r="R190" i="2"/>
  <c r="T190" i="2"/>
  <c r="V190" i="2"/>
  <c r="X190" i="2"/>
  <c r="Z190" i="2"/>
  <c r="AB190" i="2"/>
  <c r="AD190" i="2"/>
  <c r="AF190" i="2"/>
  <c r="AH190" i="2"/>
  <c r="S191" i="2"/>
  <c r="U191" i="2"/>
  <c r="W191" i="2"/>
  <c r="Y191" i="2"/>
  <c r="AA191" i="2"/>
  <c r="AC191" i="2"/>
  <c r="AE191" i="2"/>
  <c r="AG191" i="2"/>
  <c r="R192" i="2"/>
  <c r="T192" i="2"/>
  <c r="V192" i="2"/>
  <c r="X192" i="2"/>
  <c r="Z192" i="2"/>
  <c r="AB192" i="2"/>
  <c r="AD192" i="2"/>
  <c r="AF192" i="2"/>
  <c r="AH192" i="2"/>
  <c r="S193" i="2"/>
  <c r="U193" i="2"/>
  <c r="W193" i="2"/>
  <c r="Y193" i="2"/>
  <c r="AA193" i="2"/>
  <c r="AC193" i="2"/>
  <c r="AE193" i="2"/>
  <c r="AG193" i="2"/>
  <c r="R194" i="2"/>
  <c r="T194" i="2"/>
  <c r="V194" i="2"/>
  <c r="X194" i="2"/>
  <c r="Z194" i="2"/>
  <c r="AB194" i="2"/>
  <c r="AD194" i="2"/>
  <c r="AF194" i="2"/>
  <c r="AH194" i="2"/>
  <c r="S195" i="2"/>
  <c r="U195" i="2"/>
  <c r="W195" i="2"/>
  <c r="Y195" i="2"/>
  <c r="AA195" i="2"/>
  <c r="AC195" i="2"/>
  <c r="AE195" i="2"/>
  <c r="AG195" i="2"/>
  <c r="D61" i="2"/>
  <c r="F61" i="2"/>
  <c r="H61" i="2"/>
  <c r="J61" i="2"/>
  <c r="L61" i="2"/>
  <c r="N61" i="2"/>
  <c r="P61" i="2"/>
  <c r="R61" i="2"/>
  <c r="T61" i="2"/>
  <c r="V61" i="2"/>
  <c r="X61" i="2"/>
  <c r="Z61" i="2"/>
  <c r="AB61" i="2"/>
  <c r="AD61" i="2"/>
  <c r="AF61" i="2"/>
  <c r="AH61" i="2"/>
  <c r="E62" i="2"/>
  <c r="G62" i="2"/>
  <c r="I62" i="2"/>
  <c r="K62" i="2"/>
  <c r="M62" i="2"/>
  <c r="O62" i="2"/>
  <c r="Q62" i="2"/>
  <c r="S62" i="2"/>
  <c r="U62" i="2"/>
  <c r="W62" i="2"/>
  <c r="Y62" i="2"/>
  <c r="AA62" i="2"/>
  <c r="AC62" i="2"/>
  <c r="AE62" i="2"/>
  <c r="AG62" i="2"/>
  <c r="D63" i="2"/>
  <c r="F63" i="2"/>
  <c r="H63" i="2"/>
  <c r="J63" i="2"/>
  <c r="L63" i="2"/>
  <c r="N63" i="2"/>
  <c r="P63" i="2"/>
  <c r="R63" i="2"/>
  <c r="T63" i="2"/>
  <c r="V63" i="2"/>
  <c r="X63" i="2"/>
  <c r="Z63" i="2"/>
  <c r="AB63" i="2"/>
  <c r="AD63" i="2"/>
  <c r="AF63" i="2"/>
  <c r="AH63" i="2"/>
  <c r="E64" i="2"/>
  <c r="G64" i="2"/>
  <c r="I64" i="2"/>
  <c r="K64" i="2"/>
  <c r="M64" i="2"/>
  <c r="O64" i="2"/>
  <c r="Q64" i="2"/>
  <c r="C10" i="2"/>
  <c r="C12" i="2"/>
  <c r="S167" i="2"/>
  <c r="S64" i="2"/>
  <c r="U167" i="2"/>
  <c r="U64" i="2"/>
  <c r="W167" i="2"/>
  <c r="W64" i="2"/>
  <c r="Y167" i="2"/>
  <c r="Y64" i="2"/>
  <c r="AA167" i="2"/>
  <c r="AA64" i="2"/>
  <c r="AC167" i="2"/>
  <c r="AC64" i="2"/>
  <c r="AE167" i="2"/>
  <c r="AE64" i="2"/>
  <c r="AG167" i="2"/>
  <c r="AG64" i="2"/>
  <c r="D168" i="2"/>
  <c r="D65" i="2"/>
  <c r="F168" i="2"/>
  <c r="F65" i="2"/>
  <c r="H168" i="2"/>
  <c r="H65" i="2"/>
  <c r="J168" i="2"/>
  <c r="J65" i="2"/>
  <c r="L168" i="2"/>
  <c r="L65" i="2"/>
  <c r="N168" i="2"/>
  <c r="N65" i="2"/>
  <c r="P168" i="2"/>
  <c r="P65" i="2"/>
  <c r="R168" i="2"/>
  <c r="R65" i="2"/>
  <c r="T168" i="2"/>
  <c r="T65" i="2"/>
  <c r="V168" i="2"/>
  <c r="V65" i="2"/>
  <c r="X168" i="2"/>
  <c r="X65" i="2"/>
  <c r="Z168" i="2"/>
  <c r="Z65" i="2"/>
  <c r="AB168" i="2"/>
  <c r="AB65" i="2"/>
  <c r="AD168" i="2"/>
  <c r="AD65" i="2"/>
  <c r="AF168" i="2"/>
  <c r="AF65" i="2"/>
  <c r="AH168" i="2"/>
  <c r="AH65" i="2"/>
  <c r="C14" i="2"/>
  <c r="E169" i="2"/>
  <c r="E66" i="2"/>
  <c r="G169" i="2"/>
  <c r="G66" i="2"/>
  <c r="I169" i="2"/>
  <c r="I66" i="2"/>
  <c r="K169" i="2"/>
  <c r="K66" i="2"/>
  <c r="M169" i="2"/>
  <c r="M66" i="2"/>
  <c r="O169" i="2"/>
  <c r="O66" i="2"/>
  <c r="Q169" i="2"/>
  <c r="Q66" i="2"/>
  <c r="S169" i="2"/>
  <c r="S66" i="2"/>
  <c r="U169" i="2"/>
  <c r="U66" i="2"/>
  <c r="W169" i="2"/>
  <c r="W66" i="2"/>
  <c r="Y169" i="2"/>
  <c r="Y66" i="2"/>
  <c r="AA169" i="2"/>
  <c r="AA66" i="2"/>
  <c r="AC169" i="2"/>
  <c r="AC66" i="2"/>
  <c r="AE169" i="2"/>
  <c r="AE66" i="2"/>
  <c r="AG169" i="2"/>
  <c r="AG66" i="2"/>
  <c r="D170" i="2"/>
  <c r="D67" i="2"/>
  <c r="F170" i="2"/>
  <c r="F67" i="2"/>
  <c r="H170" i="2"/>
  <c r="H67" i="2"/>
  <c r="J170" i="2"/>
  <c r="J67" i="2"/>
  <c r="L170" i="2"/>
  <c r="L67" i="2"/>
  <c r="N170" i="2"/>
  <c r="N67" i="2"/>
  <c r="P170" i="2"/>
  <c r="P67" i="2"/>
  <c r="R170" i="2"/>
  <c r="R67" i="2"/>
  <c r="T170" i="2"/>
  <c r="T67" i="2"/>
  <c r="V170" i="2"/>
  <c r="V67" i="2"/>
  <c r="X170" i="2"/>
  <c r="X67" i="2"/>
  <c r="Z170" i="2"/>
  <c r="Z67" i="2"/>
  <c r="AB170" i="2"/>
  <c r="AB67" i="2"/>
  <c r="AD170" i="2"/>
  <c r="AD67" i="2"/>
  <c r="AF170" i="2"/>
  <c r="AF67" i="2"/>
  <c r="AH170" i="2"/>
  <c r="AH67" i="2"/>
  <c r="C16" i="2"/>
  <c r="E171" i="2"/>
  <c r="E68" i="2"/>
  <c r="G171" i="2"/>
  <c r="G68" i="2"/>
  <c r="I171" i="2"/>
  <c r="I68" i="2"/>
  <c r="K171" i="2"/>
  <c r="K68" i="2"/>
  <c r="M171" i="2"/>
  <c r="M68" i="2"/>
  <c r="O171" i="2"/>
  <c r="O68" i="2"/>
  <c r="Q171" i="2"/>
  <c r="Q68" i="2"/>
  <c r="S171" i="2"/>
  <c r="S68" i="2"/>
  <c r="U171" i="2"/>
  <c r="U68" i="2"/>
  <c r="W171" i="2"/>
  <c r="W68" i="2"/>
  <c r="Y171" i="2"/>
  <c r="Y68" i="2"/>
  <c r="AA171" i="2"/>
  <c r="AA68" i="2"/>
  <c r="AC171" i="2"/>
  <c r="AC68" i="2"/>
  <c r="AE171" i="2"/>
  <c r="AE68" i="2"/>
  <c r="AG171" i="2"/>
  <c r="AG68" i="2"/>
  <c r="D172" i="2"/>
  <c r="D69" i="2"/>
  <c r="F172" i="2"/>
  <c r="F69" i="2"/>
  <c r="H172" i="2"/>
  <c r="H69" i="2"/>
  <c r="J172" i="2"/>
  <c r="J69" i="2"/>
  <c r="L172" i="2"/>
  <c r="L69" i="2"/>
  <c r="N172" i="2"/>
  <c r="N69" i="2"/>
  <c r="P172" i="2"/>
  <c r="P69" i="2"/>
  <c r="R172" i="2"/>
  <c r="R69" i="2"/>
  <c r="T172" i="2"/>
  <c r="T69" i="2"/>
  <c r="V172" i="2"/>
  <c r="V69" i="2"/>
  <c r="X172" i="2"/>
  <c r="X69" i="2"/>
  <c r="Z172" i="2"/>
  <c r="Z69" i="2"/>
  <c r="AB172" i="2"/>
  <c r="AB69" i="2"/>
  <c r="AD172" i="2"/>
  <c r="AD69" i="2"/>
  <c r="AF172" i="2"/>
  <c r="AF69" i="2"/>
  <c r="AH172" i="2"/>
  <c r="AH69" i="2"/>
  <c r="C18" i="2"/>
  <c r="E173" i="2"/>
  <c r="E70" i="2"/>
  <c r="G173" i="2"/>
  <c r="G70" i="2"/>
  <c r="I173" i="2"/>
  <c r="I70" i="2"/>
  <c r="K173" i="2"/>
  <c r="K70" i="2"/>
  <c r="M173" i="2"/>
  <c r="M70" i="2"/>
  <c r="O173" i="2"/>
  <c r="O70" i="2"/>
  <c r="Q173" i="2"/>
  <c r="Q70" i="2"/>
  <c r="S173" i="2"/>
  <c r="S70" i="2"/>
  <c r="U173" i="2"/>
  <c r="U70" i="2"/>
  <c r="W173" i="2"/>
  <c r="W70" i="2"/>
  <c r="Y173" i="2"/>
  <c r="Y70" i="2"/>
  <c r="AA173" i="2"/>
  <c r="AA70" i="2"/>
  <c r="AC173" i="2"/>
  <c r="AC70" i="2"/>
  <c r="AE173" i="2"/>
  <c r="AE70" i="2"/>
  <c r="AG173" i="2"/>
  <c r="AG70" i="2"/>
  <c r="D174" i="2"/>
  <c r="D71" i="2"/>
  <c r="F174" i="2"/>
  <c r="F71" i="2"/>
  <c r="H174" i="2"/>
  <c r="H71" i="2"/>
  <c r="J174" i="2"/>
  <c r="J71" i="2"/>
  <c r="L174" i="2"/>
  <c r="L71" i="2"/>
  <c r="N174" i="2"/>
  <c r="N71" i="2"/>
  <c r="P174" i="2"/>
  <c r="P71" i="2"/>
  <c r="R174" i="2"/>
  <c r="R71" i="2"/>
  <c r="T174" i="2"/>
  <c r="T71" i="2"/>
  <c r="V174" i="2"/>
  <c r="V71" i="2"/>
  <c r="X174" i="2"/>
  <c r="X71" i="2"/>
  <c r="Z174" i="2"/>
  <c r="Z71" i="2"/>
  <c r="AB174" i="2"/>
  <c r="AB71" i="2"/>
  <c r="AD174" i="2"/>
  <c r="AD71" i="2"/>
  <c r="AF174" i="2"/>
  <c r="AF71" i="2"/>
  <c r="AH174" i="2"/>
  <c r="AH71" i="2"/>
  <c r="C175" i="2"/>
  <c r="E175" i="2"/>
  <c r="E72" i="2"/>
  <c r="G175" i="2"/>
  <c r="G72" i="2"/>
  <c r="I175" i="2"/>
  <c r="I72" i="2"/>
  <c r="K175" i="2"/>
  <c r="K72" i="2"/>
  <c r="M175" i="2"/>
  <c r="M72" i="2"/>
  <c r="O175" i="2"/>
  <c r="O72" i="2"/>
  <c r="Q175" i="2"/>
  <c r="Q72" i="2"/>
  <c r="S175" i="2"/>
  <c r="S72" i="2"/>
  <c r="U175" i="2"/>
  <c r="U72" i="2"/>
  <c r="W175" i="2"/>
  <c r="W72" i="2"/>
  <c r="Y175" i="2"/>
  <c r="Y72" i="2"/>
  <c r="AA175" i="2"/>
  <c r="AA72" i="2"/>
  <c r="AC175" i="2"/>
  <c r="AC72" i="2"/>
  <c r="AE175" i="2"/>
  <c r="AE72" i="2"/>
  <c r="AG175" i="2"/>
  <c r="AG72" i="2"/>
  <c r="D176" i="2"/>
  <c r="D73" i="2"/>
  <c r="F176" i="2"/>
  <c r="F73" i="2"/>
  <c r="H176" i="2"/>
  <c r="H73" i="2"/>
  <c r="J176" i="2"/>
  <c r="J73" i="2"/>
  <c r="L176" i="2"/>
  <c r="L73" i="2"/>
  <c r="N176" i="2"/>
  <c r="N73" i="2"/>
  <c r="P176" i="2"/>
  <c r="P73" i="2"/>
  <c r="R176" i="2"/>
  <c r="R73" i="2"/>
  <c r="T176" i="2"/>
  <c r="T73" i="2"/>
  <c r="V176" i="2"/>
  <c r="V73" i="2"/>
  <c r="X176" i="2"/>
  <c r="X73" i="2"/>
  <c r="Z176" i="2"/>
  <c r="Z73" i="2"/>
  <c r="AB176" i="2"/>
  <c r="AB73" i="2"/>
  <c r="AD176" i="2"/>
  <c r="AD73" i="2"/>
  <c r="AF176" i="2"/>
  <c r="AF73" i="2"/>
  <c r="AH176" i="2"/>
  <c r="AH73" i="2"/>
  <c r="C177" i="2"/>
  <c r="E177" i="2"/>
  <c r="E74" i="2"/>
  <c r="G177" i="2"/>
  <c r="G74" i="2"/>
  <c r="I177" i="2"/>
  <c r="I74" i="2"/>
  <c r="K177" i="2"/>
  <c r="K74" i="2"/>
  <c r="M177" i="2"/>
  <c r="M74" i="2"/>
  <c r="O177" i="2"/>
  <c r="O74" i="2"/>
  <c r="Q177" i="2"/>
  <c r="Q74" i="2"/>
  <c r="S177" i="2"/>
  <c r="S74" i="2"/>
  <c r="U177" i="2"/>
  <c r="U74" i="2"/>
  <c r="W177" i="2"/>
  <c r="W74" i="2"/>
  <c r="Y177" i="2"/>
  <c r="Y74" i="2"/>
  <c r="AA177" i="2"/>
  <c r="AA74" i="2"/>
  <c r="AC177" i="2"/>
  <c r="AC74" i="2"/>
  <c r="AE177" i="2"/>
  <c r="AE74" i="2"/>
  <c r="AG177" i="2"/>
  <c r="AG74" i="2"/>
  <c r="D178" i="2"/>
  <c r="D75" i="2"/>
  <c r="F178" i="2"/>
  <c r="F75" i="2"/>
  <c r="H178" i="2"/>
  <c r="H75" i="2"/>
  <c r="J178" i="2"/>
  <c r="J75" i="2"/>
  <c r="L178" i="2"/>
  <c r="L75" i="2"/>
  <c r="N178" i="2"/>
  <c r="N75" i="2"/>
  <c r="P178" i="2"/>
  <c r="P75" i="2"/>
  <c r="R178" i="2"/>
  <c r="R75" i="2"/>
  <c r="T178" i="2"/>
  <c r="T75" i="2"/>
  <c r="V178" i="2"/>
  <c r="V75" i="2"/>
  <c r="X178" i="2"/>
  <c r="X75" i="2"/>
  <c r="Z178" i="2"/>
  <c r="Z75" i="2"/>
  <c r="AB178" i="2"/>
  <c r="AB75" i="2"/>
  <c r="AD178" i="2"/>
  <c r="AD75" i="2"/>
  <c r="AF178" i="2"/>
  <c r="AF75" i="2"/>
  <c r="AH178" i="2"/>
  <c r="AH75" i="2"/>
  <c r="C24" i="2"/>
  <c r="E179" i="2"/>
  <c r="E76" i="2"/>
  <c r="G179" i="2"/>
  <c r="G76" i="2"/>
  <c r="I179" i="2"/>
  <c r="I76" i="2"/>
  <c r="K179" i="2"/>
  <c r="K76" i="2"/>
  <c r="M179" i="2"/>
  <c r="M76" i="2"/>
  <c r="O179" i="2"/>
  <c r="O76" i="2"/>
  <c r="Q179" i="2"/>
  <c r="Q76" i="2"/>
  <c r="S179" i="2"/>
  <c r="S76" i="2"/>
  <c r="U179" i="2"/>
  <c r="U76" i="2"/>
  <c r="W179" i="2"/>
  <c r="W76" i="2"/>
  <c r="Y179" i="2"/>
  <c r="Y76" i="2"/>
  <c r="AA179" i="2"/>
  <c r="AA76" i="2"/>
  <c r="AC179" i="2"/>
  <c r="AC76" i="2"/>
  <c r="AE179" i="2"/>
  <c r="AE76" i="2"/>
  <c r="AG179" i="2"/>
  <c r="AG76" i="2"/>
  <c r="D180" i="2"/>
  <c r="D77" i="2"/>
  <c r="F180" i="2"/>
  <c r="F77" i="2"/>
  <c r="H180" i="2"/>
  <c r="H77" i="2"/>
  <c r="J180" i="2"/>
  <c r="J77" i="2"/>
  <c r="L180" i="2"/>
  <c r="L77" i="2"/>
  <c r="N180" i="2"/>
  <c r="N77" i="2"/>
  <c r="P180" i="2"/>
  <c r="P77" i="2"/>
  <c r="R180" i="2"/>
  <c r="R77" i="2"/>
  <c r="T180" i="2"/>
  <c r="T77" i="2"/>
  <c r="V180" i="2"/>
  <c r="V77" i="2"/>
  <c r="X180" i="2"/>
  <c r="X77" i="2"/>
  <c r="Z180" i="2"/>
  <c r="Z77" i="2"/>
  <c r="AB180" i="2"/>
  <c r="AB77" i="2"/>
  <c r="AD180" i="2"/>
  <c r="AD77" i="2"/>
  <c r="AF180" i="2"/>
  <c r="AF77" i="2"/>
  <c r="AH180" i="2"/>
  <c r="AH77" i="2"/>
  <c r="C26" i="2"/>
  <c r="E181" i="2"/>
  <c r="E78" i="2"/>
  <c r="G181" i="2"/>
  <c r="G78" i="2"/>
  <c r="I181" i="2"/>
  <c r="I78" i="2"/>
  <c r="K181" i="2"/>
  <c r="K78" i="2"/>
  <c r="M181" i="2"/>
  <c r="M78" i="2"/>
  <c r="O181" i="2"/>
  <c r="O78" i="2"/>
  <c r="Q181" i="2"/>
  <c r="Q78" i="2"/>
  <c r="S181" i="2"/>
  <c r="S78" i="2"/>
  <c r="U181" i="2"/>
  <c r="U78" i="2"/>
  <c r="W181" i="2"/>
  <c r="W78" i="2"/>
  <c r="Y181" i="2"/>
  <c r="Y78" i="2"/>
  <c r="AA181" i="2"/>
  <c r="AA78" i="2"/>
  <c r="AC181" i="2"/>
  <c r="AC78" i="2"/>
  <c r="AE181" i="2"/>
  <c r="AE78" i="2"/>
  <c r="AG181" i="2"/>
  <c r="AG78" i="2"/>
  <c r="S188" i="2"/>
  <c r="U188" i="2"/>
  <c r="W188" i="2"/>
  <c r="Y188" i="2"/>
  <c r="AA188" i="2"/>
  <c r="AC188" i="2"/>
  <c r="AE188" i="2"/>
  <c r="AG188" i="2"/>
  <c r="R189" i="2"/>
  <c r="T189" i="2"/>
  <c r="V189" i="2"/>
  <c r="X189" i="2"/>
  <c r="Z189" i="2"/>
  <c r="AB189" i="2"/>
  <c r="AD189" i="2"/>
  <c r="AF189" i="2"/>
  <c r="AH189" i="2"/>
  <c r="S190" i="2"/>
  <c r="U190" i="2"/>
  <c r="W190" i="2"/>
  <c r="Y190" i="2"/>
  <c r="AA190" i="2"/>
  <c r="AC190" i="2"/>
  <c r="AE190" i="2"/>
  <c r="AG190" i="2"/>
  <c r="R191" i="2"/>
  <c r="T191" i="2"/>
  <c r="V191" i="2"/>
  <c r="X191" i="2"/>
  <c r="Z191" i="2"/>
  <c r="AB191" i="2"/>
  <c r="AD191" i="2"/>
  <c r="AF191" i="2"/>
  <c r="AH191" i="2"/>
  <c r="S192" i="2"/>
  <c r="U192" i="2"/>
  <c r="W192" i="2"/>
  <c r="Y192" i="2"/>
  <c r="AA192" i="2"/>
  <c r="AC192" i="2"/>
  <c r="AE192" i="2"/>
  <c r="AG192" i="2"/>
  <c r="R193" i="2"/>
  <c r="T193" i="2"/>
  <c r="V193" i="2"/>
  <c r="X193" i="2"/>
  <c r="Z193" i="2"/>
  <c r="AB193" i="2"/>
  <c r="AD193" i="2"/>
  <c r="AF193" i="2"/>
  <c r="AH193" i="2"/>
  <c r="S194" i="2"/>
  <c r="U194" i="2"/>
  <c r="W194" i="2"/>
  <c r="Y194" i="2"/>
  <c r="AA194" i="2"/>
  <c r="AC194" i="2"/>
  <c r="AE194" i="2"/>
  <c r="AG194" i="2"/>
  <c r="R195" i="2"/>
  <c r="T195" i="2"/>
  <c r="V195" i="2"/>
  <c r="X195" i="2"/>
  <c r="Z195" i="2"/>
  <c r="AB195" i="2"/>
  <c r="AD195" i="2"/>
  <c r="AF195" i="2"/>
  <c r="AH195" i="2"/>
  <c r="D44" i="2"/>
  <c r="E61" i="2"/>
  <c r="G61" i="2"/>
  <c r="I61" i="2"/>
  <c r="K61" i="2"/>
  <c r="M61" i="2"/>
  <c r="O61" i="2"/>
  <c r="Q61" i="2"/>
  <c r="S61" i="2"/>
  <c r="U61" i="2"/>
  <c r="W61" i="2"/>
  <c r="Y61" i="2"/>
  <c r="AA61" i="2"/>
  <c r="AC61" i="2"/>
  <c r="AE61" i="2"/>
  <c r="AG61" i="2"/>
  <c r="D62" i="2"/>
  <c r="F62" i="2"/>
  <c r="H62" i="2"/>
  <c r="J62" i="2"/>
  <c r="L62" i="2"/>
  <c r="N62" i="2"/>
  <c r="P62" i="2"/>
  <c r="R62" i="2"/>
  <c r="T62" i="2"/>
  <c r="V62" i="2"/>
  <c r="X62" i="2"/>
  <c r="Z62" i="2"/>
  <c r="AB62" i="2"/>
  <c r="AD62" i="2"/>
  <c r="AF62" i="2"/>
  <c r="AH62" i="2"/>
  <c r="E63" i="2"/>
  <c r="G63" i="2"/>
  <c r="I63" i="2"/>
  <c r="K63" i="2"/>
  <c r="M63" i="2"/>
  <c r="O63" i="2"/>
  <c r="Q63" i="2"/>
  <c r="S63" i="2"/>
  <c r="U63" i="2"/>
  <c r="W63" i="2"/>
  <c r="Y63" i="2"/>
  <c r="AA63" i="2"/>
  <c r="AC63" i="2"/>
  <c r="AE63" i="2"/>
  <c r="AG63" i="2"/>
  <c r="D64" i="2"/>
  <c r="F64" i="2"/>
  <c r="H64" i="2"/>
  <c r="J64" i="2"/>
  <c r="L64" i="2"/>
  <c r="N64" i="2"/>
  <c r="P64" i="2"/>
  <c r="R64" i="2"/>
  <c r="N96" i="14"/>
  <c r="N147" i="14"/>
  <c r="O44" i="14"/>
  <c r="A40" i="14"/>
  <c r="A92" i="14"/>
  <c r="A144" i="14"/>
  <c r="A195" i="14"/>
  <c r="A91" i="14"/>
  <c r="A143" i="14"/>
  <c r="A194" i="14"/>
  <c r="O96" i="9"/>
  <c r="O147" i="9"/>
  <c r="P44" i="9"/>
  <c r="N96" i="8"/>
  <c r="N147" i="8"/>
  <c r="O44" i="8"/>
  <c r="A91" i="8"/>
  <c r="A143" i="8"/>
  <c r="A194" i="8"/>
  <c r="A40" i="8"/>
  <c r="A92" i="8"/>
  <c r="A144" i="8"/>
  <c r="A195" i="8"/>
  <c r="A91" i="7"/>
  <c r="A143" i="7"/>
  <c r="A194" i="7"/>
  <c r="A40" i="7"/>
  <c r="A92" i="7"/>
  <c r="A144" i="7"/>
  <c r="A195" i="7"/>
  <c r="P44" i="7"/>
  <c r="O96" i="7"/>
  <c r="O147" i="7"/>
  <c r="M96" i="6"/>
  <c r="M147" i="6"/>
  <c r="N44" i="6"/>
  <c r="A89" i="6"/>
  <c r="A141" i="6"/>
  <c r="A192" i="6"/>
  <c r="A38" i="6"/>
  <c r="M44" i="5"/>
  <c r="L96" i="5"/>
  <c r="L147" i="5"/>
  <c r="A90" i="5"/>
  <c r="A142" i="5"/>
  <c r="A193" i="5"/>
  <c r="A39" i="5"/>
  <c r="M96" i="4"/>
  <c r="M147" i="4"/>
  <c r="N44" i="4"/>
  <c r="A90" i="4"/>
  <c r="A142" i="4"/>
  <c r="A193" i="4"/>
  <c r="A39" i="4"/>
  <c r="C112" i="2"/>
  <c r="A83" i="3"/>
  <c r="A135" i="3"/>
  <c r="A186" i="3"/>
  <c r="A32" i="3"/>
  <c r="E96" i="3"/>
  <c r="E147" i="3"/>
  <c r="F44" i="3"/>
  <c r="C62" i="2"/>
  <c r="D96" i="2"/>
  <c r="D147" i="2"/>
  <c r="E44" i="2"/>
  <c r="C64" i="2"/>
  <c r="C181" i="2"/>
  <c r="C75" i="2"/>
  <c r="C127" i="2"/>
  <c r="C73" i="2"/>
  <c r="C125" i="2"/>
  <c r="C71" i="2"/>
  <c r="C123" i="2"/>
  <c r="C173" i="2"/>
  <c r="C67" i="2"/>
  <c r="C119" i="2"/>
  <c r="C169" i="2"/>
  <c r="C165" i="2"/>
  <c r="C114" i="2"/>
  <c r="C61" i="2"/>
  <c r="C113" i="2"/>
  <c r="C78" i="2"/>
  <c r="C130" i="2"/>
  <c r="C76" i="2"/>
  <c r="C74" i="2"/>
  <c r="C126" i="2"/>
  <c r="C72" i="2"/>
  <c r="C124" i="2"/>
  <c r="C70" i="2"/>
  <c r="C122" i="2"/>
  <c r="C68" i="2"/>
  <c r="C66" i="2"/>
  <c r="C118" i="2"/>
  <c r="C77" i="2"/>
  <c r="C129" i="2"/>
  <c r="C179" i="2"/>
  <c r="C128" i="2"/>
  <c r="C69" i="2"/>
  <c r="C121" i="2"/>
  <c r="C171" i="2"/>
  <c r="C120" i="2"/>
  <c r="C65" i="2"/>
  <c r="C117" i="2"/>
  <c r="C167" i="2"/>
  <c r="C116" i="2"/>
  <c r="C63" i="2"/>
  <c r="C115" i="2"/>
  <c r="A81" i="2"/>
  <c r="A133" i="2"/>
  <c r="A184" i="2"/>
  <c r="O96" i="14"/>
  <c r="O147" i="14"/>
  <c r="P44" i="14"/>
  <c r="P96" i="9"/>
  <c r="P147" i="9"/>
  <c r="Q44" i="9"/>
  <c r="O96" i="8"/>
  <c r="O147" i="8"/>
  <c r="P44" i="8"/>
  <c r="P96" i="7"/>
  <c r="P147" i="7"/>
  <c r="Q44" i="7"/>
  <c r="A90" i="6"/>
  <c r="A142" i="6"/>
  <c r="A193" i="6"/>
  <c r="A39" i="6"/>
  <c r="N96" i="6"/>
  <c r="N147" i="6"/>
  <c r="O44" i="6"/>
  <c r="A40" i="5"/>
  <c r="A92" i="5"/>
  <c r="A144" i="5"/>
  <c r="A195" i="5"/>
  <c r="A91" i="5"/>
  <c r="A143" i="5"/>
  <c r="A194" i="5"/>
  <c r="M96" i="5"/>
  <c r="M147" i="5"/>
  <c r="N44" i="5"/>
  <c r="A91" i="4"/>
  <c r="A143" i="4"/>
  <c r="A194" i="4"/>
  <c r="A40" i="4"/>
  <c r="A92" i="4"/>
  <c r="A144" i="4"/>
  <c r="A195" i="4"/>
  <c r="N96" i="4"/>
  <c r="N147" i="4"/>
  <c r="O44" i="4"/>
  <c r="F96" i="3"/>
  <c r="F147" i="3"/>
  <c r="G44" i="3"/>
  <c r="A84" i="3"/>
  <c r="A136" i="3"/>
  <c r="A187" i="3"/>
  <c r="A33" i="3"/>
  <c r="A134" i="2"/>
  <c r="A185" i="2"/>
  <c r="E96" i="2"/>
  <c r="E147" i="2"/>
  <c r="F44" i="2"/>
  <c r="Q44" i="14"/>
  <c r="P96" i="14"/>
  <c r="P147" i="14"/>
  <c r="Q96" i="9"/>
  <c r="Q147" i="9"/>
  <c r="R44" i="9"/>
  <c r="P96" i="8"/>
  <c r="P147" i="8"/>
  <c r="Q44" i="8"/>
  <c r="Q96" i="7"/>
  <c r="Q147" i="7"/>
  <c r="R44" i="7"/>
  <c r="O96" i="6"/>
  <c r="O147" i="6"/>
  <c r="P44" i="6"/>
  <c r="A91" i="6"/>
  <c r="A143" i="6"/>
  <c r="A194" i="6"/>
  <c r="A40" i="6"/>
  <c r="A92" i="6"/>
  <c r="A144" i="6"/>
  <c r="A195" i="6"/>
  <c r="N96" i="5"/>
  <c r="N147" i="5"/>
  <c r="O44" i="5"/>
  <c r="O96" i="4"/>
  <c r="O147" i="4"/>
  <c r="P44" i="4"/>
  <c r="A85" i="3"/>
  <c r="A137" i="3"/>
  <c r="A188" i="3"/>
  <c r="A34" i="3"/>
  <c r="G96" i="3"/>
  <c r="G147" i="3"/>
  <c r="H44" i="3"/>
  <c r="F96" i="2"/>
  <c r="F147" i="2"/>
  <c r="G44" i="2"/>
  <c r="A135" i="2"/>
  <c r="A186" i="2"/>
  <c r="Q96" i="14"/>
  <c r="Q147" i="14"/>
  <c r="R44" i="14"/>
  <c r="R96" i="9"/>
  <c r="R147" i="9"/>
  <c r="S44" i="9"/>
  <c r="Q96" i="8"/>
  <c r="Q147" i="8"/>
  <c r="R44" i="8"/>
  <c r="R96" i="7"/>
  <c r="R147" i="7"/>
  <c r="S44" i="7"/>
  <c r="P96" i="6"/>
  <c r="P147" i="6"/>
  <c r="Q44" i="6"/>
  <c r="O96" i="5"/>
  <c r="O147" i="5"/>
  <c r="P44" i="5"/>
  <c r="P96" i="4"/>
  <c r="P147" i="4"/>
  <c r="Q44" i="4"/>
  <c r="H96" i="3"/>
  <c r="H147" i="3"/>
  <c r="I44" i="3"/>
  <c r="A35" i="3"/>
  <c r="A86" i="3"/>
  <c r="A138" i="3"/>
  <c r="A189" i="3"/>
  <c r="A136" i="2"/>
  <c r="A187" i="2"/>
  <c r="G96" i="2"/>
  <c r="G147" i="2"/>
  <c r="H44" i="2"/>
  <c r="R96" i="14"/>
  <c r="R147" i="14"/>
  <c r="S44" i="14"/>
  <c r="S96" i="9"/>
  <c r="S147" i="9"/>
  <c r="T44" i="9"/>
  <c r="T96" i="9"/>
  <c r="T147" i="9"/>
  <c r="R96" i="8"/>
  <c r="R147" i="8"/>
  <c r="S44" i="8"/>
  <c r="T44" i="7"/>
  <c r="T96" i="7"/>
  <c r="T147" i="7"/>
  <c r="S96" i="7"/>
  <c r="S147" i="7"/>
  <c r="Q96" i="6"/>
  <c r="Q147" i="6"/>
  <c r="R44" i="6"/>
  <c r="P96" i="5"/>
  <c r="P147" i="5"/>
  <c r="Q44" i="5"/>
  <c r="Q96" i="4"/>
  <c r="Q147" i="4"/>
  <c r="R44" i="4"/>
  <c r="A87" i="3"/>
  <c r="A139" i="3"/>
  <c r="A190" i="3"/>
  <c r="A36" i="3"/>
  <c r="I96" i="3"/>
  <c r="I147" i="3"/>
  <c r="J44" i="3"/>
  <c r="H96" i="2"/>
  <c r="H147" i="2"/>
  <c r="I44" i="2"/>
  <c r="A137" i="2"/>
  <c r="A188" i="2"/>
  <c r="S96" i="14"/>
  <c r="S147" i="14"/>
  <c r="T44" i="14"/>
  <c r="T96" i="14"/>
  <c r="T147" i="14"/>
  <c r="S96" i="8"/>
  <c r="S147" i="8"/>
  <c r="T44" i="8"/>
  <c r="T96" i="8"/>
  <c r="T147" i="8"/>
  <c r="R96" i="6"/>
  <c r="R147" i="6"/>
  <c r="S44" i="6"/>
  <c r="Q96" i="5"/>
  <c r="Q147" i="5"/>
  <c r="R44" i="5"/>
  <c r="R96" i="4"/>
  <c r="R147" i="4"/>
  <c r="S44" i="4"/>
  <c r="J96" i="3"/>
  <c r="J147" i="3"/>
  <c r="K44" i="3"/>
  <c r="A37" i="3"/>
  <c r="A88" i="3"/>
  <c r="A140" i="3"/>
  <c r="A191" i="3"/>
  <c r="A138" i="2"/>
  <c r="A189" i="2"/>
  <c r="I96" i="2"/>
  <c r="I147" i="2"/>
  <c r="J44" i="2"/>
  <c r="S96" i="6"/>
  <c r="S147" i="6"/>
  <c r="T44" i="6"/>
  <c r="T96" i="6"/>
  <c r="T147" i="6"/>
  <c r="R96" i="5"/>
  <c r="R147" i="5"/>
  <c r="S44" i="5"/>
  <c r="S96" i="4"/>
  <c r="S147" i="4"/>
  <c r="T44" i="4"/>
  <c r="T96" i="4"/>
  <c r="T147" i="4"/>
  <c r="A89" i="3"/>
  <c r="A141" i="3"/>
  <c r="A192" i="3"/>
  <c r="A38" i="3"/>
  <c r="K96" i="3"/>
  <c r="K147" i="3"/>
  <c r="L44" i="3"/>
  <c r="J96" i="2"/>
  <c r="J147" i="2"/>
  <c r="K44" i="2"/>
  <c r="A139" i="2"/>
  <c r="A190" i="2"/>
  <c r="S96" i="5"/>
  <c r="S147" i="5"/>
  <c r="T44" i="5"/>
  <c r="T96" i="5"/>
  <c r="T147" i="5"/>
  <c r="L96" i="3"/>
  <c r="L147" i="3"/>
  <c r="M44" i="3"/>
  <c r="A90" i="3"/>
  <c r="A142" i="3"/>
  <c r="A193" i="3"/>
  <c r="A39" i="3"/>
  <c r="A140" i="2"/>
  <c r="A191" i="2"/>
  <c r="K96" i="2"/>
  <c r="K147" i="2"/>
  <c r="L44" i="2"/>
  <c r="M96" i="3"/>
  <c r="M147" i="3"/>
  <c r="N44" i="3"/>
  <c r="A91" i="3"/>
  <c r="A143" i="3"/>
  <c r="A194" i="3"/>
  <c r="A40" i="3"/>
  <c r="A92" i="3"/>
  <c r="A144" i="3"/>
  <c r="A195" i="3"/>
  <c r="L96" i="2"/>
  <c r="L147" i="2"/>
  <c r="M44" i="2"/>
  <c r="A141" i="2"/>
  <c r="A192" i="2"/>
  <c r="N96" i="3"/>
  <c r="N147" i="3"/>
  <c r="O44" i="3"/>
  <c r="A142" i="2"/>
  <c r="A193" i="2"/>
  <c r="M96" i="2"/>
  <c r="M147" i="2"/>
  <c r="N44" i="2"/>
  <c r="O96" i="3"/>
  <c r="O147" i="3"/>
  <c r="P44" i="3"/>
  <c r="N96" i="2"/>
  <c r="N147" i="2"/>
  <c r="O44" i="2"/>
  <c r="A143" i="2"/>
  <c r="A194" i="2"/>
  <c r="A144" i="2"/>
  <c r="A195" i="2"/>
  <c r="P96" i="3"/>
  <c r="P147" i="3"/>
  <c r="Q44" i="3"/>
  <c r="O96" i="2"/>
  <c r="O147" i="2"/>
  <c r="P44" i="2"/>
  <c r="Q96" i="3"/>
  <c r="Q147" i="3"/>
  <c r="R44" i="3"/>
  <c r="P96" i="2"/>
  <c r="P147" i="2"/>
  <c r="Q44" i="2"/>
  <c r="R96" i="3"/>
  <c r="R147" i="3"/>
  <c r="S44" i="3"/>
  <c r="Q96" i="2"/>
  <c r="Q147" i="2"/>
  <c r="R44" i="2"/>
  <c r="S96" i="3"/>
  <c r="S147" i="3"/>
  <c r="T44" i="3"/>
  <c r="T96" i="3"/>
  <c r="T147" i="3"/>
  <c r="R96" i="2"/>
  <c r="R147" i="2"/>
  <c r="S44" i="2"/>
  <c r="S96" i="2"/>
  <c r="S147" i="2"/>
  <c r="T44" i="2"/>
  <c r="T96" i="2"/>
  <c r="T147" i="2"/>
</calcChain>
</file>

<file path=xl/sharedStrings.xml><?xml version="1.0" encoding="utf-8"?>
<sst xmlns="http://schemas.openxmlformats.org/spreadsheetml/2006/main" count="1519" uniqueCount="114">
  <si>
    <t>December</t>
  </si>
  <si>
    <t>Saturday</t>
  </si>
  <si>
    <t>Sunday</t>
  </si>
  <si>
    <t>Monday</t>
  </si>
  <si>
    <t>Tuesday</t>
  </si>
  <si>
    <t>Wednesday</t>
  </si>
  <si>
    <t>Thursday</t>
  </si>
  <si>
    <t>Friday</t>
  </si>
  <si>
    <t>January</t>
  </si>
  <si>
    <t>February</t>
  </si>
  <si>
    <t>March</t>
  </si>
  <si>
    <t>April</t>
  </si>
  <si>
    <t>June</t>
  </si>
  <si>
    <t>July</t>
  </si>
  <si>
    <t>August</t>
  </si>
  <si>
    <t>September</t>
  </si>
  <si>
    <t xml:space="preserve">Room Revenue </t>
  </si>
  <si>
    <t>WE</t>
  </si>
  <si>
    <t>WD</t>
  </si>
  <si>
    <t>Daily  Room Revenue Winter</t>
  </si>
  <si>
    <t>Daily  Room Revenue Summer</t>
  </si>
  <si>
    <t>DECEMBRE 2017</t>
  </si>
  <si>
    <t>Nombre de chambres</t>
  </si>
  <si>
    <t>=cellule saisie - PRÉVISIONNEL</t>
  </si>
  <si>
    <t>Nombre de jours dans le mois</t>
  </si>
  <si>
    <t>=cellule saisie - RÉALISÉ</t>
  </si>
  <si>
    <t>NOMBRE DE CHAMBRES LOUEES</t>
  </si>
  <si>
    <t>% du budget atteint</t>
  </si>
  <si>
    <t>Total mois</t>
  </si>
  <si>
    <t>Budget 2017-2018</t>
  </si>
  <si>
    <t>Agence Evenementiel</t>
  </si>
  <si>
    <t>Agence Voyages</t>
  </si>
  <si>
    <t>Direct</t>
  </si>
  <si>
    <t>OTA</t>
  </si>
  <si>
    <t>Facebook</t>
  </si>
  <si>
    <t>Interne</t>
  </si>
  <si>
    <t>Office de tourisme</t>
  </si>
  <si>
    <t>Tour Opérateur</t>
  </si>
  <si>
    <t>Hyatt</t>
  </si>
  <si>
    <t>Ventes Privées</t>
  </si>
  <si>
    <t>Passage</t>
  </si>
  <si>
    <t>CHIFFRE D'AFFAIRES HEBERGEMENT (TTC)</t>
  </si>
  <si>
    <t>PRIX MOYEN CHAMBRE (TTC)</t>
  </si>
  <si>
    <t>TAUX D'OCCUPATION</t>
  </si>
  <si>
    <t>Autres</t>
  </si>
  <si>
    <t>High</t>
  </si>
  <si>
    <t>Mid</t>
  </si>
  <si>
    <t>Low</t>
  </si>
  <si>
    <t>TOTAL Room Revenue</t>
  </si>
  <si>
    <t>KING</t>
  </si>
  <si>
    <t>DLXK</t>
  </si>
  <si>
    <t>1VWK</t>
  </si>
  <si>
    <t>1VDT</t>
  </si>
  <si>
    <t>1VSK</t>
  </si>
  <si>
    <t>FMST</t>
  </si>
  <si>
    <t>FAMS</t>
  </si>
  <si>
    <t>DPLX</t>
  </si>
  <si>
    <t>2BDS</t>
  </si>
  <si>
    <t>SPKS</t>
  </si>
  <si>
    <t>TOTAL</t>
  </si>
  <si>
    <t>DECEMBRE</t>
  </si>
  <si>
    <t>Prix Net</t>
  </si>
  <si>
    <t>JANVIER</t>
  </si>
  <si>
    <t>FEVRIER</t>
  </si>
  <si>
    <t>MARS</t>
  </si>
  <si>
    <t>AVRIL</t>
  </si>
  <si>
    <t>LOW</t>
  </si>
  <si>
    <t>HIGH</t>
  </si>
  <si>
    <t>MIDDLE</t>
  </si>
  <si>
    <t>JANVIER 2018</t>
  </si>
  <si>
    <t>TTC</t>
  </si>
  <si>
    <t>FEVRIER 2018</t>
  </si>
  <si>
    <t>JUIN 2018</t>
  </si>
  <si>
    <t>JUILLET 2018</t>
  </si>
  <si>
    <t>AOUT 2018</t>
  </si>
  <si>
    <t xml:space="preserve">Pick up </t>
  </si>
  <si>
    <t>2017-18</t>
  </si>
  <si>
    <t>Site</t>
  </si>
  <si>
    <t>Tel</t>
  </si>
  <si>
    <t>Mail</t>
  </si>
  <si>
    <t>Conf</t>
  </si>
  <si>
    <t>CXL</t>
  </si>
  <si>
    <t>OTA/TO Direct</t>
  </si>
  <si>
    <t>OTA/TO Site</t>
  </si>
  <si>
    <t>15.12.17</t>
  </si>
  <si>
    <t>16.12.17</t>
  </si>
  <si>
    <t>MARS 2018</t>
  </si>
  <si>
    <t>AVRIL 2018</t>
  </si>
  <si>
    <t>Total Saison</t>
  </si>
  <si>
    <t>Hiver 2017 - 18</t>
  </si>
  <si>
    <t>DEC</t>
  </si>
  <si>
    <t>JAN</t>
  </si>
  <si>
    <t>FEV</t>
  </si>
  <si>
    <t>AVR</t>
  </si>
  <si>
    <t>MAR</t>
  </si>
  <si>
    <t>Total SAISON</t>
  </si>
  <si>
    <t>FROM :</t>
  </si>
  <si>
    <t>WA</t>
  </si>
  <si>
    <t>TO :</t>
  </si>
  <si>
    <t>NP / YA / BA</t>
  </si>
  <si>
    <t>SUBJECT :</t>
  </si>
  <si>
    <t>REF :</t>
  </si>
  <si>
    <t>DATE :</t>
  </si>
  <si>
    <t>PICK UP SHEET REVIEW</t>
  </si>
  <si>
    <t>Room sold</t>
  </si>
  <si>
    <t>Revenue</t>
  </si>
  <si>
    <t>Deposit</t>
  </si>
  <si>
    <t>ADR</t>
  </si>
  <si>
    <t>Occupancy</t>
  </si>
  <si>
    <t>Monthly Budget</t>
  </si>
  <si>
    <t>Today</t>
  </si>
  <si>
    <t>Last week</t>
  </si>
  <si>
    <t>Prog.</t>
  </si>
  <si>
    <t>REQUEST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</si>
</sst>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3" formatCode="_-* #,##0.00\ _€_-;\-* #,##0.00\ _€_-;_-* &quot;-&quot;??\ _€_-;_-@_-"/>
    <numFmt numFmtId="164" formatCode="dd\.mm\.yy;@"/>
    <numFmt numFmtId="165" formatCode="[$-40C]d\-mmm;@"/>
    <numFmt numFmtId="166" formatCode="#,##0_ ;\-#,##0\ "/>
    <numFmt numFmtId="167" formatCode="_-* #,##0\ _€_-;\-* #,##0\ _€_-;_-* &quot;-&quot;??\ _€_-;_-@_-"/>
    <numFmt numFmtId="168" formatCode="0.0"/>
    <numFmt numFmtId="169" formatCode="d/m/yy;@"/>
    <numFmt numFmtId="170" formatCode="_-* #,##0.00\ _F_-;\-* #,##0.00\ _F_-;_-* &quot;-&quot;??\ _F_-;_-@_-"/>
    <numFmt numFmtId="171" formatCode="_ * #,##0_ ;_ * \-#,##0_ ;_ * &quot;-&quot;??_ ;_ @_ "/>
    <numFmt numFmtId="172" formatCode="[$-100C]dddd\,\ d/\ mmmm\ yyyy;@"/>
    <numFmt numFmtId="173" formatCode="0.0%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name val="Arial"/>
      <family val="2"/>
    </font>
    <font>
      <sz val="11"/>
      <color theme="0"/>
      <name val="Century Gothic"/>
      <family val="2"/>
    </font>
    <font>
      <b/>
      <sz val="11"/>
      <color theme="1"/>
      <name val="Century Gothic"/>
      <family val="2"/>
    </font>
    <font>
      <b/>
      <sz val="11"/>
      <color indexed="8"/>
      <name val="Century Gothic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rgb="FF00B050"/>
      <name val="Arial"/>
      <family val="2"/>
    </font>
    <font>
      <sz val="10"/>
      <color theme="1"/>
      <name val="Arial"/>
      <family val="2"/>
    </font>
    <font>
      <sz val="10"/>
      <color theme="4"/>
      <name val="Arial"/>
      <family val="2"/>
    </font>
    <font>
      <b/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0"/>
      <color rgb="FF00B05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entury Gothic"/>
      <family val="2"/>
    </font>
    <font>
      <i/>
      <sz val="11"/>
      <color theme="1"/>
      <name val="Century Gothic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indexed="1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name val="Arial"/>
      <family val="2"/>
    </font>
    <font>
      <sz val="10"/>
      <name val="MS Sans Serif"/>
      <family val="2"/>
    </font>
    <font>
      <sz val="12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170" fontId="3" fillId="0" borderId="0" applyFont="0" applyFill="0" applyBorder="0" applyAlignment="0" applyProtection="0"/>
    <xf numFmtId="0" fontId="28" fillId="0" borderId="0"/>
  </cellStyleXfs>
  <cellXfs count="45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/>
    <xf numFmtId="16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textRotation="90"/>
    </xf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Border="1"/>
    <xf numFmtId="0" fontId="2" fillId="0" borderId="7" xfId="0" applyFont="1" applyFill="1" applyBorder="1" applyAlignment="1">
      <alignment horizontal="center" vertical="center" textRotation="90"/>
    </xf>
    <xf numFmtId="164" fontId="2" fillId="0" borderId="7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4" fontId="2" fillId="0" borderId="7" xfId="1" applyNumberFormat="1" applyFont="1" applyFill="1" applyBorder="1" applyAlignment="1">
      <alignment horizontal="center"/>
    </xf>
    <xf numFmtId="0" fontId="2" fillId="0" borderId="7" xfId="0" applyFont="1" applyBorder="1"/>
    <xf numFmtId="164" fontId="6" fillId="0" borderId="7" xfId="0" applyNumberFormat="1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center" vertical="top"/>
    </xf>
    <xf numFmtId="1" fontId="2" fillId="0" borderId="0" xfId="0" applyNumberFormat="1" applyFont="1" applyFill="1" applyBorder="1"/>
    <xf numFmtId="4" fontId="4" fillId="0" borderId="0" xfId="1" applyNumberFormat="1" applyFont="1" applyFill="1" applyBorder="1" applyAlignment="1">
      <alignment horizontal="center"/>
    </xf>
    <xf numFmtId="0" fontId="2" fillId="0" borderId="8" xfId="0" applyFont="1" applyBorder="1"/>
    <xf numFmtId="3" fontId="2" fillId="0" borderId="1" xfId="0" applyNumberFormat="1" applyFont="1" applyBorder="1"/>
    <xf numFmtId="3" fontId="2" fillId="0" borderId="9" xfId="0" applyNumberFormat="1" applyFont="1" applyBorder="1"/>
    <xf numFmtId="3" fontId="5" fillId="0" borderId="4" xfId="0" applyNumberFormat="1" applyFont="1" applyBorder="1"/>
    <xf numFmtId="3" fontId="2" fillId="0" borderId="6" xfId="0" applyNumberFormat="1" applyFont="1" applyBorder="1"/>
    <xf numFmtId="3" fontId="5" fillId="0" borderId="6" xfId="0" applyNumberFormat="1" applyFont="1" applyBorder="1"/>
    <xf numFmtId="3" fontId="2" fillId="0" borderId="8" xfId="0" applyNumberFormat="1" applyFont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10" xfId="0" applyBorder="1"/>
    <xf numFmtId="0" fontId="0" fillId="0" borderId="3" xfId="0" applyBorder="1"/>
    <xf numFmtId="0" fontId="0" fillId="0" borderId="11" xfId="0" applyBorder="1"/>
    <xf numFmtId="0" fontId="9" fillId="0" borderId="0" xfId="0" applyFont="1"/>
    <xf numFmtId="49" fontId="10" fillId="0" borderId="0" xfId="0" applyNumberFormat="1" applyFont="1"/>
    <xf numFmtId="0" fontId="0" fillId="0" borderId="12" xfId="0" applyBorder="1"/>
    <xf numFmtId="0" fontId="0" fillId="0" borderId="7" xfId="0" applyBorder="1"/>
    <xf numFmtId="0" fontId="0" fillId="0" borderId="13" xfId="0" applyBorder="1"/>
    <xf numFmtId="0" fontId="11" fillId="0" borderId="0" xfId="0" applyFont="1"/>
    <xf numFmtId="0" fontId="7" fillId="3" borderId="0" xfId="0" applyFont="1" applyFill="1"/>
    <xf numFmtId="0" fontId="7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4" borderId="12" xfId="0" applyFont="1" applyFill="1" applyBorder="1" applyAlignment="1">
      <alignment horizontal="left"/>
    </xf>
    <xf numFmtId="0" fontId="12" fillId="4" borderId="6" xfId="0" applyFont="1" applyFill="1" applyBorder="1"/>
    <xf numFmtId="0" fontId="12" fillId="4" borderId="6" xfId="0" applyFont="1" applyFill="1" applyBorder="1" applyAlignment="1">
      <alignment horizontal="center"/>
    </xf>
    <xf numFmtId="1" fontId="12" fillId="5" borderId="7" xfId="1" applyNumberFormat="1" applyFont="1" applyFill="1" applyBorder="1" applyAlignment="1">
      <alignment horizontal="center"/>
    </xf>
    <xf numFmtId="1" fontId="12" fillId="4" borderId="7" xfId="1" applyNumberFormat="1" applyFont="1" applyFill="1" applyBorder="1" applyAlignment="1">
      <alignment horizontal="center"/>
    </xf>
    <xf numFmtId="1" fontId="0" fillId="0" borderId="0" xfId="0" applyNumberFormat="1"/>
    <xf numFmtId="16" fontId="0" fillId="0" borderId="0" xfId="0" applyNumberFormat="1" applyAlignment="1">
      <alignment horizontal="left"/>
    </xf>
    <xf numFmtId="9" fontId="0" fillId="0" borderId="4" xfId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3" fillId="5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3" fillId="6" borderId="0" xfId="0" applyFont="1" applyFill="1" applyAlignment="1">
      <alignment horizontal="center"/>
    </xf>
    <xf numFmtId="0" fontId="13" fillId="8" borderId="0" xfId="0" applyFont="1" applyFill="1" applyAlignment="1">
      <alignment horizontal="center"/>
    </xf>
    <xf numFmtId="0" fontId="13" fillId="7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13" fillId="10" borderId="0" xfId="0" applyFont="1" applyFill="1" applyAlignment="1">
      <alignment horizontal="center"/>
    </xf>
    <xf numFmtId="0" fontId="7" fillId="0" borderId="3" xfId="0" applyFont="1" applyBorder="1" applyAlignment="1">
      <alignment horizontal="center"/>
    </xf>
    <xf numFmtId="16" fontId="10" fillId="0" borderId="0" xfId="0" applyNumberFormat="1" applyFont="1" applyAlignment="1">
      <alignment horizontal="center"/>
    </xf>
    <xf numFmtId="165" fontId="14" fillId="9" borderId="0" xfId="0" applyNumberFormat="1" applyFont="1" applyFill="1" applyBorder="1" applyAlignment="1">
      <alignment horizontal="center"/>
    </xf>
    <xf numFmtId="1" fontId="10" fillId="0" borderId="2" xfId="0" applyNumberFormat="1" applyFont="1" applyBorder="1" applyAlignment="1">
      <alignment horizontal="center"/>
    </xf>
    <xf numFmtId="166" fontId="14" fillId="9" borderId="0" xfId="3" applyNumberFormat="1" applyFont="1" applyFill="1" applyBorder="1" applyAlignment="1">
      <alignment horizontal="center"/>
    </xf>
    <xf numFmtId="1" fontId="14" fillId="9" borderId="0" xfId="3" applyNumberFormat="1" applyFont="1" applyFill="1" applyBorder="1" applyAlignment="1">
      <alignment horizontal="center"/>
    </xf>
    <xf numFmtId="1" fontId="10" fillId="0" borderId="15" xfId="0" applyNumberFormat="1" applyFont="1" applyBorder="1" applyAlignment="1">
      <alignment horizontal="center"/>
    </xf>
    <xf numFmtId="1" fontId="10" fillId="0" borderId="4" xfId="0" applyNumberFormat="1" applyFont="1" applyBorder="1" applyAlignment="1">
      <alignment horizontal="center"/>
    </xf>
    <xf numFmtId="167" fontId="10" fillId="0" borderId="0" xfId="3" applyNumberFormat="1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1" fontId="15" fillId="0" borderId="0" xfId="0" applyNumberFormat="1" applyFont="1" applyBorder="1" applyAlignment="1">
      <alignment horizontal="center"/>
    </xf>
    <xf numFmtId="168" fontId="15" fillId="0" borderId="0" xfId="0" applyNumberFormat="1" applyFont="1" applyBorder="1" applyAlignment="1">
      <alignment horizontal="center"/>
    </xf>
    <xf numFmtId="0" fontId="10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16" fillId="0" borderId="0" xfId="0" applyFont="1" applyBorder="1" applyAlignment="1">
      <alignment horizontal="center"/>
    </xf>
    <xf numFmtId="1" fontId="10" fillId="0" borderId="6" xfId="0" applyNumberFormat="1" applyFont="1" applyBorder="1" applyAlignment="1">
      <alignment horizontal="center"/>
    </xf>
    <xf numFmtId="0" fontId="7" fillId="3" borderId="0" xfId="0" applyFont="1" applyFill="1" applyAlignment="1">
      <alignment horizontal="left"/>
    </xf>
    <xf numFmtId="0" fontId="7" fillId="3" borderId="0" xfId="0" applyFont="1" applyFill="1" applyAlignment="1">
      <alignment horizontal="left" vertical="center" wrapText="1"/>
    </xf>
    <xf numFmtId="0" fontId="0" fillId="0" borderId="0" xfId="0" applyFont="1"/>
    <xf numFmtId="3" fontId="10" fillId="0" borderId="2" xfId="0" applyNumberFormat="1" applyFont="1" applyBorder="1" applyAlignment="1">
      <alignment horizontal="center"/>
    </xf>
    <xf numFmtId="3" fontId="10" fillId="0" borderId="15" xfId="0" applyNumberFormat="1" applyFont="1" applyBorder="1" applyAlignment="1">
      <alignment horizontal="center"/>
    </xf>
    <xf numFmtId="3" fontId="10" fillId="0" borderId="4" xfId="0" applyNumberFormat="1" applyFont="1" applyBorder="1" applyAlignment="1">
      <alignment horizontal="center"/>
    </xf>
    <xf numFmtId="3" fontId="10" fillId="0" borderId="6" xfId="0" applyNumberFormat="1" applyFont="1" applyBorder="1" applyAlignment="1">
      <alignment horizontal="center"/>
    </xf>
    <xf numFmtId="0" fontId="7" fillId="0" borderId="0" xfId="0" applyFont="1"/>
    <xf numFmtId="0" fontId="0" fillId="0" borderId="0" xfId="0" applyAlignment="1">
      <alignment horizontal="left"/>
    </xf>
    <xf numFmtId="0" fontId="10" fillId="0" borderId="0" xfId="0" applyFont="1" applyAlignment="1">
      <alignment horizontal="center"/>
    </xf>
    <xf numFmtId="16" fontId="10" fillId="0" borderId="0" xfId="0" applyNumberFormat="1" applyFont="1" applyFill="1" applyAlignment="1">
      <alignment horizontal="center"/>
    </xf>
    <xf numFmtId="165" fontId="10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8" fontId="10" fillId="0" borderId="11" xfId="0" applyNumberFormat="1" applyFont="1" applyBorder="1" applyAlignment="1">
      <alignment horizontal="center"/>
    </xf>
    <xf numFmtId="168" fontId="14" fillId="9" borderId="0" xfId="3" applyNumberFormat="1" applyFont="1" applyFill="1" applyBorder="1" applyAlignment="1">
      <alignment horizontal="center"/>
    </xf>
    <xf numFmtId="168" fontId="10" fillId="0" borderId="15" xfId="0" applyNumberFormat="1" applyFont="1" applyBorder="1" applyAlignment="1">
      <alignment horizontal="center"/>
    </xf>
    <xf numFmtId="168" fontId="10" fillId="0" borderId="4" xfId="0" applyNumberFormat="1" applyFont="1" applyBorder="1" applyAlignment="1">
      <alignment horizontal="center"/>
    </xf>
    <xf numFmtId="0" fontId="0" fillId="0" borderId="4" xfId="0" applyBorder="1"/>
    <xf numFmtId="168" fontId="10" fillId="0" borderId="6" xfId="0" applyNumberFormat="1" applyFont="1" applyBorder="1" applyAlignment="1">
      <alignment horizontal="center"/>
    </xf>
    <xf numFmtId="1" fontId="12" fillId="4" borderId="6" xfId="0" applyNumberFormat="1" applyFont="1" applyFill="1" applyBorder="1" applyAlignment="1">
      <alignment horizontal="center"/>
    </xf>
    <xf numFmtId="3" fontId="14" fillId="9" borderId="0" xfId="3" applyNumberFormat="1" applyFont="1" applyFill="1" applyBorder="1" applyAlignment="1">
      <alignment horizontal="center"/>
    </xf>
    <xf numFmtId="0" fontId="0" fillId="9" borderId="0" xfId="0" applyFill="1"/>
    <xf numFmtId="0" fontId="0" fillId="0" borderId="0" xfId="0" applyBorder="1" applyAlignment="1">
      <alignment horizontal="center"/>
    </xf>
    <xf numFmtId="0" fontId="5" fillId="0" borderId="0" xfId="0" applyFont="1"/>
    <xf numFmtId="0" fontId="2" fillId="12" borderId="2" xfId="0" applyFont="1" applyFill="1" applyBorder="1"/>
    <xf numFmtId="3" fontId="2" fillId="12" borderId="4" xfId="0" applyNumberFormat="1" applyFont="1" applyFill="1" applyBorder="1"/>
    <xf numFmtId="3" fontId="2" fillId="12" borderId="6" xfId="0" applyNumberFormat="1" applyFont="1" applyFill="1" applyBorder="1"/>
    <xf numFmtId="3" fontId="2" fillId="13" borderId="4" xfId="0" applyNumberFormat="1" applyFont="1" applyFill="1" applyBorder="1"/>
    <xf numFmtId="3" fontId="2" fillId="13" borderId="6" xfId="0" applyNumberFormat="1" applyFont="1" applyFill="1" applyBorder="1"/>
    <xf numFmtId="0" fontId="2" fillId="12" borderId="6" xfId="0" applyFont="1" applyFill="1" applyBorder="1"/>
    <xf numFmtId="0" fontId="2" fillId="12" borderId="0" xfId="0" applyFont="1" applyFill="1"/>
    <xf numFmtId="0" fontId="2" fillId="14" borderId="0" xfId="0" applyFont="1" applyFill="1"/>
    <xf numFmtId="3" fontId="2" fillId="14" borderId="2" xfId="0" applyNumberFormat="1" applyFont="1" applyFill="1" applyBorder="1"/>
    <xf numFmtId="3" fontId="2" fillId="14" borderId="4" xfId="0" applyNumberFormat="1" applyFont="1" applyFill="1" applyBorder="1"/>
    <xf numFmtId="0" fontId="2" fillId="14" borderId="6" xfId="0" applyFont="1" applyFill="1" applyBorder="1"/>
    <xf numFmtId="3" fontId="5" fillId="14" borderId="1" xfId="0" applyNumberFormat="1" applyFont="1" applyFill="1" applyBorder="1"/>
    <xf numFmtId="3" fontId="5" fillId="12" borderId="1" xfId="0" applyNumberFormat="1" applyFont="1" applyFill="1" applyBorder="1"/>
    <xf numFmtId="3" fontId="5" fillId="13" borderId="1" xfId="0" applyNumberFormat="1" applyFont="1" applyFill="1" applyBorder="1"/>
    <xf numFmtId="3" fontId="2" fillId="13" borderId="2" xfId="0" applyNumberFormat="1" applyFont="1" applyFill="1" applyBorder="1"/>
    <xf numFmtId="0" fontId="2" fillId="14" borderId="2" xfId="0" applyFont="1" applyFill="1" applyBorder="1"/>
    <xf numFmtId="3" fontId="2" fillId="11" borderId="2" xfId="0" applyNumberFormat="1" applyFont="1" applyFill="1" applyBorder="1"/>
    <xf numFmtId="3" fontId="2" fillId="11" borderId="4" xfId="0" applyNumberFormat="1" applyFont="1" applyFill="1" applyBorder="1"/>
    <xf numFmtId="3" fontId="2" fillId="12" borderId="2" xfId="0" applyNumberFormat="1" applyFont="1" applyFill="1" applyBorder="1"/>
    <xf numFmtId="9" fontId="2" fillId="0" borderId="0" xfId="1" applyFont="1"/>
    <xf numFmtId="9" fontId="18" fillId="0" borderId="0" xfId="1" applyFont="1"/>
    <xf numFmtId="3" fontId="2" fillId="14" borderId="6" xfId="0" applyNumberFormat="1" applyFont="1" applyFill="1" applyBorder="1"/>
    <xf numFmtId="164" fontId="5" fillId="0" borderId="16" xfId="0" applyNumberFormat="1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4" fontId="17" fillId="0" borderId="1" xfId="1" applyNumberFormat="1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/>
    <xf numFmtId="0" fontId="2" fillId="0" borderId="1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0" xfId="0" applyFont="1" applyBorder="1" applyAlignment="1"/>
    <xf numFmtId="0" fontId="2" fillId="0" borderId="11" xfId="0" applyFont="1" applyBorder="1" applyAlignment="1"/>
    <xf numFmtId="0" fontId="2" fillId="0" borderId="17" xfId="0" applyFont="1" applyBorder="1"/>
    <xf numFmtId="0" fontId="2" fillId="13" borderId="0" xfId="0" applyFont="1" applyFill="1"/>
    <xf numFmtId="0" fontId="5" fillId="13" borderId="0" xfId="0" applyFont="1" applyFill="1"/>
    <xf numFmtId="0" fontId="5" fillId="12" borderId="0" xfId="0" applyFont="1" applyFill="1"/>
    <xf numFmtId="0" fontId="5" fillId="14" borderId="0" xfId="0" applyFont="1" applyFill="1"/>
    <xf numFmtId="0" fontId="5" fillId="0" borderId="16" xfId="0" applyFont="1" applyBorder="1"/>
    <xf numFmtId="0" fontId="5" fillId="0" borderId="8" xfId="0" applyFont="1" applyBorder="1"/>
    <xf numFmtId="0" fontId="5" fillId="0" borderId="17" xfId="0" applyFont="1" applyBorder="1"/>
    <xf numFmtId="0" fontId="5" fillId="0" borderId="8" xfId="0" applyFont="1" applyBorder="1" applyAlignment="1">
      <alignment horizontal="center"/>
    </xf>
    <xf numFmtId="1" fontId="2" fillId="0" borderId="0" xfId="0" applyNumberFormat="1" applyFont="1"/>
    <xf numFmtId="1" fontId="5" fillId="0" borderId="0" xfId="0" applyNumberFormat="1" applyFont="1"/>
    <xf numFmtId="0" fontId="2" fillId="13" borderId="2" xfId="0" applyFont="1" applyFill="1" applyBorder="1" applyAlignment="1"/>
    <xf numFmtId="0" fontId="2" fillId="13" borderId="6" xfId="0" applyFont="1" applyFill="1" applyBorder="1" applyAlignment="1"/>
    <xf numFmtId="9" fontId="18" fillId="0" borderId="0" xfId="1" applyFont="1" applyAlignment="1"/>
    <xf numFmtId="1" fontId="2" fillId="0" borderId="0" xfId="0" applyNumberFormat="1" applyFont="1" applyAlignment="1"/>
    <xf numFmtId="0" fontId="2" fillId="0" borderId="0" xfId="0" applyFont="1" applyAlignment="1"/>
    <xf numFmtId="1" fontId="5" fillId="0" borderId="0" xfId="0" applyNumberFormat="1" applyFont="1" applyAlignment="1"/>
    <xf numFmtId="1" fontId="5" fillId="0" borderId="0" xfId="0" applyNumberFormat="1" applyFont="1" applyFill="1"/>
    <xf numFmtId="1" fontId="5" fillId="14" borderId="0" xfId="0" applyNumberFormat="1" applyFont="1" applyFill="1"/>
    <xf numFmtId="1" fontId="5" fillId="12" borderId="0" xfId="0" applyNumberFormat="1" applyFont="1" applyFill="1"/>
    <xf numFmtId="1" fontId="5" fillId="13" borderId="0" xfId="0" applyNumberFormat="1" applyFont="1" applyFill="1"/>
    <xf numFmtId="1" fontId="7" fillId="0" borderId="0" xfId="0" applyNumberFormat="1" applyFont="1"/>
    <xf numFmtId="0" fontId="5" fillId="0" borderId="10" xfId="0" applyFont="1" applyBorder="1"/>
    <xf numFmtId="0" fontId="5" fillId="0" borderId="3" xfId="0" applyFont="1" applyBorder="1"/>
    <xf numFmtId="0" fontId="5" fillId="0" borderId="11" xfId="0" applyFont="1" applyBorder="1"/>
    <xf numFmtId="0" fontId="5" fillId="13" borderId="14" xfId="0" applyFont="1" applyFill="1" applyBorder="1"/>
    <xf numFmtId="0" fontId="5" fillId="12" borderId="0" xfId="0" applyFont="1" applyFill="1" applyBorder="1"/>
    <xf numFmtId="0" fontId="5" fillId="14" borderId="15" xfId="0" applyFont="1" applyFill="1" applyBorder="1"/>
    <xf numFmtId="0" fontId="2" fillId="0" borderId="14" xfId="0" applyFont="1" applyBorder="1"/>
    <xf numFmtId="0" fontId="2" fillId="0" borderId="15" xfId="0" applyFont="1" applyBorder="1"/>
    <xf numFmtId="0" fontId="2" fillId="0" borderId="12" xfId="0" applyFont="1" applyBorder="1"/>
    <xf numFmtId="0" fontId="2" fillId="0" borderId="13" xfId="0" applyFont="1" applyBorder="1"/>
    <xf numFmtId="9" fontId="2" fillId="0" borderId="14" xfId="1" applyFont="1" applyBorder="1"/>
    <xf numFmtId="169" fontId="19" fillId="0" borderId="0" xfId="0" applyNumberFormat="1" applyFont="1"/>
    <xf numFmtId="169" fontId="19" fillId="0" borderId="3" xfId="0" applyNumberFormat="1" applyFont="1" applyBorder="1"/>
    <xf numFmtId="169" fontId="19" fillId="0" borderId="11" xfId="0" applyNumberFormat="1" applyFont="1" applyBorder="1"/>
    <xf numFmtId="169" fontId="19" fillId="0" borderId="12" xfId="0" applyNumberFormat="1" applyFont="1" applyBorder="1"/>
    <xf numFmtId="169" fontId="19" fillId="0" borderId="7" xfId="0" applyNumberFormat="1" applyFont="1" applyBorder="1"/>
    <xf numFmtId="169" fontId="19" fillId="0" borderId="13" xfId="0" applyNumberFormat="1" applyFont="1" applyBorder="1"/>
    <xf numFmtId="169" fontId="19" fillId="16" borderId="3" xfId="0" applyNumberFormat="1" applyFont="1" applyFill="1" applyBorder="1"/>
    <xf numFmtId="169" fontId="19" fillId="16" borderId="11" xfId="0" applyNumberFormat="1" applyFont="1" applyFill="1" applyBorder="1"/>
    <xf numFmtId="169" fontId="19" fillId="16" borderId="12" xfId="0" applyNumberFormat="1" applyFont="1" applyFill="1" applyBorder="1"/>
    <xf numFmtId="169" fontId="19" fillId="16" borderId="7" xfId="0" applyNumberFormat="1" applyFont="1" applyFill="1" applyBorder="1"/>
    <xf numFmtId="169" fontId="19" fillId="16" borderId="13" xfId="0" applyNumberFormat="1" applyFont="1" applyFill="1" applyBorder="1"/>
    <xf numFmtId="169" fontId="20" fillId="16" borderId="10" xfId="0" applyNumberFormat="1" applyFont="1" applyFill="1" applyBorder="1"/>
    <xf numFmtId="169" fontId="20" fillId="0" borderId="10" xfId="0" applyNumberFormat="1" applyFont="1" applyBorder="1"/>
    <xf numFmtId="169" fontId="19" fillId="16" borderId="0" xfId="0" applyNumberFormat="1" applyFont="1" applyFill="1" applyBorder="1"/>
    <xf numFmtId="169" fontId="19" fillId="0" borderId="0" xfId="0" applyNumberFormat="1" applyFont="1" applyBorder="1"/>
    <xf numFmtId="169" fontId="19" fillId="15" borderId="16" xfId="0" applyNumberFormat="1" applyFont="1" applyFill="1" applyBorder="1"/>
    <xf numFmtId="169" fontId="19" fillId="15" borderId="8" xfId="0" applyNumberFormat="1" applyFont="1" applyFill="1" applyBorder="1"/>
    <xf numFmtId="169" fontId="19" fillId="15" borderId="17" xfId="0" applyNumberFormat="1" applyFont="1" applyFill="1" applyBorder="1"/>
    <xf numFmtId="169" fontId="21" fillId="13" borderId="16" xfId="0" applyNumberFormat="1" applyFont="1" applyFill="1" applyBorder="1"/>
    <xf numFmtId="169" fontId="21" fillId="13" borderId="8" xfId="0" applyNumberFormat="1" applyFont="1" applyFill="1" applyBorder="1"/>
    <xf numFmtId="169" fontId="21" fillId="13" borderId="17" xfId="0" applyNumberFormat="1" applyFont="1" applyFill="1" applyBorder="1"/>
    <xf numFmtId="169" fontId="19" fillId="0" borderId="15" xfId="0" applyNumberFormat="1" applyFont="1" applyBorder="1"/>
    <xf numFmtId="169" fontId="19" fillId="16" borderId="14" xfId="0" applyNumberFormat="1" applyFont="1" applyFill="1" applyBorder="1"/>
    <xf numFmtId="169" fontId="19" fillId="12" borderId="16" xfId="0" applyNumberFormat="1" applyFont="1" applyFill="1" applyBorder="1"/>
    <xf numFmtId="169" fontId="19" fillId="12" borderId="8" xfId="0" applyNumberFormat="1" applyFont="1" applyFill="1" applyBorder="1"/>
    <xf numFmtId="169" fontId="19" fillId="12" borderId="17" xfId="0" applyNumberFormat="1" applyFont="1" applyFill="1" applyBorder="1"/>
    <xf numFmtId="169" fontId="19" fillId="13" borderId="16" xfId="0" applyNumberFormat="1" applyFont="1" applyFill="1" applyBorder="1"/>
    <xf numFmtId="169" fontId="19" fillId="13" borderId="8" xfId="0" applyNumberFormat="1" applyFont="1" applyFill="1" applyBorder="1"/>
    <xf numFmtId="169" fontId="19" fillId="13" borderId="17" xfId="0" applyNumberFormat="1" applyFont="1" applyFill="1" applyBorder="1"/>
    <xf numFmtId="14" fontId="0" fillId="0" borderId="1" xfId="0" applyNumberFormat="1" applyBorder="1"/>
    <xf numFmtId="0" fontId="22" fillId="0" borderId="0" xfId="0" applyFont="1"/>
    <xf numFmtId="0" fontId="0" fillId="0" borderId="0" xfId="0" applyBorder="1" applyAlignment="1"/>
    <xf numFmtId="165" fontId="3" fillId="0" borderId="0" xfId="0" applyNumberFormat="1" applyFont="1" applyBorder="1" applyAlignment="1"/>
    <xf numFmtId="168" fontId="10" fillId="0" borderId="2" xfId="0" applyNumberFormat="1" applyFont="1" applyBorder="1" applyAlignment="1">
      <alignment horizontal="center"/>
    </xf>
    <xf numFmtId="49" fontId="8" fillId="0" borderId="0" xfId="0" applyNumberFormat="1" applyFont="1"/>
    <xf numFmtId="0" fontId="13" fillId="9" borderId="10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9" borderId="11" xfId="0" applyFont="1" applyFill="1" applyBorder="1" applyAlignment="1">
      <alignment horizontal="center"/>
    </xf>
    <xf numFmtId="0" fontId="13" fillId="9" borderId="14" xfId="0" applyFont="1" applyFill="1" applyBorder="1" applyAlignment="1">
      <alignment horizontal="center"/>
    </xf>
    <xf numFmtId="0" fontId="13" fillId="9" borderId="0" xfId="0" applyFont="1" applyFill="1" applyBorder="1" applyAlignment="1">
      <alignment horizontal="center"/>
    </xf>
    <xf numFmtId="0" fontId="13" fillId="6" borderId="0" xfId="0" applyFont="1" applyFill="1" applyBorder="1" applyAlignment="1">
      <alignment horizontal="center"/>
    </xf>
    <xf numFmtId="0" fontId="13" fillId="9" borderId="15" xfId="0" applyFont="1" applyFill="1" applyBorder="1" applyAlignment="1">
      <alignment horizontal="center"/>
    </xf>
    <xf numFmtId="0" fontId="13" fillId="9" borderId="12" xfId="0" applyFont="1" applyFill="1" applyBorder="1" applyAlignment="1">
      <alignment horizontal="center"/>
    </xf>
    <xf numFmtId="0" fontId="13" fillId="9" borderId="7" xfId="0" applyFont="1" applyFill="1" applyBorder="1" applyAlignment="1">
      <alignment horizontal="center"/>
    </xf>
    <xf numFmtId="0" fontId="13" fillId="6" borderId="7" xfId="0" applyFont="1" applyFill="1" applyBorder="1" applyAlignment="1">
      <alignment horizontal="center"/>
    </xf>
    <xf numFmtId="0" fontId="13" fillId="9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3" fontId="2" fillId="0" borderId="0" xfId="0" applyNumberFormat="1" applyFont="1"/>
    <xf numFmtId="3" fontId="5" fillId="13" borderId="1" xfId="0" applyNumberFormat="1" applyFont="1" applyFill="1" applyBorder="1" applyAlignment="1">
      <alignment horizontal="center"/>
    </xf>
    <xf numFmtId="3" fontId="5" fillId="12" borderId="1" xfId="0" applyNumberFormat="1" applyFont="1" applyFill="1" applyBorder="1" applyAlignment="1">
      <alignment horizontal="center"/>
    </xf>
    <xf numFmtId="3" fontId="17" fillId="14" borderId="1" xfId="0" applyNumberFormat="1" applyFont="1" applyFill="1" applyBorder="1" applyAlignment="1">
      <alignment horizontal="center"/>
    </xf>
    <xf numFmtId="3" fontId="18" fillId="0" borderId="0" xfId="1" applyNumberFormat="1" applyFont="1"/>
    <xf numFmtId="3" fontId="2" fillId="11" borderId="6" xfId="0" applyNumberFormat="1" applyFont="1" applyFill="1" applyBorder="1"/>
    <xf numFmtId="3" fontId="5" fillId="11" borderId="1" xfId="0" applyNumberFormat="1" applyFont="1" applyFill="1" applyBorder="1"/>
    <xf numFmtId="3" fontId="17" fillId="0" borderId="1" xfId="1" applyNumberFormat="1" applyFon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" fontId="18" fillId="0" borderId="0" xfId="0" applyNumberFormat="1" applyFont="1"/>
    <xf numFmtId="0" fontId="13" fillId="6" borderId="15" xfId="0" applyFont="1" applyFill="1" applyBorder="1" applyAlignment="1">
      <alignment horizontal="center"/>
    </xf>
    <xf numFmtId="0" fontId="13" fillId="6" borderId="13" xfId="0" applyFont="1" applyFill="1" applyBorder="1" applyAlignment="1">
      <alignment horizontal="center"/>
    </xf>
    <xf numFmtId="16" fontId="0" fillId="0" borderId="2" xfId="0" applyNumberFormat="1" applyBorder="1" applyAlignment="1">
      <alignment horizontal="left"/>
    </xf>
    <xf numFmtId="16" fontId="0" fillId="0" borderId="4" xfId="0" applyNumberFormat="1" applyBorder="1" applyAlignment="1">
      <alignment horizontal="left"/>
    </xf>
    <xf numFmtId="16" fontId="0" fillId="0" borderId="6" xfId="0" applyNumberForma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13" fillId="6" borderId="10" xfId="0" applyFont="1" applyFill="1" applyBorder="1" applyAlignment="1">
      <alignment horizontal="center"/>
    </xf>
    <xf numFmtId="0" fontId="13" fillId="6" borderId="14" xfId="0" applyFont="1" applyFill="1" applyBorder="1" applyAlignment="1">
      <alignment horizontal="center"/>
    </xf>
    <xf numFmtId="0" fontId="13" fillId="6" borderId="12" xfId="0" applyFont="1" applyFill="1" applyBorder="1" applyAlignment="1">
      <alignment horizontal="center"/>
    </xf>
    <xf numFmtId="0" fontId="13" fillId="5" borderId="3" xfId="0" applyFont="1" applyFill="1" applyBorder="1" applyAlignment="1">
      <alignment horizontal="center"/>
    </xf>
    <xf numFmtId="0" fontId="13" fillId="5" borderId="11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3" fillId="5" borderId="7" xfId="0" applyFont="1" applyFill="1" applyBorder="1" applyAlignment="1">
      <alignment horizontal="center"/>
    </xf>
    <xf numFmtId="0" fontId="13" fillId="5" borderId="13" xfId="0" applyFont="1" applyFill="1" applyBorder="1" applyAlignment="1">
      <alignment horizontal="center"/>
    </xf>
    <xf numFmtId="0" fontId="19" fillId="0" borderId="16" xfId="0" applyNumberFormat="1" applyFont="1" applyBorder="1"/>
    <xf numFmtId="0" fontId="19" fillId="0" borderId="8" xfId="0" applyNumberFormat="1" applyFont="1" applyBorder="1"/>
    <xf numFmtId="0" fontId="19" fillId="0" borderId="17" xfId="0" applyNumberFormat="1" applyFont="1" applyBorder="1"/>
    <xf numFmtId="0" fontId="20" fillId="0" borderId="16" xfId="0" applyNumberFormat="1" applyFont="1" applyBorder="1"/>
    <xf numFmtId="0" fontId="20" fillId="0" borderId="8" xfId="0" applyNumberFormat="1" applyFont="1" applyBorder="1"/>
    <xf numFmtId="0" fontId="20" fillId="0" borderId="17" xfId="0" applyNumberFormat="1" applyFont="1" applyBorder="1"/>
    <xf numFmtId="0" fontId="7" fillId="0" borderId="1" xfId="0" applyFont="1" applyBorder="1"/>
    <xf numFmtId="14" fontId="0" fillId="0" borderId="16" xfId="0" applyNumberFormat="1" applyBorder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14" fontId="2" fillId="0" borderId="16" xfId="0" applyNumberFormat="1" applyFont="1" applyBorder="1"/>
    <xf numFmtId="169" fontId="19" fillId="15" borderId="10" xfId="0" applyNumberFormat="1" applyFont="1" applyFill="1" applyBorder="1"/>
    <xf numFmtId="169" fontId="19" fillId="15" borderId="3" xfId="0" applyNumberFormat="1" applyFont="1" applyFill="1" applyBorder="1"/>
    <xf numFmtId="169" fontId="19" fillId="15" borderId="11" xfId="0" applyNumberFormat="1" applyFont="1" applyFill="1" applyBorder="1"/>
    <xf numFmtId="169" fontId="21" fillId="13" borderId="10" xfId="0" applyNumberFormat="1" applyFont="1" applyFill="1" applyBorder="1"/>
    <xf numFmtId="169" fontId="21" fillId="13" borderId="3" xfId="0" applyNumberFormat="1" applyFont="1" applyFill="1" applyBorder="1"/>
    <xf numFmtId="169" fontId="21" fillId="13" borderId="11" xfId="0" applyNumberFormat="1" applyFont="1" applyFill="1" applyBorder="1"/>
    <xf numFmtId="169" fontId="19" fillId="12" borderId="10" xfId="0" applyNumberFormat="1" applyFont="1" applyFill="1" applyBorder="1"/>
    <xf numFmtId="169" fontId="19" fillId="12" borderId="3" xfId="0" applyNumberFormat="1" applyFont="1" applyFill="1" applyBorder="1"/>
    <xf numFmtId="169" fontId="19" fillId="12" borderId="11" xfId="0" applyNumberFormat="1" applyFont="1" applyFill="1" applyBorder="1"/>
    <xf numFmtId="169" fontId="19" fillId="13" borderId="10" xfId="0" applyNumberFormat="1" applyFont="1" applyFill="1" applyBorder="1"/>
    <xf numFmtId="169" fontId="19" fillId="13" borderId="3" xfId="0" applyNumberFormat="1" applyFont="1" applyFill="1" applyBorder="1"/>
    <xf numFmtId="169" fontId="19" fillId="13" borderId="11" xfId="0" applyNumberFormat="1" applyFont="1" applyFill="1" applyBorder="1"/>
    <xf numFmtId="0" fontId="19" fillId="0" borderId="12" xfId="0" applyNumberFormat="1" applyFont="1" applyBorder="1"/>
    <xf numFmtId="0" fontId="19" fillId="0" borderId="7" xfId="0" applyNumberFormat="1" applyFont="1" applyBorder="1"/>
    <xf numFmtId="0" fontId="19" fillId="0" borderId="13" xfId="0" applyNumberFormat="1" applyFont="1" applyBorder="1"/>
    <xf numFmtId="3" fontId="2" fillId="12" borderId="14" xfId="0" applyNumberFormat="1" applyFont="1" applyFill="1" applyBorder="1"/>
    <xf numFmtId="14" fontId="5" fillId="0" borderId="16" xfId="0" applyNumberFormat="1" applyFont="1" applyBorder="1"/>
    <xf numFmtId="9" fontId="12" fillId="4" borderId="6" xfId="1" applyFont="1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23" fillId="0" borderId="0" xfId="0" applyNumberFormat="1" applyFont="1"/>
    <xf numFmtId="0" fontId="24" fillId="0" borderId="0" xfId="0" applyFont="1"/>
    <xf numFmtId="9" fontId="13" fillId="9" borderId="3" xfId="1" applyFont="1" applyFill="1" applyBorder="1" applyAlignment="1">
      <alignment horizontal="center"/>
    </xf>
    <xf numFmtId="9" fontId="13" fillId="6" borderId="0" xfId="1" applyFont="1" applyFill="1" applyBorder="1" applyAlignment="1">
      <alignment horizontal="center"/>
    </xf>
    <xf numFmtId="9" fontId="13" fillId="6" borderId="3" xfId="1" applyFont="1" applyFill="1" applyBorder="1" applyAlignment="1">
      <alignment horizontal="center"/>
    </xf>
    <xf numFmtId="9" fontId="13" fillId="9" borderId="0" xfId="1" applyFont="1" applyFill="1" applyBorder="1" applyAlignment="1">
      <alignment horizontal="center"/>
    </xf>
    <xf numFmtId="9" fontId="13" fillId="9" borderId="11" xfId="1" applyFont="1" applyFill="1" applyBorder="1" applyAlignment="1">
      <alignment horizontal="center"/>
    </xf>
    <xf numFmtId="9" fontId="13" fillId="9" borderId="15" xfId="1" applyFont="1" applyFill="1" applyBorder="1" applyAlignment="1">
      <alignment horizontal="center"/>
    </xf>
    <xf numFmtId="9" fontId="13" fillId="9" borderId="7" xfId="1" applyFont="1" applyFill="1" applyBorder="1" applyAlignment="1">
      <alignment horizontal="center"/>
    </xf>
    <xf numFmtId="9" fontId="13" fillId="9" borderId="13" xfId="1" applyFont="1" applyFill="1" applyBorder="1" applyAlignment="1">
      <alignment horizontal="center"/>
    </xf>
    <xf numFmtId="9" fontId="13" fillId="9" borderId="0" xfId="1" applyFont="1" applyFill="1" applyAlignment="1">
      <alignment horizontal="center"/>
    </xf>
    <xf numFmtId="9" fontId="13" fillId="6" borderId="0" xfId="1" applyFont="1" applyFill="1" applyAlignment="1">
      <alignment horizontal="center"/>
    </xf>
    <xf numFmtId="9" fontId="13" fillId="7" borderId="0" xfId="1" applyFont="1" applyFill="1" applyAlignment="1">
      <alignment horizontal="center"/>
    </xf>
    <xf numFmtId="9" fontId="13" fillId="10" borderId="0" xfId="1" applyFont="1" applyFill="1" applyAlignment="1">
      <alignment horizontal="center"/>
    </xf>
    <xf numFmtId="9" fontId="13" fillId="6" borderId="10" xfId="1" applyFont="1" applyFill="1" applyBorder="1" applyAlignment="1">
      <alignment horizontal="center"/>
    </xf>
    <xf numFmtId="9" fontId="13" fillId="6" borderId="14" xfId="1" applyFont="1" applyFill="1" applyBorder="1" applyAlignment="1">
      <alignment horizontal="center"/>
    </xf>
    <xf numFmtId="9" fontId="13" fillId="6" borderId="12" xfId="1" applyFont="1" applyFill="1" applyBorder="1" applyAlignment="1">
      <alignment horizontal="center"/>
    </xf>
    <xf numFmtId="9" fontId="13" fillId="6" borderId="7" xfId="1" applyFont="1" applyFill="1" applyBorder="1" applyAlignment="1">
      <alignment horizontal="center"/>
    </xf>
    <xf numFmtId="0" fontId="25" fillId="0" borderId="0" xfId="0" applyFont="1" applyAlignment="1">
      <alignment horizontal="center"/>
    </xf>
    <xf numFmtId="0" fontId="0" fillId="0" borderId="0" xfId="0" applyFill="1"/>
    <xf numFmtId="169" fontId="19" fillId="0" borderId="0" xfId="0" applyNumberFormat="1" applyFont="1" applyFill="1" applyBorder="1"/>
    <xf numFmtId="169" fontId="19" fillId="0" borderId="0" xfId="0" applyNumberFormat="1" applyFont="1" applyFill="1"/>
    <xf numFmtId="0" fontId="19" fillId="0" borderId="3" xfId="0" applyNumberFormat="1" applyFont="1" applyFill="1" applyBorder="1"/>
    <xf numFmtId="0" fontId="21" fillId="0" borderId="3" xfId="0" applyNumberFormat="1" applyFont="1" applyFill="1" applyBorder="1"/>
    <xf numFmtId="0" fontId="13" fillId="7" borderId="10" xfId="0" applyFont="1" applyFill="1" applyBorder="1" applyAlignment="1">
      <alignment horizontal="center"/>
    </xf>
    <xf numFmtId="0" fontId="13" fillId="7" borderId="14" xfId="0" applyFont="1" applyFill="1" applyBorder="1" applyAlignment="1">
      <alignment horizontal="center"/>
    </xf>
    <xf numFmtId="0" fontId="13" fillId="7" borderId="12" xfId="0" applyFont="1" applyFill="1" applyBorder="1" applyAlignment="1">
      <alignment horizontal="center"/>
    </xf>
    <xf numFmtId="0" fontId="13" fillId="7" borderId="15" xfId="0" applyFont="1" applyFill="1" applyBorder="1" applyAlignment="1">
      <alignment horizontal="center"/>
    </xf>
    <xf numFmtId="0" fontId="13" fillId="7" borderId="13" xfId="0" applyFont="1" applyFill="1" applyBorder="1" applyAlignment="1">
      <alignment horizontal="center"/>
    </xf>
    <xf numFmtId="9" fontId="13" fillId="7" borderId="15" xfId="1" applyFont="1" applyFill="1" applyBorder="1" applyAlignment="1">
      <alignment horizontal="center"/>
    </xf>
    <xf numFmtId="9" fontId="13" fillId="7" borderId="13" xfId="1" applyFont="1" applyFill="1" applyBorder="1" applyAlignment="1">
      <alignment horizontal="center"/>
    </xf>
    <xf numFmtId="9" fontId="13" fillId="7" borderId="10" xfId="1" applyFont="1" applyFill="1" applyBorder="1" applyAlignment="1">
      <alignment horizontal="center"/>
    </xf>
    <xf numFmtId="9" fontId="13" fillId="7" borderId="14" xfId="1" applyFont="1" applyFill="1" applyBorder="1" applyAlignment="1">
      <alignment horizontal="center"/>
    </xf>
    <xf numFmtId="9" fontId="13" fillId="7" borderId="12" xfId="1" applyFont="1" applyFill="1" applyBorder="1" applyAlignment="1">
      <alignment horizontal="center"/>
    </xf>
    <xf numFmtId="1" fontId="12" fillId="4" borderId="13" xfId="1" applyNumberFormat="1" applyFont="1" applyFill="1" applyBorder="1" applyAlignment="1">
      <alignment horizontal="center"/>
    </xf>
    <xf numFmtId="0" fontId="19" fillId="0" borderId="8" xfId="0" applyNumberFormat="1" applyFont="1" applyFill="1" applyBorder="1"/>
    <xf numFmtId="0" fontId="19" fillId="0" borderId="19" xfId="0" applyNumberFormat="1" applyFont="1" applyFill="1" applyBorder="1"/>
    <xf numFmtId="0" fontId="21" fillId="0" borderId="19" xfId="0" applyNumberFormat="1" applyFont="1" applyFill="1" applyBorder="1"/>
    <xf numFmtId="0" fontId="19" fillId="0" borderId="20" xfId="0" applyNumberFormat="1" applyFont="1" applyFill="1" applyBorder="1"/>
    <xf numFmtId="0" fontId="19" fillId="0" borderId="21" xfId="0" applyNumberFormat="1" applyFont="1" applyFill="1" applyBorder="1"/>
    <xf numFmtId="0" fontId="19" fillId="0" borderId="23" xfId="0" applyNumberFormat="1" applyFont="1" applyFill="1" applyBorder="1"/>
    <xf numFmtId="0" fontId="19" fillId="0" borderId="25" xfId="0" applyNumberFormat="1" applyFont="1" applyFill="1" applyBorder="1"/>
    <xf numFmtId="0" fontId="21" fillId="0" borderId="25" xfId="0" applyNumberFormat="1" applyFont="1" applyFill="1" applyBorder="1"/>
    <xf numFmtId="0" fontId="19" fillId="0" borderId="26" xfId="0" applyNumberFormat="1" applyFont="1" applyFill="1" applyBorder="1"/>
    <xf numFmtId="0" fontId="10" fillId="0" borderId="0" xfId="0" applyNumberFormat="1" applyFont="1" applyFill="1" applyBorder="1" applyAlignment="1">
      <alignment horizontal="center"/>
    </xf>
    <xf numFmtId="1" fontId="7" fillId="0" borderId="3" xfId="0" applyNumberFormat="1" applyFont="1" applyBorder="1" applyAlignment="1">
      <alignment horizontal="center"/>
    </xf>
    <xf numFmtId="16" fontId="7" fillId="3" borderId="0" xfId="0" applyNumberFormat="1" applyFont="1" applyFill="1" applyAlignment="1">
      <alignment horizontal="center"/>
    </xf>
    <xf numFmtId="16" fontId="7" fillId="17" borderId="0" xfId="0" applyNumberFormat="1" applyFont="1" applyFill="1" applyAlignment="1">
      <alignment horizontal="center"/>
    </xf>
    <xf numFmtId="0" fontId="7" fillId="17" borderId="0" xfId="0" applyFont="1" applyFill="1" applyAlignment="1">
      <alignment horizontal="center" vertical="center" wrapText="1"/>
    </xf>
    <xf numFmtId="0" fontId="7" fillId="18" borderId="0" xfId="0" applyFont="1" applyFill="1" applyAlignment="1">
      <alignment horizontal="center" vertical="center" wrapText="1"/>
    </xf>
    <xf numFmtId="16" fontId="7" fillId="19" borderId="0" xfId="0" applyNumberFormat="1" applyFont="1" applyFill="1" applyAlignment="1">
      <alignment horizontal="center"/>
    </xf>
    <xf numFmtId="0" fontId="7" fillId="19" borderId="0" xfId="0" applyFont="1" applyFill="1" applyAlignment="1">
      <alignment horizontal="center" vertical="center" wrapText="1"/>
    </xf>
    <xf numFmtId="1" fontId="13" fillId="9" borderId="0" xfId="0" applyNumberFormat="1" applyFont="1" applyFill="1" applyAlignment="1">
      <alignment horizontal="center"/>
    </xf>
    <xf numFmtId="0" fontId="7" fillId="18" borderId="0" xfId="0" applyFont="1" applyFill="1" applyBorder="1" applyAlignment="1">
      <alignment horizontal="center" vertical="center" wrapText="1"/>
    </xf>
    <xf numFmtId="0" fontId="0" fillId="0" borderId="0" xfId="0" applyBorder="1"/>
    <xf numFmtId="16" fontId="7" fillId="18" borderId="0" xfId="0" applyNumberFormat="1" applyFont="1" applyFill="1" applyBorder="1" applyAlignment="1">
      <alignment horizontal="center"/>
    </xf>
    <xf numFmtId="1" fontId="13" fillId="9" borderId="0" xfId="0" applyNumberFormat="1" applyFont="1" applyFill="1" applyBorder="1" applyAlignment="1">
      <alignment horizontal="center"/>
    </xf>
    <xf numFmtId="0" fontId="13" fillId="9" borderId="27" xfId="0" applyFont="1" applyFill="1" applyBorder="1" applyAlignment="1">
      <alignment horizontal="center"/>
    </xf>
    <xf numFmtId="9" fontId="13" fillId="9" borderId="28" xfId="1" applyFont="1" applyFill="1" applyBorder="1" applyAlignment="1">
      <alignment horizontal="center"/>
    </xf>
    <xf numFmtId="0" fontId="13" fillId="9" borderId="29" xfId="0" applyFont="1" applyFill="1" applyBorder="1" applyAlignment="1">
      <alignment horizontal="center"/>
    </xf>
    <xf numFmtId="9" fontId="13" fillId="9" borderId="5" xfId="1" applyFont="1" applyFill="1" applyBorder="1" applyAlignment="1">
      <alignment horizontal="center"/>
    </xf>
    <xf numFmtId="9" fontId="13" fillId="9" borderId="30" xfId="1" applyFont="1" applyFill="1" applyBorder="1" applyAlignment="1">
      <alignment horizontal="center"/>
    </xf>
    <xf numFmtId="0" fontId="7" fillId="18" borderId="0" xfId="0" applyFont="1" applyFill="1" applyAlignment="1">
      <alignment horizontal="left"/>
    </xf>
    <xf numFmtId="0" fontId="7" fillId="18" borderId="0" xfId="0" applyFont="1" applyFill="1"/>
    <xf numFmtId="0" fontId="7" fillId="18" borderId="0" xfId="0" applyFont="1" applyFill="1" applyAlignment="1">
      <alignment horizontal="center"/>
    </xf>
    <xf numFmtId="0" fontId="7" fillId="18" borderId="0" xfId="0" applyFont="1" applyFill="1" applyAlignment="1">
      <alignment horizontal="left" vertical="center" wrapText="1"/>
    </xf>
    <xf numFmtId="0" fontId="7" fillId="18" borderId="2" xfId="0" applyFont="1" applyFill="1" applyBorder="1" applyAlignment="1">
      <alignment horizontal="center" vertical="center" wrapText="1"/>
    </xf>
    <xf numFmtId="9" fontId="12" fillId="4" borderId="7" xfId="1" applyFont="1" applyFill="1" applyBorder="1" applyAlignment="1">
      <alignment horizontal="center"/>
    </xf>
    <xf numFmtId="9" fontId="0" fillId="0" borderId="31" xfId="1" applyFont="1" applyBorder="1" applyAlignment="1">
      <alignment horizontal="center"/>
    </xf>
    <xf numFmtId="9" fontId="0" fillId="0" borderId="32" xfId="1" applyFont="1" applyBorder="1" applyAlignment="1">
      <alignment horizontal="center"/>
    </xf>
    <xf numFmtId="0" fontId="26" fillId="20" borderId="0" xfId="0" applyFont="1" applyFill="1" applyAlignment="1">
      <alignment vertical="center"/>
    </xf>
    <xf numFmtId="0" fontId="0" fillId="20" borderId="0" xfId="0" applyFill="1" applyBorder="1" applyAlignment="1">
      <alignment vertical="center"/>
    </xf>
    <xf numFmtId="0" fontId="0" fillId="20" borderId="0" xfId="0" applyFill="1" applyAlignment="1">
      <alignment vertical="center"/>
    </xf>
    <xf numFmtId="0" fontId="0" fillId="20" borderId="0" xfId="0" applyFill="1" applyAlignment="1">
      <alignment horizontal="center" vertical="center"/>
    </xf>
    <xf numFmtId="0" fontId="0" fillId="20" borderId="0" xfId="0" applyFill="1" applyAlignment="1">
      <alignment horizontal="left" vertical="center"/>
    </xf>
    <xf numFmtId="0" fontId="0" fillId="20" borderId="0" xfId="0" applyFill="1" applyBorder="1" applyAlignment="1">
      <alignment horizontal="left" vertical="center"/>
    </xf>
    <xf numFmtId="172" fontId="29" fillId="20" borderId="0" xfId="5" applyNumberFormat="1" applyFont="1" applyFill="1" applyBorder="1" applyAlignment="1">
      <alignment horizontal="left" vertical="center"/>
    </xf>
    <xf numFmtId="0" fontId="26" fillId="0" borderId="0" xfId="0" applyFont="1" applyFill="1" applyAlignment="1">
      <alignment vertical="center"/>
    </xf>
    <xf numFmtId="0" fontId="0" fillId="0" borderId="22" xfId="0" applyBorder="1"/>
    <xf numFmtId="0" fontId="0" fillId="0" borderId="34" xfId="0" applyBorder="1"/>
    <xf numFmtId="0" fontId="0" fillId="0" borderId="24" xfId="0" applyBorder="1"/>
    <xf numFmtId="0" fontId="0" fillId="0" borderId="35" xfId="0" applyBorder="1"/>
    <xf numFmtId="9" fontId="0" fillId="0" borderId="22" xfId="0" applyNumberFormat="1" applyBorder="1"/>
    <xf numFmtId="1" fontId="0" fillId="0" borderId="22" xfId="0" applyNumberFormat="1" applyBorder="1"/>
    <xf numFmtId="171" fontId="27" fillId="20" borderId="0" xfId="4" applyNumberFormat="1" applyFont="1" applyFill="1" applyBorder="1" applyAlignment="1">
      <alignment horizontal="left" vertical="center" wrapText="1"/>
    </xf>
    <xf numFmtId="1" fontId="0" fillId="0" borderId="4" xfId="0" applyNumberFormat="1" applyBorder="1"/>
    <xf numFmtId="9" fontId="0" fillId="0" borderId="4" xfId="0" applyNumberFormat="1" applyBorder="1"/>
    <xf numFmtId="0" fontId="0" fillId="21" borderId="8" xfId="0" applyFill="1" applyBorder="1"/>
    <xf numFmtId="0" fontId="0" fillId="21" borderId="38" xfId="0" applyFill="1" applyBorder="1"/>
    <xf numFmtId="0" fontId="0" fillId="21" borderId="39" xfId="0" applyFill="1" applyBorder="1"/>
    <xf numFmtId="0" fontId="0" fillId="0" borderId="40" xfId="0" applyBorder="1"/>
    <xf numFmtId="9" fontId="0" fillId="0" borderId="34" xfId="1" applyFont="1" applyBorder="1"/>
    <xf numFmtId="1" fontId="0" fillId="4" borderId="44" xfId="0" applyNumberFormat="1" applyFill="1" applyBorder="1"/>
    <xf numFmtId="1" fontId="0" fillId="4" borderId="45" xfId="0" applyNumberFormat="1" applyFill="1" applyBorder="1"/>
    <xf numFmtId="9" fontId="0" fillId="4" borderId="45" xfId="0" applyNumberFormat="1" applyFill="1" applyBorder="1"/>
    <xf numFmtId="0" fontId="0" fillId="4" borderId="46" xfId="0" applyFill="1" applyBorder="1"/>
    <xf numFmtId="0" fontId="0" fillId="4" borderId="36" xfId="0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4" fontId="2" fillId="0" borderId="42" xfId="0" applyNumberFormat="1" applyFont="1" applyBorder="1"/>
    <xf numFmtId="14" fontId="2" fillId="0" borderId="43" xfId="0" applyNumberFormat="1" applyFont="1" applyBorder="1"/>
    <xf numFmtId="0" fontId="26" fillId="0" borderId="33" xfId="0" applyFont="1" applyFill="1" applyBorder="1" applyAlignment="1">
      <alignment vertical="center"/>
    </xf>
    <xf numFmtId="0" fontId="0" fillId="0" borderId="21" xfId="0" applyBorder="1"/>
    <xf numFmtId="14" fontId="2" fillId="0" borderId="41" xfId="0" applyNumberFormat="1" applyFont="1" applyBorder="1"/>
    <xf numFmtId="0" fontId="0" fillId="0" borderId="47" xfId="0" applyBorder="1"/>
    <xf numFmtId="0" fontId="0" fillId="0" borderId="48" xfId="0" applyBorder="1"/>
    <xf numFmtId="0" fontId="0" fillId="0" borderId="45" xfId="0" applyBorder="1"/>
    <xf numFmtId="0" fontId="0" fillId="0" borderId="46" xfId="0" applyBorder="1"/>
    <xf numFmtId="14" fontId="19" fillId="0" borderId="18" xfId="0" applyNumberFormat="1" applyFont="1" applyBorder="1" applyAlignment="1">
      <alignment horizontal="center" vertical="center"/>
    </xf>
    <xf numFmtId="14" fontId="19" fillId="0" borderId="19" xfId="0" applyNumberFormat="1" applyFont="1" applyBorder="1" applyAlignment="1">
      <alignment horizontal="center" vertical="center"/>
    </xf>
    <xf numFmtId="14" fontId="19" fillId="0" borderId="21" xfId="0" applyNumberFormat="1" applyFont="1" applyBorder="1" applyAlignment="1">
      <alignment horizontal="center" vertical="center"/>
    </xf>
    <xf numFmtId="17" fontId="0" fillId="0" borderId="0" xfId="0" applyNumberFormat="1"/>
    <xf numFmtId="0" fontId="0" fillId="4" borderId="49" xfId="0" applyFill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26" fillId="0" borderId="18" xfId="0" applyFont="1" applyFill="1" applyBorder="1" applyAlignment="1">
      <alignment vertical="center"/>
    </xf>
    <xf numFmtId="0" fontId="26" fillId="0" borderId="22" xfId="0" applyFont="1" applyFill="1" applyBorder="1" applyAlignment="1">
      <alignment vertical="center"/>
    </xf>
    <xf numFmtId="0" fontId="26" fillId="0" borderId="24" xfId="0" applyFont="1" applyFill="1" applyBorder="1" applyAlignment="1">
      <alignment vertical="center"/>
    </xf>
    <xf numFmtId="17" fontId="7" fillId="0" borderId="51" xfId="0" applyNumberFormat="1" applyFont="1" applyBorder="1" applyAlignment="1"/>
    <xf numFmtId="0" fontId="7" fillId="0" borderId="20" xfId="0" applyFont="1" applyBorder="1" applyAlignment="1"/>
    <xf numFmtId="0" fontId="7" fillId="0" borderId="52" xfId="0" applyFont="1" applyBorder="1" applyAlignment="1"/>
    <xf numFmtId="1" fontId="12" fillId="4" borderId="0" xfId="1" applyNumberFormat="1" applyFont="1" applyFill="1" applyBorder="1" applyAlignment="1">
      <alignment horizontal="center"/>
    </xf>
    <xf numFmtId="9" fontId="12" fillId="4" borderId="0" xfId="1" applyFont="1" applyFill="1" applyBorder="1" applyAlignment="1">
      <alignment horizontal="center"/>
    </xf>
    <xf numFmtId="16" fontId="7" fillId="18" borderId="10" xfId="0" applyNumberFormat="1" applyFont="1" applyFill="1" applyBorder="1" applyAlignment="1">
      <alignment horizontal="center"/>
    </xf>
    <xf numFmtId="16" fontId="7" fillId="18" borderId="3" xfId="0" applyNumberFormat="1" applyFont="1" applyFill="1" applyBorder="1" applyAlignment="1">
      <alignment horizontal="center"/>
    </xf>
    <xf numFmtId="0" fontId="7" fillId="18" borderId="14" xfId="0" applyFont="1" applyFill="1" applyBorder="1" applyAlignment="1">
      <alignment horizontal="center" vertical="center" wrapText="1"/>
    </xf>
    <xf numFmtId="1" fontId="12" fillId="4" borderId="14" xfId="1" applyNumberFormat="1" applyFont="1" applyFill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0" fillId="0" borderId="14" xfId="0" applyBorder="1"/>
    <xf numFmtId="16" fontId="7" fillId="18" borderId="14" xfId="0" applyNumberFormat="1" applyFont="1" applyFill="1" applyBorder="1" applyAlignment="1">
      <alignment horizontal="center"/>
    </xf>
    <xf numFmtId="1" fontId="13" fillId="9" borderId="14" xfId="0" applyNumberFormat="1" applyFont="1" applyFill="1" applyBorder="1" applyAlignment="1">
      <alignment horizontal="center"/>
    </xf>
    <xf numFmtId="165" fontId="10" fillId="0" borderId="14" xfId="0" applyNumberFormat="1" applyFont="1" applyBorder="1" applyAlignment="1">
      <alignment horizontal="center"/>
    </xf>
    <xf numFmtId="9" fontId="12" fillId="4" borderId="14" xfId="1" applyFont="1" applyFill="1" applyBorder="1" applyAlignment="1">
      <alignment horizontal="center"/>
    </xf>
    <xf numFmtId="0" fontId="0" fillId="18" borderId="2" xfId="0" applyFill="1" applyBorder="1" applyAlignment="1">
      <alignment horizontal="center"/>
    </xf>
    <xf numFmtId="0" fontId="7" fillId="18" borderId="4" xfId="0" applyFont="1" applyFill="1" applyBorder="1" applyAlignment="1">
      <alignment horizontal="center" vertical="center" wrapText="1"/>
    </xf>
    <xf numFmtId="1" fontId="12" fillId="4" borderId="4" xfId="0" applyNumberFormat="1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18" borderId="4" xfId="0" applyFill="1" applyBorder="1" applyAlignment="1">
      <alignment horizontal="center"/>
    </xf>
    <xf numFmtId="1" fontId="0" fillId="9" borderId="4" xfId="0" applyNumberFormat="1" applyFill="1" applyBorder="1" applyAlignment="1">
      <alignment horizontal="center"/>
    </xf>
    <xf numFmtId="9" fontId="12" fillId="4" borderId="4" xfId="1" applyFont="1" applyFill="1" applyBorder="1" applyAlignment="1">
      <alignment horizontal="center"/>
    </xf>
    <xf numFmtId="9" fontId="0" fillId="9" borderId="4" xfId="1" applyFont="1" applyFill="1" applyBorder="1" applyAlignment="1">
      <alignment horizontal="center"/>
    </xf>
    <xf numFmtId="9" fontId="0" fillId="0" borderId="6" xfId="1" applyFont="1" applyBorder="1" applyAlignment="1">
      <alignment horizontal="center"/>
    </xf>
    <xf numFmtId="173" fontId="13" fillId="9" borderId="14" xfId="1" applyNumberFormat="1" applyFont="1" applyFill="1" applyBorder="1" applyAlignment="1">
      <alignment horizontal="center"/>
    </xf>
    <xf numFmtId="173" fontId="13" fillId="9" borderId="0" xfId="1" applyNumberFormat="1" applyFont="1" applyFill="1" applyBorder="1" applyAlignment="1">
      <alignment horizontal="center"/>
    </xf>
    <xf numFmtId="1" fontId="0" fillId="0" borderId="0" xfId="0" applyNumberFormat="1" applyFont="1"/>
    <xf numFmtId="2" fontId="12" fillId="4" borderId="7" xfId="1" applyNumberFormat="1" applyFont="1" applyFill="1" applyBorder="1" applyAlignment="1">
      <alignment horizontal="center"/>
    </xf>
    <xf numFmtId="2" fontId="12" fillId="4" borderId="6" xfId="0" applyNumberFormat="1" applyFont="1" applyFill="1" applyBorder="1" applyAlignment="1">
      <alignment horizontal="center"/>
    </xf>
    <xf numFmtId="0" fontId="0" fillId="0" borderId="8" xfId="0" applyBorder="1"/>
    <xf numFmtId="0" fontId="0" fillId="9" borderId="0" xfId="0" applyFill="1" applyBorder="1"/>
    <xf numFmtId="0" fontId="2" fillId="0" borderId="2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2" fillId="0" borderId="6" xfId="0" applyFont="1" applyBorder="1" applyAlignment="1">
      <alignment horizontal="center" vertical="center" textRotation="90"/>
    </xf>
    <xf numFmtId="14" fontId="2" fillId="0" borderId="2" xfId="0" applyNumberFormat="1" applyFont="1" applyBorder="1" applyAlignment="1">
      <alignment horizontal="center" vertical="center" textRotation="45"/>
    </xf>
    <xf numFmtId="14" fontId="2" fillId="0" borderId="4" xfId="0" applyNumberFormat="1" applyFont="1" applyBorder="1" applyAlignment="1">
      <alignment horizontal="center" vertical="center" textRotation="45"/>
    </xf>
    <xf numFmtId="14" fontId="2" fillId="0" borderId="6" xfId="0" applyNumberFormat="1" applyFont="1" applyBorder="1" applyAlignment="1">
      <alignment horizontal="center" vertical="center" textRotation="45"/>
    </xf>
    <xf numFmtId="14" fontId="0" fillId="0" borderId="18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20" borderId="0" xfId="0" applyFill="1" applyBorder="1" applyAlignment="1">
      <alignment horizontal="left" vertical="center"/>
    </xf>
    <xf numFmtId="171" fontId="27" fillId="20" borderId="0" xfId="4" applyNumberFormat="1" applyFont="1" applyFill="1" applyBorder="1" applyAlignment="1">
      <alignment horizontal="left" vertical="center" wrapText="1"/>
    </xf>
    <xf numFmtId="172" fontId="29" fillId="20" borderId="0" xfId="5" applyNumberFormat="1" applyFont="1" applyFill="1" applyBorder="1" applyAlignment="1">
      <alignment horizontal="left" vertical="center"/>
    </xf>
    <xf numFmtId="0" fontId="10" fillId="0" borderId="1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2" xfId="0" applyFont="1" applyBorder="1" applyAlignment="1">
      <alignment horizontal="center"/>
    </xf>
  </cellXfs>
  <cellStyles count="6">
    <cellStyle name="Milliers" xfId="3" builtinId="3"/>
    <cellStyle name="Milliers_Comp-Chaff-Barmes-2004-2006" xfId="4" xr:uid="{C803FBEE-EA95-4CB4-BB01-18D4D9864CF7}"/>
    <cellStyle name="Normal" xfId="0" builtinId="0"/>
    <cellStyle name="Normal 10" xfId="2" xr:uid="{00000000-0005-0000-0000-000002000000}"/>
    <cellStyle name="Normal_TARIF98-99-RL" xfId="5" xr:uid="{CDE67E98-902B-47F7-A477-AE5B53C590AB}"/>
    <cellStyle name="Pourcentage" xfId="1" builtinId="5"/>
  </cellStyles>
  <dxfs count="177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C0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REVENUE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Today</c:v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('PICK UP SHEET REVIEW'!$B$7,'PICK UP SHEET REVIEW'!$F$7,'PICK UP SHEET REVIEW'!$J$7,'PICK UP SHEET REVIEW'!$N$7,'PICK UP SHEET REVIEW'!$R$7,'PICK UP SHEET REVIEW'!$V$7)</c:f>
              <c:strCache>
                <c:ptCount val="6"/>
                <c:pt idx="0">
                  <c:v>déc-17</c:v>
                </c:pt>
                <c:pt idx="1">
                  <c:v>janv-18</c:v>
                </c:pt>
                <c:pt idx="2">
                  <c:v>févr-18</c:v>
                </c:pt>
                <c:pt idx="3">
                  <c:v>mars-18</c:v>
                </c:pt>
                <c:pt idx="4">
                  <c:v>avr-18</c:v>
                </c:pt>
                <c:pt idx="5">
                  <c:v>TOTAL</c:v>
                </c:pt>
              </c:strCache>
            </c:strRef>
          </c:cat>
          <c:val>
            <c:numRef>
              <c:f>('PICK UP SHEET REVIEW'!$C$11,'PICK UP SHEET REVIEW'!$G$11,'PICK UP SHEET REVIEW'!$K$11,'PICK UP SHEET REVIEW'!$O$11,'PICK UP SHEET REVIEW'!$S$11,'PICK UP SHEET REVIEW'!$W$11)</c:f>
              <c:numCache>
                <c:formatCode>0</c:formatCode>
                <c:ptCount val="6"/>
                <c:pt idx="0">
                  <c:v>5966</c:v>
                </c:pt>
                <c:pt idx="1">
                  <c:v>10462</c:v>
                </c:pt>
                <c:pt idx="2">
                  <c:v>10306.299999999999</c:v>
                </c:pt>
                <c:pt idx="3">
                  <c:v>0</c:v>
                </c:pt>
                <c:pt idx="4">
                  <c:v>0</c:v>
                </c:pt>
                <c:pt idx="5">
                  <c:v>26734.3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A6-4E9B-B40D-FCF42A85DD42}"/>
            </c:ext>
          </c:extLst>
        </c:ser>
        <c:ser>
          <c:idx val="1"/>
          <c:order val="1"/>
          <c:tx>
            <c:v>Last week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('PICK UP SHEET REVIEW'!$B$7,'PICK UP SHEET REVIEW'!$F$7,'PICK UP SHEET REVIEW'!$J$7,'PICK UP SHEET REVIEW'!$N$7,'PICK UP SHEET REVIEW'!$R$7,'PICK UP SHEET REVIEW'!$V$7)</c:f>
              <c:strCache>
                <c:ptCount val="6"/>
                <c:pt idx="0">
                  <c:v>déc-17</c:v>
                </c:pt>
                <c:pt idx="1">
                  <c:v>janv-18</c:v>
                </c:pt>
                <c:pt idx="2">
                  <c:v>févr-18</c:v>
                </c:pt>
                <c:pt idx="3">
                  <c:v>mars-18</c:v>
                </c:pt>
                <c:pt idx="4">
                  <c:v>avr-18</c:v>
                </c:pt>
                <c:pt idx="5">
                  <c:v>TOTAL</c:v>
                </c:pt>
              </c:strCache>
            </c:strRef>
          </c:cat>
          <c:val>
            <c:numRef>
              <c:f>('PICK UP SHEET REVIEW'!$D$11,'PICK UP SHEET REVIEW'!$H$11,'PICK UP SHEET REVIEW'!$L$11,'PICK UP SHEET REVIEW'!$P$11,'PICK UP SHEET REVIEW'!$T$11,'PICK UP SHEET REVIEW'!$X$11)</c:f>
              <c:numCache>
                <c:formatCode>General</c:formatCode>
                <c:ptCount val="6"/>
                <c:pt idx="0">
                  <c:v>2126</c:v>
                </c:pt>
                <c:pt idx="1">
                  <c:v>8077</c:v>
                </c:pt>
                <c:pt idx="2">
                  <c:v>9700</c:v>
                </c:pt>
                <c:pt idx="3">
                  <c:v>0</c:v>
                </c:pt>
                <c:pt idx="4">
                  <c:v>0</c:v>
                </c:pt>
                <c:pt idx="5">
                  <c:v>19903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FA6-4E9B-B40D-FCF42A85DD4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622132872"/>
        <c:axId val="622134512"/>
      </c:barChart>
      <c:dateAx>
        <c:axId val="622132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134512"/>
        <c:crosses val="autoZero"/>
        <c:auto val="0"/>
        <c:lblOffset val="100"/>
        <c:baseTimeUnit val="days"/>
      </c:dateAx>
      <c:valAx>
        <c:axId val="62213451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622132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ROOM SOLD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Today</c:v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('PICK UP SHEET REVIEW'!$B$7,'PICK UP SHEET REVIEW'!$F$7,'PICK UP SHEET REVIEW'!$J$7,'PICK UP SHEET REVIEW'!$N$7,'PICK UP SHEET REVIEW'!$R$7,'PICK UP SHEET REVIEW'!$V$7)</c:f>
              <c:strCache>
                <c:ptCount val="6"/>
                <c:pt idx="0">
                  <c:v>déc-17</c:v>
                </c:pt>
                <c:pt idx="1">
                  <c:v>janv-18</c:v>
                </c:pt>
                <c:pt idx="2">
                  <c:v>févr-18</c:v>
                </c:pt>
                <c:pt idx="3">
                  <c:v>mars-18</c:v>
                </c:pt>
                <c:pt idx="4">
                  <c:v>avr-18</c:v>
                </c:pt>
                <c:pt idx="5">
                  <c:v>TOTAL</c:v>
                </c:pt>
              </c:strCache>
            </c:strRef>
          </c:cat>
          <c:val>
            <c:numRef>
              <c:f>('PICK UP SHEET REVIEW'!$C$10,'PICK UP SHEET REVIEW'!$G$10,'PICK UP SHEET REVIEW'!$K$10,'PICK UP SHEET REVIEW'!$O$10,'PICK UP SHEET REVIEW'!$S$10,'PICK UP SHEET REVIEW'!$W$10)</c:f>
              <c:numCache>
                <c:formatCode>General</c:formatCode>
                <c:ptCount val="6"/>
                <c:pt idx="0">
                  <c:v>21</c:v>
                </c:pt>
                <c:pt idx="1">
                  <c:v>63</c:v>
                </c:pt>
                <c:pt idx="2">
                  <c:v>17</c:v>
                </c:pt>
                <c:pt idx="3">
                  <c:v>11</c:v>
                </c:pt>
                <c:pt idx="4">
                  <c:v>0</c:v>
                </c:pt>
                <c:pt idx="5">
                  <c:v>112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72-47D4-832A-D1730CAB3B7B}"/>
            </c:ext>
          </c:extLst>
        </c:ser>
        <c:ser>
          <c:idx val="1"/>
          <c:order val="1"/>
          <c:tx>
            <c:v>Last week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('PICK UP SHEET REVIEW'!$B$7,'PICK UP SHEET REVIEW'!$F$7,'PICK UP SHEET REVIEW'!$J$7,'PICK UP SHEET REVIEW'!$N$7,'PICK UP SHEET REVIEW'!$R$7,'PICK UP SHEET REVIEW'!$V$7)</c:f>
              <c:strCache>
                <c:ptCount val="6"/>
                <c:pt idx="0">
                  <c:v>déc-17</c:v>
                </c:pt>
                <c:pt idx="1">
                  <c:v>janv-18</c:v>
                </c:pt>
                <c:pt idx="2">
                  <c:v>févr-18</c:v>
                </c:pt>
                <c:pt idx="3">
                  <c:v>mars-18</c:v>
                </c:pt>
                <c:pt idx="4">
                  <c:v>avr-18</c:v>
                </c:pt>
                <c:pt idx="5">
                  <c:v>TOTAL</c:v>
                </c:pt>
              </c:strCache>
            </c:strRef>
          </c:cat>
          <c:val>
            <c:numRef>
              <c:f>('PICK UP SHEET REVIEW'!$D$10,'PICK UP SHEET REVIEW'!$H$10,'PICK UP SHEET REVIEW'!$L$10,'PICK UP SHEET REVIEW'!$P$10,'PICK UP SHEET REVIEW'!$T$10,'PICK UP SHEET REVIEW'!$X$10)</c:f>
              <c:numCache>
                <c:formatCode>General</c:formatCode>
                <c:ptCount val="6"/>
                <c:pt idx="0">
                  <c:v>9</c:v>
                </c:pt>
                <c:pt idx="1">
                  <c:v>44</c:v>
                </c:pt>
                <c:pt idx="2">
                  <c:v>14</c:v>
                </c:pt>
                <c:pt idx="3">
                  <c:v>0</c:v>
                </c:pt>
                <c:pt idx="4">
                  <c:v>0</c:v>
                </c:pt>
                <c:pt idx="5">
                  <c:v>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72-47D4-832A-D1730CAB3B7B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622132872"/>
        <c:axId val="622134512"/>
      </c:barChart>
      <c:catAx>
        <c:axId val="622132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134512"/>
        <c:crosses val="autoZero"/>
        <c:auto val="1"/>
        <c:lblAlgn val="ctr"/>
        <c:lblOffset val="100"/>
        <c:noMultiLvlLbl val="0"/>
      </c:catAx>
      <c:valAx>
        <c:axId val="62213451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22132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642</xdr:colOff>
      <xdr:row>23</xdr:row>
      <xdr:rowOff>0</xdr:rowOff>
    </xdr:from>
    <xdr:to>
      <xdr:col>11</xdr:col>
      <xdr:colOff>238208</xdr:colOff>
      <xdr:row>41</xdr:row>
      <xdr:rowOff>107576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2A5E2E72-3BAB-4A30-90AE-47F0426E77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370124</xdr:colOff>
      <xdr:row>23</xdr:row>
      <xdr:rowOff>0</xdr:rowOff>
    </xdr:from>
    <xdr:to>
      <xdr:col>21</xdr:col>
      <xdr:colOff>8975</xdr:colOff>
      <xdr:row>41</xdr:row>
      <xdr:rowOff>107576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E64BABD2-CF33-42FD-A475-B930A19DC2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ali%20Favre\Documents\SOPHOSHOTELS\Arm&#233;nie\Ramada%20Yerevan\Budget_Hotel_Project_Yerevan_V_Ameria_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  <sheetName val="Monthly"/>
      <sheetName val="Annual"/>
      <sheetName val="Fin. analysi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AT263"/>
  <sheetViews>
    <sheetView topLeftCell="A7" zoomScale="70" zoomScaleNormal="70" workbookViewId="0">
      <selection activeCell="AV18" sqref="AV18"/>
    </sheetView>
  </sheetViews>
  <sheetFormatPr baseColWidth="10" defaultColWidth="9.109375" defaultRowHeight="13.8" x14ac:dyDescent="0.25"/>
  <cols>
    <col min="1" max="2" width="9.109375" style="1"/>
    <col min="3" max="3" width="16.109375" style="2" customWidth="1"/>
    <col min="4" max="4" width="13.109375" style="2" customWidth="1"/>
    <col min="5" max="5" width="9.109375" style="1"/>
    <col min="6" max="6" width="19.6640625" style="1" customWidth="1"/>
    <col min="7" max="9" width="11.6640625" style="1" customWidth="1"/>
    <col min="10" max="10" width="0" style="1" hidden="1" customWidth="1"/>
    <col min="11" max="11" width="6.77734375" style="160" hidden="1" customWidth="1"/>
    <col min="12" max="40" width="6.77734375" style="1" hidden="1" customWidth="1"/>
    <col min="41" max="43" width="9.109375" style="1" hidden="1" customWidth="1"/>
    <col min="44" max="44" width="10.5546875" style="1" customWidth="1"/>
    <col min="45" max="16384" width="9.109375" style="1"/>
  </cols>
  <sheetData>
    <row r="1" spans="2:46" x14ac:dyDescent="0.25">
      <c r="G1" s="226"/>
      <c r="H1" s="226"/>
      <c r="I1" s="226"/>
    </row>
    <row r="2" spans="2:46" ht="21" customHeight="1" x14ac:dyDescent="0.25">
      <c r="G2" s="226"/>
      <c r="H2" s="226"/>
      <c r="I2" s="226"/>
      <c r="K2" s="139"/>
      <c r="L2" s="137" t="s">
        <v>49</v>
      </c>
      <c r="M2" s="138"/>
      <c r="N2" s="136"/>
      <c r="O2" s="137" t="s">
        <v>50</v>
      </c>
      <c r="P2" s="138"/>
      <c r="Q2" s="136"/>
      <c r="R2" s="137" t="s">
        <v>51</v>
      </c>
      <c r="S2" s="138"/>
      <c r="T2" s="140"/>
      <c r="U2" s="141" t="s">
        <v>52</v>
      </c>
      <c r="V2" s="142"/>
      <c r="W2" s="140"/>
      <c r="X2" s="141" t="s">
        <v>53</v>
      </c>
      <c r="Y2" s="142"/>
      <c r="Z2" s="140"/>
      <c r="AA2" s="141" t="s">
        <v>54</v>
      </c>
      <c r="AB2" s="142"/>
      <c r="AC2" s="140"/>
      <c r="AD2" s="141" t="s">
        <v>55</v>
      </c>
      <c r="AE2" s="142"/>
      <c r="AF2" s="140"/>
      <c r="AG2" s="141" t="s">
        <v>56</v>
      </c>
      <c r="AH2" s="142"/>
      <c r="AI2" s="140"/>
      <c r="AJ2" s="141" t="s">
        <v>57</v>
      </c>
      <c r="AK2" s="141"/>
      <c r="AL2" s="143"/>
      <c r="AM2" s="141" t="s">
        <v>58</v>
      </c>
      <c r="AN2" s="144"/>
      <c r="AO2" s="150"/>
      <c r="AP2" s="151" t="s">
        <v>59</v>
      </c>
      <c r="AQ2" s="152"/>
    </row>
    <row r="3" spans="2:46" ht="26.25" customHeight="1" x14ac:dyDescent="0.25">
      <c r="B3" s="3" t="s">
        <v>19</v>
      </c>
      <c r="C3" s="3"/>
      <c r="D3" s="4"/>
      <c r="E3" s="5"/>
      <c r="F3" s="5"/>
      <c r="G3" s="226"/>
      <c r="H3" s="226"/>
      <c r="I3" s="226"/>
      <c r="K3" s="139"/>
      <c r="L3" s="137">
        <v>10</v>
      </c>
      <c r="M3" s="138"/>
      <c r="N3" s="136"/>
      <c r="O3" s="137">
        <v>10</v>
      </c>
      <c r="P3" s="138"/>
      <c r="Q3" s="136"/>
      <c r="R3" s="137">
        <v>19</v>
      </c>
      <c r="S3" s="137"/>
      <c r="T3" s="136"/>
      <c r="U3" s="137">
        <v>8</v>
      </c>
      <c r="V3" s="138"/>
      <c r="W3" s="136"/>
      <c r="X3" s="137">
        <v>3</v>
      </c>
      <c r="Y3" s="138"/>
      <c r="Z3" s="136"/>
      <c r="AA3" s="137">
        <v>6</v>
      </c>
      <c r="AB3" s="138"/>
      <c r="AC3" s="136"/>
      <c r="AD3" s="137">
        <v>6</v>
      </c>
      <c r="AE3" s="138"/>
      <c r="AF3" s="136"/>
      <c r="AG3" s="137">
        <v>4</v>
      </c>
      <c r="AH3" s="138"/>
      <c r="AI3" s="136"/>
      <c r="AJ3" s="137">
        <v>2</v>
      </c>
      <c r="AK3" s="138"/>
      <c r="AL3" s="136"/>
      <c r="AM3" s="137">
        <v>1</v>
      </c>
      <c r="AN3" s="145"/>
      <c r="AO3" s="150"/>
      <c r="AP3" s="153">
        <f>SUM(K3:AN3)</f>
        <v>69</v>
      </c>
      <c r="AQ3" s="152"/>
    </row>
    <row r="4" spans="2:46" x14ac:dyDescent="0.25">
      <c r="G4" s="226"/>
      <c r="H4" s="226"/>
      <c r="I4" s="226"/>
      <c r="K4" s="156">
        <v>350</v>
      </c>
      <c r="L4" s="110">
        <v>250</v>
      </c>
      <c r="M4" s="125">
        <v>150</v>
      </c>
      <c r="N4" s="146">
        <v>400</v>
      </c>
      <c r="O4" s="116">
        <v>300</v>
      </c>
      <c r="P4" s="117">
        <v>200</v>
      </c>
      <c r="Q4" s="146">
        <v>450</v>
      </c>
      <c r="R4" s="116">
        <v>350</v>
      </c>
      <c r="S4" s="117">
        <v>250</v>
      </c>
      <c r="T4" s="146">
        <v>450</v>
      </c>
      <c r="U4" s="116">
        <v>350</v>
      </c>
      <c r="V4" s="117">
        <v>250</v>
      </c>
      <c r="W4" s="146">
        <v>650</v>
      </c>
      <c r="X4" s="116">
        <v>550</v>
      </c>
      <c r="Y4" s="117">
        <v>410</v>
      </c>
      <c r="Z4" s="146">
        <v>650</v>
      </c>
      <c r="AA4" s="116">
        <v>550</v>
      </c>
      <c r="AB4" s="117">
        <v>410</v>
      </c>
      <c r="AC4" s="146">
        <v>750</v>
      </c>
      <c r="AD4" s="116">
        <v>650</v>
      </c>
      <c r="AE4" s="117">
        <v>510</v>
      </c>
      <c r="AF4" s="146">
        <v>750</v>
      </c>
      <c r="AG4" s="116">
        <v>650</v>
      </c>
      <c r="AH4" s="117">
        <v>510</v>
      </c>
      <c r="AI4" s="146">
        <v>850</v>
      </c>
      <c r="AJ4" s="116">
        <v>750</v>
      </c>
      <c r="AK4" s="117">
        <v>610</v>
      </c>
      <c r="AL4" s="146">
        <v>1960</v>
      </c>
      <c r="AM4" s="116">
        <v>1660</v>
      </c>
      <c r="AN4" s="117">
        <v>1360</v>
      </c>
      <c r="AO4" s="167"/>
      <c r="AP4" s="168"/>
      <c r="AQ4" s="169"/>
    </row>
    <row r="5" spans="2:46" x14ac:dyDescent="0.25">
      <c r="G5" s="226"/>
      <c r="H5" s="226"/>
      <c r="I5" s="226"/>
      <c r="K5" s="157">
        <f>K4*L3</f>
        <v>3500</v>
      </c>
      <c r="L5" s="115">
        <f>L4*L3</f>
        <v>2500</v>
      </c>
      <c r="M5" s="120">
        <f>M4*L3</f>
        <v>1500</v>
      </c>
      <c r="N5" s="146">
        <f>N4*O3</f>
        <v>4000</v>
      </c>
      <c r="O5" s="116">
        <f>O4*O3</f>
        <v>3000</v>
      </c>
      <c r="P5" s="117">
        <f>P4*O3</f>
        <v>2000</v>
      </c>
      <c r="Q5" s="146">
        <f>Q4*R3</f>
        <v>8550</v>
      </c>
      <c r="R5" s="116">
        <f>R4*R3</f>
        <v>6650</v>
      </c>
      <c r="S5" s="117">
        <f>S4*R3</f>
        <v>4750</v>
      </c>
      <c r="T5" s="146">
        <f>T4*U3</f>
        <v>3600</v>
      </c>
      <c r="U5" s="116">
        <f>U4*U3</f>
        <v>2800</v>
      </c>
      <c r="V5" s="117">
        <f>V4*U3</f>
        <v>2000</v>
      </c>
      <c r="W5" s="146">
        <f>W4*X3</f>
        <v>1950</v>
      </c>
      <c r="X5" s="116">
        <f>X4*X3</f>
        <v>1650</v>
      </c>
      <c r="Y5" s="117">
        <f>Y4*X3</f>
        <v>1230</v>
      </c>
      <c r="Z5" s="146">
        <f>Z4*AA3</f>
        <v>3900</v>
      </c>
      <c r="AA5" s="116">
        <f>AA4*AA3</f>
        <v>3300</v>
      </c>
      <c r="AB5" s="117">
        <f>AB4*AA3</f>
        <v>2460</v>
      </c>
      <c r="AC5" s="146">
        <f>AC4*AD3</f>
        <v>4500</v>
      </c>
      <c r="AD5" s="116">
        <f>AD4*AD3</f>
        <v>3900</v>
      </c>
      <c r="AE5" s="117">
        <f>AE4*AD3</f>
        <v>3060</v>
      </c>
      <c r="AF5" s="146">
        <f>AF4*AG3</f>
        <v>3000</v>
      </c>
      <c r="AG5" s="116">
        <f>AG4*AG3</f>
        <v>2600</v>
      </c>
      <c r="AH5" s="117">
        <f>AH4*AG3</f>
        <v>2040</v>
      </c>
      <c r="AI5" s="146">
        <f>AI4*AJ3</f>
        <v>1700</v>
      </c>
      <c r="AJ5" s="116">
        <f>AJ4*AJ3</f>
        <v>1500</v>
      </c>
      <c r="AK5" s="117">
        <f>AK4*AJ3</f>
        <v>1220</v>
      </c>
      <c r="AL5" s="146">
        <f>AL4*AM3</f>
        <v>1960</v>
      </c>
      <c r="AM5" s="116">
        <f>AM4*AM3</f>
        <v>1660</v>
      </c>
      <c r="AN5" s="117">
        <f>AN4*AM3</f>
        <v>1360</v>
      </c>
      <c r="AO5" s="170">
        <f>K5+N5+Q5+T5+W5+Z5+AC5+AF5+AI5+AL5</f>
        <v>36660</v>
      </c>
      <c r="AP5" s="171">
        <f>L5+O5+R5+U5+X5+AA5+AD5+AG5+AJ5+AM5</f>
        <v>29560</v>
      </c>
      <c r="AQ5" s="172">
        <f>M5+P5+S5+V5+Y5+AB5+AE5+AH5+AK5+AN5</f>
        <v>21620</v>
      </c>
    </row>
    <row r="6" spans="2:46" x14ac:dyDescent="0.25">
      <c r="B6" s="23"/>
      <c r="C6" s="16"/>
      <c r="D6" s="16"/>
      <c r="E6" s="23"/>
      <c r="G6" s="227" t="s">
        <v>45</v>
      </c>
      <c r="H6" s="228" t="s">
        <v>46</v>
      </c>
      <c r="I6" s="229" t="s">
        <v>47</v>
      </c>
      <c r="K6" s="158">
        <f>K5/AO5</f>
        <v>9.547190398254228E-2</v>
      </c>
      <c r="L6" s="130">
        <f>L5/AP5</f>
        <v>8.4573748308525029E-2</v>
      </c>
      <c r="M6" s="130">
        <f>M5/AQ5</f>
        <v>6.9380203515263639E-2</v>
      </c>
      <c r="N6" s="130">
        <f>N5/AO5</f>
        <v>0.10911074740861974</v>
      </c>
      <c r="O6" s="130">
        <f>O5/AP5</f>
        <v>0.10148849797023005</v>
      </c>
      <c r="P6" s="130">
        <f>P5/AQ5</f>
        <v>9.2506938020351523E-2</v>
      </c>
      <c r="Q6" s="130">
        <f>Q5/AO5</f>
        <v>0.23322422258592471</v>
      </c>
      <c r="R6" s="130">
        <f>R5/AP5</f>
        <v>0.22496617050067658</v>
      </c>
      <c r="S6" s="130">
        <f>S5/AQ5</f>
        <v>0.21970397779833487</v>
      </c>
      <c r="T6" s="130">
        <f>T5/AO5</f>
        <v>9.8199672667757767E-2</v>
      </c>
      <c r="U6" s="130">
        <f>U5/AP5</f>
        <v>9.4722598105548034E-2</v>
      </c>
      <c r="V6" s="130">
        <f>V5/AQ5</f>
        <v>9.2506938020351523E-2</v>
      </c>
      <c r="W6" s="130">
        <f>W5/AO5</f>
        <v>5.3191489361702128E-2</v>
      </c>
      <c r="X6" s="130">
        <f>X5/AP5</f>
        <v>5.5818673883626525E-2</v>
      </c>
      <c r="Y6" s="130">
        <f>Y5/AQ5</f>
        <v>5.6891766882516188E-2</v>
      </c>
      <c r="Z6" s="130">
        <f>Z5/AO5</f>
        <v>0.10638297872340426</v>
      </c>
      <c r="AA6" s="130">
        <f>AA5/AP5</f>
        <v>0.11163734776725305</v>
      </c>
      <c r="AB6" s="130">
        <f>AB5/AQ5</f>
        <v>0.11378353376503238</v>
      </c>
      <c r="AC6" s="130">
        <f>AC5/AO5</f>
        <v>0.12274959083469722</v>
      </c>
      <c r="AD6" s="130">
        <f>AD5/AP5</f>
        <v>0.13193504736129905</v>
      </c>
      <c r="AE6" s="130">
        <f>AE5/AQ5</f>
        <v>0.14153561517113783</v>
      </c>
      <c r="AF6" s="130">
        <f>AF5/AO5</f>
        <v>8.1833060556464818E-2</v>
      </c>
      <c r="AG6" s="130">
        <f>AG5/AP5</f>
        <v>8.7956698240866035E-2</v>
      </c>
      <c r="AH6" s="130">
        <f>AH5/AQ5</f>
        <v>9.4357076780758553E-2</v>
      </c>
      <c r="AI6" s="130">
        <f>AI5/AO5</f>
        <v>4.6372067648663397E-2</v>
      </c>
      <c r="AJ6" s="130">
        <f>AJ5/AP5</f>
        <v>5.0744248985115023E-2</v>
      </c>
      <c r="AK6" s="130">
        <f>AK5/AQ5</f>
        <v>5.6429232192414434E-2</v>
      </c>
      <c r="AL6" s="130">
        <f>AL5/AO5</f>
        <v>5.3464266230223677E-2</v>
      </c>
      <c r="AM6" s="130">
        <f>AM5/AP5</f>
        <v>5.615696887686062E-2</v>
      </c>
      <c r="AN6" s="130">
        <f>AN5/AQ5</f>
        <v>6.290471785383904E-2</v>
      </c>
      <c r="AO6" s="173"/>
      <c r="AP6" s="18"/>
      <c r="AQ6" s="174"/>
      <c r="AR6" s="234" t="s">
        <v>70</v>
      </c>
    </row>
    <row r="7" spans="2:46" ht="16.5" customHeight="1" x14ac:dyDescent="0.25">
      <c r="B7" s="435" t="s">
        <v>0</v>
      </c>
      <c r="C7" s="6" t="s">
        <v>84</v>
      </c>
      <c r="D7" s="7" t="s">
        <v>7</v>
      </c>
      <c r="E7" s="7" t="s">
        <v>18</v>
      </c>
      <c r="F7" s="29">
        <v>6280.454545454545</v>
      </c>
      <c r="G7" s="124"/>
      <c r="H7" s="128"/>
      <c r="I7" s="118">
        <f t="shared" ref="I7:I14" si="0">F7</f>
        <v>6280.454545454545</v>
      </c>
      <c r="J7" s="129"/>
      <c r="K7" s="159">
        <f t="shared" ref="K7:K23" si="1">G7*$K$6</f>
        <v>0</v>
      </c>
      <c r="L7" s="154">
        <f>H7*$L$6</f>
        <v>0</v>
      </c>
      <c r="M7" s="154">
        <f>I7*$M$6</f>
        <v>435.73921453199893</v>
      </c>
      <c r="N7" s="154">
        <f>G7*$N$6</f>
        <v>0</v>
      </c>
      <c r="O7" s="154">
        <f>H7*$O$6</f>
        <v>0</v>
      </c>
      <c r="P7" s="154">
        <f>I7*$P$6</f>
        <v>580.98561937599857</v>
      </c>
      <c r="Q7" s="154">
        <f>$G$7*$Q$6</f>
        <v>0</v>
      </c>
      <c r="R7" s="154">
        <f>$H$7*$R$6</f>
        <v>0</v>
      </c>
      <c r="S7" s="154">
        <f>$I$7*$S$6</f>
        <v>1379.8408460179967</v>
      </c>
      <c r="T7" s="154">
        <f>G7*$T$6</f>
        <v>0</v>
      </c>
      <c r="U7" s="154">
        <f>H7*$U$6</f>
        <v>0</v>
      </c>
      <c r="V7" s="154">
        <f>I7*$V$6</f>
        <v>580.98561937599857</v>
      </c>
      <c r="W7" s="154">
        <f>G7*$W$6</f>
        <v>0</v>
      </c>
      <c r="X7" s="154">
        <f>H7*$X$6</f>
        <v>0</v>
      </c>
      <c r="Y7" s="154">
        <f>I7*$Y$6</f>
        <v>357.30615591623916</v>
      </c>
      <c r="Z7" s="154">
        <f>G7*$Z$6</f>
        <v>0</v>
      </c>
      <c r="AA7" s="154">
        <f>H7*$AA$6</f>
        <v>0</v>
      </c>
      <c r="AB7" s="154">
        <f>I7*$AB$6</f>
        <v>714.61231183247833</v>
      </c>
      <c r="AC7" s="154">
        <f>G7*$AC$6</f>
        <v>0</v>
      </c>
      <c r="AD7" s="154">
        <f>H7*$AD$6</f>
        <v>0</v>
      </c>
      <c r="AE7" s="154">
        <f>I7*$AE$6</f>
        <v>888.90799764527787</v>
      </c>
      <c r="AF7" s="154">
        <f>G7*$AF$6</f>
        <v>0</v>
      </c>
      <c r="AG7" s="154">
        <f>H7*$AG$6</f>
        <v>0</v>
      </c>
      <c r="AH7" s="154">
        <f>I7*$AH$6</f>
        <v>592.60533176351862</v>
      </c>
      <c r="AI7" s="154">
        <f>G7*$AI$6</f>
        <v>0</v>
      </c>
      <c r="AJ7" s="154">
        <f>H7*$AJ$6</f>
        <v>0</v>
      </c>
      <c r="AK7" s="154">
        <f>I7*$AK$6</f>
        <v>354.40122781935918</v>
      </c>
      <c r="AL7" s="154">
        <f>G7*$AL$6</f>
        <v>0</v>
      </c>
      <c r="AM7" s="154">
        <f>H7*$AM$6</f>
        <v>0</v>
      </c>
      <c r="AN7" s="154">
        <f>I7*$AN$6</f>
        <v>395.07022117567908</v>
      </c>
      <c r="AO7" s="177"/>
      <c r="AP7" s="18"/>
      <c r="AQ7" s="174"/>
      <c r="AR7" s="154">
        <f>F7*1.1</f>
        <v>6908.5</v>
      </c>
      <c r="AS7" s="1">
        <v>36</v>
      </c>
      <c r="AT7" s="235">
        <f>AR7/AS7</f>
        <v>191.90277777777777</v>
      </c>
    </row>
    <row r="8" spans="2:46" ht="16.5" customHeight="1" x14ac:dyDescent="0.25">
      <c r="B8" s="436"/>
      <c r="C8" s="8" t="s">
        <v>85</v>
      </c>
      <c r="D8" s="9" t="s">
        <v>1</v>
      </c>
      <c r="E8" s="9" t="s">
        <v>17</v>
      </c>
      <c r="F8" s="29">
        <v>6280.454545454545</v>
      </c>
      <c r="G8" s="113"/>
      <c r="H8" s="279"/>
      <c r="I8" s="119">
        <f t="shared" si="0"/>
        <v>6280.454545454545</v>
      </c>
      <c r="J8" s="129"/>
      <c r="K8" s="159"/>
      <c r="L8" s="154"/>
      <c r="M8" s="154"/>
      <c r="N8" s="154"/>
      <c r="O8" s="154"/>
      <c r="P8" s="154"/>
      <c r="Q8" s="154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154"/>
      <c r="AD8" s="154"/>
      <c r="AE8" s="154"/>
      <c r="AF8" s="154"/>
      <c r="AG8" s="154"/>
      <c r="AH8" s="154"/>
      <c r="AI8" s="154"/>
      <c r="AJ8" s="154"/>
      <c r="AK8" s="154"/>
      <c r="AL8" s="154"/>
      <c r="AM8" s="154"/>
      <c r="AN8" s="154"/>
      <c r="AO8" s="177"/>
      <c r="AP8" s="18"/>
      <c r="AQ8" s="174"/>
      <c r="AR8" s="154">
        <f>F8*1.1</f>
        <v>6908.5</v>
      </c>
      <c r="AS8" s="1">
        <v>36</v>
      </c>
      <c r="AT8" s="235">
        <f t="shared" ref="AT8:AT23" si="2">AR8/AS8</f>
        <v>191.90277777777777</v>
      </c>
    </row>
    <row r="9" spans="2:46" x14ac:dyDescent="0.25">
      <c r="B9" s="436"/>
      <c r="C9" s="8">
        <v>43086</v>
      </c>
      <c r="D9" s="9" t="s">
        <v>2</v>
      </c>
      <c r="E9" s="9" t="s">
        <v>17</v>
      </c>
      <c r="F9" s="29">
        <v>6280.454545454545</v>
      </c>
      <c r="G9" s="113"/>
      <c r="H9" s="111"/>
      <c r="I9" s="119">
        <f t="shared" si="0"/>
        <v>6280.454545454545</v>
      </c>
      <c r="J9" s="129"/>
      <c r="K9" s="159">
        <f t="shared" si="1"/>
        <v>0</v>
      </c>
      <c r="L9" s="154">
        <f t="shared" ref="L9:L23" si="3">H9*$L$6</f>
        <v>0</v>
      </c>
      <c r="M9" s="154">
        <f t="shared" ref="M9:M23" si="4">I9*$M$6</f>
        <v>435.73921453199893</v>
      </c>
      <c r="N9" s="154">
        <f t="shared" ref="N9:N23" si="5">G9*$N$6</f>
        <v>0</v>
      </c>
      <c r="O9" s="154">
        <f t="shared" ref="O9:O23" si="6">H9*$O$6</f>
        <v>0</v>
      </c>
      <c r="P9" s="154">
        <f t="shared" ref="P9:P23" si="7">I9*$P$6</f>
        <v>580.98561937599857</v>
      </c>
      <c r="Q9" s="154">
        <f t="shared" ref="Q9:Q23" si="8">G9*$Q$6</f>
        <v>0</v>
      </c>
      <c r="R9" s="154">
        <f t="shared" ref="R9:R23" si="9">H9*$R$6</f>
        <v>0</v>
      </c>
      <c r="S9" s="154">
        <f t="shared" ref="S9:S23" si="10">I9*$S$6</f>
        <v>1379.8408460179967</v>
      </c>
      <c r="T9" s="154">
        <f t="shared" ref="T9:T23" si="11">G9*$T$6</f>
        <v>0</v>
      </c>
      <c r="U9" s="154">
        <f t="shared" ref="U9:U23" si="12">H9*$U$6</f>
        <v>0</v>
      </c>
      <c r="V9" s="154">
        <f t="shared" ref="V9:V23" si="13">I9*$V$6</f>
        <v>580.98561937599857</v>
      </c>
      <c r="W9" s="154">
        <f t="shared" ref="W9:W23" si="14">G9*$W$6</f>
        <v>0</v>
      </c>
      <c r="X9" s="154">
        <f t="shared" ref="X9:X23" si="15">H9*$X$6</f>
        <v>0</v>
      </c>
      <c r="Y9" s="154">
        <f t="shared" ref="Y9:Y23" si="16">I9*$Y$6</f>
        <v>357.30615591623916</v>
      </c>
      <c r="Z9" s="154">
        <f t="shared" ref="Z9:Z23" si="17">G9*$Z$6</f>
        <v>0</v>
      </c>
      <c r="AA9" s="154">
        <f t="shared" ref="AA9:AA23" si="18">H9*$AA$6</f>
        <v>0</v>
      </c>
      <c r="AB9" s="154">
        <f t="shared" ref="AB9:AB23" si="19">I9*$AB$6</f>
        <v>714.61231183247833</v>
      </c>
      <c r="AC9" s="154">
        <f t="shared" ref="AC9:AC23" si="20">G9*$AC$6</f>
        <v>0</v>
      </c>
      <c r="AD9" s="154">
        <f t="shared" ref="AD9:AD23" si="21">H9*$AD$6</f>
        <v>0</v>
      </c>
      <c r="AE9" s="154">
        <f t="shared" ref="AE9:AE23" si="22">I9*$AE$6</f>
        <v>888.90799764527787</v>
      </c>
      <c r="AF9" s="154">
        <f t="shared" ref="AF9:AF23" si="23">G9*$AF$6</f>
        <v>0</v>
      </c>
      <c r="AG9" s="154">
        <f t="shared" ref="AG9:AG23" si="24">H9*$AG$6</f>
        <v>0</v>
      </c>
      <c r="AH9" s="154">
        <f t="shared" ref="AH9:AH23" si="25">I9*$AH$6</f>
        <v>592.60533176351862</v>
      </c>
      <c r="AI9" s="154">
        <f t="shared" ref="AI9:AI23" si="26">G9*$AI$6</f>
        <v>0</v>
      </c>
      <c r="AJ9" s="154">
        <f t="shared" ref="AJ9:AJ23" si="27">H9*$AJ$6</f>
        <v>0</v>
      </c>
      <c r="AK9" s="154">
        <f t="shared" ref="AK9:AK23" si="28">I9*$AK$6</f>
        <v>354.40122781935918</v>
      </c>
      <c r="AL9" s="154">
        <f t="shared" ref="AL9:AL23" si="29">G9*$AL$6</f>
        <v>0</v>
      </c>
      <c r="AM9" s="154">
        <f t="shared" ref="AM9:AM23" si="30">H9*$AM$6</f>
        <v>0</v>
      </c>
      <c r="AN9" s="154">
        <f t="shared" ref="AN9:AN23" si="31">I9*$AN$6</f>
        <v>395.07022117567908</v>
      </c>
      <c r="AO9" s="173"/>
      <c r="AP9" s="18"/>
      <c r="AQ9" s="174"/>
      <c r="AR9" s="154">
        <f t="shared" ref="AR9:AR23" si="32">F9*1.1</f>
        <v>6908.5</v>
      </c>
      <c r="AS9" s="1">
        <v>36</v>
      </c>
      <c r="AT9" s="235">
        <f t="shared" si="2"/>
        <v>191.90277777777777</v>
      </c>
    </row>
    <row r="10" spans="2:46" x14ac:dyDescent="0.25">
      <c r="B10" s="436"/>
      <c r="C10" s="8">
        <v>43087</v>
      </c>
      <c r="D10" s="9" t="s">
        <v>3</v>
      </c>
      <c r="E10" s="9" t="s">
        <v>18</v>
      </c>
      <c r="F10" s="29">
        <v>3945.545454545454</v>
      </c>
      <c r="G10" s="113"/>
      <c r="H10" s="111"/>
      <c r="I10" s="119">
        <f t="shared" si="0"/>
        <v>3945.545454545454</v>
      </c>
      <c r="J10" s="129"/>
      <c r="K10" s="159">
        <f t="shared" si="1"/>
        <v>0</v>
      </c>
      <c r="L10" s="154">
        <f t="shared" si="3"/>
        <v>0</v>
      </c>
      <c r="M10" s="154">
        <f t="shared" si="4"/>
        <v>273.74274661508696</v>
      </c>
      <c r="N10" s="154">
        <f t="shared" si="5"/>
        <v>0</v>
      </c>
      <c r="O10" s="154">
        <f t="shared" si="6"/>
        <v>0</v>
      </c>
      <c r="P10" s="154">
        <f t="shared" si="7"/>
        <v>364.99032882011602</v>
      </c>
      <c r="Q10" s="154">
        <f t="shared" si="8"/>
        <v>0</v>
      </c>
      <c r="R10" s="154">
        <f t="shared" si="9"/>
        <v>0</v>
      </c>
      <c r="S10" s="154">
        <f t="shared" si="10"/>
        <v>866.85203094777546</v>
      </c>
      <c r="T10" s="154">
        <f t="shared" si="11"/>
        <v>0</v>
      </c>
      <c r="U10" s="154">
        <f t="shared" si="12"/>
        <v>0</v>
      </c>
      <c r="V10" s="154">
        <f t="shared" si="13"/>
        <v>364.99032882011602</v>
      </c>
      <c r="W10" s="154">
        <f t="shared" si="14"/>
        <v>0</v>
      </c>
      <c r="X10" s="154">
        <f t="shared" si="15"/>
        <v>0</v>
      </c>
      <c r="Y10" s="154">
        <f t="shared" si="16"/>
        <v>224.46905222437135</v>
      </c>
      <c r="Z10" s="154">
        <f t="shared" si="17"/>
        <v>0</v>
      </c>
      <c r="AA10" s="154">
        <f t="shared" si="18"/>
        <v>0</v>
      </c>
      <c r="AB10" s="154">
        <f t="shared" si="19"/>
        <v>448.93810444874271</v>
      </c>
      <c r="AC10" s="154">
        <f t="shared" si="20"/>
        <v>0</v>
      </c>
      <c r="AD10" s="154">
        <f t="shared" si="21"/>
        <v>0</v>
      </c>
      <c r="AE10" s="154">
        <f t="shared" si="22"/>
        <v>558.43520309477742</v>
      </c>
      <c r="AF10" s="154">
        <f t="shared" si="23"/>
        <v>0</v>
      </c>
      <c r="AG10" s="154">
        <f t="shared" si="24"/>
        <v>0</v>
      </c>
      <c r="AH10" s="154">
        <f t="shared" si="25"/>
        <v>372.29013539651834</v>
      </c>
      <c r="AI10" s="154">
        <f t="shared" si="26"/>
        <v>0</v>
      </c>
      <c r="AJ10" s="154">
        <f t="shared" si="27"/>
        <v>0</v>
      </c>
      <c r="AK10" s="154">
        <f t="shared" si="28"/>
        <v>222.64410058027079</v>
      </c>
      <c r="AL10" s="154">
        <f t="shared" si="29"/>
        <v>0</v>
      </c>
      <c r="AM10" s="154">
        <f t="shared" si="30"/>
        <v>0</v>
      </c>
      <c r="AN10" s="154">
        <f t="shared" si="31"/>
        <v>248.1934235976789</v>
      </c>
      <c r="AO10" s="173"/>
      <c r="AP10" s="18"/>
      <c r="AQ10" s="174"/>
      <c r="AR10" s="154">
        <f t="shared" si="32"/>
        <v>4340.0999999999995</v>
      </c>
      <c r="AS10" s="1">
        <v>24</v>
      </c>
      <c r="AT10" s="235">
        <f t="shared" si="2"/>
        <v>180.83749999999998</v>
      </c>
    </row>
    <row r="11" spans="2:46" x14ac:dyDescent="0.25">
      <c r="B11" s="436"/>
      <c r="C11" s="8">
        <v>43088</v>
      </c>
      <c r="D11" s="9" t="s">
        <v>4</v>
      </c>
      <c r="E11" s="9" t="s">
        <v>18</v>
      </c>
      <c r="F11" s="29">
        <v>3945.545454545454</v>
      </c>
      <c r="G11" s="113"/>
      <c r="H11" s="111"/>
      <c r="I11" s="119">
        <f t="shared" si="0"/>
        <v>3945.545454545454</v>
      </c>
      <c r="J11" s="129"/>
      <c r="K11" s="159">
        <f t="shared" si="1"/>
        <v>0</v>
      </c>
      <c r="L11" s="154">
        <f t="shared" si="3"/>
        <v>0</v>
      </c>
      <c r="M11" s="154">
        <f t="shared" si="4"/>
        <v>273.74274661508696</v>
      </c>
      <c r="N11" s="154">
        <f t="shared" si="5"/>
        <v>0</v>
      </c>
      <c r="O11" s="154">
        <f t="shared" si="6"/>
        <v>0</v>
      </c>
      <c r="P11" s="154">
        <f t="shared" si="7"/>
        <v>364.99032882011602</v>
      </c>
      <c r="Q11" s="154">
        <f t="shared" si="8"/>
        <v>0</v>
      </c>
      <c r="R11" s="154">
        <f t="shared" si="9"/>
        <v>0</v>
      </c>
      <c r="S11" s="154">
        <f t="shared" si="10"/>
        <v>866.85203094777546</v>
      </c>
      <c r="T11" s="154">
        <f t="shared" si="11"/>
        <v>0</v>
      </c>
      <c r="U11" s="154">
        <f t="shared" si="12"/>
        <v>0</v>
      </c>
      <c r="V11" s="154">
        <f t="shared" si="13"/>
        <v>364.99032882011602</v>
      </c>
      <c r="W11" s="154">
        <f t="shared" si="14"/>
        <v>0</v>
      </c>
      <c r="X11" s="154">
        <f t="shared" si="15"/>
        <v>0</v>
      </c>
      <c r="Y11" s="154">
        <f t="shared" si="16"/>
        <v>224.46905222437135</v>
      </c>
      <c r="Z11" s="154">
        <f t="shared" si="17"/>
        <v>0</v>
      </c>
      <c r="AA11" s="154">
        <f t="shared" si="18"/>
        <v>0</v>
      </c>
      <c r="AB11" s="154">
        <f t="shared" si="19"/>
        <v>448.93810444874271</v>
      </c>
      <c r="AC11" s="154">
        <f t="shared" si="20"/>
        <v>0</v>
      </c>
      <c r="AD11" s="154">
        <f t="shared" si="21"/>
        <v>0</v>
      </c>
      <c r="AE11" s="154">
        <f t="shared" si="22"/>
        <v>558.43520309477742</v>
      </c>
      <c r="AF11" s="154">
        <f t="shared" si="23"/>
        <v>0</v>
      </c>
      <c r="AG11" s="154">
        <f t="shared" si="24"/>
        <v>0</v>
      </c>
      <c r="AH11" s="154">
        <f t="shared" si="25"/>
        <v>372.29013539651834</v>
      </c>
      <c r="AI11" s="154">
        <f t="shared" si="26"/>
        <v>0</v>
      </c>
      <c r="AJ11" s="154">
        <f t="shared" si="27"/>
        <v>0</v>
      </c>
      <c r="AK11" s="154">
        <f t="shared" si="28"/>
        <v>222.64410058027079</v>
      </c>
      <c r="AL11" s="154">
        <f t="shared" si="29"/>
        <v>0</v>
      </c>
      <c r="AM11" s="154">
        <f t="shared" si="30"/>
        <v>0</v>
      </c>
      <c r="AN11" s="154">
        <f t="shared" si="31"/>
        <v>248.1934235976789</v>
      </c>
      <c r="AO11" s="173"/>
      <c r="AP11" s="18"/>
      <c r="AQ11" s="174"/>
      <c r="AR11" s="154">
        <f t="shared" si="32"/>
        <v>4340.0999999999995</v>
      </c>
      <c r="AS11" s="1">
        <v>24</v>
      </c>
      <c r="AT11" s="235">
        <f t="shared" si="2"/>
        <v>180.83749999999998</v>
      </c>
    </row>
    <row r="12" spans="2:46" x14ac:dyDescent="0.25">
      <c r="B12" s="436"/>
      <c r="C12" s="8">
        <v>43089</v>
      </c>
      <c r="D12" s="9" t="s">
        <v>5</v>
      </c>
      <c r="E12" s="9" t="s">
        <v>18</v>
      </c>
      <c r="F12" s="29">
        <v>3945.545454545454</v>
      </c>
      <c r="G12" s="113"/>
      <c r="H12" s="111"/>
      <c r="I12" s="119">
        <f t="shared" si="0"/>
        <v>3945.545454545454</v>
      </c>
      <c r="J12" s="129"/>
      <c r="K12" s="159">
        <f t="shared" si="1"/>
        <v>0</v>
      </c>
      <c r="L12" s="154">
        <f t="shared" si="3"/>
        <v>0</v>
      </c>
      <c r="M12" s="154">
        <f t="shared" si="4"/>
        <v>273.74274661508696</v>
      </c>
      <c r="N12" s="154">
        <f t="shared" si="5"/>
        <v>0</v>
      </c>
      <c r="O12" s="154">
        <f t="shared" si="6"/>
        <v>0</v>
      </c>
      <c r="P12" s="154">
        <f t="shared" si="7"/>
        <v>364.99032882011602</v>
      </c>
      <c r="Q12" s="154">
        <f t="shared" si="8"/>
        <v>0</v>
      </c>
      <c r="R12" s="154">
        <f t="shared" si="9"/>
        <v>0</v>
      </c>
      <c r="S12" s="154">
        <f t="shared" si="10"/>
        <v>866.85203094777546</v>
      </c>
      <c r="T12" s="154">
        <f t="shared" si="11"/>
        <v>0</v>
      </c>
      <c r="U12" s="154">
        <f t="shared" si="12"/>
        <v>0</v>
      </c>
      <c r="V12" s="154">
        <f t="shared" si="13"/>
        <v>364.99032882011602</v>
      </c>
      <c r="W12" s="154">
        <f t="shared" si="14"/>
        <v>0</v>
      </c>
      <c r="X12" s="154">
        <f t="shared" si="15"/>
        <v>0</v>
      </c>
      <c r="Y12" s="154">
        <f t="shared" si="16"/>
        <v>224.46905222437135</v>
      </c>
      <c r="Z12" s="154">
        <f t="shared" si="17"/>
        <v>0</v>
      </c>
      <c r="AA12" s="154">
        <f t="shared" si="18"/>
        <v>0</v>
      </c>
      <c r="AB12" s="154">
        <f t="shared" si="19"/>
        <v>448.93810444874271</v>
      </c>
      <c r="AC12" s="154">
        <f t="shared" si="20"/>
        <v>0</v>
      </c>
      <c r="AD12" s="154">
        <f t="shared" si="21"/>
        <v>0</v>
      </c>
      <c r="AE12" s="154">
        <f t="shared" si="22"/>
        <v>558.43520309477742</v>
      </c>
      <c r="AF12" s="154">
        <f t="shared" si="23"/>
        <v>0</v>
      </c>
      <c r="AG12" s="154">
        <f t="shared" si="24"/>
        <v>0</v>
      </c>
      <c r="AH12" s="154">
        <f t="shared" si="25"/>
        <v>372.29013539651834</v>
      </c>
      <c r="AI12" s="154">
        <f t="shared" si="26"/>
        <v>0</v>
      </c>
      <c r="AJ12" s="154">
        <f t="shared" si="27"/>
        <v>0</v>
      </c>
      <c r="AK12" s="154">
        <f t="shared" si="28"/>
        <v>222.64410058027079</v>
      </c>
      <c r="AL12" s="154">
        <f t="shared" si="29"/>
        <v>0</v>
      </c>
      <c r="AM12" s="154">
        <f t="shared" si="30"/>
        <v>0</v>
      </c>
      <c r="AN12" s="154">
        <f t="shared" si="31"/>
        <v>248.1934235976789</v>
      </c>
      <c r="AO12" s="173"/>
      <c r="AP12" s="18"/>
      <c r="AQ12" s="174"/>
      <c r="AR12" s="154">
        <f t="shared" si="32"/>
        <v>4340.0999999999995</v>
      </c>
      <c r="AS12" s="1">
        <v>24</v>
      </c>
      <c r="AT12" s="235">
        <f t="shared" si="2"/>
        <v>180.83749999999998</v>
      </c>
    </row>
    <row r="13" spans="2:46" x14ac:dyDescent="0.25">
      <c r="B13" s="436"/>
      <c r="C13" s="8">
        <v>43090</v>
      </c>
      <c r="D13" s="9" t="s">
        <v>6</v>
      </c>
      <c r="E13" s="9" t="s">
        <v>18</v>
      </c>
      <c r="F13" s="29">
        <v>3945.545454545454</v>
      </c>
      <c r="G13" s="113"/>
      <c r="H13" s="111"/>
      <c r="I13" s="119">
        <f t="shared" si="0"/>
        <v>3945.545454545454</v>
      </c>
      <c r="J13" s="129"/>
      <c r="K13" s="159">
        <f t="shared" si="1"/>
        <v>0</v>
      </c>
      <c r="L13" s="154">
        <f t="shared" si="3"/>
        <v>0</v>
      </c>
      <c r="M13" s="154">
        <f t="shared" si="4"/>
        <v>273.74274661508696</v>
      </c>
      <c r="N13" s="154">
        <f t="shared" si="5"/>
        <v>0</v>
      </c>
      <c r="O13" s="154">
        <f t="shared" si="6"/>
        <v>0</v>
      </c>
      <c r="P13" s="154">
        <f t="shared" si="7"/>
        <v>364.99032882011602</v>
      </c>
      <c r="Q13" s="154">
        <f t="shared" si="8"/>
        <v>0</v>
      </c>
      <c r="R13" s="154">
        <f t="shared" si="9"/>
        <v>0</v>
      </c>
      <c r="S13" s="154">
        <f t="shared" si="10"/>
        <v>866.85203094777546</v>
      </c>
      <c r="T13" s="154">
        <f t="shared" si="11"/>
        <v>0</v>
      </c>
      <c r="U13" s="154">
        <f t="shared" si="12"/>
        <v>0</v>
      </c>
      <c r="V13" s="154">
        <f t="shared" si="13"/>
        <v>364.99032882011602</v>
      </c>
      <c r="W13" s="154">
        <f t="shared" si="14"/>
        <v>0</v>
      </c>
      <c r="X13" s="154">
        <f t="shared" si="15"/>
        <v>0</v>
      </c>
      <c r="Y13" s="154">
        <f t="shared" si="16"/>
        <v>224.46905222437135</v>
      </c>
      <c r="Z13" s="154">
        <f t="shared" si="17"/>
        <v>0</v>
      </c>
      <c r="AA13" s="154">
        <f t="shared" si="18"/>
        <v>0</v>
      </c>
      <c r="AB13" s="154">
        <f t="shared" si="19"/>
        <v>448.93810444874271</v>
      </c>
      <c r="AC13" s="154">
        <f t="shared" si="20"/>
        <v>0</v>
      </c>
      <c r="AD13" s="154">
        <f t="shared" si="21"/>
        <v>0</v>
      </c>
      <c r="AE13" s="154">
        <f t="shared" si="22"/>
        <v>558.43520309477742</v>
      </c>
      <c r="AF13" s="154">
        <f t="shared" si="23"/>
        <v>0</v>
      </c>
      <c r="AG13" s="154">
        <f t="shared" si="24"/>
        <v>0</v>
      </c>
      <c r="AH13" s="154">
        <f t="shared" si="25"/>
        <v>372.29013539651834</v>
      </c>
      <c r="AI13" s="154">
        <f t="shared" si="26"/>
        <v>0</v>
      </c>
      <c r="AJ13" s="154">
        <f t="shared" si="27"/>
        <v>0</v>
      </c>
      <c r="AK13" s="154">
        <f t="shared" si="28"/>
        <v>222.64410058027079</v>
      </c>
      <c r="AL13" s="154">
        <f t="shared" si="29"/>
        <v>0</v>
      </c>
      <c r="AM13" s="154">
        <f t="shared" si="30"/>
        <v>0</v>
      </c>
      <c r="AN13" s="154">
        <f t="shared" si="31"/>
        <v>248.1934235976789</v>
      </c>
      <c r="AO13" s="173"/>
      <c r="AP13" s="18"/>
      <c r="AQ13" s="174"/>
      <c r="AR13" s="154">
        <f t="shared" si="32"/>
        <v>4340.0999999999995</v>
      </c>
      <c r="AS13" s="1">
        <v>24</v>
      </c>
      <c r="AT13" s="235">
        <f t="shared" si="2"/>
        <v>180.83749999999998</v>
      </c>
    </row>
    <row r="14" spans="2:46" x14ac:dyDescent="0.25">
      <c r="B14" s="436"/>
      <c r="C14" s="8">
        <v>43091</v>
      </c>
      <c r="D14" s="9" t="s">
        <v>7</v>
      </c>
      <c r="E14" s="9" t="s">
        <v>18</v>
      </c>
      <c r="F14" s="29">
        <v>3945.545454545454</v>
      </c>
      <c r="G14" s="113"/>
      <c r="H14" s="111"/>
      <c r="I14" s="119">
        <f t="shared" si="0"/>
        <v>3945.545454545454</v>
      </c>
      <c r="J14" s="129"/>
      <c r="K14" s="159">
        <f t="shared" si="1"/>
        <v>0</v>
      </c>
      <c r="L14" s="154">
        <f t="shared" si="3"/>
        <v>0</v>
      </c>
      <c r="M14" s="154">
        <f t="shared" si="4"/>
        <v>273.74274661508696</v>
      </c>
      <c r="N14" s="154">
        <f t="shared" si="5"/>
        <v>0</v>
      </c>
      <c r="O14" s="154">
        <f t="shared" si="6"/>
        <v>0</v>
      </c>
      <c r="P14" s="154">
        <f t="shared" si="7"/>
        <v>364.99032882011602</v>
      </c>
      <c r="Q14" s="154">
        <f t="shared" si="8"/>
        <v>0</v>
      </c>
      <c r="R14" s="154">
        <f t="shared" si="9"/>
        <v>0</v>
      </c>
      <c r="S14" s="154">
        <f t="shared" si="10"/>
        <v>866.85203094777546</v>
      </c>
      <c r="T14" s="154">
        <f t="shared" si="11"/>
        <v>0</v>
      </c>
      <c r="U14" s="154">
        <f t="shared" si="12"/>
        <v>0</v>
      </c>
      <c r="V14" s="154">
        <f t="shared" si="13"/>
        <v>364.99032882011602</v>
      </c>
      <c r="W14" s="154">
        <f t="shared" si="14"/>
        <v>0</v>
      </c>
      <c r="X14" s="154">
        <f t="shared" si="15"/>
        <v>0</v>
      </c>
      <c r="Y14" s="154">
        <f t="shared" si="16"/>
        <v>224.46905222437135</v>
      </c>
      <c r="Z14" s="154">
        <f t="shared" si="17"/>
        <v>0</v>
      </c>
      <c r="AA14" s="154">
        <f t="shared" si="18"/>
        <v>0</v>
      </c>
      <c r="AB14" s="154">
        <f t="shared" si="19"/>
        <v>448.93810444874271</v>
      </c>
      <c r="AC14" s="154">
        <f t="shared" si="20"/>
        <v>0</v>
      </c>
      <c r="AD14" s="154">
        <f t="shared" si="21"/>
        <v>0</v>
      </c>
      <c r="AE14" s="154">
        <f t="shared" si="22"/>
        <v>558.43520309477742</v>
      </c>
      <c r="AF14" s="154">
        <f t="shared" si="23"/>
        <v>0</v>
      </c>
      <c r="AG14" s="154">
        <f t="shared" si="24"/>
        <v>0</v>
      </c>
      <c r="AH14" s="154">
        <f t="shared" si="25"/>
        <v>372.29013539651834</v>
      </c>
      <c r="AI14" s="154">
        <f t="shared" si="26"/>
        <v>0</v>
      </c>
      <c r="AJ14" s="154">
        <f t="shared" si="27"/>
        <v>0</v>
      </c>
      <c r="AK14" s="154">
        <f t="shared" si="28"/>
        <v>222.64410058027079</v>
      </c>
      <c r="AL14" s="154">
        <f t="shared" si="29"/>
        <v>0</v>
      </c>
      <c r="AM14" s="154">
        <f t="shared" si="30"/>
        <v>0</v>
      </c>
      <c r="AN14" s="154">
        <f t="shared" si="31"/>
        <v>248.1934235976789</v>
      </c>
      <c r="AO14" s="173"/>
      <c r="AP14" s="18"/>
      <c r="AQ14" s="174"/>
      <c r="AR14" s="154">
        <f t="shared" si="32"/>
        <v>4340.0999999999995</v>
      </c>
      <c r="AS14" s="1">
        <v>24</v>
      </c>
      <c r="AT14" s="235">
        <f t="shared" si="2"/>
        <v>180.83749999999998</v>
      </c>
    </row>
    <row r="15" spans="2:46" x14ac:dyDescent="0.25">
      <c r="B15" s="436"/>
      <c r="C15" s="8">
        <v>43092</v>
      </c>
      <c r="D15" s="9" t="s">
        <v>1</v>
      </c>
      <c r="E15" s="9" t="s">
        <v>17</v>
      </c>
      <c r="F15" s="29">
        <v>23441.090909090904</v>
      </c>
      <c r="G15" s="113">
        <f t="shared" ref="G15:G23" si="33">F15</f>
        <v>23441.090909090904</v>
      </c>
      <c r="H15" s="111"/>
      <c r="I15" s="119"/>
      <c r="K15" s="159">
        <f t="shared" si="1"/>
        <v>2237.9655805187717</v>
      </c>
      <c r="L15" s="154">
        <f t="shared" si="3"/>
        <v>0</v>
      </c>
      <c r="M15" s="154">
        <f t="shared" si="4"/>
        <v>0</v>
      </c>
      <c r="N15" s="154">
        <f t="shared" si="5"/>
        <v>2557.6749491643104</v>
      </c>
      <c r="O15" s="154">
        <f t="shared" si="6"/>
        <v>0</v>
      </c>
      <c r="P15" s="154">
        <f t="shared" si="7"/>
        <v>0</v>
      </c>
      <c r="Q15" s="154">
        <f t="shared" si="8"/>
        <v>5467.0302038387135</v>
      </c>
      <c r="R15" s="154">
        <f t="shared" si="9"/>
        <v>0</v>
      </c>
      <c r="S15" s="154">
        <f t="shared" si="10"/>
        <v>0</v>
      </c>
      <c r="T15" s="154">
        <f t="shared" si="11"/>
        <v>2301.9074542478793</v>
      </c>
      <c r="U15" s="154">
        <f t="shared" si="12"/>
        <v>0</v>
      </c>
      <c r="V15" s="154">
        <f t="shared" si="13"/>
        <v>0</v>
      </c>
      <c r="W15" s="154">
        <f t="shared" si="14"/>
        <v>1246.8665377176012</v>
      </c>
      <c r="X15" s="154">
        <f t="shared" si="15"/>
        <v>0</v>
      </c>
      <c r="Y15" s="154">
        <f t="shared" si="16"/>
        <v>0</v>
      </c>
      <c r="Z15" s="154">
        <f t="shared" si="17"/>
        <v>2493.7330754352024</v>
      </c>
      <c r="AA15" s="154">
        <f t="shared" si="18"/>
        <v>0</v>
      </c>
      <c r="AB15" s="154">
        <f t="shared" si="19"/>
        <v>0</v>
      </c>
      <c r="AC15" s="154">
        <f t="shared" si="20"/>
        <v>2877.3843178098491</v>
      </c>
      <c r="AD15" s="154">
        <f t="shared" si="21"/>
        <v>0</v>
      </c>
      <c r="AE15" s="154">
        <f t="shared" si="22"/>
        <v>0</v>
      </c>
      <c r="AF15" s="154">
        <f t="shared" si="23"/>
        <v>1918.2562118732328</v>
      </c>
      <c r="AG15" s="154">
        <f t="shared" si="24"/>
        <v>0</v>
      </c>
      <c r="AH15" s="154">
        <f t="shared" si="25"/>
        <v>0</v>
      </c>
      <c r="AI15" s="154">
        <f t="shared" si="26"/>
        <v>1087.0118533948321</v>
      </c>
      <c r="AJ15" s="154">
        <f t="shared" si="27"/>
        <v>0</v>
      </c>
      <c r="AK15" s="154">
        <f t="shared" si="28"/>
        <v>0</v>
      </c>
      <c r="AL15" s="154">
        <f t="shared" si="29"/>
        <v>1253.2607250905121</v>
      </c>
      <c r="AM15" s="154">
        <f t="shared" si="30"/>
        <v>0</v>
      </c>
      <c r="AN15" s="154">
        <f t="shared" si="31"/>
        <v>0</v>
      </c>
      <c r="AO15" s="173"/>
      <c r="AP15" s="18"/>
      <c r="AQ15" s="174"/>
      <c r="AR15" s="154">
        <f t="shared" si="32"/>
        <v>25785.199999999997</v>
      </c>
      <c r="AS15" s="1">
        <v>60</v>
      </c>
      <c r="AT15" s="235">
        <f t="shared" si="2"/>
        <v>429.75333333333327</v>
      </c>
    </row>
    <row r="16" spans="2:46" x14ac:dyDescent="0.25">
      <c r="B16" s="436"/>
      <c r="C16" s="8">
        <v>43093</v>
      </c>
      <c r="D16" s="9" t="s">
        <v>2</v>
      </c>
      <c r="E16" s="9" t="s">
        <v>17</v>
      </c>
      <c r="F16" s="29">
        <v>23441.090909090904</v>
      </c>
      <c r="G16" s="113">
        <f t="shared" si="33"/>
        <v>23441.090909090904</v>
      </c>
      <c r="H16" s="111"/>
      <c r="I16" s="119"/>
      <c r="K16" s="159">
        <f t="shared" si="1"/>
        <v>2237.9655805187717</v>
      </c>
      <c r="L16" s="154">
        <f t="shared" si="3"/>
        <v>0</v>
      </c>
      <c r="M16" s="154">
        <f t="shared" si="4"/>
        <v>0</v>
      </c>
      <c r="N16" s="154">
        <f t="shared" si="5"/>
        <v>2557.6749491643104</v>
      </c>
      <c r="O16" s="154">
        <f t="shared" si="6"/>
        <v>0</v>
      </c>
      <c r="P16" s="154">
        <f t="shared" si="7"/>
        <v>0</v>
      </c>
      <c r="Q16" s="154">
        <f t="shared" si="8"/>
        <v>5467.0302038387135</v>
      </c>
      <c r="R16" s="154">
        <f t="shared" si="9"/>
        <v>0</v>
      </c>
      <c r="S16" s="154">
        <f t="shared" si="10"/>
        <v>0</v>
      </c>
      <c r="T16" s="154">
        <f t="shared" si="11"/>
        <v>2301.9074542478793</v>
      </c>
      <c r="U16" s="154">
        <f t="shared" si="12"/>
        <v>0</v>
      </c>
      <c r="V16" s="154">
        <f t="shared" si="13"/>
        <v>0</v>
      </c>
      <c r="W16" s="154">
        <f t="shared" si="14"/>
        <v>1246.8665377176012</v>
      </c>
      <c r="X16" s="154">
        <f t="shared" si="15"/>
        <v>0</v>
      </c>
      <c r="Y16" s="154">
        <f t="shared" si="16"/>
        <v>0</v>
      </c>
      <c r="Z16" s="154">
        <f t="shared" si="17"/>
        <v>2493.7330754352024</v>
      </c>
      <c r="AA16" s="154">
        <f t="shared" si="18"/>
        <v>0</v>
      </c>
      <c r="AB16" s="154">
        <f t="shared" si="19"/>
        <v>0</v>
      </c>
      <c r="AC16" s="154">
        <f t="shared" si="20"/>
        <v>2877.3843178098491</v>
      </c>
      <c r="AD16" s="154">
        <f t="shared" si="21"/>
        <v>0</v>
      </c>
      <c r="AE16" s="154">
        <f t="shared" si="22"/>
        <v>0</v>
      </c>
      <c r="AF16" s="154">
        <f t="shared" si="23"/>
        <v>1918.2562118732328</v>
      </c>
      <c r="AG16" s="154">
        <f t="shared" si="24"/>
        <v>0</v>
      </c>
      <c r="AH16" s="154">
        <f t="shared" si="25"/>
        <v>0</v>
      </c>
      <c r="AI16" s="154">
        <f t="shared" si="26"/>
        <v>1087.0118533948321</v>
      </c>
      <c r="AJ16" s="154">
        <f t="shared" si="27"/>
        <v>0</v>
      </c>
      <c r="AK16" s="154">
        <f t="shared" si="28"/>
        <v>0</v>
      </c>
      <c r="AL16" s="154">
        <f t="shared" si="29"/>
        <v>1253.2607250905121</v>
      </c>
      <c r="AM16" s="154">
        <f t="shared" si="30"/>
        <v>0</v>
      </c>
      <c r="AN16" s="154">
        <f t="shared" si="31"/>
        <v>0</v>
      </c>
      <c r="AO16" s="173"/>
      <c r="AP16" s="18"/>
      <c r="AQ16" s="174"/>
      <c r="AR16" s="154">
        <f t="shared" si="32"/>
        <v>25785.199999999997</v>
      </c>
      <c r="AS16" s="1">
        <v>60</v>
      </c>
      <c r="AT16" s="235">
        <f t="shared" si="2"/>
        <v>429.75333333333327</v>
      </c>
    </row>
    <row r="17" spans="2:46" x14ac:dyDescent="0.25">
      <c r="B17" s="436"/>
      <c r="C17" s="8">
        <v>43094</v>
      </c>
      <c r="D17" s="9" t="s">
        <v>3</v>
      </c>
      <c r="E17" s="9" t="s">
        <v>18</v>
      </c>
      <c r="F17" s="29">
        <v>18248.81818181818</v>
      </c>
      <c r="G17" s="113">
        <f t="shared" si="33"/>
        <v>18248.81818181818</v>
      </c>
      <c r="H17" s="111"/>
      <c r="I17" s="119"/>
      <c r="K17" s="159">
        <f t="shared" si="1"/>
        <v>1742.2494172494171</v>
      </c>
      <c r="L17" s="154">
        <f t="shared" si="3"/>
        <v>0</v>
      </c>
      <c r="M17" s="154">
        <f t="shared" si="4"/>
        <v>0</v>
      </c>
      <c r="N17" s="154">
        <f t="shared" si="5"/>
        <v>1991.1421911421908</v>
      </c>
      <c r="O17" s="154">
        <f t="shared" si="6"/>
        <v>0</v>
      </c>
      <c r="P17" s="154">
        <f t="shared" si="7"/>
        <v>0</v>
      </c>
      <c r="Q17" s="154">
        <f t="shared" si="8"/>
        <v>4256.0664335664333</v>
      </c>
      <c r="R17" s="154">
        <f t="shared" si="9"/>
        <v>0</v>
      </c>
      <c r="S17" s="154">
        <f t="shared" si="10"/>
        <v>0</v>
      </c>
      <c r="T17" s="154">
        <f t="shared" si="11"/>
        <v>1792.0279720279718</v>
      </c>
      <c r="U17" s="154">
        <f t="shared" si="12"/>
        <v>0</v>
      </c>
      <c r="V17" s="154">
        <f t="shared" si="13"/>
        <v>0</v>
      </c>
      <c r="W17" s="154">
        <f t="shared" si="14"/>
        <v>970.68181818181813</v>
      </c>
      <c r="X17" s="154">
        <f t="shared" si="15"/>
        <v>0</v>
      </c>
      <c r="Y17" s="154">
        <f t="shared" si="16"/>
        <v>0</v>
      </c>
      <c r="Z17" s="154">
        <f t="shared" si="17"/>
        <v>1941.3636363636363</v>
      </c>
      <c r="AA17" s="154">
        <f t="shared" si="18"/>
        <v>0</v>
      </c>
      <c r="AB17" s="154">
        <f t="shared" si="19"/>
        <v>0</v>
      </c>
      <c r="AC17" s="154">
        <f t="shared" si="20"/>
        <v>2240.0349650349649</v>
      </c>
      <c r="AD17" s="154">
        <f t="shared" si="21"/>
        <v>0</v>
      </c>
      <c r="AE17" s="154">
        <f t="shared" si="22"/>
        <v>0</v>
      </c>
      <c r="AF17" s="154">
        <f t="shared" si="23"/>
        <v>1493.3566433566434</v>
      </c>
      <c r="AG17" s="154">
        <f t="shared" si="24"/>
        <v>0</v>
      </c>
      <c r="AH17" s="154">
        <f t="shared" si="25"/>
        <v>0</v>
      </c>
      <c r="AI17" s="154">
        <f t="shared" si="26"/>
        <v>846.23543123543118</v>
      </c>
      <c r="AJ17" s="154">
        <f t="shared" si="27"/>
        <v>0</v>
      </c>
      <c r="AK17" s="154">
        <f t="shared" si="28"/>
        <v>0</v>
      </c>
      <c r="AL17" s="154">
        <f t="shared" si="29"/>
        <v>975.65967365967356</v>
      </c>
      <c r="AM17" s="154">
        <f t="shared" si="30"/>
        <v>0</v>
      </c>
      <c r="AN17" s="154">
        <f t="shared" si="31"/>
        <v>0</v>
      </c>
      <c r="AO17" s="173"/>
      <c r="AP17" s="18"/>
      <c r="AQ17" s="174"/>
      <c r="AR17" s="154">
        <f t="shared" si="32"/>
        <v>20073.7</v>
      </c>
      <c r="AS17" s="1">
        <v>60</v>
      </c>
      <c r="AT17" s="235">
        <f t="shared" si="2"/>
        <v>334.56166666666667</v>
      </c>
    </row>
    <row r="18" spans="2:46" x14ac:dyDescent="0.25">
      <c r="B18" s="436"/>
      <c r="C18" s="8">
        <v>43095</v>
      </c>
      <c r="D18" s="9" t="s">
        <v>4</v>
      </c>
      <c r="E18" s="9" t="s">
        <v>18</v>
      </c>
      <c r="F18" s="29">
        <v>18248.81818181818</v>
      </c>
      <c r="G18" s="113">
        <f t="shared" si="33"/>
        <v>18248.81818181818</v>
      </c>
      <c r="H18" s="111"/>
      <c r="I18" s="119"/>
      <c r="K18" s="159">
        <f t="shared" si="1"/>
        <v>1742.2494172494171</v>
      </c>
      <c r="L18" s="154">
        <f t="shared" si="3"/>
        <v>0</v>
      </c>
      <c r="M18" s="154">
        <f t="shared" si="4"/>
        <v>0</v>
      </c>
      <c r="N18" s="154">
        <f t="shared" si="5"/>
        <v>1991.1421911421908</v>
      </c>
      <c r="O18" s="154">
        <f t="shared" si="6"/>
        <v>0</v>
      </c>
      <c r="P18" s="154">
        <f t="shared" si="7"/>
        <v>0</v>
      </c>
      <c r="Q18" s="154">
        <f t="shared" si="8"/>
        <v>4256.0664335664333</v>
      </c>
      <c r="R18" s="154">
        <f t="shared" si="9"/>
        <v>0</v>
      </c>
      <c r="S18" s="154">
        <f t="shared" si="10"/>
        <v>0</v>
      </c>
      <c r="T18" s="154">
        <f t="shared" si="11"/>
        <v>1792.0279720279718</v>
      </c>
      <c r="U18" s="154">
        <f t="shared" si="12"/>
        <v>0</v>
      </c>
      <c r="V18" s="154">
        <f t="shared" si="13"/>
        <v>0</v>
      </c>
      <c r="W18" s="154">
        <f t="shared" si="14"/>
        <v>970.68181818181813</v>
      </c>
      <c r="X18" s="154">
        <f t="shared" si="15"/>
        <v>0</v>
      </c>
      <c r="Y18" s="154">
        <f t="shared" si="16"/>
        <v>0</v>
      </c>
      <c r="Z18" s="154">
        <f t="shared" si="17"/>
        <v>1941.3636363636363</v>
      </c>
      <c r="AA18" s="154">
        <f t="shared" si="18"/>
        <v>0</v>
      </c>
      <c r="AB18" s="154">
        <f t="shared" si="19"/>
        <v>0</v>
      </c>
      <c r="AC18" s="154">
        <f t="shared" si="20"/>
        <v>2240.0349650349649</v>
      </c>
      <c r="AD18" s="154">
        <f t="shared" si="21"/>
        <v>0</v>
      </c>
      <c r="AE18" s="154">
        <f t="shared" si="22"/>
        <v>0</v>
      </c>
      <c r="AF18" s="154">
        <f t="shared" si="23"/>
        <v>1493.3566433566434</v>
      </c>
      <c r="AG18" s="154">
        <f t="shared" si="24"/>
        <v>0</v>
      </c>
      <c r="AH18" s="154">
        <f t="shared" si="25"/>
        <v>0</v>
      </c>
      <c r="AI18" s="154">
        <f t="shared" si="26"/>
        <v>846.23543123543118</v>
      </c>
      <c r="AJ18" s="154">
        <f t="shared" si="27"/>
        <v>0</v>
      </c>
      <c r="AK18" s="154">
        <f t="shared" si="28"/>
        <v>0</v>
      </c>
      <c r="AL18" s="154">
        <f t="shared" si="29"/>
        <v>975.65967365967356</v>
      </c>
      <c r="AM18" s="154">
        <f t="shared" si="30"/>
        <v>0</v>
      </c>
      <c r="AN18" s="154">
        <f t="shared" si="31"/>
        <v>0</v>
      </c>
      <c r="AO18" s="173"/>
      <c r="AP18" s="18"/>
      <c r="AQ18" s="174"/>
      <c r="AR18" s="154">
        <f t="shared" si="32"/>
        <v>20073.7</v>
      </c>
      <c r="AS18" s="1">
        <v>69</v>
      </c>
      <c r="AT18" s="235">
        <f t="shared" si="2"/>
        <v>290.92318840579713</v>
      </c>
    </row>
    <row r="19" spans="2:46" x14ac:dyDescent="0.25">
      <c r="B19" s="436"/>
      <c r="C19" s="8">
        <v>43096</v>
      </c>
      <c r="D19" s="9" t="s">
        <v>5</v>
      </c>
      <c r="E19" s="9" t="s">
        <v>18</v>
      </c>
      <c r="F19" s="29">
        <v>18248.81818181818</v>
      </c>
      <c r="G19" s="113">
        <f t="shared" si="33"/>
        <v>18248.81818181818</v>
      </c>
      <c r="H19" s="111"/>
      <c r="I19" s="119"/>
      <c r="K19" s="159">
        <f t="shared" si="1"/>
        <v>1742.2494172494171</v>
      </c>
      <c r="L19" s="154">
        <f t="shared" si="3"/>
        <v>0</v>
      </c>
      <c r="M19" s="154">
        <f t="shared" si="4"/>
        <v>0</v>
      </c>
      <c r="N19" s="154">
        <f t="shared" si="5"/>
        <v>1991.1421911421908</v>
      </c>
      <c r="O19" s="154">
        <f t="shared" si="6"/>
        <v>0</v>
      </c>
      <c r="P19" s="154">
        <f t="shared" si="7"/>
        <v>0</v>
      </c>
      <c r="Q19" s="154">
        <f t="shared" si="8"/>
        <v>4256.0664335664333</v>
      </c>
      <c r="R19" s="154">
        <f t="shared" si="9"/>
        <v>0</v>
      </c>
      <c r="S19" s="154">
        <f t="shared" si="10"/>
        <v>0</v>
      </c>
      <c r="T19" s="154">
        <f t="shared" si="11"/>
        <v>1792.0279720279718</v>
      </c>
      <c r="U19" s="154">
        <f t="shared" si="12"/>
        <v>0</v>
      </c>
      <c r="V19" s="154">
        <f t="shared" si="13"/>
        <v>0</v>
      </c>
      <c r="W19" s="154">
        <f t="shared" si="14"/>
        <v>970.68181818181813</v>
      </c>
      <c r="X19" s="154">
        <f t="shared" si="15"/>
        <v>0</v>
      </c>
      <c r="Y19" s="154">
        <f t="shared" si="16"/>
        <v>0</v>
      </c>
      <c r="Z19" s="154">
        <f t="shared" si="17"/>
        <v>1941.3636363636363</v>
      </c>
      <c r="AA19" s="154">
        <f t="shared" si="18"/>
        <v>0</v>
      </c>
      <c r="AB19" s="154">
        <f t="shared" si="19"/>
        <v>0</v>
      </c>
      <c r="AC19" s="154">
        <f t="shared" si="20"/>
        <v>2240.0349650349649</v>
      </c>
      <c r="AD19" s="154">
        <f t="shared" si="21"/>
        <v>0</v>
      </c>
      <c r="AE19" s="154">
        <f t="shared" si="22"/>
        <v>0</v>
      </c>
      <c r="AF19" s="154">
        <f t="shared" si="23"/>
        <v>1493.3566433566434</v>
      </c>
      <c r="AG19" s="154">
        <f t="shared" si="24"/>
        <v>0</v>
      </c>
      <c r="AH19" s="154">
        <f t="shared" si="25"/>
        <v>0</v>
      </c>
      <c r="AI19" s="154">
        <f t="shared" si="26"/>
        <v>846.23543123543118</v>
      </c>
      <c r="AJ19" s="154">
        <f t="shared" si="27"/>
        <v>0</v>
      </c>
      <c r="AK19" s="154">
        <f t="shared" si="28"/>
        <v>0</v>
      </c>
      <c r="AL19" s="154">
        <f t="shared" si="29"/>
        <v>975.65967365967356</v>
      </c>
      <c r="AM19" s="154">
        <f t="shared" si="30"/>
        <v>0</v>
      </c>
      <c r="AN19" s="154">
        <f t="shared" si="31"/>
        <v>0</v>
      </c>
      <c r="AO19" s="173"/>
      <c r="AP19" s="18"/>
      <c r="AQ19" s="174"/>
      <c r="AR19" s="154">
        <f t="shared" si="32"/>
        <v>20073.7</v>
      </c>
      <c r="AS19" s="1">
        <v>69</v>
      </c>
      <c r="AT19" s="235">
        <f t="shared" si="2"/>
        <v>290.92318840579713</v>
      </c>
    </row>
    <row r="20" spans="2:46" x14ac:dyDescent="0.25">
      <c r="B20" s="436"/>
      <c r="C20" s="8">
        <v>43097</v>
      </c>
      <c r="D20" s="9" t="s">
        <v>6</v>
      </c>
      <c r="E20" s="9" t="s">
        <v>18</v>
      </c>
      <c r="F20" s="29">
        <v>23441.090909090904</v>
      </c>
      <c r="G20" s="113">
        <f t="shared" si="33"/>
        <v>23441.090909090904</v>
      </c>
      <c r="H20" s="111"/>
      <c r="I20" s="119"/>
      <c r="K20" s="159">
        <f t="shared" si="1"/>
        <v>2237.9655805187717</v>
      </c>
      <c r="L20" s="154">
        <f t="shared" si="3"/>
        <v>0</v>
      </c>
      <c r="M20" s="154">
        <f t="shared" si="4"/>
        <v>0</v>
      </c>
      <c r="N20" s="154">
        <f t="shared" si="5"/>
        <v>2557.6749491643104</v>
      </c>
      <c r="O20" s="154">
        <f t="shared" si="6"/>
        <v>0</v>
      </c>
      <c r="P20" s="154">
        <f t="shared" si="7"/>
        <v>0</v>
      </c>
      <c r="Q20" s="154">
        <f t="shared" si="8"/>
        <v>5467.0302038387135</v>
      </c>
      <c r="R20" s="154">
        <f t="shared" si="9"/>
        <v>0</v>
      </c>
      <c r="S20" s="154">
        <f t="shared" si="10"/>
        <v>0</v>
      </c>
      <c r="T20" s="154">
        <f t="shared" si="11"/>
        <v>2301.9074542478793</v>
      </c>
      <c r="U20" s="154">
        <f t="shared" si="12"/>
        <v>0</v>
      </c>
      <c r="V20" s="154">
        <f t="shared" si="13"/>
        <v>0</v>
      </c>
      <c r="W20" s="154">
        <f t="shared" si="14"/>
        <v>1246.8665377176012</v>
      </c>
      <c r="X20" s="154">
        <f t="shared" si="15"/>
        <v>0</v>
      </c>
      <c r="Y20" s="154">
        <f t="shared" si="16"/>
        <v>0</v>
      </c>
      <c r="Z20" s="154">
        <f t="shared" si="17"/>
        <v>2493.7330754352024</v>
      </c>
      <c r="AA20" s="154">
        <f t="shared" si="18"/>
        <v>0</v>
      </c>
      <c r="AB20" s="154">
        <f t="shared" si="19"/>
        <v>0</v>
      </c>
      <c r="AC20" s="154">
        <f t="shared" si="20"/>
        <v>2877.3843178098491</v>
      </c>
      <c r="AD20" s="154">
        <f t="shared" si="21"/>
        <v>0</v>
      </c>
      <c r="AE20" s="154">
        <f t="shared" si="22"/>
        <v>0</v>
      </c>
      <c r="AF20" s="154">
        <f t="shared" si="23"/>
        <v>1918.2562118732328</v>
      </c>
      <c r="AG20" s="154">
        <f t="shared" si="24"/>
        <v>0</v>
      </c>
      <c r="AH20" s="154">
        <f t="shared" si="25"/>
        <v>0</v>
      </c>
      <c r="AI20" s="154">
        <f t="shared" si="26"/>
        <v>1087.0118533948321</v>
      </c>
      <c r="AJ20" s="154">
        <f t="shared" si="27"/>
        <v>0</v>
      </c>
      <c r="AK20" s="154">
        <f t="shared" si="28"/>
        <v>0</v>
      </c>
      <c r="AL20" s="154">
        <f t="shared" si="29"/>
        <v>1253.2607250905121</v>
      </c>
      <c r="AM20" s="154">
        <f t="shared" si="30"/>
        <v>0</v>
      </c>
      <c r="AN20" s="154">
        <f t="shared" si="31"/>
        <v>0</v>
      </c>
      <c r="AO20" s="173"/>
      <c r="AP20" s="18"/>
      <c r="AQ20" s="174"/>
      <c r="AR20" s="154">
        <f t="shared" si="32"/>
        <v>25785.199999999997</v>
      </c>
      <c r="AS20" s="1">
        <v>69</v>
      </c>
      <c r="AT20" s="235">
        <f t="shared" si="2"/>
        <v>373.69855072463764</v>
      </c>
    </row>
    <row r="21" spans="2:46" x14ac:dyDescent="0.25">
      <c r="B21" s="436"/>
      <c r="C21" s="8">
        <v>43098</v>
      </c>
      <c r="D21" s="9" t="s">
        <v>7</v>
      </c>
      <c r="E21" s="9" t="s">
        <v>18</v>
      </c>
      <c r="F21" s="29">
        <v>25607.727272727265</v>
      </c>
      <c r="G21" s="113">
        <f t="shared" si="33"/>
        <v>25607.727272727265</v>
      </c>
      <c r="H21" s="111"/>
      <c r="I21" s="119"/>
      <c r="K21" s="159">
        <f t="shared" si="1"/>
        <v>2444.8184793929468</v>
      </c>
      <c r="L21" s="154">
        <f t="shared" si="3"/>
        <v>0</v>
      </c>
      <c r="M21" s="154">
        <f t="shared" si="4"/>
        <v>0</v>
      </c>
      <c r="N21" s="154">
        <f t="shared" si="5"/>
        <v>2794.0782621633675</v>
      </c>
      <c r="O21" s="154">
        <f t="shared" si="6"/>
        <v>0</v>
      </c>
      <c r="P21" s="154">
        <f t="shared" si="7"/>
        <v>0</v>
      </c>
      <c r="Q21" s="154">
        <f t="shared" si="8"/>
        <v>5972.3422853741986</v>
      </c>
      <c r="R21" s="154">
        <f t="shared" si="9"/>
        <v>0</v>
      </c>
      <c r="S21" s="154">
        <f t="shared" si="10"/>
        <v>0</v>
      </c>
      <c r="T21" s="154">
        <f t="shared" si="11"/>
        <v>2514.6704359470309</v>
      </c>
      <c r="U21" s="154">
        <f t="shared" si="12"/>
        <v>0</v>
      </c>
      <c r="V21" s="154">
        <f t="shared" si="13"/>
        <v>0</v>
      </c>
      <c r="W21" s="154">
        <f t="shared" si="14"/>
        <v>1362.1131528046417</v>
      </c>
      <c r="X21" s="154">
        <f t="shared" si="15"/>
        <v>0</v>
      </c>
      <c r="Y21" s="154">
        <f t="shared" si="16"/>
        <v>0</v>
      </c>
      <c r="Z21" s="154">
        <f t="shared" si="17"/>
        <v>2724.2263056092834</v>
      </c>
      <c r="AA21" s="154">
        <f t="shared" si="18"/>
        <v>0</v>
      </c>
      <c r="AB21" s="154">
        <f t="shared" si="19"/>
        <v>0</v>
      </c>
      <c r="AC21" s="154">
        <f t="shared" si="20"/>
        <v>3143.3380449337888</v>
      </c>
      <c r="AD21" s="154">
        <f t="shared" si="21"/>
        <v>0</v>
      </c>
      <c r="AE21" s="154">
        <f t="shared" si="22"/>
        <v>0</v>
      </c>
      <c r="AF21" s="154">
        <f t="shared" si="23"/>
        <v>2095.558696622526</v>
      </c>
      <c r="AG21" s="154">
        <f t="shared" si="24"/>
        <v>0</v>
      </c>
      <c r="AH21" s="154">
        <f t="shared" si="25"/>
        <v>0</v>
      </c>
      <c r="AI21" s="154">
        <f t="shared" si="26"/>
        <v>1187.4832614194313</v>
      </c>
      <c r="AJ21" s="154">
        <f t="shared" si="27"/>
        <v>0</v>
      </c>
      <c r="AK21" s="154">
        <f t="shared" si="28"/>
        <v>0</v>
      </c>
      <c r="AL21" s="154">
        <f t="shared" si="29"/>
        <v>1369.0983484600501</v>
      </c>
      <c r="AM21" s="154">
        <f t="shared" si="30"/>
        <v>0</v>
      </c>
      <c r="AN21" s="154">
        <f t="shared" si="31"/>
        <v>0</v>
      </c>
      <c r="AO21" s="173"/>
      <c r="AP21" s="18"/>
      <c r="AQ21" s="174"/>
      <c r="AR21" s="154">
        <f t="shared" si="32"/>
        <v>28168.499999999993</v>
      </c>
      <c r="AS21" s="1">
        <v>69</v>
      </c>
      <c r="AT21" s="235">
        <f t="shared" si="2"/>
        <v>408.23913043478251</v>
      </c>
    </row>
    <row r="22" spans="2:46" x14ac:dyDescent="0.25">
      <c r="B22" s="436"/>
      <c r="C22" s="8">
        <v>43099</v>
      </c>
      <c r="D22" s="9" t="s">
        <v>1</v>
      </c>
      <c r="E22" s="9" t="s">
        <v>17</v>
      </c>
      <c r="F22" s="29">
        <v>29943.545454545452</v>
      </c>
      <c r="G22" s="113">
        <f t="shared" si="33"/>
        <v>29943.545454545452</v>
      </c>
      <c r="H22" s="111"/>
      <c r="I22" s="119"/>
      <c r="K22" s="159">
        <f t="shared" si="1"/>
        <v>2858.7672965332536</v>
      </c>
      <c r="L22" s="154">
        <f t="shared" si="3"/>
        <v>0</v>
      </c>
      <c r="M22" s="154">
        <f t="shared" si="4"/>
        <v>0</v>
      </c>
      <c r="N22" s="154">
        <f t="shared" si="5"/>
        <v>3267.1626246094329</v>
      </c>
      <c r="O22" s="154">
        <f t="shared" si="6"/>
        <v>0</v>
      </c>
      <c r="P22" s="154">
        <f t="shared" si="7"/>
        <v>0</v>
      </c>
      <c r="Q22" s="154">
        <f t="shared" si="8"/>
        <v>6983.5601101026623</v>
      </c>
      <c r="R22" s="154">
        <f t="shared" si="9"/>
        <v>0</v>
      </c>
      <c r="S22" s="154">
        <f t="shared" si="10"/>
        <v>0</v>
      </c>
      <c r="T22" s="154">
        <f t="shared" si="11"/>
        <v>2940.4463621484892</v>
      </c>
      <c r="U22" s="154">
        <f t="shared" si="12"/>
        <v>0</v>
      </c>
      <c r="V22" s="154">
        <f t="shared" si="13"/>
        <v>0</v>
      </c>
      <c r="W22" s="154">
        <f t="shared" si="14"/>
        <v>1592.7417794970986</v>
      </c>
      <c r="X22" s="154">
        <f t="shared" si="15"/>
        <v>0</v>
      </c>
      <c r="Y22" s="154">
        <f t="shared" si="16"/>
        <v>0</v>
      </c>
      <c r="Z22" s="154">
        <f t="shared" si="17"/>
        <v>3185.4835589941972</v>
      </c>
      <c r="AA22" s="154">
        <f t="shared" si="18"/>
        <v>0</v>
      </c>
      <c r="AB22" s="154">
        <f t="shared" si="19"/>
        <v>0</v>
      </c>
      <c r="AC22" s="154">
        <f t="shared" si="20"/>
        <v>3675.5579526856122</v>
      </c>
      <c r="AD22" s="154">
        <f t="shared" si="21"/>
        <v>0</v>
      </c>
      <c r="AE22" s="154">
        <f t="shared" si="22"/>
        <v>0</v>
      </c>
      <c r="AF22" s="154">
        <f t="shared" si="23"/>
        <v>2450.3719684570747</v>
      </c>
      <c r="AG22" s="154">
        <f t="shared" si="24"/>
        <v>0</v>
      </c>
      <c r="AH22" s="154">
        <f t="shared" si="25"/>
        <v>0</v>
      </c>
      <c r="AI22" s="154">
        <f t="shared" si="26"/>
        <v>1388.5441154590092</v>
      </c>
      <c r="AJ22" s="154">
        <f t="shared" si="27"/>
        <v>0</v>
      </c>
      <c r="AK22" s="154">
        <f t="shared" si="28"/>
        <v>0</v>
      </c>
      <c r="AL22" s="154">
        <f t="shared" si="29"/>
        <v>1600.9096860586221</v>
      </c>
      <c r="AM22" s="154">
        <f t="shared" si="30"/>
        <v>0</v>
      </c>
      <c r="AN22" s="154">
        <f t="shared" si="31"/>
        <v>0</v>
      </c>
      <c r="AO22" s="173"/>
      <c r="AP22" s="18"/>
      <c r="AQ22" s="174"/>
      <c r="AR22" s="154">
        <f t="shared" si="32"/>
        <v>32937.9</v>
      </c>
      <c r="AS22" s="1">
        <v>69</v>
      </c>
      <c r="AT22" s="235">
        <f t="shared" si="2"/>
        <v>477.3608695652174</v>
      </c>
    </row>
    <row r="23" spans="2:46" x14ac:dyDescent="0.25">
      <c r="B23" s="436"/>
      <c r="C23" s="8">
        <v>43100</v>
      </c>
      <c r="D23" s="9" t="s">
        <v>2</v>
      </c>
      <c r="E23" s="9" t="s">
        <v>17</v>
      </c>
      <c r="F23" s="29">
        <v>29943.545454545452</v>
      </c>
      <c r="G23" s="114">
        <f t="shared" si="33"/>
        <v>29943.545454545452</v>
      </c>
      <c r="H23" s="112"/>
      <c r="I23" s="131"/>
      <c r="K23" s="159">
        <f t="shared" si="1"/>
        <v>2858.7672965332536</v>
      </c>
      <c r="L23" s="154">
        <f t="shared" si="3"/>
        <v>0</v>
      </c>
      <c r="M23" s="154">
        <f t="shared" si="4"/>
        <v>0</v>
      </c>
      <c r="N23" s="154">
        <f t="shared" si="5"/>
        <v>3267.1626246094329</v>
      </c>
      <c r="O23" s="154">
        <f t="shared" si="6"/>
        <v>0</v>
      </c>
      <c r="P23" s="154">
        <f t="shared" si="7"/>
        <v>0</v>
      </c>
      <c r="Q23" s="154">
        <f t="shared" si="8"/>
        <v>6983.5601101026623</v>
      </c>
      <c r="R23" s="154">
        <f t="shared" si="9"/>
        <v>0</v>
      </c>
      <c r="S23" s="154">
        <f t="shared" si="10"/>
        <v>0</v>
      </c>
      <c r="T23" s="154">
        <f t="shared" si="11"/>
        <v>2940.4463621484892</v>
      </c>
      <c r="U23" s="154">
        <f t="shared" si="12"/>
        <v>0</v>
      </c>
      <c r="V23" s="154">
        <f t="shared" si="13"/>
        <v>0</v>
      </c>
      <c r="W23" s="154">
        <f t="shared" si="14"/>
        <v>1592.7417794970986</v>
      </c>
      <c r="X23" s="154">
        <f t="shared" si="15"/>
        <v>0</v>
      </c>
      <c r="Y23" s="154">
        <f t="shared" si="16"/>
        <v>0</v>
      </c>
      <c r="Z23" s="154">
        <f t="shared" si="17"/>
        <v>3185.4835589941972</v>
      </c>
      <c r="AA23" s="154">
        <f t="shared" si="18"/>
        <v>0</v>
      </c>
      <c r="AB23" s="154">
        <f t="shared" si="19"/>
        <v>0</v>
      </c>
      <c r="AC23" s="154">
        <f t="shared" si="20"/>
        <v>3675.5579526856122</v>
      </c>
      <c r="AD23" s="154">
        <f t="shared" si="21"/>
        <v>0</v>
      </c>
      <c r="AE23" s="154">
        <f t="shared" si="22"/>
        <v>0</v>
      </c>
      <c r="AF23" s="154">
        <f t="shared" si="23"/>
        <v>2450.3719684570747</v>
      </c>
      <c r="AG23" s="154">
        <f t="shared" si="24"/>
        <v>0</v>
      </c>
      <c r="AH23" s="154">
        <f t="shared" si="25"/>
        <v>0</v>
      </c>
      <c r="AI23" s="154">
        <f t="shared" si="26"/>
        <v>1388.5441154590092</v>
      </c>
      <c r="AJ23" s="154">
        <f t="shared" si="27"/>
        <v>0</v>
      </c>
      <c r="AK23" s="154">
        <f t="shared" si="28"/>
        <v>0</v>
      </c>
      <c r="AL23" s="154">
        <f t="shared" si="29"/>
        <v>1600.9096860586221</v>
      </c>
      <c r="AM23" s="154">
        <f t="shared" si="30"/>
        <v>0</v>
      </c>
      <c r="AN23" s="154">
        <f t="shared" si="31"/>
        <v>0</v>
      </c>
      <c r="AO23" s="175"/>
      <c r="AP23" s="23"/>
      <c r="AQ23" s="176"/>
      <c r="AR23" s="154">
        <f t="shared" si="32"/>
        <v>32937.9</v>
      </c>
      <c r="AS23" s="1">
        <v>69</v>
      </c>
      <c r="AT23" s="235">
        <f t="shared" si="2"/>
        <v>477.3608695652174</v>
      </c>
    </row>
    <row r="24" spans="2:46" ht="14.4" thickBot="1" x14ac:dyDescent="0.3">
      <c r="B24" s="436"/>
      <c r="C24" s="10"/>
      <c r="D24" s="11"/>
      <c r="E24" s="11"/>
      <c r="F24" s="30"/>
      <c r="G24" s="226"/>
      <c r="H24" s="226"/>
      <c r="I24" s="226"/>
      <c r="AR24" s="154"/>
      <c r="AS24" s="129">
        <f>(SUM(AS7:AS23)/(69*15))</f>
        <v>0.79420289855072468</v>
      </c>
    </row>
    <row r="25" spans="2:46" s="109" customFormat="1" ht="14.4" thickTop="1" x14ac:dyDescent="0.25">
      <c r="B25" s="437"/>
      <c r="C25" s="24" t="s">
        <v>16</v>
      </c>
      <c r="D25" s="25"/>
      <c r="E25" s="25"/>
      <c r="F25" s="31">
        <v>242853.18181818177</v>
      </c>
      <c r="G25" s="123">
        <f>SUM(G7:G23)</f>
        <v>210564.54545454538</v>
      </c>
      <c r="H25" s="122">
        <f>SUM(H7:H23)</f>
        <v>0</v>
      </c>
      <c r="I25" s="121">
        <f>SUM(I7:I23)</f>
        <v>38569.090909090912</v>
      </c>
      <c r="K25" s="161">
        <f t="shared" ref="K25:K27" si="34">G25*$K$6</f>
        <v>20102.998065764015</v>
      </c>
      <c r="L25" s="155">
        <f t="shared" ref="L25:L27" si="35">H25*$L$6</f>
        <v>0</v>
      </c>
      <c r="M25" s="155">
        <f t="shared" ref="M25:M27" si="36">I25*$M$6</f>
        <v>2675.9313766714322</v>
      </c>
      <c r="N25" s="155">
        <f t="shared" ref="N25" si="37">G25*$N$6</f>
        <v>22974.854932301732</v>
      </c>
      <c r="O25" s="155">
        <f t="shared" ref="O25" si="38">H25*$O$6</f>
        <v>0</v>
      </c>
      <c r="P25" s="155">
        <f t="shared" ref="P25" si="39">I25*$P$6</f>
        <v>3567.9085022285763</v>
      </c>
      <c r="Q25" s="155">
        <f t="shared" ref="Q25" si="40">G25*$Q$6</f>
        <v>49108.752417794953</v>
      </c>
      <c r="R25" s="155">
        <f t="shared" ref="R25" si="41">H25*$R$6</f>
        <v>0</v>
      </c>
      <c r="S25" s="155">
        <f t="shared" ref="S25" si="42">I25*$S$6</f>
        <v>8473.7826927928691</v>
      </c>
      <c r="T25" s="155">
        <f t="shared" ref="T25" si="43">G25*$T$6</f>
        <v>20677.369439071557</v>
      </c>
      <c r="U25" s="155">
        <f t="shared" ref="U25" si="44">H25*$U$6</f>
        <v>0</v>
      </c>
      <c r="V25" s="155">
        <f t="shared" ref="V25" si="45">I25*$V$6</f>
        <v>3567.9085022285763</v>
      </c>
      <c r="W25" s="155">
        <f t="shared" ref="W25" si="46">G25*$W$6</f>
        <v>11200.241779497095</v>
      </c>
      <c r="X25" s="155">
        <f t="shared" ref="X25" si="47">H25*$X$6</f>
        <v>0</v>
      </c>
      <c r="Y25" s="155">
        <f t="shared" ref="Y25" si="48">I25*$Y$6</f>
        <v>2194.2637288705746</v>
      </c>
      <c r="Z25" s="155">
        <f t="shared" ref="Z25" si="49">G25*$Z$6</f>
        <v>22400.48355899419</v>
      </c>
      <c r="AA25" s="155">
        <f t="shared" ref="AA25" si="50">H25*$AA$6</f>
        <v>0</v>
      </c>
      <c r="AB25" s="155">
        <f t="shared" ref="AB25" si="51">I25*$AB$6</f>
        <v>4388.5274577411492</v>
      </c>
      <c r="AC25" s="155">
        <f t="shared" ref="AC25" si="52">G25*$AC$6</f>
        <v>25846.711798839449</v>
      </c>
      <c r="AD25" s="155">
        <f t="shared" ref="AD25" si="53">H25*$AD$6</f>
        <v>0</v>
      </c>
      <c r="AE25" s="155">
        <f t="shared" ref="AE25" si="54">I25*$AE$6</f>
        <v>5458.9000084097215</v>
      </c>
      <c r="AF25" s="155">
        <f t="shared" ref="AF25" si="55">G25*$AF$6</f>
        <v>17231.141199226302</v>
      </c>
      <c r="AG25" s="155">
        <f t="shared" ref="AG25" si="56">H25*$AG$6</f>
        <v>0</v>
      </c>
      <c r="AH25" s="155">
        <f t="shared" ref="AH25" si="57">I25*$AH$6</f>
        <v>3639.2666722731478</v>
      </c>
      <c r="AI25" s="155">
        <f t="shared" ref="AI25" si="58">G25*$AI$6</f>
        <v>9764.3133462282367</v>
      </c>
      <c r="AJ25" s="155">
        <f t="shared" ref="AJ25" si="59">H25*$AJ$6</f>
        <v>0</v>
      </c>
      <c r="AK25" s="155">
        <f t="shared" ref="AK25" si="60">I25*$AK$6</f>
        <v>2176.4241863594316</v>
      </c>
      <c r="AL25" s="155">
        <f t="shared" ref="AL25" si="61">G25*$AL$6</f>
        <v>11257.678916827848</v>
      </c>
      <c r="AM25" s="155">
        <f t="shared" ref="AM25" si="62">H25*$AM$6</f>
        <v>0</v>
      </c>
      <c r="AN25" s="155">
        <f t="shared" ref="AN25" si="63">I25*$AN$6</f>
        <v>2426.1777815154319</v>
      </c>
      <c r="AR25" s="155">
        <f>SUM(AR7:AR23)</f>
        <v>274047</v>
      </c>
    </row>
    <row r="26" spans="2:46" x14ac:dyDescent="0.25">
      <c r="B26" s="23"/>
      <c r="C26" s="16"/>
      <c r="D26" s="16"/>
      <c r="E26" s="23"/>
      <c r="F26" s="28"/>
      <c r="G26" s="130">
        <f>G25/F25</f>
        <v>0.86704462292032025</v>
      </c>
      <c r="H26" s="130">
        <f>H25/F25</f>
        <v>0</v>
      </c>
      <c r="I26" s="130">
        <f>I25/F25</f>
        <v>0.15881649406581236</v>
      </c>
      <c r="AR26" s="154"/>
    </row>
    <row r="27" spans="2:46" ht="16.5" customHeight="1" x14ac:dyDescent="0.25">
      <c r="B27" s="435" t="s">
        <v>8</v>
      </c>
      <c r="C27" s="6">
        <v>43101</v>
      </c>
      <c r="D27" s="7" t="s">
        <v>3</v>
      </c>
      <c r="E27" s="7" t="s">
        <v>18</v>
      </c>
      <c r="F27" s="32">
        <v>28799.909090909088</v>
      </c>
      <c r="G27" s="124">
        <f t="shared" ref="G27:G32" si="64">F27</f>
        <v>28799.909090909088</v>
      </c>
      <c r="H27" s="128"/>
      <c r="I27" s="118"/>
      <c r="K27" s="159">
        <f t="shared" si="34"/>
        <v>2749.5821554332192</v>
      </c>
      <c r="L27" s="154">
        <f t="shared" si="35"/>
        <v>0</v>
      </c>
      <c r="M27" s="154">
        <f t="shared" si="36"/>
        <v>0</v>
      </c>
      <c r="N27" s="154">
        <f t="shared" ref="N27" si="65">G27*$N$6</f>
        <v>3142.3796062093929</v>
      </c>
      <c r="O27" s="154">
        <f t="shared" ref="O27" si="66">H27*$O$6</f>
        <v>0</v>
      </c>
      <c r="P27" s="154">
        <f t="shared" ref="P27" si="67">I27*$P$6</f>
        <v>0</v>
      </c>
      <c r="Q27" s="154">
        <f t="shared" ref="Q27" si="68">G27*$Q$6</f>
        <v>6716.8364082725775</v>
      </c>
      <c r="R27" s="154">
        <f t="shared" ref="R27" si="69">H27*$R$6</f>
        <v>0</v>
      </c>
      <c r="S27" s="154">
        <f t="shared" ref="S27" si="70">I27*$S$6</f>
        <v>0</v>
      </c>
      <c r="T27" s="154">
        <f t="shared" ref="T27" si="71">G27*$T$6</f>
        <v>2828.1416455884537</v>
      </c>
      <c r="U27" s="154">
        <f t="shared" ref="U27" si="72">H27*$U$6</f>
        <v>0</v>
      </c>
      <c r="V27" s="154">
        <f t="shared" ref="V27" si="73">I27*$V$6</f>
        <v>0</v>
      </c>
      <c r="W27" s="154">
        <f t="shared" ref="W27" si="74">G27*$W$6</f>
        <v>1531.9100580270792</v>
      </c>
      <c r="X27" s="154">
        <f t="shared" ref="X27" si="75">H27*$X$6</f>
        <v>0</v>
      </c>
      <c r="Y27" s="154">
        <f t="shared" ref="Y27" si="76">I27*$Y$6</f>
        <v>0</v>
      </c>
      <c r="Z27" s="154">
        <f t="shared" ref="Z27" si="77">G27*$Z$6</f>
        <v>3063.8201160541585</v>
      </c>
      <c r="AA27" s="154">
        <f t="shared" ref="AA27" si="78">H27*$AA$6</f>
        <v>0</v>
      </c>
      <c r="AB27" s="154">
        <f t="shared" ref="AB27" si="79">I27*$AB$6</f>
        <v>0</v>
      </c>
      <c r="AC27" s="154">
        <f t="shared" ref="AC27" si="80">G27*$AC$6</f>
        <v>3535.1770569855676</v>
      </c>
      <c r="AD27" s="154">
        <f t="shared" ref="AD27" si="81">H27*$AD$6</f>
        <v>0</v>
      </c>
      <c r="AE27" s="154">
        <f t="shared" ref="AE27" si="82">I27*$AE$6</f>
        <v>0</v>
      </c>
      <c r="AF27" s="154">
        <f t="shared" ref="AF27" si="83">G27*$AF$6</f>
        <v>2356.784704657045</v>
      </c>
      <c r="AG27" s="154">
        <f t="shared" ref="AG27" si="84">H27*$AG$6</f>
        <v>0</v>
      </c>
      <c r="AH27" s="154">
        <f t="shared" ref="AH27" si="85">I27*$AH$6</f>
        <v>0</v>
      </c>
      <c r="AI27" s="154">
        <f t="shared" ref="AI27" si="86">G27*$AI$6</f>
        <v>1335.5113326389921</v>
      </c>
      <c r="AJ27" s="154">
        <f t="shared" ref="AJ27" si="87">H27*$AJ$6</f>
        <v>0</v>
      </c>
      <c r="AK27" s="154">
        <f t="shared" ref="AK27" si="88">I27*$AK$6</f>
        <v>0</v>
      </c>
      <c r="AL27" s="154">
        <f t="shared" ref="AL27" si="89">G27*$AL$6</f>
        <v>1539.7660070426027</v>
      </c>
      <c r="AM27" s="154">
        <f t="shared" ref="AM27" si="90">H27*$AM$6</f>
        <v>0</v>
      </c>
      <c r="AN27" s="154">
        <f t="shared" ref="AN27" si="91">I27*$AN$6</f>
        <v>0</v>
      </c>
      <c r="AR27" s="154">
        <f t="shared" ref="AR27:AR57" si="92">F27*1.1</f>
        <v>31679.9</v>
      </c>
      <c r="AS27" s="1">
        <v>69</v>
      </c>
      <c r="AT27" s="235">
        <f>AR27/AS27</f>
        <v>459.1289855072464</v>
      </c>
    </row>
    <row r="28" spans="2:46" x14ac:dyDescent="0.25">
      <c r="B28" s="436"/>
      <c r="C28" s="8">
        <v>43102</v>
      </c>
      <c r="D28" s="9" t="s">
        <v>4</v>
      </c>
      <c r="E28" s="9" t="s">
        <v>18</v>
      </c>
      <c r="F28" s="29">
        <v>28799.909090909088</v>
      </c>
      <c r="G28" s="113">
        <f t="shared" si="64"/>
        <v>28799.909090909088</v>
      </c>
      <c r="H28" s="111"/>
      <c r="I28" s="119"/>
      <c r="K28" s="159">
        <f t="shared" ref="K28:K57" si="93">G28*$K$6</f>
        <v>2749.5821554332192</v>
      </c>
      <c r="L28" s="154">
        <f t="shared" ref="L28:L57" si="94">H28*$L$6</f>
        <v>0</v>
      </c>
      <c r="M28" s="154">
        <f t="shared" ref="M28:M57" si="95">I28*$M$6</f>
        <v>0</v>
      </c>
      <c r="N28" s="154">
        <f t="shared" ref="N28:N57" si="96">G28*$N$6</f>
        <v>3142.3796062093929</v>
      </c>
      <c r="O28" s="154">
        <f t="shared" ref="O28:O57" si="97">H28*$O$6</f>
        <v>0</v>
      </c>
      <c r="P28" s="154">
        <f t="shared" ref="P28:P57" si="98">I28*$P$6</f>
        <v>0</v>
      </c>
      <c r="Q28" s="154">
        <f t="shared" ref="Q28:Q57" si="99">G28*$Q$6</f>
        <v>6716.8364082725775</v>
      </c>
      <c r="R28" s="154">
        <f t="shared" ref="R28:R57" si="100">H28*$R$6</f>
        <v>0</v>
      </c>
      <c r="S28" s="154">
        <f t="shared" ref="S28:S57" si="101">I28*$S$6</f>
        <v>0</v>
      </c>
      <c r="T28" s="154">
        <f t="shared" ref="T28:T57" si="102">G28*$T$6</f>
        <v>2828.1416455884537</v>
      </c>
      <c r="U28" s="154">
        <f t="shared" ref="U28:U57" si="103">H28*$U$6</f>
        <v>0</v>
      </c>
      <c r="V28" s="154">
        <f t="shared" ref="V28:V57" si="104">I28*$V$6</f>
        <v>0</v>
      </c>
      <c r="W28" s="154">
        <f t="shared" ref="W28:W57" si="105">G28*$W$6</f>
        <v>1531.9100580270792</v>
      </c>
      <c r="X28" s="154">
        <f t="shared" ref="X28:X57" si="106">H28*$X$6</f>
        <v>0</v>
      </c>
      <c r="Y28" s="154">
        <f t="shared" ref="Y28:Y57" si="107">I28*$Y$6</f>
        <v>0</v>
      </c>
      <c r="Z28" s="154">
        <f t="shared" ref="Z28:Z57" si="108">G28*$Z$6</f>
        <v>3063.8201160541585</v>
      </c>
      <c r="AA28" s="154">
        <f t="shared" ref="AA28:AA57" si="109">H28*$AA$6</f>
        <v>0</v>
      </c>
      <c r="AB28" s="154">
        <f t="shared" ref="AB28:AB57" si="110">I28*$AB$6</f>
        <v>0</v>
      </c>
      <c r="AC28" s="154">
        <f t="shared" ref="AC28:AC57" si="111">G28*$AC$6</f>
        <v>3535.1770569855676</v>
      </c>
      <c r="AD28" s="154">
        <f t="shared" ref="AD28:AD57" si="112">H28*$AD$6</f>
        <v>0</v>
      </c>
      <c r="AE28" s="154">
        <f t="shared" ref="AE28:AE57" si="113">I28*$AE$6</f>
        <v>0</v>
      </c>
      <c r="AF28" s="154">
        <f t="shared" ref="AF28:AF57" si="114">G28*$AF$6</f>
        <v>2356.784704657045</v>
      </c>
      <c r="AG28" s="154">
        <f t="shared" ref="AG28:AG57" si="115">H28*$AG$6</f>
        <v>0</v>
      </c>
      <c r="AH28" s="154">
        <f t="shared" ref="AH28:AH57" si="116">I28*$AH$6</f>
        <v>0</v>
      </c>
      <c r="AI28" s="154">
        <f t="shared" ref="AI28:AI57" si="117">G28*$AI$6</f>
        <v>1335.5113326389921</v>
      </c>
      <c r="AJ28" s="154">
        <f t="shared" ref="AJ28:AJ57" si="118">H28*$AJ$6</f>
        <v>0</v>
      </c>
      <c r="AK28" s="154">
        <f t="shared" ref="AK28:AK57" si="119">I28*$AK$6</f>
        <v>0</v>
      </c>
      <c r="AL28" s="154">
        <f t="shared" ref="AL28:AL57" si="120">G28*$AL$6</f>
        <v>1539.7660070426027</v>
      </c>
      <c r="AM28" s="154">
        <f t="shared" ref="AM28:AM57" si="121">H28*$AM$6</f>
        <v>0</v>
      </c>
      <c r="AN28" s="154">
        <f t="shared" ref="AN28:AN57" si="122">I28*$AN$6</f>
        <v>0</v>
      </c>
      <c r="AR28" s="154">
        <f t="shared" si="92"/>
        <v>31679.9</v>
      </c>
      <c r="AS28" s="1">
        <v>69</v>
      </c>
      <c r="AT28" s="235">
        <f t="shared" ref="AT28:AT57" si="123">AR28/AS28</f>
        <v>459.1289855072464</v>
      </c>
    </row>
    <row r="29" spans="2:46" x14ac:dyDescent="0.25">
      <c r="B29" s="436"/>
      <c r="C29" s="8">
        <v>43103</v>
      </c>
      <c r="D29" s="9" t="s">
        <v>5</v>
      </c>
      <c r="E29" s="9" t="s">
        <v>18</v>
      </c>
      <c r="F29" s="29">
        <v>25607.727272727265</v>
      </c>
      <c r="G29" s="113">
        <f t="shared" si="64"/>
        <v>25607.727272727265</v>
      </c>
      <c r="H29" s="111"/>
      <c r="I29" s="119"/>
      <c r="K29" s="159">
        <f t="shared" si="93"/>
        <v>2444.8184793929468</v>
      </c>
      <c r="L29" s="154">
        <f t="shared" si="94"/>
        <v>0</v>
      </c>
      <c r="M29" s="154">
        <f t="shared" si="95"/>
        <v>0</v>
      </c>
      <c r="N29" s="154">
        <f t="shared" si="96"/>
        <v>2794.0782621633675</v>
      </c>
      <c r="O29" s="154">
        <f t="shared" si="97"/>
        <v>0</v>
      </c>
      <c r="P29" s="154">
        <f t="shared" si="98"/>
        <v>0</v>
      </c>
      <c r="Q29" s="154">
        <f t="shared" si="99"/>
        <v>5972.3422853741986</v>
      </c>
      <c r="R29" s="154">
        <f t="shared" si="100"/>
        <v>0</v>
      </c>
      <c r="S29" s="154">
        <f t="shared" si="101"/>
        <v>0</v>
      </c>
      <c r="T29" s="154">
        <f t="shared" si="102"/>
        <v>2514.6704359470309</v>
      </c>
      <c r="U29" s="154">
        <f t="shared" si="103"/>
        <v>0</v>
      </c>
      <c r="V29" s="154">
        <f t="shared" si="104"/>
        <v>0</v>
      </c>
      <c r="W29" s="154">
        <f t="shared" si="105"/>
        <v>1362.1131528046417</v>
      </c>
      <c r="X29" s="154">
        <f t="shared" si="106"/>
        <v>0</v>
      </c>
      <c r="Y29" s="154">
        <f t="shared" si="107"/>
        <v>0</v>
      </c>
      <c r="Z29" s="154">
        <f t="shared" si="108"/>
        <v>2724.2263056092834</v>
      </c>
      <c r="AA29" s="154">
        <f t="shared" si="109"/>
        <v>0</v>
      </c>
      <c r="AB29" s="154">
        <f t="shared" si="110"/>
        <v>0</v>
      </c>
      <c r="AC29" s="154">
        <f t="shared" si="111"/>
        <v>3143.3380449337888</v>
      </c>
      <c r="AD29" s="154">
        <f t="shared" si="112"/>
        <v>0</v>
      </c>
      <c r="AE29" s="154">
        <f t="shared" si="113"/>
        <v>0</v>
      </c>
      <c r="AF29" s="154">
        <f t="shared" si="114"/>
        <v>2095.558696622526</v>
      </c>
      <c r="AG29" s="154">
        <f t="shared" si="115"/>
        <v>0</v>
      </c>
      <c r="AH29" s="154">
        <f t="shared" si="116"/>
        <v>0</v>
      </c>
      <c r="AI29" s="154">
        <f t="shared" si="117"/>
        <v>1187.4832614194313</v>
      </c>
      <c r="AJ29" s="154">
        <f t="shared" si="118"/>
        <v>0</v>
      </c>
      <c r="AK29" s="154">
        <f t="shared" si="119"/>
        <v>0</v>
      </c>
      <c r="AL29" s="154">
        <f t="shared" si="120"/>
        <v>1369.0983484600501</v>
      </c>
      <c r="AM29" s="154">
        <f t="shared" si="121"/>
        <v>0</v>
      </c>
      <c r="AN29" s="154">
        <f t="shared" si="122"/>
        <v>0</v>
      </c>
      <c r="AR29" s="154">
        <f t="shared" si="92"/>
        <v>28168.499999999993</v>
      </c>
      <c r="AS29" s="1">
        <v>69</v>
      </c>
      <c r="AT29" s="235">
        <f t="shared" si="123"/>
        <v>408.23913043478251</v>
      </c>
    </row>
    <row r="30" spans="2:46" x14ac:dyDescent="0.25">
      <c r="B30" s="436"/>
      <c r="C30" s="8">
        <v>43104</v>
      </c>
      <c r="D30" s="9" t="s">
        <v>6</v>
      </c>
      <c r="E30" s="9" t="s">
        <v>18</v>
      </c>
      <c r="F30" s="29">
        <v>25607.727272727265</v>
      </c>
      <c r="G30" s="113">
        <f t="shared" si="64"/>
        <v>25607.727272727265</v>
      </c>
      <c r="H30" s="111"/>
      <c r="I30" s="119"/>
      <c r="K30" s="159">
        <f t="shared" si="93"/>
        <v>2444.8184793929468</v>
      </c>
      <c r="L30" s="154">
        <f t="shared" si="94"/>
        <v>0</v>
      </c>
      <c r="M30" s="154">
        <f t="shared" si="95"/>
        <v>0</v>
      </c>
      <c r="N30" s="154">
        <f t="shared" si="96"/>
        <v>2794.0782621633675</v>
      </c>
      <c r="O30" s="154">
        <f t="shared" si="97"/>
        <v>0</v>
      </c>
      <c r="P30" s="154">
        <f t="shared" si="98"/>
        <v>0</v>
      </c>
      <c r="Q30" s="154">
        <f t="shared" si="99"/>
        <v>5972.3422853741986</v>
      </c>
      <c r="R30" s="154">
        <f t="shared" si="100"/>
        <v>0</v>
      </c>
      <c r="S30" s="154">
        <f t="shared" si="101"/>
        <v>0</v>
      </c>
      <c r="T30" s="154">
        <f t="shared" si="102"/>
        <v>2514.6704359470309</v>
      </c>
      <c r="U30" s="154">
        <f t="shared" si="103"/>
        <v>0</v>
      </c>
      <c r="V30" s="154">
        <f t="shared" si="104"/>
        <v>0</v>
      </c>
      <c r="W30" s="154">
        <f t="shared" si="105"/>
        <v>1362.1131528046417</v>
      </c>
      <c r="X30" s="154">
        <f t="shared" si="106"/>
        <v>0</v>
      </c>
      <c r="Y30" s="154">
        <f t="shared" si="107"/>
        <v>0</v>
      </c>
      <c r="Z30" s="154">
        <f t="shared" si="108"/>
        <v>2724.2263056092834</v>
      </c>
      <c r="AA30" s="154">
        <f t="shared" si="109"/>
        <v>0</v>
      </c>
      <c r="AB30" s="154">
        <f t="shared" si="110"/>
        <v>0</v>
      </c>
      <c r="AC30" s="154">
        <f t="shared" si="111"/>
        <v>3143.3380449337888</v>
      </c>
      <c r="AD30" s="154">
        <f t="shared" si="112"/>
        <v>0</v>
      </c>
      <c r="AE30" s="154">
        <f t="shared" si="113"/>
        <v>0</v>
      </c>
      <c r="AF30" s="154">
        <f t="shared" si="114"/>
        <v>2095.558696622526</v>
      </c>
      <c r="AG30" s="154">
        <f t="shared" si="115"/>
        <v>0</v>
      </c>
      <c r="AH30" s="154">
        <f t="shared" si="116"/>
        <v>0</v>
      </c>
      <c r="AI30" s="154">
        <f t="shared" si="117"/>
        <v>1187.4832614194313</v>
      </c>
      <c r="AJ30" s="154">
        <f t="shared" si="118"/>
        <v>0</v>
      </c>
      <c r="AK30" s="154">
        <f t="shared" si="119"/>
        <v>0</v>
      </c>
      <c r="AL30" s="154">
        <f t="shared" si="120"/>
        <v>1369.0983484600501</v>
      </c>
      <c r="AM30" s="154">
        <f t="shared" si="121"/>
        <v>0</v>
      </c>
      <c r="AN30" s="154">
        <f t="shared" si="122"/>
        <v>0</v>
      </c>
      <c r="AR30" s="154">
        <f t="shared" si="92"/>
        <v>28168.499999999993</v>
      </c>
      <c r="AS30" s="1">
        <v>68</v>
      </c>
      <c r="AT30" s="235">
        <f t="shared" si="123"/>
        <v>414.24264705882342</v>
      </c>
    </row>
    <row r="31" spans="2:46" x14ac:dyDescent="0.25">
      <c r="B31" s="436"/>
      <c r="C31" s="8">
        <v>43105</v>
      </c>
      <c r="D31" s="9" t="s">
        <v>7</v>
      </c>
      <c r="E31" s="9" t="s">
        <v>18</v>
      </c>
      <c r="F31" s="29">
        <v>25607.727272727265</v>
      </c>
      <c r="G31" s="113">
        <f t="shared" si="64"/>
        <v>25607.727272727265</v>
      </c>
      <c r="H31" s="111"/>
      <c r="I31" s="119"/>
      <c r="K31" s="159">
        <f t="shared" si="93"/>
        <v>2444.8184793929468</v>
      </c>
      <c r="L31" s="154">
        <f t="shared" si="94"/>
        <v>0</v>
      </c>
      <c r="M31" s="154">
        <f t="shared" si="95"/>
        <v>0</v>
      </c>
      <c r="N31" s="154">
        <f t="shared" si="96"/>
        <v>2794.0782621633675</v>
      </c>
      <c r="O31" s="154">
        <f t="shared" si="97"/>
        <v>0</v>
      </c>
      <c r="P31" s="154">
        <f t="shared" si="98"/>
        <v>0</v>
      </c>
      <c r="Q31" s="154">
        <f t="shared" si="99"/>
        <v>5972.3422853741986</v>
      </c>
      <c r="R31" s="154">
        <f t="shared" si="100"/>
        <v>0</v>
      </c>
      <c r="S31" s="154">
        <f t="shared" si="101"/>
        <v>0</v>
      </c>
      <c r="T31" s="154">
        <f t="shared" si="102"/>
        <v>2514.6704359470309</v>
      </c>
      <c r="U31" s="154">
        <f t="shared" si="103"/>
        <v>0</v>
      </c>
      <c r="V31" s="154">
        <f t="shared" si="104"/>
        <v>0</v>
      </c>
      <c r="W31" s="154">
        <f t="shared" si="105"/>
        <v>1362.1131528046417</v>
      </c>
      <c r="X31" s="154">
        <f t="shared" si="106"/>
        <v>0</v>
      </c>
      <c r="Y31" s="154">
        <f t="shared" si="107"/>
        <v>0</v>
      </c>
      <c r="Z31" s="154">
        <f t="shared" si="108"/>
        <v>2724.2263056092834</v>
      </c>
      <c r="AA31" s="154">
        <f t="shared" si="109"/>
        <v>0</v>
      </c>
      <c r="AB31" s="154">
        <f t="shared" si="110"/>
        <v>0</v>
      </c>
      <c r="AC31" s="154">
        <f t="shared" si="111"/>
        <v>3143.3380449337888</v>
      </c>
      <c r="AD31" s="154">
        <f t="shared" si="112"/>
        <v>0</v>
      </c>
      <c r="AE31" s="154">
        <f t="shared" si="113"/>
        <v>0</v>
      </c>
      <c r="AF31" s="154">
        <f t="shared" si="114"/>
        <v>2095.558696622526</v>
      </c>
      <c r="AG31" s="154">
        <f t="shared" si="115"/>
        <v>0</v>
      </c>
      <c r="AH31" s="154">
        <f t="shared" si="116"/>
        <v>0</v>
      </c>
      <c r="AI31" s="154">
        <f t="shared" si="117"/>
        <v>1187.4832614194313</v>
      </c>
      <c r="AJ31" s="154">
        <f t="shared" si="118"/>
        <v>0</v>
      </c>
      <c r="AK31" s="154">
        <f t="shared" si="119"/>
        <v>0</v>
      </c>
      <c r="AL31" s="154">
        <f t="shared" si="120"/>
        <v>1369.0983484600501</v>
      </c>
      <c r="AM31" s="154">
        <f t="shared" si="121"/>
        <v>0</v>
      </c>
      <c r="AN31" s="154">
        <f t="shared" si="122"/>
        <v>0</v>
      </c>
      <c r="AR31" s="154">
        <f t="shared" si="92"/>
        <v>28168.499999999993</v>
      </c>
      <c r="AS31" s="1">
        <v>68</v>
      </c>
      <c r="AT31" s="235">
        <f t="shared" si="123"/>
        <v>414.24264705882342</v>
      </c>
    </row>
    <row r="32" spans="2:46" x14ac:dyDescent="0.25">
      <c r="B32" s="436"/>
      <c r="C32" s="8">
        <v>43106</v>
      </c>
      <c r="D32" s="9" t="s">
        <v>1</v>
      </c>
      <c r="E32" s="9" t="s">
        <v>17</v>
      </c>
      <c r="F32" s="29">
        <v>25607.727272727265</v>
      </c>
      <c r="G32" s="113">
        <f t="shared" si="64"/>
        <v>25607.727272727265</v>
      </c>
      <c r="H32" s="111"/>
      <c r="I32" s="119"/>
      <c r="K32" s="159">
        <f t="shared" si="93"/>
        <v>2444.8184793929468</v>
      </c>
      <c r="L32" s="154">
        <f t="shared" si="94"/>
        <v>0</v>
      </c>
      <c r="M32" s="154">
        <f t="shared" si="95"/>
        <v>0</v>
      </c>
      <c r="N32" s="154">
        <f t="shared" si="96"/>
        <v>2794.0782621633675</v>
      </c>
      <c r="O32" s="154">
        <f t="shared" si="97"/>
        <v>0</v>
      </c>
      <c r="P32" s="154">
        <f t="shared" si="98"/>
        <v>0</v>
      </c>
      <c r="Q32" s="154">
        <f t="shared" si="99"/>
        <v>5972.3422853741986</v>
      </c>
      <c r="R32" s="154">
        <f t="shared" si="100"/>
        <v>0</v>
      </c>
      <c r="S32" s="154">
        <f t="shared" si="101"/>
        <v>0</v>
      </c>
      <c r="T32" s="154">
        <f t="shared" si="102"/>
        <v>2514.6704359470309</v>
      </c>
      <c r="U32" s="154">
        <f t="shared" si="103"/>
        <v>0</v>
      </c>
      <c r="V32" s="154">
        <f t="shared" si="104"/>
        <v>0</v>
      </c>
      <c r="W32" s="154">
        <f t="shared" si="105"/>
        <v>1362.1131528046417</v>
      </c>
      <c r="X32" s="154">
        <f t="shared" si="106"/>
        <v>0</v>
      </c>
      <c r="Y32" s="154">
        <f t="shared" si="107"/>
        <v>0</v>
      </c>
      <c r="Z32" s="154">
        <f t="shared" si="108"/>
        <v>2724.2263056092834</v>
      </c>
      <c r="AA32" s="154">
        <f t="shared" si="109"/>
        <v>0</v>
      </c>
      <c r="AB32" s="154">
        <f t="shared" si="110"/>
        <v>0</v>
      </c>
      <c r="AC32" s="154">
        <f t="shared" si="111"/>
        <v>3143.3380449337888</v>
      </c>
      <c r="AD32" s="154">
        <f t="shared" si="112"/>
        <v>0</v>
      </c>
      <c r="AE32" s="154">
        <f t="shared" si="113"/>
        <v>0</v>
      </c>
      <c r="AF32" s="154">
        <f t="shared" si="114"/>
        <v>2095.558696622526</v>
      </c>
      <c r="AG32" s="154">
        <f t="shared" si="115"/>
        <v>0</v>
      </c>
      <c r="AH32" s="154">
        <f t="shared" si="116"/>
        <v>0</v>
      </c>
      <c r="AI32" s="154">
        <f t="shared" si="117"/>
        <v>1187.4832614194313</v>
      </c>
      <c r="AJ32" s="154">
        <f t="shared" si="118"/>
        <v>0</v>
      </c>
      <c r="AK32" s="154">
        <f t="shared" si="119"/>
        <v>0</v>
      </c>
      <c r="AL32" s="154">
        <f t="shared" si="120"/>
        <v>1369.0983484600501</v>
      </c>
      <c r="AM32" s="154">
        <f t="shared" si="121"/>
        <v>0</v>
      </c>
      <c r="AN32" s="154">
        <f t="shared" si="122"/>
        <v>0</v>
      </c>
      <c r="AR32" s="154">
        <f t="shared" si="92"/>
        <v>28168.499999999993</v>
      </c>
      <c r="AS32" s="1">
        <v>68</v>
      </c>
      <c r="AT32" s="235">
        <f t="shared" si="123"/>
        <v>414.24264705882342</v>
      </c>
    </row>
    <row r="33" spans="2:46" x14ac:dyDescent="0.25">
      <c r="B33" s="436"/>
      <c r="C33" s="8">
        <v>43107</v>
      </c>
      <c r="D33" s="9" t="s">
        <v>2</v>
      </c>
      <c r="E33" s="9" t="s">
        <v>17</v>
      </c>
      <c r="F33" s="29">
        <v>11530.181818181818</v>
      </c>
      <c r="G33" s="113"/>
      <c r="H33" s="111"/>
      <c r="I33" s="119">
        <f t="shared" ref="I33:I38" si="124">F33</f>
        <v>11530.181818181818</v>
      </c>
      <c r="K33" s="159">
        <f t="shared" si="93"/>
        <v>0</v>
      </c>
      <c r="L33" s="154">
        <f t="shared" si="94"/>
        <v>0</v>
      </c>
      <c r="M33" s="154">
        <f t="shared" si="95"/>
        <v>799.96636111344708</v>
      </c>
      <c r="N33" s="154">
        <f t="shared" si="96"/>
        <v>0</v>
      </c>
      <c r="O33" s="154">
        <f t="shared" si="97"/>
        <v>0</v>
      </c>
      <c r="P33" s="154">
        <f t="shared" si="98"/>
        <v>1066.6218148179294</v>
      </c>
      <c r="Q33" s="154">
        <f t="shared" si="99"/>
        <v>0</v>
      </c>
      <c r="R33" s="154">
        <f t="shared" si="100"/>
        <v>0</v>
      </c>
      <c r="S33" s="154">
        <f t="shared" si="101"/>
        <v>2533.2268101925824</v>
      </c>
      <c r="T33" s="154">
        <f t="shared" si="102"/>
        <v>0</v>
      </c>
      <c r="U33" s="154">
        <f t="shared" si="103"/>
        <v>0</v>
      </c>
      <c r="V33" s="154">
        <f t="shared" si="104"/>
        <v>1066.6218148179294</v>
      </c>
      <c r="W33" s="154">
        <f t="shared" si="105"/>
        <v>0</v>
      </c>
      <c r="X33" s="154">
        <f t="shared" si="106"/>
        <v>0</v>
      </c>
      <c r="Y33" s="154">
        <f t="shared" si="107"/>
        <v>655.97241611302661</v>
      </c>
      <c r="Z33" s="154">
        <f t="shared" si="108"/>
        <v>0</v>
      </c>
      <c r="AA33" s="154">
        <f t="shared" si="109"/>
        <v>0</v>
      </c>
      <c r="AB33" s="154">
        <f t="shared" si="110"/>
        <v>1311.9448322260532</v>
      </c>
      <c r="AC33" s="154">
        <f t="shared" si="111"/>
        <v>0</v>
      </c>
      <c r="AD33" s="154">
        <f t="shared" si="112"/>
        <v>0</v>
      </c>
      <c r="AE33" s="154">
        <f t="shared" si="113"/>
        <v>1631.9313766714322</v>
      </c>
      <c r="AF33" s="154">
        <f t="shared" si="114"/>
        <v>0</v>
      </c>
      <c r="AG33" s="154">
        <f t="shared" si="115"/>
        <v>0</v>
      </c>
      <c r="AH33" s="154">
        <f t="shared" si="116"/>
        <v>1087.9542511142881</v>
      </c>
      <c r="AI33" s="154">
        <f t="shared" si="117"/>
        <v>0</v>
      </c>
      <c r="AJ33" s="154">
        <f t="shared" si="118"/>
        <v>0</v>
      </c>
      <c r="AK33" s="154">
        <f t="shared" si="119"/>
        <v>650.63930703893709</v>
      </c>
      <c r="AL33" s="154">
        <f t="shared" si="120"/>
        <v>0</v>
      </c>
      <c r="AM33" s="154">
        <f t="shared" si="121"/>
        <v>0</v>
      </c>
      <c r="AN33" s="154">
        <f t="shared" si="122"/>
        <v>725.30283407619208</v>
      </c>
      <c r="AR33" s="154">
        <f t="shared" si="92"/>
        <v>12683.2</v>
      </c>
      <c r="AS33" s="1">
        <v>45</v>
      </c>
      <c r="AT33" s="235">
        <f t="shared" si="123"/>
        <v>281.84888888888889</v>
      </c>
    </row>
    <row r="34" spans="2:46" x14ac:dyDescent="0.25">
      <c r="B34" s="436"/>
      <c r="C34" s="8">
        <v>43108</v>
      </c>
      <c r="D34" s="9" t="s">
        <v>3</v>
      </c>
      <c r="E34" s="9" t="s">
        <v>18</v>
      </c>
      <c r="F34" s="29">
        <v>7589.9999999999991</v>
      </c>
      <c r="G34" s="113"/>
      <c r="H34" s="111"/>
      <c r="I34" s="119">
        <f t="shared" si="124"/>
        <v>7589.9999999999991</v>
      </c>
      <c r="K34" s="159">
        <f t="shared" si="93"/>
        <v>0</v>
      </c>
      <c r="L34" s="154">
        <f t="shared" si="94"/>
        <v>0</v>
      </c>
      <c r="M34" s="154">
        <f t="shared" si="95"/>
        <v>526.595744680851</v>
      </c>
      <c r="N34" s="154">
        <f t="shared" si="96"/>
        <v>0</v>
      </c>
      <c r="O34" s="154">
        <f t="shared" si="97"/>
        <v>0</v>
      </c>
      <c r="P34" s="154">
        <f t="shared" si="98"/>
        <v>702.127659574468</v>
      </c>
      <c r="Q34" s="154">
        <f t="shared" si="99"/>
        <v>0</v>
      </c>
      <c r="R34" s="154">
        <f t="shared" si="100"/>
        <v>0</v>
      </c>
      <c r="S34" s="154">
        <f t="shared" si="101"/>
        <v>1667.5531914893613</v>
      </c>
      <c r="T34" s="154">
        <f t="shared" si="102"/>
        <v>0</v>
      </c>
      <c r="U34" s="154">
        <f t="shared" si="103"/>
        <v>0</v>
      </c>
      <c r="V34" s="154">
        <f t="shared" si="104"/>
        <v>702.127659574468</v>
      </c>
      <c r="W34" s="154">
        <f t="shared" si="105"/>
        <v>0</v>
      </c>
      <c r="X34" s="154">
        <f t="shared" si="106"/>
        <v>0</v>
      </c>
      <c r="Y34" s="154">
        <f t="shared" si="107"/>
        <v>431.80851063829783</v>
      </c>
      <c r="Z34" s="154">
        <f t="shared" si="108"/>
        <v>0</v>
      </c>
      <c r="AA34" s="154">
        <f t="shared" si="109"/>
        <v>0</v>
      </c>
      <c r="AB34" s="154">
        <f t="shared" si="110"/>
        <v>863.61702127659566</v>
      </c>
      <c r="AC34" s="154">
        <f t="shared" si="111"/>
        <v>0</v>
      </c>
      <c r="AD34" s="154">
        <f t="shared" si="112"/>
        <v>0</v>
      </c>
      <c r="AE34" s="154">
        <f t="shared" si="113"/>
        <v>1074.255319148936</v>
      </c>
      <c r="AF34" s="154">
        <f t="shared" si="114"/>
        <v>0</v>
      </c>
      <c r="AG34" s="154">
        <f t="shared" si="115"/>
        <v>0</v>
      </c>
      <c r="AH34" s="154">
        <f t="shared" si="116"/>
        <v>716.17021276595733</v>
      </c>
      <c r="AI34" s="154">
        <f t="shared" si="117"/>
        <v>0</v>
      </c>
      <c r="AJ34" s="154">
        <f t="shared" si="118"/>
        <v>0</v>
      </c>
      <c r="AK34" s="154">
        <f t="shared" si="119"/>
        <v>428.2978723404255</v>
      </c>
      <c r="AL34" s="154">
        <f t="shared" si="120"/>
        <v>0</v>
      </c>
      <c r="AM34" s="154">
        <f t="shared" si="121"/>
        <v>0</v>
      </c>
      <c r="AN34" s="154">
        <f t="shared" si="122"/>
        <v>477.44680851063828</v>
      </c>
      <c r="AR34" s="154">
        <f t="shared" si="92"/>
        <v>8349</v>
      </c>
      <c r="AS34" s="1">
        <v>25</v>
      </c>
      <c r="AT34" s="235">
        <f t="shared" si="123"/>
        <v>333.96</v>
      </c>
    </row>
    <row r="35" spans="2:46" x14ac:dyDescent="0.25">
      <c r="B35" s="436"/>
      <c r="C35" s="8">
        <v>43109</v>
      </c>
      <c r="D35" s="9" t="s">
        <v>4</v>
      </c>
      <c r="E35" s="9" t="s">
        <v>18</v>
      </c>
      <c r="F35" s="29">
        <v>7589.9999999999991</v>
      </c>
      <c r="G35" s="113"/>
      <c r="H35" s="111"/>
      <c r="I35" s="119">
        <f t="shared" si="124"/>
        <v>7589.9999999999991</v>
      </c>
      <c r="K35" s="159">
        <f t="shared" si="93"/>
        <v>0</v>
      </c>
      <c r="L35" s="154">
        <f t="shared" si="94"/>
        <v>0</v>
      </c>
      <c r="M35" s="154">
        <f t="shared" si="95"/>
        <v>526.595744680851</v>
      </c>
      <c r="N35" s="154">
        <f t="shared" si="96"/>
        <v>0</v>
      </c>
      <c r="O35" s="154">
        <f t="shared" si="97"/>
        <v>0</v>
      </c>
      <c r="P35" s="154">
        <f t="shared" si="98"/>
        <v>702.127659574468</v>
      </c>
      <c r="Q35" s="154">
        <f t="shared" si="99"/>
        <v>0</v>
      </c>
      <c r="R35" s="154">
        <f t="shared" si="100"/>
        <v>0</v>
      </c>
      <c r="S35" s="154">
        <f t="shared" si="101"/>
        <v>1667.5531914893613</v>
      </c>
      <c r="T35" s="154">
        <f t="shared" si="102"/>
        <v>0</v>
      </c>
      <c r="U35" s="154">
        <f t="shared" si="103"/>
        <v>0</v>
      </c>
      <c r="V35" s="154">
        <f t="shared" si="104"/>
        <v>702.127659574468</v>
      </c>
      <c r="W35" s="154">
        <f t="shared" si="105"/>
        <v>0</v>
      </c>
      <c r="X35" s="154">
        <f t="shared" si="106"/>
        <v>0</v>
      </c>
      <c r="Y35" s="154">
        <f t="shared" si="107"/>
        <v>431.80851063829783</v>
      </c>
      <c r="Z35" s="154">
        <f t="shared" si="108"/>
        <v>0</v>
      </c>
      <c r="AA35" s="154">
        <f t="shared" si="109"/>
        <v>0</v>
      </c>
      <c r="AB35" s="154">
        <f t="shared" si="110"/>
        <v>863.61702127659566</v>
      </c>
      <c r="AC35" s="154">
        <f t="shared" si="111"/>
        <v>0</v>
      </c>
      <c r="AD35" s="154">
        <f t="shared" si="112"/>
        <v>0</v>
      </c>
      <c r="AE35" s="154">
        <f t="shared" si="113"/>
        <v>1074.255319148936</v>
      </c>
      <c r="AF35" s="154">
        <f t="shared" si="114"/>
        <v>0</v>
      </c>
      <c r="AG35" s="154">
        <f t="shared" si="115"/>
        <v>0</v>
      </c>
      <c r="AH35" s="154">
        <f t="shared" si="116"/>
        <v>716.17021276595733</v>
      </c>
      <c r="AI35" s="154">
        <f t="shared" si="117"/>
        <v>0</v>
      </c>
      <c r="AJ35" s="154">
        <f t="shared" si="118"/>
        <v>0</v>
      </c>
      <c r="AK35" s="154">
        <f t="shared" si="119"/>
        <v>428.2978723404255</v>
      </c>
      <c r="AL35" s="154">
        <f t="shared" si="120"/>
        <v>0</v>
      </c>
      <c r="AM35" s="154">
        <f t="shared" si="121"/>
        <v>0</v>
      </c>
      <c r="AN35" s="154">
        <f t="shared" si="122"/>
        <v>477.44680851063828</v>
      </c>
      <c r="AR35" s="154">
        <f t="shared" si="92"/>
        <v>8349</v>
      </c>
      <c r="AS35" s="1">
        <v>25</v>
      </c>
      <c r="AT35" s="235">
        <f t="shared" si="123"/>
        <v>333.96</v>
      </c>
    </row>
    <row r="36" spans="2:46" x14ac:dyDescent="0.25">
      <c r="B36" s="436"/>
      <c r="C36" s="8">
        <v>43110</v>
      </c>
      <c r="D36" s="9" t="s">
        <v>5</v>
      </c>
      <c r="E36" s="9" t="s">
        <v>18</v>
      </c>
      <c r="F36" s="29">
        <v>7589.9999999999991</v>
      </c>
      <c r="G36" s="113"/>
      <c r="H36" s="111"/>
      <c r="I36" s="119">
        <f t="shared" si="124"/>
        <v>7589.9999999999991</v>
      </c>
      <c r="K36" s="159">
        <f t="shared" si="93"/>
        <v>0</v>
      </c>
      <c r="L36" s="154">
        <f t="shared" si="94"/>
        <v>0</v>
      </c>
      <c r="M36" s="154">
        <f t="shared" si="95"/>
        <v>526.595744680851</v>
      </c>
      <c r="N36" s="154">
        <f t="shared" si="96"/>
        <v>0</v>
      </c>
      <c r="O36" s="154">
        <f t="shared" si="97"/>
        <v>0</v>
      </c>
      <c r="P36" s="154">
        <f t="shared" si="98"/>
        <v>702.127659574468</v>
      </c>
      <c r="Q36" s="154">
        <f t="shared" si="99"/>
        <v>0</v>
      </c>
      <c r="R36" s="154">
        <f t="shared" si="100"/>
        <v>0</v>
      </c>
      <c r="S36" s="154">
        <f t="shared" si="101"/>
        <v>1667.5531914893613</v>
      </c>
      <c r="T36" s="154">
        <f t="shared" si="102"/>
        <v>0</v>
      </c>
      <c r="U36" s="154">
        <f t="shared" si="103"/>
        <v>0</v>
      </c>
      <c r="V36" s="154">
        <f t="shared" si="104"/>
        <v>702.127659574468</v>
      </c>
      <c r="W36" s="154">
        <f t="shared" si="105"/>
        <v>0</v>
      </c>
      <c r="X36" s="154">
        <f t="shared" si="106"/>
        <v>0</v>
      </c>
      <c r="Y36" s="154">
        <f t="shared" si="107"/>
        <v>431.80851063829783</v>
      </c>
      <c r="Z36" s="154">
        <f t="shared" si="108"/>
        <v>0</v>
      </c>
      <c r="AA36" s="154">
        <f t="shared" si="109"/>
        <v>0</v>
      </c>
      <c r="AB36" s="154">
        <f t="shared" si="110"/>
        <v>863.61702127659566</v>
      </c>
      <c r="AC36" s="154">
        <f t="shared" si="111"/>
        <v>0</v>
      </c>
      <c r="AD36" s="154">
        <f t="shared" si="112"/>
        <v>0</v>
      </c>
      <c r="AE36" s="154">
        <f t="shared" si="113"/>
        <v>1074.255319148936</v>
      </c>
      <c r="AF36" s="154">
        <f t="shared" si="114"/>
        <v>0</v>
      </c>
      <c r="AG36" s="154">
        <f t="shared" si="115"/>
        <v>0</v>
      </c>
      <c r="AH36" s="154">
        <f t="shared" si="116"/>
        <v>716.17021276595733</v>
      </c>
      <c r="AI36" s="154">
        <f t="shared" si="117"/>
        <v>0</v>
      </c>
      <c r="AJ36" s="154">
        <f t="shared" si="118"/>
        <v>0</v>
      </c>
      <c r="AK36" s="154">
        <f t="shared" si="119"/>
        <v>428.2978723404255</v>
      </c>
      <c r="AL36" s="154">
        <f t="shared" si="120"/>
        <v>0</v>
      </c>
      <c r="AM36" s="154">
        <f t="shared" si="121"/>
        <v>0</v>
      </c>
      <c r="AN36" s="154">
        <f t="shared" si="122"/>
        <v>477.44680851063828</v>
      </c>
      <c r="AR36" s="154">
        <f t="shared" si="92"/>
        <v>8349</v>
      </c>
      <c r="AS36" s="1">
        <v>25</v>
      </c>
      <c r="AT36" s="235">
        <f t="shared" si="123"/>
        <v>333.96</v>
      </c>
    </row>
    <row r="37" spans="2:46" x14ac:dyDescent="0.25">
      <c r="B37" s="436"/>
      <c r="C37" s="8">
        <v>43111</v>
      </c>
      <c r="D37" s="9" t="s">
        <v>6</v>
      </c>
      <c r="E37" s="9" t="s">
        <v>18</v>
      </c>
      <c r="F37" s="29">
        <v>7589.9999999999991</v>
      </c>
      <c r="G37" s="113"/>
      <c r="H37" s="111"/>
      <c r="I37" s="119">
        <f t="shared" si="124"/>
        <v>7589.9999999999991</v>
      </c>
      <c r="K37" s="159">
        <f t="shared" si="93"/>
        <v>0</v>
      </c>
      <c r="L37" s="154">
        <f t="shared" si="94"/>
        <v>0</v>
      </c>
      <c r="M37" s="154">
        <f t="shared" si="95"/>
        <v>526.595744680851</v>
      </c>
      <c r="N37" s="154">
        <f t="shared" si="96"/>
        <v>0</v>
      </c>
      <c r="O37" s="154">
        <f t="shared" si="97"/>
        <v>0</v>
      </c>
      <c r="P37" s="154">
        <f t="shared" si="98"/>
        <v>702.127659574468</v>
      </c>
      <c r="Q37" s="154">
        <f t="shared" si="99"/>
        <v>0</v>
      </c>
      <c r="R37" s="154">
        <f t="shared" si="100"/>
        <v>0</v>
      </c>
      <c r="S37" s="154">
        <f t="shared" si="101"/>
        <v>1667.5531914893613</v>
      </c>
      <c r="T37" s="154">
        <f t="shared" si="102"/>
        <v>0</v>
      </c>
      <c r="U37" s="154">
        <f t="shared" si="103"/>
        <v>0</v>
      </c>
      <c r="V37" s="154">
        <f t="shared" si="104"/>
        <v>702.127659574468</v>
      </c>
      <c r="W37" s="154">
        <f t="shared" si="105"/>
        <v>0</v>
      </c>
      <c r="X37" s="154">
        <f t="shared" si="106"/>
        <v>0</v>
      </c>
      <c r="Y37" s="154">
        <f t="shared" si="107"/>
        <v>431.80851063829783</v>
      </c>
      <c r="Z37" s="154">
        <f t="shared" si="108"/>
        <v>0</v>
      </c>
      <c r="AA37" s="154">
        <f t="shared" si="109"/>
        <v>0</v>
      </c>
      <c r="AB37" s="154">
        <f t="shared" si="110"/>
        <v>863.61702127659566</v>
      </c>
      <c r="AC37" s="154">
        <f t="shared" si="111"/>
        <v>0</v>
      </c>
      <c r="AD37" s="154">
        <f t="shared" si="112"/>
        <v>0</v>
      </c>
      <c r="AE37" s="154">
        <f t="shared" si="113"/>
        <v>1074.255319148936</v>
      </c>
      <c r="AF37" s="154">
        <f t="shared" si="114"/>
        <v>0</v>
      </c>
      <c r="AG37" s="154">
        <f t="shared" si="115"/>
        <v>0</v>
      </c>
      <c r="AH37" s="154">
        <f t="shared" si="116"/>
        <v>716.17021276595733</v>
      </c>
      <c r="AI37" s="154">
        <f t="shared" si="117"/>
        <v>0</v>
      </c>
      <c r="AJ37" s="154">
        <f t="shared" si="118"/>
        <v>0</v>
      </c>
      <c r="AK37" s="154">
        <f t="shared" si="119"/>
        <v>428.2978723404255</v>
      </c>
      <c r="AL37" s="154">
        <f t="shared" si="120"/>
        <v>0</v>
      </c>
      <c r="AM37" s="154">
        <f t="shared" si="121"/>
        <v>0</v>
      </c>
      <c r="AN37" s="154">
        <f t="shared" si="122"/>
        <v>477.44680851063828</v>
      </c>
      <c r="AR37" s="154">
        <f t="shared" si="92"/>
        <v>8349</v>
      </c>
      <c r="AS37" s="1">
        <v>25</v>
      </c>
      <c r="AT37" s="235">
        <f t="shared" si="123"/>
        <v>333.96</v>
      </c>
    </row>
    <row r="38" spans="2:46" x14ac:dyDescent="0.25">
      <c r="B38" s="436"/>
      <c r="C38" s="8">
        <v>43112</v>
      </c>
      <c r="D38" s="9" t="s">
        <v>7</v>
      </c>
      <c r="E38" s="9" t="s">
        <v>18</v>
      </c>
      <c r="F38" s="29">
        <v>9676.7272727272721</v>
      </c>
      <c r="G38" s="113"/>
      <c r="H38" s="111"/>
      <c r="I38" s="119">
        <f t="shared" si="124"/>
        <v>9676.7272727272721</v>
      </c>
      <c r="K38" s="159">
        <f t="shared" si="93"/>
        <v>0</v>
      </c>
      <c r="L38" s="154">
        <f t="shared" si="94"/>
        <v>0</v>
      </c>
      <c r="M38" s="154">
        <f t="shared" si="95"/>
        <v>671.37330754352024</v>
      </c>
      <c r="N38" s="154">
        <f t="shared" si="96"/>
        <v>0</v>
      </c>
      <c r="O38" s="154">
        <f t="shared" si="97"/>
        <v>0</v>
      </c>
      <c r="P38" s="154">
        <f t="shared" si="98"/>
        <v>895.16441005802699</v>
      </c>
      <c r="Q38" s="154">
        <f t="shared" si="99"/>
        <v>0</v>
      </c>
      <c r="R38" s="154">
        <f t="shared" si="100"/>
        <v>0</v>
      </c>
      <c r="S38" s="154">
        <f t="shared" si="101"/>
        <v>2126.0154738878141</v>
      </c>
      <c r="T38" s="154">
        <f t="shared" si="102"/>
        <v>0</v>
      </c>
      <c r="U38" s="154">
        <f t="shared" si="103"/>
        <v>0</v>
      </c>
      <c r="V38" s="154">
        <f t="shared" si="104"/>
        <v>895.16441005802699</v>
      </c>
      <c r="W38" s="154">
        <f t="shared" si="105"/>
        <v>0</v>
      </c>
      <c r="X38" s="154">
        <f t="shared" si="106"/>
        <v>0</v>
      </c>
      <c r="Y38" s="154">
        <f t="shared" si="107"/>
        <v>550.52611218568666</v>
      </c>
      <c r="Z38" s="154">
        <f t="shared" si="108"/>
        <v>0</v>
      </c>
      <c r="AA38" s="154">
        <f t="shared" si="109"/>
        <v>0</v>
      </c>
      <c r="AB38" s="154">
        <f t="shared" si="110"/>
        <v>1101.0522243713733</v>
      </c>
      <c r="AC38" s="154">
        <f t="shared" si="111"/>
        <v>0</v>
      </c>
      <c r="AD38" s="154">
        <f t="shared" si="112"/>
        <v>0</v>
      </c>
      <c r="AE38" s="154">
        <f t="shared" si="113"/>
        <v>1369.6015473887812</v>
      </c>
      <c r="AF38" s="154">
        <f t="shared" si="114"/>
        <v>0</v>
      </c>
      <c r="AG38" s="154">
        <f t="shared" si="115"/>
        <v>0</v>
      </c>
      <c r="AH38" s="154">
        <f t="shared" si="116"/>
        <v>913.06769825918752</v>
      </c>
      <c r="AI38" s="154">
        <f t="shared" si="117"/>
        <v>0</v>
      </c>
      <c r="AJ38" s="154">
        <f t="shared" si="118"/>
        <v>0</v>
      </c>
      <c r="AK38" s="154">
        <f t="shared" si="119"/>
        <v>546.05029013539649</v>
      </c>
      <c r="AL38" s="154">
        <f t="shared" si="120"/>
        <v>0</v>
      </c>
      <c r="AM38" s="154">
        <f t="shared" si="121"/>
        <v>0</v>
      </c>
      <c r="AN38" s="154">
        <f t="shared" si="122"/>
        <v>608.71179883945842</v>
      </c>
      <c r="AR38" s="154">
        <f t="shared" si="92"/>
        <v>10644.4</v>
      </c>
      <c r="AS38" s="1">
        <v>28</v>
      </c>
      <c r="AT38" s="235">
        <f t="shared" si="123"/>
        <v>380.15714285714284</v>
      </c>
    </row>
    <row r="39" spans="2:46" x14ac:dyDescent="0.25">
      <c r="B39" s="436"/>
      <c r="C39" s="8">
        <v>43113</v>
      </c>
      <c r="D39" s="9" t="s">
        <v>1</v>
      </c>
      <c r="E39" s="9" t="s">
        <v>17</v>
      </c>
      <c r="F39" s="29">
        <v>11530.181818181818</v>
      </c>
      <c r="G39" s="113"/>
      <c r="H39" s="111"/>
      <c r="I39" s="119">
        <f t="shared" ref="I39:I52" si="125">F39</f>
        <v>11530.181818181818</v>
      </c>
      <c r="K39" s="159">
        <f t="shared" si="93"/>
        <v>0</v>
      </c>
      <c r="L39" s="154">
        <f t="shared" si="94"/>
        <v>0</v>
      </c>
      <c r="M39" s="154">
        <f t="shared" si="95"/>
        <v>799.96636111344708</v>
      </c>
      <c r="N39" s="154">
        <f t="shared" si="96"/>
        <v>0</v>
      </c>
      <c r="O39" s="154">
        <f t="shared" si="97"/>
        <v>0</v>
      </c>
      <c r="P39" s="154">
        <f t="shared" si="98"/>
        <v>1066.6218148179294</v>
      </c>
      <c r="Q39" s="154">
        <f t="shared" si="99"/>
        <v>0</v>
      </c>
      <c r="R39" s="154">
        <f t="shared" si="100"/>
        <v>0</v>
      </c>
      <c r="S39" s="154">
        <f t="shared" si="101"/>
        <v>2533.2268101925824</v>
      </c>
      <c r="T39" s="154">
        <f t="shared" si="102"/>
        <v>0</v>
      </c>
      <c r="U39" s="154">
        <f t="shared" si="103"/>
        <v>0</v>
      </c>
      <c r="V39" s="154">
        <f t="shared" si="104"/>
        <v>1066.6218148179294</v>
      </c>
      <c r="W39" s="154">
        <f t="shared" si="105"/>
        <v>0</v>
      </c>
      <c r="X39" s="154">
        <f t="shared" si="106"/>
        <v>0</v>
      </c>
      <c r="Y39" s="154">
        <f t="shared" si="107"/>
        <v>655.97241611302661</v>
      </c>
      <c r="Z39" s="154">
        <f t="shared" si="108"/>
        <v>0</v>
      </c>
      <c r="AA39" s="154">
        <f t="shared" si="109"/>
        <v>0</v>
      </c>
      <c r="AB39" s="154">
        <f t="shared" si="110"/>
        <v>1311.9448322260532</v>
      </c>
      <c r="AC39" s="154">
        <f t="shared" si="111"/>
        <v>0</v>
      </c>
      <c r="AD39" s="154">
        <f t="shared" si="112"/>
        <v>0</v>
      </c>
      <c r="AE39" s="154">
        <f t="shared" si="113"/>
        <v>1631.9313766714322</v>
      </c>
      <c r="AF39" s="154">
        <f t="shared" si="114"/>
        <v>0</v>
      </c>
      <c r="AG39" s="154">
        <f t="shared" si="115"/>
        <v>0</v>
      </c>
      <c r="AH39" s="154">
        <f t="shared" si="116"/>
        <v>1087.9542511142881</v>
      </c>
      <c r="AI39" s="154">
        <f t="shared" si="117"/>
        <v>0</v>
      </c>
      <c r="AJ39" s="154">
        <f t="shared" si="118"/>
        <v>0</v>
      </c>
      <c r="AK39" s="154">
        <f t="shared" si="119"/>
        <v>650.63930703893709</v>
      </c>
      <c r="AL39" s="154">
        <f t="shared" si="120"/>
        <v>0</v>
      </c>
      <c r="AM39" s="154">
        <f t="shared" si="121"/>
        <v>0</v>
      </c>
      <c r="AN39" s="154">
        <f t="shared" si="122"/>
        <v>725.30283407619208</v>
      </c>
      <c r="AR39" s="154">
        <f t="shared" si="92"/>
        <v>12683.2</v>
      </c>
      <c r="AS39" s="1">
        <v>45</v>
      </c>
      <c r="AT39" s="235">
        <f t="shared" si="123"/>
        <v>281.84888888888889</v>
      </c>
    </row>
    <row r="40" spans="2:46" x14ac:dyDescent="0.25">
      <c r="B40" s="436"/>
      <c r="C40" s="8">
        <v>43114</v>
      </c>
      <c r="D40" s="9" t="s">
        <v>2</v>
      </c>
      <c r="E40" s="9" t="s">
        <v>17</v>
      </c>
      <c r="F40" s="29">
        <v>10758.545454545454</v>
      </c>
      <c r="G40" s="113"/>
      <c r="H40" s="111"/>
      <c r="I40" s="119">
        <f t="shared" si="125"/>
        <v>10758.545454545454</v>
      </c>
      <c r="K40" s="159">
        <f t="shared" si="93"/>
        <v>0</v>
      </c>
      <c r="L40" s="154">
        <f t="shared" si="94"/>
        <v>0</v>
      </c>
      <c r="M40" s="154">
        <f t="shared" si="95"/>
        <v>746.43007316457818</v>
      </c>
      <c r="N40" s="154">
        <f t="shared" si="96"/>
        <v>0</v>
      </c>
      <c r="O40" s="154">
        <f t="shared" si="97"/>
        <v>0</v>
      </c>
      <c r="P40" s="154">
        <f t="shared" si="98"/>
        <v>995.24009755277098</v>
      </c>
      <c r="Q40" s="154">
        <f t="shared" si="99"/>
        <v>0</v>
      </c>
      <c r="R40" s="154">
        <f t="shared" si="100"/>
        <v>0</v>
      </c>
      <c r="S40" s="154">
        <f t="shared" si="101"/>
        <v>2363.695231687831</v>
      </c>
      <c r="T40" s="154">
        <f t="shared" si="102"/>
        <v>0</v>
      </c>
      <c r="U40" s="154">
        <f t="shared" si="103"/>
        <v>0</v>
      </c>
      <c r="V40" s="154">
        <f t="shared" si="104"/>
        <v>995.24009755277098</v>
      </c>
      <c r="W40" s="154">
        <f t="shared" si="105"/>
        <v>0</v>
      </c>
      <c r="X40" s="154">
        <f t="shared" si="106"/>
        <v>0</v>
      </c>
      <c r="Y40" s="154">
        <f t="shared" si="107"/>
        <v>612.07265999495417</v>
      </c>
      <c r="Z40" s="154">
        <f t="shared" si="108"/>
        <v>0</v>
      </c>
      <c r="AA40" s="154">
        <f t="shared" si="109"/>
        <v>0</v>
      </c>
      <c r="AB40" s="154">
        <f t="shared" si="110"/>
        <v>1224.1453199899083</v>
      </c>
      <c r="AC40" s="154">
        <f t="shared" si="111"/>
        <v>0</v>
      </c>
      <c r="AD40" s="154">
        <f t="shared" si="112"/>
        <v>0</v>
      </c>
      <c r="AE40" s="154">
        <f t="shared" si="113"/>
        <v>1522.7173492557395</v>
      </c>
      <c r="AF40" s="154">
        <f t="shared" si="114"/>
        <v>0</v>
      </c>
      <c r="AG40" s="154">
        <f t="shared" si="115"/>
        <v>0</v>
      </c>
      <c r="AH40" s="154">
        <f t="shared" si="116"/>
        <v>1015.1448995038263</v>
      </c>
      <c r="AI40" s="154">
        <f t="shared" si="117"/>
        <v>0</v>
      </c>
      <c r="AJ40" s="154">
        <f t="shared" si="118"/>
        <v>0</v>
      </c>
      <c r="AK40" s="154">
        <f t="shared" si="119"/>
        <v>607.09645950719027</v>
      </c>
      <c r="AL40" s="154">
        <f t="shared" si="120"/>
        <v>0</v>
      </c>
      <c r="AM40" s="154">
        <f t="shared" si="121"/>
        <v>0</v>
      </c>
      <c r="AN40" s="154">
        <f t="shared" si="122"/>
        <v>676.76326633588428</v>
      </c>
      <c r="AR40" s="154">
        <f t="shared" si="92"/>
        <v>11834.4</v>
      </c>
      <c r="AS40" s="1">
        <v>40</v>
      </c>
      <c r="AT40" s="235">
        <f t="shared" si="123"/>
        <v>295.86</v>
      </c>
    </row>
    <row r="41" spans="2:46" x14ac:dyDescent="0.25">
      <c r="B41" s="436"/>
      <c r="C41" s="8">
        <v>43115</v>
      </c>
      <c r="D41" s="9" t="s">
        <v>3</v>
      </c>
      <c r="E41" s="9" t="s">
        <v>18</v>
      </c>
      <c r="F41" s="29">
        <v>7589.9999999999991</v>
      </c>
      <c r="G41" s="113"/>
      <c r="H41" s="111"/>
      <c r="I41" s="119">
        <f t="shared" si="125"/>
        <v>7589.9999999999991</v>
      </c>
      <c r="K41" s="159">
        <f t="shared" si="93"/>
        <v>0</v>
      </c>
      <c r="L41" s="154">
        <f t="shared" si="94"/>
        <v>0</v>
      </c>
      <c r="M41" s="154">
        <f t="shared" si="95"/>
        <v>526.595744680851</v>
      </c>
      <c r="N41" s="154">
        <f t="shared" si="96"/>
        <v>0</v>
      </c>
      <c r="O41" s="154">
        <f t="shared" si="97"/>
        <v>0</v>
      </c>
      <c r="P41" s="154">
        <f t="shared" si="98"/>
        <v>702.127659574468</v>
      </c>
      <c r="Q41" s="154">
        <f t="shared" si="99"/>
        <v>0</v>
      </c>
      <c r="R41" s="154">
        <f t="shared" si="100"/>
        <v>0</v>
      </c>
      <c r="S41" s="154">
        <f t="shared" si="101"/>
        <v>1667.5531914893613</v>
      </c>
      <c r="T41" s="154">
        <f t="shared" si="102"/>
        <v>0</v>
      </c>
      <c r="U41" s="154">
        <f t="shared" si="103"/>
        <v>0</v>
      </c>
      <c r="V41" s="154">
        <f t="shared" si="104"/>
        <v>702.127659574468</v>
      </c>
      <c r="W41" s="154">
        <f t="shared" si="105"/>
        <v>0</v>
      </c>
      <c r="X41" s="154">
        <f t="shared" si="106"/>
        <v>0</v>
      </c>
      <c r="Y41" s="154">
        <f t="shared" si="107"/>
        <v>431.80851063829783</v>
      </c>
      <c r="Z41" s="154">
        <f t="shared" si="108"/>
        <v>0</v>
      </c>
      <c r="AA41" s="154">
        <f t="shared" si="109"/>
        <v>0</v>
      </c>
      <c r="AB41" s="154">
        <f t="shared" si="110"/>
        <v>863.61702127659566</v>
      </c>
      <c r="AC41" s="154">
        <f t="shared" si="111"/>
        <v>0</v>
      </c>
      <c r="AD41" s="154">
        <f t="shared" si="112"/>
        <v>0</v>
      </c>
      <c r="AE41" s="154">
        <f t="shared" si="113"/>
        <v>1074.255319148936</v>
      </c>
      <c r="AF41" s="154">
        <f t="shared" si="114"/>
        <v>0</v>
      </c>
      <c r="AG41" s="154">
        <f t="shared" si="115"/>
        <v>0</v>
      </c>
      <c r="AH41" s="154">
        <f t="shared" si="116"/>
        <v>716.17021276595733</v>
      </c>
      <c r="AI41" s="154">
        <f t="shared" si="117"/>
        <v>0</v>
      </c>
      <c r="AJ41" s="154">
        <f t="shared" si="118"/>
        <v>0</v>
      </c>
      <c r="AK41" s="154">
        <f t="shared" si="119"/>
        <v>428.2978723404255</v>
      </c>
      <c r="AL41" s="154">
        <f t="shared" si="120"/>
        <v>0</v>
      </c>
      <c r="AM41" s="154">
        <f t="shared" si="121"/>
        <v>0</v>
      </c>
      <c r="AN41" s="154">
        <f t="shared" si="122"/>
        <v>477.44680851063828</v>
      </c>
      <c r="AR41" s="154">
        <f t="shared" si="92"/>
        <v>8349</v>
      </c>
      <c r="AS41" s="1">
        <v>25</v>
      </c>
      <c r="AT41" s="235">
        <f t="shared" si="123"/>
        <v>333.96</v>
      </c>
    </row>
    <row r="42" spans="2:46" x14ac:dyDescent="0.25">
      <c r="B42" s="436"/>
      <c r="C42" s="8">
        <v>43116</v>
      </c>
      <c r="D42" s="9" t="s">
        <v>4</v>
      </c>
      <c r="E42" s="9" t="s">
        <v>18</v>
      </c>
      <c r="F42" s="29">
        <v>7589.9999999999991</v>
      </c>
      <c r="G42" s="113"/>
      <c r="H42" s="111"/>
      <c r="I42" s="119">
        <f t="shared" si="125"/>
        <v>7589.9999999999991</v>
      </c>
      <c r="K42" s="159">
        <f t="shared" si="93"/>
        <v>0</v>
      </c>
      <c r="L42" s="154">
        <f t="shared" si="94"/>
        <v>0</v>
      </c>
      <c r="M42" s="154">
        <f t="shared" si="95"/>
        <v>526.595744680851</v>
      </c>
      <c r="N42" s="154">
        <f t="shared" si="96"/>
        <v>0</v>
      </c>
      <c r="O42" s="154">
        <f t="shared" si="97"/>
        <v>0</v>
      </c>
      <c r="P42" s="154">
        <f t="shared" si="98"/>
        <v>702.127659574468</v>
      </c>
      <c r="Q42" s="154">
        <f t="shared" si="99"/>
        <v>0</v>
      </c>
      <c r="R42" s="154">
        <f t="shared" si="100"/>
        <v>0</v>
      </c>
      <c r="S42" s="154">
        <f t="shared" si="101"/>
        <v>1667.5531914893613</v>
      </c>
      <c r="T42" s="154">
        <f t="shared" si="102"/>
        <v>0</v>
      </c>
      <c r="U42" s="154">
        <f t="shared" si="103"/>
        <v>0</v>
      </c>
      <c r="V42" s="154">
        <f t="shared" si="104"/>
        <v>702.127659574468</v>
      </c>
      <c r="W42" s="154">
        <f t="shared" si="105"/>
        <v>0</v>
      </c>
      <c r="X42" s="154">
        <f t="shared" si="106"/>
        <v>0</v>
      </c>
      <c r="Y42" s="154">
        <f t="shared" si="107"/>
        <v>431.80851063829783</v>
      </c>
      <c r="Z42" s="154">
        <f t="shared" si="108"/>
        <v>0</v>
      </c>
      <c r="AA42" s="154">
        <f t="shared" si="109"/>
        <v>0</v>
      </c>
      <c r="AB42" s="154">
        <f t="shared" si="110"/>
        <v>863.61702127659566</v>
      </c>
      <c r="AC42" s="154">
        <f t="shared" si="111"/>
        <v>0</v>
      </c>
      <c r="AD42" s="154">
        <f t="shared" si="112"/>
        <v>0</v>
      </c>
      <c r="AE42" s="154">
        <f t="shared" si="113"/>
        <v>1074.255319148936</v>
      </c>
      <c r="AF42" s="154">
        <f t="shared" si="114"/>
        <v>0</v>
      </c>
      <c r="AG42" s="154">
        <f t="shared" si="115"/>
        <v>0</v>
      </c>
      <c r="AH42" s="154">
        <f t="shared" si="116"/>
        <v>716.17021276595733</v>
      </c>
      <c r="AI42" s="154">
        <f t="shared" si="117"/>
        <v>0</v>
      </c>
      <c r="AJ42" s="154">
        <f t="shared" si="118"/>
        <v>0</v>
      </c>
      <c r="AK42" s="154">
        <f t="shared" si="119"/>
        <v>428.2978723404255</v>
      </c>
      <c r="AL42" s="154">
        <f t="shared" si="120"/>
        <v>0</v>
      </c>
      <c r="AM42" s="154">
        <f t="shared" si="121"/>
        <v>0</v>
      </c>
      <c r="AN42" s="154">
        <f t="shared" si="122"/>
        <v>477.44680851063828</v>
      </c>
      <c r="AR42" s="154">
        <f t="shared" si="92"/>
        <v>8349</v>
      </c>
      <c r="AS42" s="1">
        <v>25</v>
      </c>
      <c r="AT42" s="235">
        <f t="shared" si="123"/>
        <v>333.96</v>
      </c>
    </row>
    <row r="43" spans="2:46" x14ac:dyDescent="0.25">
      <c r="B43" s="436"/>
      <c r="C43" s="8">
        <v>43117</v>
      </c>
      <c r="D43" s="9" t="s">
        <v>5</v>
      </c>
      <c r="E43" s="9" t="s">
        <v>18</v>
      </c>
      <c r="F43" s="29">
        <v>7589.9999999999991</v>
      </c>
      <c r="G43" s="113"/>
      <c r="H43" s="111"/>
      <c r="I43" s="119">
        <f t="shared" si="125"/>
        <v>7589.9999999999991</v>
      </c>
      <c r="K43" s="159">
        <f t="shared" si="93"/>
        <v>0</v>
      </c>
      <c r="L43" s="154">
        <f t="shared" si="94"/>
        <v>0</v>
      </c>
      <c r="M43" s="154">
        <f t="shared" si="95"/>
        <v>526.595744680851</v>
      </c>
      <c r="N43" s="154">
        <f t="shared" si="96"/>
        <v>0</v>
      </c>
      <c r="O43" s="154">
        <f t="shared" si="97"/>
        <v>0</v>
      </c>
      <c r="P43" s="154">
        <f t="shared" si="98"/>
        <v>702.127659574468</v>
      </c>
      <c r="Q43" s="154">
        <f t="shared" si="99"/>
        <v>0</v>
      </c>
      <c r="R43" s="154">
        <f t="shared" si="100"/>
        <v>0</v>
      </c>
      <c r="S43" s="154">
        <f t="shared" si="101"/>
        <v>1667.5531914893613</v>
      </c>
      <c r="T43" s="154">
        <f t="shared" si="102"/>
        <v>0</v>
      </c>
      <c r="U43" s="154">
        <f t="shared" si="103"/>
        <v>0</v>
      </c>
      <c r="V43" s="154">
        <f t="shared" si="104"/>
        <v>702.127659574468</v>
      </c>
      <c r="W43" s="154">
        <f t="shared" si="105"/>
        <v>0</v>
      </c>
      <c r="X43" s="154">
        <f t="shared" si="106"/>
        <v>0</v>
      </c>
      <c r="Y43" s="154">
        <f t="shared" si="107"/>
        <v>431.80851063829783</v>
      </c>
      <c r="Z43" s="154">
        <f t="shared" si="108"/>
        <v>0</v>
      </c>
      <c r="AA43" s="154">
        <f t="shared" si="109"/>
        <v>0</v>
      </c>
      <c r="AB43" s="154">
        <f t="shared" si="110"/>
        <v>863.61702127659566</v>
      </c>
      <c r="AC43" s="154">
        <f t="shared" si="111"/>
        <v>0</v>
      </c>
      <c r="AD43" s="154">
        <f t="shared" si="112"/>
        <v>0</v>
      </c>
      <c r="AE43" s="154">
        <f t="shared" si="113"/>
        <v>1074.255319148936</v>
      </c>
      <c r="AF43" s="154">
        <f t="shared" si="114"/>
        <v>0</v>
      </c>
      <c r="AG43" s="154">
        <f t="shared" si="115"/>
        <v>0</v>
      </c>
      <c r="AH43" s="154">
        <f t="shared" si="116"/>
        <v>716.17021276595733</v>
      </c>
      <c r="AI43" s="154">
        <f t="shared" si="117"/>
        <v>0</v>
      </c>
      <c r="AJ43" s="154">
        <f t="shared" si="118"/>
        <v>0</v>
      </c>
      <c r="AK43" s="154">
        <f t="shared" si="119"/>
        <v>428.2978723404255</v>
      </c>
      <c r="AL43" s="154">
        <f t="shared" si="120"/>
        <v>0</v>
      </c>
      <c r="AM43" s="154">
        <f t="shared" si="121"/>
        <v>0</v>
      </c>
      <c r="AN43" s="154">
        <f t="shared" si="122"/>
        <v>477.44680851063828</v>
      </c>
      <c r="AR43" s="154">
        <f t="shared" si="92"/>
        <v>8349</v>
      </c>
      <c r="AS43" s="1">
        <v>25</v>
      </c>
      <c r="AT43" s="235">
        <f t="shared" si="123"/>
        <v>333.96</v>
      </c>
    </row>
    <row r="44" spans="2:46" x14ac:dyDescent="0.25">
      <c r="B44" s="436"/>
      <c r="C44" s="8">
        <v>43118</v>
      </c>
      <c r="D44" s="9" t="s">
        <v>6</v>
      </c>
      <c r="E44" s="9" t="s">
        <v>18</v>
      </c>
      <c r="F44" s="29">
        <v>7589.9999999999991</v>
      </c>
      <c r="G44" s="113"/>
      <c r="H44" s="111"/>
      <c r="I44" s="119">
        <f t="shared" si="125"/>
        <v>7589.9999999999991</v>
      </c>
      <c r="K44" s="159">
        <f t="shared" si="93"/>
        <v>0</v>
      </c>
      <c r="L44" s="154">
        <f t="shared" si="94"/>
        <v>0</v>
      </c>
      <c r="M44" s="154">
        <f t="shared" si="95"/>
        <v>526.595744680851</v>
      </c>
      <c r="N44" s="154">
        <f t="shared" si="96"/>
        <v>0</v>
      </c>
      <c r="O44" s="154">
        <f t="shared" si="97"/>
        <v>0</v>
      </c>
      <c r="P44" s="154">
        <f t="shared" si="98"/>
        <v>702.127659574468</v>
      </c>
      <c r="Q44" s="154">
        <f t="shared" si="99"/>
        <v>0</v>
      </c>
      <c r="R44" s="154">
        <f t="shared" si="100"/>
        <v>0</v>
      </c>
      <c r="S44" s="154">
        <f t="shared" si="101"/>
        <v>1667.5531914893613</v>
      </c>
      <c r="T44" s="154">
        <f t="shared" si="102"/>
        <v>0</v>
      </c>
      <c r="U44" s="154">
        <f t="shared" si="103"/>
        <v>0</v>
      </c>
      <c r="V44" s="154">
        <f t="shared" si="104"/>
        <v>702.127659574468</v>
      </c>
      <c r="W44" s="154">
        <f t="shared" si="105"/>
        <v>0</v>
      </c>
      <c r="X44" s="154">
        <f t="shared" si="106"/>
        <v>0</v>
      </c>
      <c r="Y44" s="154">
        <f t="shared" si="107"/>
        <v>431.80851063829783</v>
      </c>
      <c r="Z44" s="154">
        <f t="shared" si="108"/>
        <v>0</v>
      </c>
      <c r="AA44" s="154">
        <f t="shared" si="109"/>
        <v>0</v>
      </c>
      <c r="AB44" s="154">
        <f t="shared" si="110"/>
        <v>863.61702127659566</v>
      </c>
      <c r="AC44" s="154">
        <f t="shared" si="111"/>
        <v>0</v>
      </c>
      <c r="AD44" s="154">
        <f t="shared" si="112"/>
        <v>0</v>
      </c>
      <c r="AE44" s="154">
        <f t="shared" si="113"/>
        <v>1074.255319148936</v>
      </c>
      <c r="AF44" s="154">
        <f t="shared" si="114"/>
        <v>0</v>
      </c>
      <c r="AG44" s="154">
        <f t="shared" si="115"/>
        <v>0</v>
      </c>
      <c r="AH44" s="154">
        <f t="shared" si="116"/>
        <v>716.17021276595733</v>
      </c>
      <c r="AI44" s="154">
        <f t="shared" si="117"/>
        <v>0</v>
      </c>
      <c r="AJ44" s="154">
        <f t="shared" si="118"/>
        <v>0</v>
      </c>
      <c r="AK44" s="154">
        <f t="shared" si="119"/>
        <v>428.2978723404255</v>
      </c>
      <c r="AL44" s="154">
        <f t="shared" si="120"/>
        <v>0</v>
      </c>
      <c r="AM44" s="154">
        <f t="shared" si="121"/>
        <v>0</v>
      </c>
      <c r="AN44" s="154">
        <f t="shared" si="122"/>
        <v>477.44680851063828</v>
      </c>
      <c r="AR44" s="154">
        <f t="shared" si="92"/>
        <v>8349</v>
      </c>
      <c r="AS44" s="1">
        <v>25</v>
      </c>
      <c r="AT44" s="235">
        <f t="shared" si="123"/>
        <v>333.96</v>
      </c>
    </row>
    <row r="45" spans="2:46" x14ac:dyDescent="0.25">
      <c r="B45" s="436"/>
      <c r="C45" s="8">
        <v>43119</v>
      </c>
      <c r="D45" s="9" t="s">
        <v>7</v>
      </c>
      <c r="E45" s="9" t="s">
        <v>18</v>
      </c>
      <c r="F45" s="29">
        <v>9676.7272727272721</v>
      </c>
      <c r="G45" s="113"/>
      <c r="H45" s="111"/>
      <c r="I45" s="119">
        <f t="shared" si="125"/>
        <v>9676.7272727272721</v>
      </c>
      <c r="K45" s="159">
        <f t="shared" si="93"/>
        <v>0</v>
      </c>
      <c r="L45" s="154">
        <f t="shared" si="94"/>
        <v>0</v>
      </c>
      <c r="M45" s="154">
        <f t="shared" si="95"/>
        <v>671.37330754352024</v>
      </c>
      <c r="N45" s="154">
        <f t="shared" si="96"/>
        <v>0</v>
      </c>
      <c r="O45" s="154">
        <f t="shared" si="97"/>
        <v>0</v>
      </c>
      <c r="P45" s="154">
        <f t="shared" si="98"/>
        <v>895.16441005802699</v>
      </c>
      <c r="Q45" s="154">
        <f t="shared" si="99"/>
        <v>0</v>
      </c>
      <c r="R45" s="154">
        <f t="shared" si="100"/>
        <v>0</v>
      </c>
      <c r="S45" s="154">
        <f t="shared" si="101"/>
        <v>2126.0154738878141</v>
      </c>
      <c r="T45" s="154">
        <f t="shared" si="102"/>
        <v>0</v>
      </c>
      <c r="U45" s="154">
        <f t="shared" si="103"/>
        <v>0</v>
      </c>
      <c r="V45" s="154">
        <f t="shared" si="104"/>
        <v>895.16441005802699</v>
      </c>
      <c r="W45" s="154">
        <f t="shared" si="105"/>
        <v>0</v>
      </c>
      <c r="X45" s="154">
        <f t="shared" si="106"/>
        <v>0</v>
      </c>
      <c r="Y45" s="154">
        <f t="shared" si="107"/>
        <v>550.52611218568666</v>
      </c>
      <c r="Z45" s="154">
        <f t="shared" si="108"/>
        <v>0</v>
      </c>
      <c r="AA45" s="154">
        <f t="shared" si="109"/>
        <v>0</v>
      </c>
      <c r="AB45" s="154">
        <f t="shared" si="110"/>
        <v>1101.0522243713733</v>
      </c>
      <c r="AC45" s="154">
        <f t="shared" si="111"/>
        <v>0</v>
      </c>
      <c r="AD45" s="154">
        <f t="shared" si="112"/>
        <v>0</v>
      </c>
      <c r="AE45" s="154">
        <f t="shared" si="113"/>
        <v>1369.6015473887812</v>
      </c>
      <c r="AF45" s="154">
        <f t="shared" si="114"/>
        <v>0</v>
      </c>
      <c r="AG45" s="154">
        <f t="shared" si="115"/>
        <v>0</v>
      </c>
      <c r="AH45" s="154">
        <f t="shared" si="116"/>
        <v>913.06769825918752</v>
      </c>
      <c r="AI45" s="154">
        <f t="shared" si="117"/>
        <v>0</v>
      </c>
      <c r="AJ45" s="154">
        <f t="shared" si="118"/>
        <v>0</v>
      </c>
      <c r="AK45" s="154">
        <f t="shared" si="119"/>
        <v>546.05029013539649</v>
      </c>
      <c r="AL45" s="154">
        <f t="shared" si="120"/>
        <v>0</v>
      </c>
      <c r="AM45" s="154">
        <f t="shared" si="121"/>
        <v>0</v>
      </c>
      <c r="AN45" s="154">
        <f t="shared" si="122"/>
        <v>608.71179883945842</v>
      </c>
      <c r="AR45" s="154">
        <f t="shared" si="92"/>
        <v>10644.4</v>
      </c>
      <c r="AS45" s="1">
        <v>30</v>
      </c>
      <c r="AT45" s="235">
        <f t="shared" si="123"/>
        <v>354.81333333333333</v>
      </c>
    </row>
    <row r="46" spans="2:46" x14ac:dyDescent="0.25">
      <c r="B46" s="436"/>
      <c r="C46" s="8">
        <v>43120</v>
      </c>
      <c r="D46" s="9" t="s">
        <v>1</v>
      </c>
      <c r="E46" s="9" t="s">
        <v>17</v>
      </c>
      <c r="F46" s="29">
        <v>11530.181818181818</v>
      </c>
      <c r="G46" s="113"/>
      <c r="H46" s="111"/>
      <c r="I46" s="119">
        <f t="shared" si="125"/>
        <v>11530.181818181818</v>
      </c>
      <c r="K46" s="159">
        <f t="shared" si="93"/>
        <v>0</v>
      </c>
      <c r="L46" s="154">
        <f t="shared" si="94"/>
        <v>0</v>
      </c>
      <c r="M46" s="154">
        <f t="shared" si="95"/>
        <v>799.96636111344708</v>
      </c>
      <c r="N46" s="154">
        <f t="shared" si="96"/>
        <v>0</v>
      </c>
      <c r="O46" s="154">
        <f t="shared" si="97"/>
        <v>0</v>
      </c>
      <c r="P46" s="154">
        <f t="shared" si="98"/>
        <v>1066.6218148179294</v>
      </c>
      <c r="Q46" s="154">
        <f t="shared" si="99"/>
        <v>0</v>
      </c>
      <c r="R46" s="154">
        <f t="shared" si="100"/>
        <v>0</v>
      </c>
      <c r="S46" s="154">
        <f t="shared" si="101"/>
        <v>2533.2268101925824</v>
      </c>
      <c r="T46" s="154">
        <f t="shared" si="102"/>
        <v>0</v>
      </c>
      <c r="U46" s="154">
        <f t="shared" si="103"/>
        <v>0</v>
      </c>
      <c r="V46" s="154">
        <f t="shared" si="104"/>
        <v>1066.6218148179294</v>
      </c>
      <c r="W46" s="154">
        <f t="shared" si="105"/>
        <v>0</v>
      </c>
      <c r="X46" s="154">
        <f t="shared" si="106"/>
        <v>0</v>
      </c>
      <c r="Y46" s="154">
        <f t="shared" si="107"/>
        <v>655.97241611302661</v>
      </c>
      <c r="Z46" s="154">
        <f t="shared" si="108"/>
        <v>0</v>
      </c>
      <c r="AA46" s="154">
        <f t="shared" si="109"/>
        <v>0</v>
      </c>
      <c r="AB46" s="154">
        <f t="shared" si="110"/>
        <v>1311.9448322260532</v>
      </c>
      <c r="AC46" s="154">
        <f t="shared" si="111"/>
        <v>0</v>
      </c>
      <c r="AD46" s="154">
        <f t="shared" si="112"/>
        <v>0</v>
      </c>
      <c r="AE46" s="154">
        <f t="shared" si="113"/>
        <v>1631.9313766714322</v>
      </c>
      <c r="AF46" s="154">
        <f t="shared" si="114"/>
        <v>0</v>
      </c>
      <c r="AG46" s="154">
        <f t="shared" si="115"/>
        <v>0</v>
      </c>
      <c r="AH46" s="154">
        <f t="shared" si="116"/>
        <v>1087.9542511142881</v>
      </c>
      <c r="AI46" s="154">
        <f t="shared" si="117"/>
        <v>0</v>
      </c>
      <c r="AJ46" s="154">
        <f t="shared" si="118"/>
        <v>0</v>
      </c>
      <c r="AK46" s="154">
        <f t="shared" si="119"/>
        <v>650.63930703893709</v>
      </c>
      <c r="AL46" s="154">
        <f t="shared" si="120"/>
        <v>0</v>
      </c>
      <c r="AM46" s="154">
        <f t="shared" si="121"/>
        <v>0</v>
      </c>
      <c r="AN46" s="154">
        <f t="shared" si="122"/>
        <v>725.30283407619208</v>
      </c>
      <c r="AR46" s="154">
        <f t="shared" si="92"/>
        <v>12683.2</v>
      </c>
      <c r="AS46" s="1">
        <v>40</v>
      </c>
      <c r="AT46" s="235">
        <f t="shared" si="123"/>
        <v>317.08000000000004</v>
      </c>
    </row>
    <row r="47" spans="2:46" x14ac:dyDescent="0.25">
      <c r="B47" s="436"/>
      <c r="C47" s="8">
        <v>43121</v>
      </c>
      <c r="D47" s="9" t="s">
        <v>2</v>
      </c>
      <c r="E47" s="9" t="s">
        <v>17</v>
      </c>
      <c r="F47" s="29">
        <v>10758.545454545454</v>
      </c>
      <c r="G47" s="113"/>
      <c r="H47" s="111"/>
      <c r="I47" s="119">
        <f t="shared" si="125"/>
        <v>10758.545454545454</v>
      </c>
      <c r="K47" s="159">
        <f t="shared" si="93"/>
        <v>0</v>
      </c>
      <c r="L47" s="154">
        <f t="shared" si="94"/>
        <v>0</v>
      </c>
      <c r="M47" s="154">
        <f t="shared" si="95"/>
        <v>746.43007316457818</v>
      </c>
      <c r="N47" s="154">
        <f t="shared" si="96"/>
        <v>0</v>
      </c>
      <c r="O47" s="154">
        <f t="shared" si="97"/>
        <v>0</v>
      </c>
      <c r="P47" s="154">
        <f t="shared" si="98"/>
        <v>995.24009755277098</v>
      </c>
      <c r="Q47" s="154">
        <f t="shared" si="99"/>
        <v>0</v>
      </c>
      <c r="R47" s="154">
        <f t="shared" si="100"/>
        <v>0</v>
      </c>
      <c r="S47" s="154">
        <f t="shared" si="101"/>
        <v>2363.695231687831</v>
      </c>
      <c r="T47" s="154">
        <f t="shared" si="102"/>
        <v>0</v>
      </c>
      <c r="U47" s="154">
        <f t="shared" si="103"/>
        <v>0</v>
      </c>
      <c r="V47" s="154">
        <f t="shared" si="104"/>
        <v>995.24009755277098</v>
      </c>
      <c r="W47" s="154">
        <f t="shared" si="105"/>
        <v>0</v>
      </c>
      <c r="X47" s="154">
        <f t="shared" si="106"/>
        <v>0</v>
      </c>
      <c r="Y47" s="154">
        <f t="shared" si="107"/>
        <v>612.07265999495417</v>
      </c>
      <c r="Z47" s="154">
        <f t="shared" si="108"/>
        <v>0</v>
      </c>
      <c r="AA47" s="154">
        <f t="shared" si="109"/>
        <v>0</v>
      </c>
      <c r="AB47" s="154">
        <f t="shared" si="110"/>
        <v>1224.1453199899083</v>
      </c>
      <c r="AC47" s="154">
        <f t="shared" si="111"/>
        <v>0</v>
      </c>
      <c r="AD47" s="154">
        <f t="shared" si="112"/>
        <v>0</v>
      </c>
      <c r="AE47" s="154">
        <f t="shared" si="113"/>
        <v>1522.7173492557395</v>
      </c>
      <c r="AF47" s="154">
        <f t="shared" si="114"/>
        <v>0</v>
      </c>
      <c r="AG47" s="154">
        <f t="shared" si="115"/>
        <v>0</v>
      </c>
      <c r="AH47" s="154">
        <f t="shared" si="116"/>
        <v>1015.1448995038263</v>
      </c>
      <c r="AI47" s="154">
        <f t="shared" si="117"/>
        <v>0</v>
      </c>
      <c r="AJ47" s="154">
        <f t="shared" si="118"/>
        <v>0</v>
      </c>
      <c r="AK47" s="154">
        <f t="shared" si="119"/>
        <v>607.09645950719027</v>
      </c>
      <c r="AL47" s="154">
        <f t="shared" si="120"/>
        <v>0</v>
      </c>
      <c r="AM47" s="154">
        <f t="shared" si="121"/>
        <v>0</v>
      </c>
      <c r="AN47" s="154">
        <f t="shared" si="122"/>
        <v>676.76326633588428</v>
      </c>
      <c r="AR47" s="154">
        <f t="shared" si="92"/>
        <v>11834.4</v>
      </c>
      <c r="AS47" s="1">
        <v>35</v>
      </c>
      <c r="AT47" s="235">
        <f t="shared" si="123"/>
        <v>338.12571428571425</v>
      </c>
    </row>
    <row r="48" spans="2:46" x14ac:dyDescent="0.25">
      <c r="B48" s="436"/>
      <c r="C48" s="8">
        <v>43122</v>
      </c>
      <c r="D48" s="9" t="s">
        <v>3</v>
      </c>
      <c r="E48" s="9" t="s">
        <v>18</v>
      </c>
      <c r="F48" s="29">
        <v>7589.9999999999991</v>
      </c>
      <c r="G48" s="113"/>
      <c r="H48" s="111"/>
      <c r="I48" s="119">
        <f t="shared" si="125"/>
        <v>7589.9999999999991</v>
      </c>
      <c r="K48" s="159">
        <f t="shared" si="93"/>
        <v>0</v>
      </c>
      <c r="L48" s="154">
        <f t="shared" si="94"/>
        <v>0</v>
      </c>
      <c r="M48" s="154">
        <f t="shared" si="95"/>
        <v>526.595744680851</v>
      </c>
      <c r="N48" s="154">
        <f t="shared" si="96"/>
        <v>0</v>
      </c>
      <c r="O48" s="154">
        <f t="shared" si="97"/>
        <v>0</v>
      </c>
      <c r="P48" s="154">
        <f t="shared" si="98"/>
        <v>702.127659574468</v>
      </c>
      <c r="Q48" s="154">
        <f t="shared" si="99"/>
        <v>0</v>
      </c>
      <c r="R48" s="154">
        <f t="shared" si="100"/>
        <v>0</v>
      </c>
      <c r="S48" s="154">
        <f t="shared" si="101"/>
        <v>1667.5531914893613</v>
      </c>
      <c r="T48" s="154">
        <f t="shared" si="102"/>
        <v>0</v>
      </c>
      <c r="U48" s="154">
        <f t="shared" si="103"/>
        <v>0</v>
      </c>
      <c r="V48" s="154">
        <f t="shared" si="104"/>
        <v>702.127659574468</v>
      </c>
      <c r="W48" s="154">
        <f t="shared" si="105"/>
        <v>0</v>
      </c>
      <c r="X48" s="154">
        <f t="shared" si="106"/>
        <v>0</v>
      </c>
      <c r="Y48" s="154">
        <f t="shared" si="107"/>
        <v>431.80851063829783</v>
      </c>
      <c r="Z48" s="154">
        <f t="shared" si="108"/>
        <v>0</v>
      </c>
      <c r="AA48" s="154">
        <f t="shared" si="109"/>
        <v>0</v>
      </c>
      <c r="AB48" s="154">
        <f t="shared" si="110"/>
        <v>863.61702127659566</v>
      </c>
      <c r="AC48" s="154">
        <f t="shared" si="111"/>
        <v>0</v>
      </c>
      <c r="AD48" s="154">
        <f t="shared" si="112"/>
        <v>0</v>
      </c>
      <c r="AE48" s="154">
        <f t="shared" si="113"/>
        <v>1074.255319148936</v>
      </c>
      <c r="AF48" s="154">
        <f t="shared" si="114"/>
        <v>0</v>
      </c>
      <c r="AG48" s="154">
        <f t="shared" si="115"/>
        <v>0</v>
      </c>
      <c r="AH48" s="154">
        <f t="shared" si="116"/>
        <v>716.17021276595733</v>
      </c>
      <c r="AI48" s="154">
        <f t="shared" si="117"/>
        <v>0</v>
      </c>
      <c r="AJ48" s="154">
        <f t="shared" si="118"/>
        <v>0</v>
      </c>
      <c r="AK48" s="154">
        <f t="shared" si="119"/>
        <v>428.2978723404255</v>
      </c>
      <c r="AL48" s="154">
        <f t="shared" si="120"/>
        <v>0</v>
      </c>
      <c r="AM48" s="154">
        <f t="shared" si="121"/>
        <v>0</v>
      </c>
      <c r="AN48" s="154">
        <f t="shared" si="122"/>
        <v>477.44680851063828</v>
      </c>
      <c r="AR48" s="154">
        <f t="shared" si="92"/>
        <v>8349</v>
      </c>
      <c r="AS48" s="1">
        <v>28</v>
      </c>
      <c r="AT48" s="235">
        <f t="shared" si="123"/>
        <v>298.17857142857144</v>
      </c>
    </row>
    <row r="49" spans="2:46" x14ac:dyDescent="0.25">
      <c r="B49" s="436"/>
      <c r="C49" s="8">
        <v>43123</v>
      </c>
      <c r="D49" s="9" t="s">
        <v>4</v>
      </c>
      <c r="E49" s="9" t="s">
        <v>18</v>
      </c>
      <c r="F49" s="29">
        <v>7589.9999999999991</v>
      </c>
      <c r="G49" s="113"/>
      <c r="H49" s="111"/>
      <c r="I49" s="119">
        <f t="shared" si="125"/>
        <v>7589.9999999999991</v>
      </c>
      <c r="K49" s="159">
        <f t="shared" si="93"/>
        <v>0</v>
      </c>
      <c r="L49" s="154">
        <f t="shared" si="94"/>
        <v>0</v>
      </c>
      <c r="M49" s="154">
        <f t="shared" si="95"/>
        <v>526.595744680851</v>
      </c>
      <c r="N49" s="154">
        <f t="shared" si="96"/>
        <v>0</v>
      </c>
      <c r="O49" s="154">
        <f t="shared" si="97"/>
        <v>0</v>
      </c>
      <c r="P49" s="154">
        <f t="shared" si="98"/>
        <v>702.127659574468</v>
      </c>
      <c r="Q49" s="154">
        <f t="shared" si="99"/>
        <v>0</v>
      </c>
      <c r="R49" s="154">
        <f t="shared" si="100"/>
        <v>0</v>
      </c>
      <c r="S49" s="154">
        <f t="shared" si="101"/>
        <v>1667.5531914893613</v>
      </c>
      <c r="T49" s="154">
        <f t="shared" si="102"/>
        <v>0</v>
      </c>
      <c r="U49" s="154">
        <f t="shared" si="103"/>
        <v>0</v>
      </c>
      <c r="V49" s="154">
        <f t="shared" si="104"/>
        <v>702.127659574468</v>
      </c>
      <c r="W49" s="154">
        <f t="shared" si="105"/>
        <v>0</v>
      </c>
      <c r="X49" s="154">
        <f t="shared" si="106"/>
        <v>0</v>
      </c>
      <c r="Y49" s="154">
        <f t="shared" si="107"/>
        <v>431.80851063829783</v>
      </c>
      <c r="Z49" s="154">
        <f t="shared" si="108"/>
        <v>0</v>
      </c>
      <c r="AA49" s="154">
        <f t="shared" si="109"/>
        <v>0</v>
      </c>
      <c r="AB49" s="154">
        <f t="shared" si="110"/>
        <v>863.61702127659566</v>
      </c>
      <c r="AC49" s="154">
        <f t="shared" si="111"/>
        <v>0</v>
      </c>
      <c r="AD49" s="154">
        <f t="shared" si="112"/>
        <v>0</v>
      </c>
      <c r="AE49" s="154">
        <f t="shared" si="113"/>
        <v>1074.255319148936</v>
      </c>
      <c r="AF49" s="154">
        <f t="shared" si="114"/>
        <v>0</v>
      </c>
      <c r="AG49" s="154">
        <f t="shared" si="115"/>
        <v>0</v>
      </c>
      <c r="AH49" s="154">
        <f t="shared" si="116"/>
        <v>716.17021276595733</v>
      </c>
      <c r="AI49" s="154">
        <f t="shared" si="117"/>
        <v>0</v>
      </c>
      <c r="AJ49" s="154">
        <f t="shared" si="118"/>
        <v>0</v>
      </c>
      <c r="AK49" s="154">
        <f t="shared" si="119"/>
        <v>428.2978723404255</v>
      </c>
      <c r="AL49" s="154">
        <f t="shared" si="120"/>
        <v>0</v>
      </c>
      <c r="AM49" s="154">
        <f t="shared" si="121"/>
        <v>0</v>
      </c>
      <c r="AN49" s="154">
        <f t="shared" si="122"/>
        <v>477.44680851063828</v>
      </c>
      <c r="AR49" s="154">
        <f t="shared" si="92"/>
        <v>8349</v>
      </c>
      <c r="AS49" s="1">
        <v>28</v>
      </c>
      <c r="AT49" s="235">
        <f t="shared" si="123"/>
        <v>298.17857142857144</v>
      </c>
    </row>
    <row r="50" spans="2:46" x14ac:dyDescent="0.25">
      <c r="B50" s="436"/>
      <c r="C50" s="8">
        <v>43124</v>
      </c>
      <c r="D50" s="9" t="s">
        <v>5</v>
      </c>
      <c r="E50" s="9" t="s">
        <v>18</v>
      </c>
      <c r="F50" s="29">
        <v>7589.9999999999991</v>
      </c>
      <c r="G50" s="113"/>
      <c r="H50" s="111"/>
      <c r="I50" s="119">
        <f t="shared" si="125"/>
        <v>7589.9999999999991</v>
      </c>
      <c r="K50" s="159">
        <f t="shared" si="93"/>
        <v>0</v>
      </c>
      <c r="L50" s="154">
        <f t="shared" si="94"/>
        <v>0</v>
      </c>
      <c r="M50" s="154">
        <f t="shared" si="95"/>
        <v>526.595744680851</v>
      </c>
      <c r="N50" s="154">
        <f t="shared" si="96"/>
        <v>0</v>
      </c>
      <c r="O50" s="154">
        <f t="shared" si="97"/>
        <v>0</v>
      </c>
      <c r="P50" s="154">
        <f t="shared" si="98"/>
        <v>702.127659574468</v>
      </c>
      <c r="Q50" s="154">
        <f t="shared" si="99"/>
        <v>0</v>
      </c>
      <c r="R50" s="154">
        <f t="shared" si="100"/>
        <v>0</v>
      </c>
      <c r="S50" s="154">
        <f t="shared" si="101"/>
        <v>1667.5531914893613</v>
      </c>
      <c r="T50" s="154">
        <f t="shared" si="102"/>
        <v>0</v>
      </c>
      <c r="U50" s="154">
        <f t="shared" si="103"/>
        <v>0</v>
      </c>
      <c r="V50" s="154">
        <f t="shared" si="104"/>
        <v>702.127659574468</v>
      </c>
      <c r="W50" s="154">
        <f t="shared" si="105"/>
        <v>0</v>
      </c>
      <c r="X50" s="154">
        <f t="shared" si="106"/>
        <v>0</v>
      </c>
      <c r="Y50" s="154">
        <f t="shared" si="107"/>
        <v>431.80851063829783</v>
      </c>
      <c r="Z50" s="154">
        <f t="shared" si="108"/>
        <v>0</v>
      </c>
      <c r="AA50" s="154">
        <f t="shared" si="109"/>
        <v>0</v>
      </c>
      <c r="AB50" s="154">
        <f t="shared" si="110"/>
        <v>863.61702127659566</v>
      </c>
      <c r="AC50" s="154">
        <f t="shared" si="111"/>
        <v>0</v>
      </c>
      <c r="AD50" s="154">
        <f t="shared" si="112"/>
        <v>0</v>
      </c>
      <c r="AE50" s="154">
        <f t="shared" si="113"/>
        <v>1074.255319148936</v>
      </c>
      <c r="AF50" s="154">
        <f t="shared" si="114"/>
        <v>0</v>
      </c>
      <c r="AG50" s="154">
        <f t="shared" si="115"/>
        <v>0</v>
      </c>
      <c r="AH50" s="154">
        <f t="shared" si="116"/>
        <v>716.17021276595733</v>
      </c>
      <c r="AI50" s="154">
        <f t="shared" si="117"/>
        <v>0</v>
      </c>
      <c r="AJ50" s="154">
        <f t="shared" si="118"/>
        <v>0</v>
      </c>
      <c r="AK50" s="154">
        <f t="shared" si="119"/>
        <v>428.2978723404255</v>
      </c>
      <c r="AL50" s="154">
        <f t="shared" si="120"/>
        <v>0</v>
      </c>
      <c r="AM50" s="154">
        <f t="shared" si="121"/>
        <v>0</v>
      </c>
      <c r="AN50" s="154">
        <f t="shared" si="122"/>
        <v>477.44680851063828</v>
      </c>
      <c r="AR50" s="154">
        <f t="shared" si="92"/>
        <v>8349</v>
      </c>
      <c r="AS50" s="1">
        <v>28</v>
      </c>
      <c r="AT50" s="235">
        <f t="shared" si="123"/>
        <v>298.17857142857144</v>
      </c>
    </row>
    <row r="51" spans="2:46" x14ac:dyDescent="0.25">
      <c r="B51" s="436"/>
      <c r="C51" s="8">
        <v>43125</v>
      </c>
      <c r="D51" s="9" t="s">
        <v>6</v>
      </c>
      <c r="E51" s="9" t="s">
        <v>18</v>
      </c>
      <c r="F51" s="29">
        <v>7589.9999999999991</v>
      </c>
      <c r="G51" s="113"/>
      <c r="H51" s="111"/>
      <c r="I51" s="119">
        <f t="shared" si="125"/>
        <v>7589.9999999999991</v>
      </c>
      <c r="K51" s="159">
        <f t="shared" si="93"/>
        <v>0</v>
      </c>
      <c r="L51" s="154">
        <f t="shared" si="94"/>
        <v>0</v>
      </c>
      <c r="M51" s="154">
        <f t="shared" si="95"/>
        <v>526.595744680851</v>
      </c>
      <c r="N51" s="154">
        <f t="shared" si="96"/>
        <v>0</v>
      </c>
      <c r="O51" s="154">
        <f t="shared" si="97"/>
        <v>0</v>
      </c>
      <c r="P51" s="154">
        <f t="shared" si="98"/>
        <v>702.127659574468</v>
      </c>
      <c r="Q51" s="154">
        <f t="shared" si="99"/>
        <v>0</v>
      </c>
      <c r="R51" s="154">
        <f t="shared" si="100"/>
        <v>0</v>
      </c>
      <c r="S51" s="154">
        <f t="shared" si="101"/>
        <v>1667.5531914893613</v>
      </c>
      <c r="T51" s="154">
        <f t="shared" si="102"/>
        <v>0</v>
      </c>
      <c r="U51" s="154">
        <f t="shared" si="103"/>
        <v>0</v>
      </c>
      <c r="V51" s="154">
        <f t="shared" si="104"/>
        <v>702.127659574468</v>
      </c>
      <c r="W51" s="154">
        <f t="shared" si="105"/>
        <v>0</v>
      </c>
      <c r="X51" s="154">
        <f t="shared" si="106"/>
        <v>0</v>
      </c>
      <c r="Y51" s="154">
        <f t="shared" si="107"/>
        <v>431.80851063829783</v>
      </c>
      <c r="Z51" s="154">
        <f t="shared" si="108"/>
        <v>0</v>
      </c>
      <c r="AA51" s="154">
        <f t="shared" si="109"/>
        <v>0</v>
      </c>
      <c r="AB51" s="154">
        <f t="shared" si="110"/>
        <v>863.61702127659566</v>
      </c>
      <c r="AC51" s="154">
        <f t="shared" si="111"/>
        <v>0</v>
      </c>
      <c r="AD51" s="154">
        <f t="shared" si="112"/>
        <v>0</v>
      </c>
      <c r="AE51" s="154">
        <f t="shared" si="113"/>
        <v>1074.255319148936</v>
      </c>
      <c r="AF51" s="154">
        <f t="shared" si="114"/>
        <v>0</v>
      </c>
      <c r="AG51" s="154">
        <f t="shared" si="115"/>
        <v>0</v>
      </c>
      <c r="AH51" s="154">
        <f t="shared" si="116"/>
        <v>716.17021276595733</v>
      </c>
      <c r="AI51" s="154">
        <f t="shared" si="117"/>
        <v>0</v>
      </c>
      <c r="AJ51" s="154">
        <f t="shared" si="118"/>
        <v>0</v>
      </c>
      <c r="AK51" s="154">
        <f t="shared" si="119"/>
        <v>428.2978723404255</v>
      </c>
      <c r="AL51" s="154">
        <f t="shared" si="120"/>
        <v>0</v>
      </c>
      <c r="AM51" s="154">
        <f t="shared" si="121"/>
        <v>0</v>
      </c>
      <c r="AN51" s="154">
        <f t="shared" si="122"/>
        <v>477.44680851063828</v>
      </c>
      <c r="AR51" s="154">
        <f t="shared" si="92"/>
        <v>8349</v>
      </c>
      <c r="AS51" s="1">
        <v>28</v>
      </c>
      <c r="AT51" s="235">
        <f t="shared" si="123"/>
        <v>298.17857142857144</v>
      </c>
    </row>
    <row r="52" spans="2:46" x14ac:dyDescent="0.25">
      <c r="B52" s="436"/>
      <c r="C52" s="8">
        <v>43126</v>
      </c>
      <c r="D52" s="9" t="s">
        <v>7</v>
      </c>
      <c r="E52" s="9" t="s">
        <v>18</v>
      </c>
      <c r="F52" s="29">
        <v>10448.363636363636</v>
      </c>
      <c r="G52" s="113"/>
      <c r="H52" s="111"/>
      <c r="I52" s="119">
        <f t="shared" si="125"/>
        <v>10448.363636363636</v>
      </c>
      <c r="K52" s="159">
        <f t="shared" si="93"/>
        <v>0</v>
      </c>
      <c r="L52" s="154">
        <f t="shared" si="94"/>
        <v>0</v>
      </c>
      <c r="M52" s="154">
        <f t="shared" si="95"/>
        <v>724.90959549238914</v>
      </c>
      <c r="N52" s="154">
        <f t="shared" si="96"/>
        <v>0</v>
      </c>
      <c r="O52" s="154">
        <f t="shared" si="97"/>
        <v>0</v>
      </c>
      <c r="P52" s="154">
        <f t="shared" si="98"/>
        <v>966.54612732318549</v>
      </c>
      <c r="Q52" s="154">
        <f t="shared" si="99"/>
        <v>0</v>
      </c>
      <c r="R52" s="154">
        <f t="shared" si="100"/>
        <v>0</v>
      </c>
      <c r="S52" s="154">
        <f t="shared" si="101"/>
        <v>2295.5470523925655</v>
      </c>
      <c r="T52" s="154">
        <f t="shared" si="102"/>
        <v>0</v>
      </c>
      <c r="U52" s="154">
        <f t="shared" si="103"/>
        <v>0</v>
      </c>
      <c r="V52" s="154">
        <f t="shared" si="104"/>
        <v>966.54612732318549</v>
      </c>
      <c r="W52" s="154">
        <f t="shared" si="105"/>
        <v>0</v>
      </c>
      <c r="X52" s="154">
        <f t="shared" si="106"/>
        <v>0</v>
      </c>
      <c r="Y52" s="154">
        <f t="shared" si="107"/>
        <v>594.4258683037591</v>
      </c>
      <c r="Z52" s="154">
        <f t="shared" si="108"/>
        <v>0</v>
      </c>
      <c r="AA52" s="154">
        <f t="shared" si="109"/>
        <v>0</v>
      </c>
      <c r="AB52" s="154">
        <f t="shared" si="110"/>
        <v>1188.8517366075182</v>
      </c>
      <c r="AC52" s="154">
        <f t="shared" si="111"/>
        <v>0</v>
      </c>
      <c r="AD52" s="154">
        <f t="shared" si="112"/>
        <v>0</v>
      </c>
      <c r="AE52" s="154">
        <f t="shared" si="113"/>
        <v>1478.815574804474</v>
      </c>
      <c r="AF52" s="154">
        <f t="shared" si="114"/>
        <v>0</v>
      </c>
      <c r="AG52" s="154">
        <f t="shared" si="115"/>
        <v>0</v>
      </c>
      <c r="AH52" s="154">
        <f t="shared" si="116"/>
        <v>985.87704986964923</v>
      </c>
      <c r="AI52" s="154">
        <f t="shared" si="117"/>
        <v>0</v>
      </c>
      <c r="AJ52" s="154">
        <f t="shared" si="118"/>
        <v>0</v>
      </c>
      <c r="AK52" s="154">
        <f t="shared" si="119"/>
        <v>589.5931376671432</v>
      </c>
      <c r="AL52" s="154">
        <f t="shared" si="120"/>
        <v>0</v>
      </c>
      <c r="AM52" s="154">
        <f t="shared" si="121"/>
        <v>0</v>
      </c>
      <c r="AN52" s="154">
        <f t="shared" si="122"/>
        <v>657.25136657976623</v>
      </c>
      <c r="AR52" s="154">
        <f t="shared" si="92"/>
        <v>11493.2</v>
      </c>
      <c r="AS52" s="1">
        <v>35</v>
      </c>
      <c r="AT52" s="235">
        <f t="shared" si="123"/>
        <v>328.37714285714287</v>
      </c>
    </row>
    <row r="53" spans="2:46" x14ac:dyDescent="0.25">
      <c r="B53" s="436"/>
      <c r="C53" s="8">
        <v>43127</v>
      </c>
      <c r="D53" s="9" t="s">
        <v>1</v>
      </c>
      <c r="E53" s="9" t="s">
        <v>17</v>
      </c>
      <c r="F53" s="29">
        <v>19507.81818181818</v>
      </c>
      <c r="G53" s="113"/>
      <c r="H53" s="111">
        <f>F53</f>
        <v>19507.81818181818</v>
      </c>
      <c r="I53" s="119"/>
      <c r="K53" s="159">
        <f t="shared" si="93"/>
        <v>0</v>
      </c>
      <c r="L53" s="154">
        <f t="shared" si="94"/>
        <v>1649.8493049575591</v>
      </c>
      <c r="M53" s="154">
        <f t="shared" si="95"/>
        <v>0</v>
      </c>
      <c r="N53" s="154">
        <f t="shared" si="96"/>
        <v>0</v>
      </c>
      <c r="O53" s="154">
        <f t="shared" si="97"/>
        <v>1979.8191659490712</v>
      </c>
      <c r="P53" s="154">
        <f t="shared" si="98"/>
        <v>0</v>
      </c>
      <c r="Q53" s="154">
        <f t="shared" si="99"/>
        <v>0</v>
      </c>
      <c r="R53" s="154">
        <f t="shared" si="100"/>
        <v>4388.5991511871071</v>
      </c>
      <c r="S53" s="154">
        <f t="shared" si="101"/>
        <v>0</v>
      </c>
      <c r="T53" s="154">
        <f t="shared" si="102"/>
        <v>0</v>
      </c>
      <c r="U53" s="154">
        <f t="shared" si="103"/>
        <v>1847.8312215524663</v>
      </c>
      <c r="V53" s="154">
        <f t="shared" si="104"/>
        <v>0</v>
      </c>
      <c r="W53" s="154">
        <f t="shared" si="105"/>
        <v>0</v>
      </c>
      <c r="X53" s="154">
        <f t="shared" si="106"/>
        <v>1088.9005412719891</v>
      </c>
      <c r="Y53" s="154">
        <f t="shared" si="107"/>
        <v>0</v>
      </c>
      <c r="Z53" s="154">
        <f t="shared" si="108"/>
        <v>0</v>
      </c>
      <c r="AA53" s="154">
        <f t="shared" si="109"/>
        <v>2177.8010825439783</v>
      </c>
      <c r="AB53" s="154">
        <f t="shared" si="110"/>
        <v>0</v>
      </c>
      <c r="AC53" s="154">
        <f t="shared" si="111"/>
        <v>0</v>
      </c>
      <c r="AD53" s="154">
        <f t="shared" si="112"/>
        <v>2573.7649157337923</v>
      </c>
      <c r="AE53" s="154">
        <f t="shared" si="113"/>
        <v>0</v>
      </c>
      <c r="AF53" s="154">
        <f t="shared" si="114"/>
        <v>0</v>
      </c>
      <c r="AG53" s="154">
        <f t="shared" si="115"/>
        <v>1715.8432771558616</v>
      </c>
      <c r="AH53" s="154">
        <f t="shared" si="116"/>
        <v>0</v>
      </c>
      <c r="AI53" s="154">
        <f t="shared" si="117"/>
        <v>0</v>
      </c>
      <c r="AJ53" s="154">
        <f t="shared" si="118"/>
        <v>989.90958297453562</v>
      </c>
      <c r="AK53" s="154">
        <f t="shared" si="119"/>
        <v>0</v>
      </c>
      <c r="AL53" s="154">
        <f t="shared" si="120"/>
        <v>0</v>
      </c>
      <c r="AM53" s="154">
        <f t="shared" si="121"/>
        <v>1095.4999384918192</v>
      </c>
      <c r="AN53" s="154">
        <f t="shared" si="122"/>
        <v>0</v>
      </c>
      <c r="AR53" s="154">
        <f t="shared" si="92"/>
        <v>21458.6</v>
      </c>
      <c r="AS53" s="1">
        <v>50</v>
      </c>
      <c r="AT53" s="235">
        <f t="shared" si="123"/>
        <v>429.17199999999997</v>
      </c>
    </row>
    <row r="54" spans="2:46" x14ac:dyDescent="0.25">
      <c r="B54" s="436"/>
      <c r="C54" s="8">
        <v>43128</v>
      </c>
      <c r="D54" s="9" t="s">
        <v>2</v>
      </c>
      <c r="E54" s="9" t="s">
        <v>17</v>
      </c>
      <c r="F54" s="29">
        <v>15278.363636363638</v>
      </c>
      <c r="G54" s="113"/>
      <c r="H54" s="111">
        <f t="shared" ref="H54:H57" si="126">F54</f>
        <v>15278.363636363638</v>
      </c>
      <c r="I54" s="119"/>
      <c r="K54" s="159">
        <f t="shared" si="93"/>
        <v>0</v>
      </c>
      <c r="L54" s="154">
        <f t="shared" si="94"/>
        <v>1292.1484807479396</v>
      </c>
      <c r="M54" s="154">
        <f t="shared" si="95"/>
        <v>0</v>
      </c>
      <c r="N54" s="154">
        <f t="shared" si="96"/>
        <v>0</v>
      </c>
      <c r="O54" s="154">
        <f t="shared" si="97"/>
        <v>1550.5781768975276</v>
      </c>
      <c r="P54" s="154">
        <f t="shared" si="98"/>
        <v>0</v>
      </c>
      <c r="Q54" s="154">
        <f t="shared" si="99"/>
        <v>0</v>
      </c>
      <c r="R54" s="154">
        <f t="shared" si="100"/>
        <v>3437.1149587895193</v>
      </c>
      <c r="S54" s="154">
        <f t="shared" si="101"/>
        <v>0</v>
      </c>
      <c r="T54" s="154">
        <f t="shared" si="102"/>
        <v>0</v>
      </c>
      <c r="U54" s="154">
        <f t="shared" si="103"/>
        <v>1447.2062984376923</v>
      </c>
      <c r="V54" s="154">
        <f t="shared" si="104"/>
        <v>0</v>
      </c>
      <c r="W54" s="154">
        <f t="shared" si="105"/>
        <v>0</v>
      </c>
      <c r="X54" s="154">
        <f t="shared" si="106"/>
        <v>852.81799729364013</v>
      </c>
      <c r="Y54" s="154">
        <f t="shared" si="107"/>
        <v>0</v>
      </c>
      <c r="Z54" s="154">
        <f t="shared" si="108"/>
        <v>0</v>
      </c>
      <c r="AA54" s="154">
        <f t="shared" si="109"/>
        <v>1705.6359945872803</v>
      </c>
      <c r="AB54" s="154">
        <f t="shared" si="110"/>
        <v>0</v>
      </c>
      <c r="AC54" s="154">
        <f t="shared" si="111"/>
        <v>0</v>
      </c>
      <c r="AD54" s="154">
        <f t="shared" si="112"/>
        <v>2015.7516299667857</v>
      </c>
      <c r="AE54" s="154">
        <f t="shared" si="113"/>
        <v>0</v>
      </c>
      <c r="AF54" s="154">
        <f t="shared" si="114"/>
        <v>0</v>
      </c>
      <c r="AG54" s="154">
        <f t="shared" si="115"/>
        <v>1343.8344199778571</v>
      </c>
      <c r="AH54" s="154">
        <f t="shared" si="116"/>
        <v>0</v>
      </c>
      <c r="AI54" s="154">
        <f t="shared" si="117"/>
        <v>0</v>
      </c>
      <c r="AJ54" s="154">
        <f t="shared" si="118"/>
        <v>775.28908844876378</v>
      </c>
      <c r="AK54" s="154">
        <f t="shared" si="119"/>
        <v>0</v>
      </c>
      <c r="AL54" s="154">
        <f t="shared" si="120"/>
        <v>0</v>
      </c>
      <c r="AM54" s="154">
        <f t="shared" si="121"/>
        <v>857.98659121663184</v>
      </c>
      <c r="AN54" s="154">
        <f t="shared" si="122"/>
        <v>0</v>
      </c>
      <c r="AR54" s="154">
        <f t="shared" si="92"/>
        <v>16806.200000000004</v>
      </c>
      <c r="AS54" s="1">
        <v>40</v>
      </c>
      <c r="AT54" s="235">
        <f t="shared" si="123"/>
        <v>420.15500000000009</v>
      </c>
    </row>
    <row r="55" spans="2:46" x14ac:dyDescent="0.25">
      <c r="B55" s="436"/>
      <c r="C55" s="8">
        <v>43129</v>
      </c>
      <c r="D55" s="9" t="s">
        <v>3</v>
      </c>
      <c r="E55" s="9" t="s">
        <v>18</v>
      </c>
      <c r="F55" s="29">
        <v>13215.818181818182</v>
      </c>
      <c r="G55" s="113"/>
      <c r="H55" s="111">
        <f t="shared" si="126"/>
        <v>13215.818181818182</v>
      </c>
      <c r="I55" s="119"/>
      <c r="K55" s="159">
        <f t="shared" si="93"/>
        <v>0</v>
      </c>
      <c r="L55" s="154">
        <f t="shared" si="94"/>
        <v>1117.7112806003197</v>
      </c>
      <c r="M55" s="154">
        <f t="shared" si="95"/>
        <v>0</v>
      </c>
      <c r="N55" s="154">
        <f t="shared" si="96"/>
        <v>0</v>
      </c>
      <c r="O55" s="154">
        <f t="shared" si="97"/>
        <v>1341.2535367203839</v>
      </c>
      <c r="P55" s="154">
        <f t="shared" si="98"/>
        <v>0</v>
      </c>
      <c r="Q55" s="154">
        <f t="shared" si="99"/>
        <v>0</v>
      </c>
      <c r="R55" s="154">
        <f t="shared" si="100"/>
        <v>2973.1120063968506</v>
      </c>
      <c r="S55" s="154">
        <f t="shared" si="101"/>
        <v>0</v>
      </c>
      <c r="T55" s="154">
        <f t="shared" si="102"/>
        <v>0</v>
      </c>
      <c r="U55" s="154">
        <f t="shared" si="103"/>
        <v>1251.8366342723582</v>
      </c>
      <c r="V55" s="154">
        <f t="shared" si="104"/>
        <v>0</v>
      </c>
      <c r="W55" s="154">
        <f t="shared" si="105"/>
        <v>0</v>
      </c>
      <c r="X55" s="154">
        <f t="shared" si="106"/>
        <v>737.68944519621118</v>
      </c>
      <c r="Y55" s="154">
        <f t="shared" si="107"/>
        <v>0</v>
      </c>
      <c r="Z55" s="154">
        <f t="shared" si="108"/>
        <v>0</v>
      </c>
      <c r="AA55" s="154">
        <f t="shared" si="109"/>
        <v>1475.3788903924224</v>
      </c>
      <c r="AB55" s="154">
        <f t="shared" si="110"/>
        <v>0</v>
      </c>
      <c r="AC55" s="154">
        <f t="shared" si="111"/>
        <v>0</v>
      </c>
      <c r="AD55" s="154">
        <f t="shared" si="112"/>
        <v>1743.6295977364989</v>
      </c>
      <c r="AE55" s="154">
        <f t="shared" si="113"/>
        <v>0</v>
      </c>
      <c r="AF55" s="154">
        <f t="shared" si="114"/>
        <v>0</v>
      </c>
      <c r="AG55" s="154">
        <f t="shared" si="115"/>
        <v>1162.4197318243328</v>
      </c>
      <c r="AH55" s="154">
        <f t="shared" si="116"/>
        <v>0</v>
      </c>
      <c r="AI55" s="154">
        <f t="shared" si="117"/>
        <v>0</v>
      </c>
      <c r="AJ55" s="154">
        <f t="shared" si="118"/>
        <v>670.62676836019193</v>
      </c>
      <c r="AK55" s="154">
        <f t="shared" si="119"/>
        <v>0</v>
      </c>
      <c r="AL55" s="154">
        <f t="shared" si="120"/>
        <v>0</v>
      </c>
      <c r="AM55" s="154">
        <f t="shared" si="121"/>
        <v>742.1602903186124</v>
      </c>
      <c r="AN55" s="154">
        <f t="shared" si="122"/>
        <v>0</v>
      </c>
      <c r="AR55" s="154">
        <f t="shared" si="92"/>
        <v>14537.400000000001</v>
      </c>
      <c r="AS55" s="1">
        <v>36</v>
      </c>
      <c r="AT55" s="235">
        <f t="shared" si="123"/>
        <v>403.81666666666672</v>
      </c>
    </row>
    <row r="56" spans="2:46" x14ac:dyDescent="0.25">
      <c r="B56" s="436"/>
      <c r="C56" s="8">
        <v>43130</v>
      </c>
      <c r="D56" s="9" t="s">
        <v>4</v>
      </c>
      <c r="E56" s="9" t="s">
        <v>18</v>
      </c>
      <c r="F56" s="29">
        <v>13215.818181818182</v>
      </c>
      <c r="G56" s="113"/>
      <c r="H56" s="111">
        <f t="shared" si="126"/>
        <v>13215.818181818182</v>
      </c>
      <c r="I56" s="119"/>
      <c r="K56" s="159">
        <f t="shared" si="93"/>
        <v>0</v>
      </c>
      <c r="L56" s="154">
        <f t="shared" si="94"/>
        <v>1117.7112806003197</v>
      </c>
      <c r="M56" s="154">
        <f t="shared" si="95"/>
        <v>0</v>
      </c>
      <c r="N56" s="154">
        <f t="shared" si="96"/>
        <v>0</v>
      </c>
      <c r="O56" s="154">
        <f t="shared" si="97"/>
        <v>1341.2535367203839</v>
      </c>
      <c r="P56" s="154">
        <f t="shared" si="98"/>
        <v>0</v>
      </c>
      <c r="Q56" s="154">
        <f t="shared" si="99"/>
        <v>0</v>
      </c>
      <c r="R56" s="154">
        <f t="shared" si="100"/>
        <v>2973.1120063968506</v>
      </c>
      <c r="S56" s="154">
        <f t="shared" si="101"/>
        <v>0</v>
      </c>
      <c r="T56" s="154">
        <f t="shared" si="102"/>
        <v>0</v>
      </c>
      <c r="U56" s="154">
        <f t="shared" si="103"/>
        <v>1251.8366342723582</v>
      </c>
      <c r="V56" s="154">
        <f t="shared" si="104"/>
        <v>0</v>
      </c>
      <c r="W56" s="154">
        <f t="shared" si="105"/>
        <v>0</v>
      </c>
      <c r="X56" s="154">
        <f t="shared" si="106"/>
        <v>737.68944519621118</v>
      </c>
      <c r="Y56" s="154">
        <f t="shared" si="107"/>
        <v>0</v>
      </c>
      <c r="Z56" s="154">
        <f t="shared" si="108"/>
        <v>0</v>
      </c>
      <c r="AA56" s="154">
        <f t="shared" si="109"/>
        <v>1475.3788903924224</v>
      </c>
      <c r="AB56" s="154">
        <f t="shared" si="110"/>
        <v>0</v>
      </c>
      <c r="AC56" s="154">
        <f t="shared" si="111"/>
        <v>0</v>
      </c>
      <c r="AD56" s="154">
        <f t="shared" si="112"/>
        <v>1743.6295977364989</v>
      </c>
      <c r="AE56" s="154">
        <f t="shared" si="113"/>
        <v>0</v>
      </c>
      <c r="AF56" s="154">
        <f t="shared" si="114"/>
        <v>0</v>
      </c>
      <c r="AG56" s="154">
        <f t="shared" si="115"/>
        <v>1162.4197318243328</v>
      </c>
      <c r="AH56" s="154">
        <f t="shared" si="116"/>
        <v>0</v>
      </c>
      <c r="AI56" s="154">
        <f t="shared" si="117"/>
        <v>0</v>
      </c>
      <c r="AJ56" s="154">
        <f t="shared" si="118"/>
        <v>670.62676836019193</v>
      </c>
      <c r="AK56" s="154">
        <f t="shared" si="119"/>
        <v>0</v>
      </c>
      <c r="AL56" s="154">
        <f t="shared" si="120"/>
        <v>0</v>
      </c>
      <c r="AM56" s="154">
        <f t="shared" si="121"/>
        <v>742.1602903186124</v>
      </c>
      <c r="AN56" s="154">
        <f t="shared" si="122"/>
        <v>0</v>
      </c>
      <c r="AR56" s="154">
        <f t="shared" si="92"/>
        <v>14537.400000000001</v>
      </c>
      <c r="AS56" s="1">
        <v>36</v>
      </c>
      <c r="AT56" s="235">
        <f t="shared" si="123"/>
        <v>403.81666666666672</v>
      </c>
    </row>
    <row r="57" spans="2:46" x14ac:dyDescent="0.25">
      <c r="B57" s="436"/>
      <c r="C57" s="15">
        <v>43131</v>
      </c>
      <c r="D57" s="16" t="s">
        <v>5</v>
      </c>
      <c r="E57" s="16" t="s">
        <v>18</v>
      </c>
      <c r="F57" s="29">
        <v>13215.818181818182</v>
      </c>
      <c r="G57" s="114"/>
      <c r="H57" s="112">
        <f t="shared" si="126"/>
        <v>13215.818181818182</v>
      </c>
      <c r="I57" s="131"/>
      <c r="K57" s="159">
        <f t="shared" si="93"/>
        <v>0</v>
      </c>
      <c r="L57" s="154">
        <f t="shared" si="94"/>
        <v>1117.7112806003197</v>
      </c>
      <c r="M57" s="154">
        <f t="shared" si="95"/>
        <v>0</v>
      </c>
      <c r="N57" s="154">
        <f t="shared" si="96"/>
        <v>0</v>
      </c>
      <c r="O57" s="154">
        <f t="shared" si="97"/>
        <v>1341.2535367203839</v>
      </c>
      <c r="P57" s="154">
        <f t="shared" si="98"/>
        <v>0</v>
      </c>
      <c r="Q57" s="154">
        <f t="shared" si="99"/>
        <v>0</v>
      </c>
      <c r="R57" s="154">
        <f t="shared" si="100"/>
        <v>2973.1120063968506</v>
      </c>
      <c r="S57" s="154">
        <f t="shared" si="101"/>
        <v>0</v>
      </c>
      <c r="T57" s="154">
        <f t="shared" si="102"/>
        <v>0</v>
      </c>
      <c r="U57" s="154">
        <f t="shared" si="103"/>
        <v>1251.8366342723582</v>
      </c>
      <c r="V57" s="154">
        <f t="shared" si="104"/>
        <v>0</v>
      </c>
      <c r="W57" s="154">
        <f t="shared" si="105"/>
        <v>0</v>
      </c>
      <c r="X57" s="154">
        <f t="shared" si="106"/>
        <v>737.68944519621118</v>
      </c>
      <c r="Y57" s="154">
        <f t="shared" si="107"/>
        <v>0</v>
      </c>
      <c r="Z57" s="154">
        <f t="shared" si="108"/>
        <v>0</v>
      </c>
      <c r="AA57" s="154">
        <f t="shared" si="109"/>
        <v>1475.3788903924224</v>
      </c>
      <c r="AB57" s="154">
        <f t="shared" si="110"/>
        <v>0</v>
      </c>
      <c r="AC57" s="154">
        <f t="shared" si="111"/>
        <v>0</v>
      </c>
      <c r="AD57" s="154">
        <f t="shared" si="112"/>
        <v>1743.6295977364989</v>
      </c>
      <c r="AE57" s="154">
        <f t="shared" si="113"/>
        <v>0</v>
      </c>
      <c r="AF57" s="154">
        <f t="shared" si="114"/>
        <v>0</v>
      </c>
      <c r="AG57" s="154">
        <f t="shared" si="115"/>
        <v>1162.4197318243328</v>
      </c>
      <c r="AH57" s="154">
        <f t="shared" si="116"/>
        <v>0</v>
      </c>
      <c r="AI57" s="154">
        <f t="shared" si="117"/>
        <v>0</v>
      </c>
      <c r="AJ57" s="154">
        <f t="shared" si="118"/>
        <v>670.62676836019193</v>
      </c>
      <c r="AK57" s="154">
        <f t="shared" si="119"/>
        <v>0</v>
      </c>
      <c r="AL57" s="154">
        <f t="shared" si="120"/>
        <v>0</v>
      </c>
      <c r="AM57" s="154">
        <f t="shared" si="121"/>
        <v>742.1602903186124</v>
      </c>
      <c r="AN57" s="154">
        <f t="shared" si="122"/>
        <v>0</v>
      </c>
      <c r="AR57" s="154">
        <f t="shared" si="92"/>
        <v>14537.400000000001</v>
      </c>
      <c r="AS57" s="1">
        <v>39</v>
      </c>
      <c r="AT57" s="235">
        <f t="shared" si="123"/>
        <v>372.75384615384621</v>
      </c>
    </row>
    <row r="58" spans="2:46" ht="14.4" thickBot="1" x14ac:dyDescent="0.3">
      <c r="B58" s="436"/>
      <c r="C58" s="10"/>
      <c r="D58" s="11"/>
      <c r="E58" s="11"/>
      <c r="F58" s="30"/>
      <c r="G58" s="226"/>
      <c r="H58" s="226"/>
      <c r="I58" s="226"/>
      <c r="AR58" s="154"/>
      <c r="AS58" s="129">
        <f>(SUM(AS27:AS57)/(69*31))</f>
        <v>0.57129499766245906</v>
      </c>
    </row>
    <row r="59" spans="2:46" s="109" customFormat="1" ht="14.4" thickTop="1" x14ac:dyDescent="0.25">
      <c r="B59" s="437"/>
      <c r="C59" s="24" t="s">
        <v>16</v>
      </c>
      <c r="D59" s="25"/>
      <c r="E59" s="25"/>
      <c r="F59" s="33">
        <v>411453.81818181812</v>
      </c>
      <c r="G59" s="123">
        <f>SUM(G27:G57)</f>
        <v>160030.72727272724</v>
      </c>
      <c r="H59" s="122">
        <f>SUM(H27:H57)</f>
        <v>74433.636363636368</v>
      </c>
      <c r="I59" s="121">
        <f>SUM(I27:I57)</f>
        <v>176989.45454545453</v>
      </c>
      <c r="K59" s="161">
        <f t="shared" ref="K59" si="127">G59*$M$6</f>
        <v>11102.964426877466</v>
      </c>
      <c r="L59" s="155">
        <f t="shared" ref="L59" si="128">H59*$M$6</f>
        <v>5164.2208392902194</v>
      </c>
      <c r="M59" s="155">
        <f t="shared" ref="M59" si="129">I59*$M$6</f>
        <v>12279.564376419139</v>
      </c>
      <c r="N59" s="155">
        <f t="shared" ref="N59" si="130">G59*$N$6</f>
        <v>17461.072261072255</v>
      </c>
      <c r="O59" s="155">
        <f t="shared" ref="O59" si="131">H59*$O$6</f>
        <v>7554.1579530077506</v>
      </c>
      <c r="P59" s="155">
        <f t="shared" ref="P59" si="132">I59*$P$6</f>
        <v>16372.752501892186</v>
      </c>
      <c r="Q59" s="155">
        <f t="shared" ref="Q59" si="133">G59*$Q$6</f>
        <v>37323.041958041948</v>
      </c>
      <c r="R59" s="155">
        <f t="shared" ref="R59" si="134">H59*$R$6</f>
        <v>16745.050129167179</v>
      </c>
      <c r="S59" s="155">
        <f t="shared" ref="S59" si="135">I59*$S$6</f>
        <v>38885.287191993943</v>
      </c>
      <c r="T59" s="155">
        <f t="shared" ref="T59" si="136">G59*$T$6</f>
        <v>15714.965034965031</v>
      </c>
      <c r="U59" s="155">
        <f t="shared" ref="U59" si="137">H59*$U$6</f>
        <v>7050.5474228072335</v>
      </c>
      <c r="V59" s="155">
        <f t="shared" ref="V59" si="138">I59*$V$6</f>
        <v>16372.752501892186</v>
      </c>
      <c r="W59" s="155">
        <f t="shared" ref="W59" si="139">G59*$W$6</f>
        <v>8512.2727272727261</v>
      </c>
      <c r="X59" s="155">
        <f t="shared" ref="X59" si="140">H59*$X$6</f>
        <v>4154.7868741542634</v>
      </c>
      <c r="Y59" s="155">
        <f t="shared" ref="Y59" si="141">I59*$Y$6</f>
        <v>10069.242788663694</v>
      </c>
      <c r="Z59" s="155">
        <f t="shared" ref="Z59" si="142">G59*$Z$6</f>
        <v>17024.545454545452</v>
      </c>
      <c r="AA59" s="155">
        <f t="shared" ref="AA59" si="143">H59*$AA$6</f>
        <v>8309.5737483085268</v>
      </c>
      <c r="AB59" s="155">
        <f t="shared" ref="AB59" si="144">I59*$AB$6</f>
        <v>20138.485577327388</v>
      </c>
      <c r="AC59" s="155">
        <f t="shared" ref="AC59" si="145">G59*$AC$6</f>
        <v>19643.706293706291</v>
      </c>
      <c r="AD59" s="155">
        <f t="shared" ref="AD59" si="146">H59*$AD$6</f>
        <v>9820.4053389100754</v>
      </c>
      <c r="AE59" s="155">
        <f t="shared" ref="AE59" si="147">I59*$AE$6</f>
        <v>25050.311327895044</v>
      </c>
      <c r="AF59" s="155">
        <f t="shared" ref="AF59" si="148">G59*$AF$6</f>
        <v>13095.804195804194</v>
      </c>
      <c r="AG59" s="155">
        <f t="shared" ref="AG59" si="149">H59*$AG$6</f>
        <v>6546.9368926067173</v>
      </c>
      <c r="AH59" s="155">
        <f t="shared" ref="AH59" si="150">I59*$AH$6</f>
        <v>16700.207551930031</v>
      </c>
      <c r="AI59" s="155">
        <f t="shared" ref="AI59" si="151">G59*$AI$6</f>
        <v>7420.9557109557099</v>
      </c>
      <c r="AJ59" s="155">
        <f t="shared" ref="AJ59" si="152">H59*$AJ$6</f>
        <v>3777.0789765038753</v>
      </c>
      <c r="AK59" s="155">
        <f t="shared" ref="AK59" si="153">I59*$AK$6</f>
        <v>9987.3790261542345</v>
      </c>
      <c r="AL59" s="155">
        <f t="shared" ref="AL59" si="154">G59*$AL$6</f>
        <v>8555.925407925406</v>
      </c>
      <c r="AM59" s="155">
        <f t="shared" ref="AM59" si="155">H59*$AM$6</f>
        <v>4179.9674006642881</v>
      </c>
      <c r="AN59" s="155">
        <f t="shared" ref="AN59" si="156">I59*$AN$6</f>
        <v>11133.471701286688</v>
      </c>
      <c r="AR59" s="155">
        <f>SUM(AR27:AR57)</f>
        <v>452599.20000000013</v>
      </c>
    </row>
    <row r="60" spans="2:46" x14ac:dyDescent="0.25">
      <c r="B60" s="23"/>
      <c r="C60" s="16"/>
      <c r="D60" s="16"/>
      <c r="E60" s="23"/>
      <c r="F60" s="28"/>
      <c r="G60" s="130">
        <f>G59/F59</f>
        <v>0.38893970647760751</v>
      </c>
      <c r="H60" s="130">
        <f>H59/F59</f>
        <v>0.18090398745733535</v>
      </c>
      <c r="I60" s="130">
        <f>I59/F59</f>
        <v>0.43015630606505717</v>
      </c>
      <c r="AR60" s="154"/>
    </row>
    <row r="61" spans="2:46" ht="16.5" customHeight="1" x14ac:dyDescent="0.25">
      <c r="B61" s="435" t="s">
        <v>9</v>
      </c>
      <c r="C61" s="6">
        <v>43132</v>
      </c>
      <c r="D61" s="7" t="s">
        <v>6</v>
      </c>
      <c r="E61" s="7" t="s">
        <v>18</v>
      </c>
      <c r="F61" s="29">
        <v>12946.363636363638</v>
      </c>
      <c r="G61" s="124"/>
      <c r="H61" s="128">
        <f t="shared" ref="H61:H69" si="157">F61</f>
        <v>12946.363636363638</v>
      </c>
      <c r="I61" s="118"/>
      <c r="AR61" s="154">
        <f t="shared" ref="AR61:AR88" si="158">F61*1.1</f>
        <v>14241.000000000004</v>
      </c>
      <c r="AS61" s="1">
        <v>33</v>
      </c>
      <c r="AT61" s="235">
        <f t="shared" ref="AT61:AT88" si="159">AR61/AS61</f>
        <v>431.54545454545467</v>
      </c>
    </row>
    <row r="62" spans="2:46" x14ac:dyDescent="0.25">
      <c r="B62" s="436"/>
      <c r="C62" s="8">
        <v>43133</v>
      </c>
      <c r="D62" s="9" t="s">
        <v>7</v>
      </c>
      <c r="E62" s="9" t="s">
        <v>18</v>
      </c>
      <c r="F62" s="29">
        <v>15278.363636363638</v>
      </c>
      <c r="G62" s="113"/>
      <c r="H62" s="111">
        <f t="shared" si="157"/>
        <v>15278.363636363638</v>
      </c>
      <c r="I62" s="119"/>
      <c r="AR62" s="154">
        <f t="shared" si="158"/>
        <v>16806.200000000004</v>
      </c>
      <c r="AS62" s="1">
        <v>40</v>
      </c>
      <c r="AT62" s="235">
        <f t="shared" si="159"/>
        <v>420.15500000000009</v>
      </c>
    </row>
    <row r="63" spans="2:46" x14ac:dyDescent="0.25">
      <c r="B63" s="436"/>
      <c r="C63" s="8">
        <v>43134</v>
      </c>
      <c r="D63" s="9" t="s">
        <v>1</v>
      </c>
      <c r="E63" s="9" t="s">
        <v>17</v>
      </c>
      <c r="F63" s="29">
        <v>19238.363636363636</v>
      </c>
      <c r="G63" s="113"/>
      <c r="H63" s="111">
        <f t="shared" si="157"/>
        <v>19238.363636363636</v>
      </c>
      <c r="I63" s="119"/>
      <c r="AR63" s="154">
        <f t="shared" si="158"/>
        <v>21162.2</v>
      </c>
      <c r="AS63" s="1">
        <v>50</v>
      </c>
      <c r="AT63" s="235">
        <f t="shared" si="159"/>
        <v>423.24400000000003</v>
      </c>
    </row>
    <row r="64" spans="2:46" x14ac:dyDescent="0.25">
      <c r="B64" s="436"/>
      <c r="C64" s="8">
        <v>43135</v>
      </c>
      <c r="D64" s="9" t="s">
        <v>2</v>
      </c>
      <c r="E64" s="9" t="s">
        <v>17</v>
      </c>
      <c r="F64" s="29">
        <v>15278.363636363638</v>
      </c>
      <c r="G64" s="113"/>
      <c r="H64" s="111">
        <f t="shared" si="157"/>
        <v>15278.363636363638</v>
      </c>
      <c r="I64" s="119"/>
      <c r="AR64" s="154">
        <f t="shared" si="158"/>
        <v>16806.200000000004</v>
      </c>
      <c r="AS64" s="1">
        <v>40</v>
      </c>
      <c r="AT64" s="235">
        <f t="shared" si="159"/>
        <v>420.15500000000009</v>
      </c>
    </row>
    <row r="65" spans="2:46" x14ac:dyDescent="0.25">
      <c r="B65" s="436"/>
      <c r="C65" s="8">
        <v>43136</v>
      </c>
      <c r="D65" s="9" t="s">
        <v>3</v>
      </c>
      <c r="E65" s="9" t="s">
        <v>18</v>
      </c>
      <c r="F65" s="29">
        <v>15278.363636363638</v>
      </c>
      <c r="G65" s="113"/>
      <c r="H65" s="111">
        <f t="shared" si="157"/>
        <v>15278.363636363638</v>
      </c>
      <c r="I65" s="119"/>
      <c r="AR65" s="154">
        <f t="shared" si="158"/>
        <v>16806.200000000004</v>
      </c>
      <c r="AS65" s="1">
        <v>40</v>
      </c>
      <c r="AT65" s="235">
        <f t="shared" si="159"/>
        <v>420.15500000000009</v>
      </c>
    </row>
    <row r="66" spans="2:46" x14ac:dyDescent="0.25">
      <c r="B66" s="436"/>
      <c r="C66" s="8">
        <v>43137</v>
      </c>
      <c r="D66" s="9" t="s">
        <v>4</v>
      </c>
      <c r="E66" s="9" t="s">
        <v>18</v>
      </c>
      <c r="F66" s="29">
        <v>15278.363636363638</v>
      </c>
      <c r="G66" s="113"/>
      <c r="H66" s="111">
        <f t="shared" si="157"/>
        <v>15278.363636363638</v>
      </c>
      <c r="I66" s="119"/>
      <c r="AR66" s="154">
        <f t="shared" si="158"/>
        <v>16806.200000000004</v>
      </c>
      <c r="AS66" s="1">
        <v>40</v>
      </c>
      <c r="AT66" s="235">
        <f t="shared" si="159"/>
        <v>420.15500000000009</v>
      </c>
    </row>
    <row r="67" spans="2:46" x14ac:dyDescent="0.25">
      <c r="B67" s="436"/>
      <c r="C67" s="8">
        <v>43138</v>
      </c>
      <c r="D67" s="9" t="s">
        <v>5</v>
      </c>
      <c r="E67" s="9" t="s">
        <v>18</v>
      </c>
      <c r="F67" s="29">
        <v>15278.363636363638</v>
      </c>
      <c r="G67" s="113"/>
      <c r="H67" s="111">
        <f t="shared" si="157"/>
        <v>15278.363636363638</v>
      </c>
      <c r="I67" s="119"/>
      <c r="AR67" s="154">
        <f t="shared" si="158"/>
        <v>16806.200000000004</v>
      </c>
      <c r="AS67" s="1">
        <v>40</v>
      </c>
      <c r="AT67" s="235">
        <f t="shared" si="159"/>
        <v>420.15500000000009</v>
      </c>
    </row>
    <row r="68" spans="2:46" x14ac:dyDescent="0.25">
      <c r="B68" s="436"/>
      <c r="C68" s="8">
        <v>43139</v>
      </c>
      <c r="D68" s="9" t="s">
        <v>6</v>
      </c>
      <c r="E68" s="9" t="s">
        <v>18</v>
      </c>
      <c r="F68" s="29">
        <v>15278.363636363638</v>
      </c>
      <c r="G68" s="113"/>
      <c r="H68" s="111">
        <f t="shared" si="157"/>
        <v>15278.363636363638</v>
      </c>
      <c r="I68" s="119"/>
      <c r="AR68" s="154">
        <f t="shared" si="158"/>
        <v>16806.200000000004</v>
      </c>
      <c r="AS68" s="1">
        <v>40</v>
      </c>
      <c r="AT68" s="235">
        <f t="shared" si="159"/>
        <v>420.15500000000009</v>
      </c>
    </row>
    <row r="69" spans="2:46" x14ac:dyDescent="0.25">
      <c r="B69" s="436"/>
      <c r="C69" s="8">
        <v>43140</v>
      </c>
      <c r="D69" s="9" t="s">
        <v>7</v>
      </c>
      <c r="E69" s="9" t="s">
        <v>18</v>
      </c>
      <c r="F69" s="29">
        <v>15278.363636363638</v>
      </c>
      <c r="G69" s="113"/>
      <c r="H69" s="111">
        <f t="shared" si="157"/>
        <v>15278.363636363638</v>
      </c>
      <c r="I69" s="119"/>
      <c r="AR69" s="154">
        <f t="shared" si="158"/>
        <v>16806.200000000004</v>
      </c>
      <c r="AS69" s="1">
        <v>50</v>
      </c>
      <c r="AT69" s="235">
        <f t="shared" si="159"/>
        <v>336.12400000000008</v>
      </c>
    </row>
    <row r="70" spans="2:46" x14ac:dyDescent="0.25">
      <c r="B70" s="436"/>
      <c r="C70" s="8">
        <v>43141</v>
      </c>
      <c r="D70" s="9" t="s">
        <v>1</v>
      </c>
      <c r="E70" s="9" t="s">
        <v>17</v>
      </c>
      <c r="F70" s="29">
        <v>25607.727272727265</v>
      </c>
      <c r="G70" s="113">
        <f t="shared" ref="G70:G88" si="160">F70</f>
        <v>25607.727272727265</v>
      </c>
      <c r="H70" s="111"/>
      <c r="I70" s="119"/>
      <c r="AR70" s="154">
        <f t="shared" si="158"/>
        <v>28168.499999999993</v>
      </c>
      <c r="AS70" s="1">
        <v>53</v>
      </c>
      <c r="AT70" s="235">
        <f t="shared" si="159"/>
        <v>531.48113207547158</v>
      </c>
    </row>
    <row r="71" spans="2:46" x14ac:dyDescent="0.25">
      <c r="B71" s="436"/>
      <c r="C71" s="8">
        <v>43142</v>
      </c>
      <c r="D71" s="9" t="s">
        <v>2</v>
      </c>
      <c r="E71" s="9" t="s">
        <v>17</v>
      </c>
      <c r="F71" s="29">
        <v>23441.090909090904</v>
      </c>
      <c r="G71" s="113">
        <f t="shared" si="160"/>
        <v>23441.090909090904</v>
      </c>
      <c r="H71" s="111"/>
      <c r="I71" s="119"/>
      <c r="AR71" s="154">
        <f t="shared" si="158"/>
        <v>25785.199999999997</v>
      </c>
      <c r="AS71" s="1">
        <v>48</v>
      </c>
      <c r="AT71" s="235">
        <f t="shared" si="159"/>
        <v>537.19166666666661</v>
      </c>
    </row>
    <row r="72" spans="2:46" x14ac:dyDescent="0.25">
      <c r="B72" s="436"/>
      <c r="C72" s="8">
        <v>43143</v>
      </c>
      <c r="D72" s="9" t="s">
        <v>3</v>
      </c>
      <c r="E72" s="9" t="s">
        <v>18</v>
      </c>
      <c r="F72" s="29">
        <v>18672</v>
      </c>
      <c r="G72" s="113">
        <f t="shared" si="160"/>
        <v>18672</v>
      </c>
      <c r="H72" s="111"/>
      <c r="I72" s="119"/>
      <c r="AR72" s="154">
        <f t="shared" si="158"/>
        <v>20539.2</v>
      </c>
      <c r="AS72" s="1">
        <v>45</v>
      </c>
      <c r="AT72" s="235">
        <f t="shared" si="159"/>
        <v>456.42666666666668</v>
      </c>
    </row>
    <row r="73" spans="2:46" x14ac:dyDescent="0.25">
      <c r="B73" s="436"/>
      <c r="C73" s="8">
        <v>43144</v>
      </c>
      <c r="D73" s="9" t="s">
        <v>4</v>
      </c>
      <c r="E73" s="9" t="s">
        <v>18</v>
      </c>
      <c r="F73" s="29">
        <v>18672</v>
      </c>
      <c r="G73" s="113">
        <f t="shared" si="160"/>
        <v>18672</v>
      </c>
      <c r="H73" s="111"/>
      <c r="I73" s="119"/>
      <c r="AR73" s="154">
        <f t="shared" si="158"/>
        <v>20539.2</v>
      </c>
      <c r="AS73" s="1">
        <v>45</v>
      </c>
      <c r="AT73" s="235">
        <f t="shared" si="159"/>
        <v>456.42666666666668</v>
      </c>
    </row>
    <row r="74" spans="2:46" x14ac:dyDescent="0.25">
      <c r="B74" s="436"/>
      <c r="C74" s="8">
        <v>43145</v>
      </c>
      <c r="D74" s="9" t="s">
        <v>5</v>
      </c>
      <c r="E74" s="9" t="s">
        <v>18</v>
      </c>
      <c r="F74" s="29">
        <v>18672</v>
      </c>
      <c r="G74" s="113">
        <f t="shared" si="160"/>
        <v>18672</v>
      </c>
      <c r="H74" s="111"/>
      <c r="I74" s="119"/>
      <c r="AR74" s="154">
        <f t="shared" si="158"/>
        <v>20539.2</v>
      </c>
      <c r="AS74" s="1">
        <v>45</v>
      </c>
      <c r="AT74" s="235">
        <f t="shared" si="159"/>
        <v>456.42666666666668</v>
      </c>
    </row>
    <row r="75" spans="2:46" x14ac:dyDescent="0.25">
      <c r="B75" s="436"/>
      <c r="C75" s="8">
        <v>43146</v>
      </c>
      <c r="D75" s="9" t="s">
        <v>6</v>
      </c>
      <c r="E75" s="9" t="s">
        <v>18</v>
      </c>
      <c r="F75" s="29">
        <v>18672</v>
      </c>
      <c r="G75" s="113">
        <f t="shared" si="160"/>
        <v>18672</v>
      </c>
      <c r="H75" s="111"/>
      <c r="I75" s="119"/>
      <c r="AR75" s="154">
        <f t="shared" si="158"/>
        <v>20539.2</v>
      </c>
      <c r="AS75" s="1">
        <v>45</v>
      </c>
      <c r="AT75" s="235">
        <f t="shared" si="159"/>
        <v>456.42666666666668</v>
      </c>
    </row>
    <row r="76" spans="2:46" x14ac:dyDescent="0.25">
      <c r="B76" s="436"/>
      <c r="C76" s="8">
        <v>43147</v>
      </c>
      <c r="D76" s="9" t="s">
        <v>7</v>
      </c>
      <c r="E76" s="9" t="s">
        <v>18</v>
      </c>
      <c r="F76" s="29">
        <v>23441.090909090904</v>
      </c>
      <c r="G76" s="113">
        <f t="shared" si="160"/>
        <v>23441.090909090904</v>
      </c>
      <c r="H76" s="111"/>
      <c r="I76" s="119"/>
      <c r="AR76" s="154">
        <f t="shared" si="158"/>
        <v>25785.199999999997</v>
      </c>
      <c r="AS76" s="1">
        <v>50</v>
      </c>
      <c r="AT76" s="235">
        <f t="shared" si="159"/>
        <v>515.70399999999995</v>
      </c>
    </row>
    <row r="77" spans="2:46" x14ac:dyDescent="0.25">
      <c r="B77" s="436"/>
      <c r="C77" s="8">
        <v>43148</v>
      </c>
      <c r="D77" s="9" t="s">
        <v>1</v>
      </c>
      <c r="E77" s="9" t="s">
        <v>17</v>
      </c>
      <c r="F77" s="29">
        <v>27365.909090909088</v>
      </c>
      <c r="G77" s="113">
        <f t="shared" si="160"/>
        <v>27365.909090909088</v>
      </c>
      <c r="H77" s="111"/>
      <c r="I77" s="119"/>
      <c r="AR77" s="154">
        <f t="shared" si="158"/>
        <v>30102.5</v>
      </c>
      <c r="AS77" s="1">
        <v>60</v>
      </c>
      <c r="AT77" s="235">
        <f t="shared" si="159"/>
        <v>501.70833333333331</v>
      </c>
    </row>
    <row r="78" spans="2:46" x14ac:dyDescent="0.25">
      <c r="B78" s="436"/>
      <c r="C78" s="8">
        <v>43149</v>
      </c>
      <c r="D78" s="9" t="s">
        <v>2</v>
      </c>
      <c r="E78" s="9" t="s">
        <v>17</v>
      </c>
      <c r="F78" s="29">
        <v>25607.727272727265</v>
      </c>
      <c r="G78" s="113">
        <f t="shared" si="160"/>
        <v>25607.727272727265</v>
      </c>
      <c r="H78" s="111"/>
      <c r="I78" s="119"/>
      <c r="AR78" s="154">
        <f t="shared" si="158"/>
        <v>28168.499999999993</v>
      </c>
      <c r="AS78" s="1">
        <v>53</v>
      </c>
      <c r="AT78" s="235">
        <f t="shared" si="159"/>
        <v>531.48113207547158</v>
      </c>
    </row>
    <row r="79" spans="2:46" x14ac:dyDescent="0.25">
      <c r="B79" s="436"/>
      <c r="C79" s="8">
        <v>43150</v>
      </c>
      <c r="D79" s="9" t="s">
        <v>3</v>
      </c>
      <c r="E79" s="9" t="s">
        <v>18</v>
      </c>
      <c r="F79" s="29">
        <v>25607.727272727265</v>
      </c>
      <c r="G79" s="113">
        <f t="shared" si="160"/>
        <v>25607.727272727265</v>
      </c>
      <c r="H79" s="111"/>
      <c r="I79" s="119"/>
      <c r="AR79" s="154">
        <f t="shared" si="158"/>
        <v>28168.499999999993</v>
      </c>
      <c r="AS79" s="1">
        <v>53</v>
      </c>
      <c r="AT79" s="235">
        <f t="shared" si="159"/>
        <v>531.48113207547158</v>
      </c>
    </row>
    <row r="80" spans="2:46" x14ac:dyDescent="0.25">
      <c r="B80" s="436"/>
      <c r="C80" s="8">
        <v>43151</v>
      </c>
      <c r="D80" s="9" t="s">
        <v>4</v>
      </c>
      <c r="E80" s="9" t="s">
        <v>18</v>
      </c>
      <c r="F80" s="29">
        <v>25607.727272727265</v>
      </c>
      <c r="G80" s="113">
        <f t="shared" si="160"/>
        <v>25607.727272727265</v>
      </c>
      <c r="H80" s="111"/>
      <c r="I80" s="119"/>
      <c r="AR80" s="154">
        <f t="shared" si="158"/>
        <v>28168.499999999993</v>
      </c>
      <c r="AS80" s="1">
        <v>53</v>
      </c>
      <c r="AT80" s="235">
        <f t="shared" si="159"/>
        <v>531.48113207547158</v>
      </c>
    </row>
    <row r="81" spans="2:46" x14ac:dyDescent="0.25">
      <c r="B81" s="436"/>
      <c r="C81" s="8">
        <v>43152</v>
      </c>
      <c r="D81" s="9" t="s">
        <v>5</v>
      </c>
      <c r="E81" s="9" t="s">
        <v>18</v>
      </c>
      <c r="F81" s="29">
        <v>25607.727272727265</v>
      </c>
      <c r="G81" s="113">
        <f t="shared" si="160"/>
        <v>25607.727272727265</v>
      </c>
      <c r="H81" s="111"/>
      <c r="I81" s="119"/>
      <c r="AR81" s="154">
        <f t="shared" si="158"/>
        <v>28168.499999999993</v>
      </c>
      <c r="AS81" s="1">
        <v>53</v>
      </c>
      <c r="AT81" s="235">
        <f t="shared" si="159"/>
        <v>531.48113207547158</v>
      </c>
    </row>
    <row r="82" spans="2:46" x14ac:dyDescent="0.25">
      <c r="B82" s="436"/>
      <c r="C82" s="8">
        <v>43153</v>
      </c>
      <c r="D82" s="9" t="s">
        <v>6</v>
      </c>
      <c r="E82" s="9" t="s">
        <v>18</v>
      </c>
      <c r="F82" s="29">
        <v>25607.727272727265</v>
      </c>
      <c r="G82" s="113">
        <f t="shared" si="160"/>
        <v>25607.727272727265</v>
      </c>
      <c r="H82" s="111"/>
      <c r="I82" s="119"/>
      <c r="AR82" s="154">
        <f t="shared" si="158"/>
        <v>28168.499999999993</v>
      </c>
      <c r="AS82" s="1">
        <v>53</v>
      </c>
      <c r="AT82" s="235">
        <f t="shared" si="159"/>
        <v>531.48113207547158</v>
      </c>
    </row>
    <row r="83" spans="2:46" x14ac:dyDescent="0.25">
      <c r="B83" s="436"/>
      <c r="C83" s="8">
        <v>43154</v>
      </c>
      <c r="D83" s="9" t="s">
        <v>7</v>
      </c>
      <c r="E83" s="9" t="s">
        <v>18</v>
      </c>
      <c r="F83" s="29">
        <v>25607.727272727265</v>
      </c>
      <c r="G83" s="113">
        <f t="shared" si="160"/>
        <v>25607.727272727265</v>
      </c>
      <c r="H83" s="111"/>
      <c r="I83" s="119"/>
      <c r="AR83" s="154">
        <f t="shared" si="158"/>
        <v>28168.499999999993</v>
      </c>
      <c r="AS83" s="1">
        <v>53</v>
      </c>
      <c r="AT83" s="235">
        <f t="shared" si="159"/>
        <v>531.48113207547158</v>
      </c>
    </row>
    <row r="84" spans="2:46" x14ac:dyDescent="0.25">
      <c r="B84" s="436"/>
      <c r="C84" s="8">
        <v>43155</v>
      </c>
      <c r="D84" s="9" t="s">
        <v>1</v>
      </c>
      <c r="E84" s="9" t="s">
        <v>17</v>
      </c>
      <c r="F84" s="29">
        <v>25607.727272727265</v>
      </c>
      <c r="G84" s="113">
        <f t="shared" si="160"/>
        <v>25607.727272727265</v>
      </c>
      <c r="H84" s="111"/>
      <c r="I84" s="119"/>
      <c r="AR84" s="154">
        <f t="shared" si="158"/>
        <v>28168.499999999993</v>
      </c>
      <c r="AS84" s="1">
        <v>53</v>
      </c>
      <c r="AT84" s="235">
        <f t="shared" si="159"/>
        <v>531.48113207547158</v>
      </c>
    </row>
    <row r="85" spans="2:46" x14ac:dyDescent="0.25">
      <c r="B85" s="436"/>
      <c r="C85" s="8">
        <v>43156</v>
      </c>
      <c r="D85" s="9" t="s">
        <v>2</v>
      </c>
      <c r="E85" s="9" t="s">
        <v>17</v>
      </c>
      <c r="F85" s="29">
        <v>25607.727272727265</v>
      </c>
      <c r="G85" s="113">
        <f t="shared" si="160"/>
        <v>25607.727272727265</v>
      </c>
      <c r="H85" s="111"/>
      <c r="I85" s="119"/>
      <c r="AR85" s="154">
        <f t="shared" si="158"/>
        <v>28168.499999999993</v>
      </c>
      <c r="AS85" s="1">
        <v>53</v>
      </c>
      <c r="AT85" s="235">
        <f t="shared" si="159"/>
        <v>531.48113207547158</v>
      </c>
    </row>
    <row r="86" spans="2:46" x14ac:dyDescent="0.25">
      <c r="B86" s="436"/>
      <c r="C86" s="8">
        <v>43157</v>
      </c>
      <c r="D86" s="9" t="s">
        <v>3</v>
      </c>
      <c r="E86" s="9" t="s">
        <v>18</v>
      </c>
      <c r="F86" s="29">
        <v>25607.727272727265</v>
      </c>
      <c r="G86" s="113">
        <f t="shared" si="160"/>
        <v>25607.727272727265</v>
      </c>
      <c r="H86" s="111"/>
      <c r="I86" s="119"/>
      <c r="AR86" s="154">
        <f t="shared" si="158"/>
        <v>28168.499999999993</v>
      </c>
      <c r="AS86" s="1">
        <v>53</v>
      </c>
      <c r="AT86" s="235">
        <f t="shared" si="159"/>
        <v>531.48113207547158</v>
      </c>
    </row>
    <row r="87" spans="2:46" x14ac:dyDescent="0.25">
      <c r="B87" s="436"/>
      <c r="C87" s="8">
        <v>43158</v>
      </c>
      <c r="D87" s="9" t="s">
        <v>4</v>
      </c>
      <c r="E87" s="9" t="s">
        <v>18</v>
      </c>
      <c r="F87" s="29">
        <v>25607.727272727265</v>
      </c>
      <c r="G87" s="113">
        <f t="shared" si="160"/>
        <v>25607.727272727265</v>
      </c>
      <c r="H87" s="111"/>
      <c r="I87" s="119"/>
      <c r="AR87" s="154">
        <f t="shared" si="158"/>
        <v>28168.499999999993</v>
      </c>
      <c r="AS87" s="1">
        <v>53</v>
      </c>
      <c r="AT87" s="235">
        <f t="shared" si="159"/>
        <v>531.48113207547158</v>
      </c>
    </row>
    <row r="88" spans="2:46" x14ac:dyDescent="0.25">
      <c r="B88" s="436"/>
      <c r="C88" s="15">
        <v>43159</v>
      </c>
      <c r="D88" s="16" t="s">
        <v>5</v>
      </c>
      <c r="E88" s="16" t="s">
        <v>18</v>
      </c>
      <c r="F88" s="29">
        <v>25607.727272727265</v>
      </c>
      <c r="G88" s="114">
        <f t="shared" si="160"/>
        <v>25607.727272727265</v>
      </c>
      <c r="H88" s="112"/>
      <c r="I88" s="131"/>
      <c r="AR88" s="154">
        <f t="shared" si="158"/>
        <v>28168.499999999993</v>
      </c>
      <c r="AS88" s="1">
        <v>53</v>
      </c>
      <c r="AT88" s="235">
        <f t="shared" si="159"/>
        <v>531.48113207547158</v>
      </c>
    </row>
    <row r="89" spans="2:46" ht="14.4" thickBot="1" x14ac:dyDescent="0.3">
      <c r="B89" s="436"/>
      <c r="C89" s="10"/>
      <c r="D89" s="11"/>
      <c r="E89" s="11"/>
      <c r="F89" s="30"/>
      <c r="G89" s="226"/>
      <c r="H89" s="226"/>
      <c r="I89" s="226"/>
      <c r="AR89" s="154"/>
      <c r="AS89" s="129">
        <f>(SUM(AS61:AS88)/(69*28))</f>
        <v>0.69720496894409933</v>
      </c>
    </row>
    <row r="90" spans="2:46" ht="14.4" thickTop="1" x14ac:dyDescent="0.25">
      <c r="B90" s="437"/>
      <c r="C90" s="24" t="s">
        <v>16</v>
      </c>
      <c r="D90" s="25"/>
      <c r="E90" s="25"/>
      <c r="F90" s="33">
        <v>595362.09090909094</v>
      </c>
      <c r="G90" s="123">
        <f>SUM(G61:G88)</f>
        <v>456228.81818181823</v>
      </c>
      <c r="H90" s="121">
        <f>SUM(H61:H88)</f>
        <v>139133.27272727274</v>
      </c>
      <c r="I90" s="121">
        <f>SUM(I61:I88)</f>
        <v>0</v>
      </c>
      <c r="AR90" s="155">
        <f>SUM(AR61:AR88)</f>
        <v>654898.30000000005</v>
      </c>
    </row>
    <row r="91" spans="2:46" x14ac:dyDescent="0.25">
      <c r="B91" s="23"/>
      <c r="C91" s="16"/>
      <c r="D91" s="16"/>
      <c r="E91" s="23"/>
      <c r="F91" s="28"/>
      <c r="G91" s="130">
        <f>G90/F90</f>
        <v>0.76630478350608033</v>
      </c>
      <c r="H91" s="130">
        <f>H90/F90</f>
        <v>0.23369521649391975</v>
      </c>
      <c r="I91" s="130">
        <f>I90/F90</f>
        <v>0</v>
      </c>
      <c r="AR91" s="154"/>
    </row>
    <row r="92" spans="2:46" ht="16.5" customHeight="1" x14ac:dyDescent="0.25">
      <c r="B92" s="435" t="s">
        <v>10</v>
      </c>
      <c r="C92" s="6">
        <v>43160</v>
      </c>
      <c r="D92" s="7" t="s">
        <v>6</v>
      </c>
      <c r="E92" s="7" t="s">
        <v>18</v>
      </c>
      <c r="F92" s="29">
        <v>25607.727272727265</v>
      </c>
      <c r="G92" s="124">
        <f>F92</f>
        <v>25607.727272727265</v>
      </c>
      <c r="H92" s="128"/>
      <c r="I92" s="118"/>
      <c r="AR92" s="154">
        <f t="shared" ref="AR92:AR122" si="161">F92*1.1</f>
        <v>28168.499999999993</v>
      </c>
      <c r="AS92" s="1">
        <v>55</v>
      </c>
      <c r="AT92" s="235">
        <f t="shared" ref="AT92:AT146" si="162">AR92/AS92</f>
        <v>512.15454545454531</v>
      </c>
    </row>
    <row r="93" spans="2:46" x14ac:dyDescent="0.25">
      <c r="B93" s="436"/>
      <c r="C93" s="8">
        <v>43161</v>
      </c>
      <c r="D93" s="9" t="s">
        <v>7</v>
      </c>
      <c r="E93" s="9" t="s">
        <v>18</v>
      </c>
      <c r="F93" s="29">
        <v>25607.727272727265</v>
      </c>
      <c r="G93" s="113">
        <f>F93</f>
        <v>25607.727272727265</v>
      </c>
      <c r="H93" s="111"/>
      <c r="I93" s="119"/>
      <c r="AR93" s="154">
        <f t="shared" si="161"/>
        <v>28168.499999999993</v>
      </c>
      <c r="AS93" s="1">
        <v>55</v>
      </c>
      <c r="AT93" s="235">
        <f t="shared" si="162"/>
        <v>512.15454545454531</v>
      </c>
    </row>
    <row r="94" spans="2:46" x14ac:dyDescent="0.25">
      <c r="B94" s="436"/>
      <c r="C94" s="8">
        <v>43162</v>
      </c>
      <c r="D94" s="9" t="s">
        <v>1</v>
      </c>
      <c r="E94" s="9" t="s">
        <v>17</v>
      </c>
      <c r="F94" s="29">
        <v>25607.727272727265</v>
      </c>
      <c r="G94" s="113">
        <f>F94</f>
        <v>25607.727272727265</v>
      </c>
      <c r="H94" s="111"/>
      <c r="I94" s="119"/>
      <c r="AR94" s="154">
        <f t="shared" si="161"/>
        <v>28168.499999999993</v>
      </c>
      <c r="AS94" s="1">
        <v>55</v>
      </c>
      <c r="AT94" s="235">
        <f t="shared" si="162"/>
        <v>512.15454545454531</v>
      </c>
    </row>
    <row r="95" spans="2:46" x14ac:dyDescent="0.25">
      <c r="B95" s="436"/>
      <c r="C95" s="8">
        <v>43163</v>
      </c>
      <c r="D95" s="9" t="s">
        <v>2</v>
      </c>
      <c r="E95" s="9" t="s">
        <v>17</v>
      </c>
      <c r="F95" s="29">
        <v>15579.727272727274</v>
      </c>
      <c r="G95" s="113"/>
      <c r="H95" s="111">
        <f>F95</f>
        <v>15579.727272727274</v>
      </c>
      <c r="I95" s="119"/>
      <c r="AR95" s="154">
        <f t="shared" si="161"/>
        <v>17137.700000000004</v>
      </c>
      <c r="AS95" s="1">
        <v>38</v>
      </c>
      <c r="AT95" s="235">
        <f t="shared" si="162"/>
        <v>450.99210526315801</v>
      </c>
    </row>
    <row r="96" spans="2:46" x14ac:dyDescent="0.25">
      <c r="B96" s="436"/>
      <c r="C96" s="8">
        <v>43164</v>
      </c>
      <c r="D96" s="9" t="s">
        <v>3</v>
      </c>
      <c r="E96" s="9" t="s">
        <v>18</v>
      </c>
      <c r="F96" s="29">
        <v>13215.818181818182</v>
      </c>
      <c r="G96" s="113"/>
      <c r="H96" s="111">
        <f t="shared" ref="H96:H107" si="163">F96</f>
        <v>13215.818181818182</v>
      </c>
      <c r="I96" s="119"/>
      <c r="AR96" s="154">
        <f t="shared" si="161"/>
        <v>14537.400000000001</v>
      </c>
      <c r="AS96" s="1">
        <v>35</v>
      </c>
      <c r="AT96" s="235">
        <f t="shared" si="162"/>
        <v>415.35428571428577</v>
      </c>
    </row>
    <row r="97" spans="2:46" x14ac:dyDescent="0.25">
      <c r="B97" s="436"/>
      <c r="C97" s="8">
        <v>43165</v>
      </c>
      <c r="D97" s="9" t="s">
        <v>4</v>
      </c>
      <c r="E97" s="9" t="s">
        <v>18</v>
      </c>
      <c r="F97" s="29">
        <v>13215.818181818182</v>
      </c>
      <c r="G97" s="113"/>
      <c r="H97" s="111">
        <f t="shared" si="163"/>
        <v>13215.818181818182</v>
      </c>
      <c r="I97" s="119"/>
      <c r="AR97" s="154">
        <f t="shared" si="161"/>
        <v>14537.400000000001</v>
      </c>
      <c r="AS97" s="1">
        <v>35</v>
      </c>
      <c r="AT97" s="235">
        <f t="shared" si="162"/>
        <v>415.35428571428577</v>
      </c>
    </row>
    <row r="98" spans="2:46" x14ac:dyDescent="0.25">
      <c r="B98" s="436"/>
      <c r="C98" s="8">
        <v>43166</v>
      </c>
      <c r="D98" s="9" t="s">
        <v>5</v>
      </c>
      <c r="E98" s="9" t="s">
        <v>18</v>
      </c>
      <c r="F98" s="29">
        <v>13215.818181818182</v>
      </c>
      <c r="G98" s="113"/>
      <c r="H98" s="111">
        <f t="shared" si="163"/>
        <v>13215.818181818182</v>
      </c>
      <c r="I98" s="119"/>
      <c r="AR98" s="154">
        <f t="shared" si="161"/>
        <v>14537.400000000001</v>
      </c>
      <c r="AS98" s="1">
        <v>35</v>
      </c>
      <c r="AT98" s="235">
        <f t="shared" si="162"/>
        <v>415.35428571428577</v>
      </c>
    </row>
    <row r="99" spans="2:46" x14ac:dyDescent="0.25">
      <c r="B99" s="436"/>
      <c r="C99" s="8">
        <v>43167</v>
      </c>
      <c r="D99" s="9" t="s">
        <v>6</v>
      </c>
      <c r="E99" s="9" t="s">
        <v>18</v>
      </c>
      <c r="F99" s="29">
        <v>13215.818181818182</v>
      </c>
      <c r="G99" s="113"/>
      <c r="H99" s="111">
        <f t="shared" si="163"/>
        <v>13215.818181818182</v>
      </c>
      <c r="I99" s="119"/>
      <c r="AR99" s="154">
        <f t="shared" si="161"/>
        <v>14537.400000000001</v>
      </c>
      <c r="AS99" s="1">
        <v>35</v>
      </c>
      <c r="AT99" s="235">
        <f t="shared" si="162"/>
        <v>415.35428571428577</v>
      </c>
    </row>
    <row r="100" spans="2:46" x14ac:dyDescent="0.25">
      <c r="B100" s="436"/>
      <c r="C100" s="8">
        <v>43168</v>
      </c>
      <c r="D100" s="9" t="s">
        <v>7</v>
      </c>
      <c r="E100" s="9" t="s">
        <v>18</v>
      </c>
      <c r="F100" s="29">
        <v>15579.727272727274</v>
      </c>
      <c r="G100" s="113"/>
      <c r="H100" s="111">
        <f t="shared" si="163"/>
        <v>15579.727272727274</v>
      </c>
      <c r="I100" s="119"/>
      <c r="AR100" s="154">
        <f t="shared" si="161"/>
        <v>17137.700000000004</v>
      </c>
      <c r="AS100" s="1">
        <v>40</v>
      </c>
      <c r="AT100" s="235">
        <f t="shared" si="162"/>
        <v>428.44250000000011</v>
      </c>
    </row>
    <row r="101" spans="2:46" x14ac:dyDescent="0.25">
      <c r="B101" s="436"/>
      <c r="C101" s="8">
        <v>43169</v>
      </c>
      <c r="D101" s="9" t="s">
        <v>1</v>
      </c>
      <c r="E101" s="9" t="s">
        <v>17</v>
      </c>
      <c r="F101" s="29">
        <v>19507.81818181818</v>
      </c>
      <c r="G101" s="113"/>
      <c r="H101" s="111">
        <f t="shared" si="163"/>
        <v>19507.81818181818</v>
      </c>
      <c r="I101" s="119"/>
      <c r="AR101" s="154">
        <f t="shared" si="161"/>
        <v>21458.6</v>
      </c>
      <c r="AS101" s="1">
        <v>48</v>
      </c>
      <c r="AT101" s="235">
        <f t="shared" si="162"/>
        <v>447.05416666666662</v>
      </c>
    </row>
    <row r="102" spans="2:46" x14ac:dyDescent="0.25">
      <c r="B102" s="436"/>
      <c r="C102" s="8">
        <v>43170</v>
      </c>
      <c r="D102" s="9" t="s">
        <v>2</v>
      </c>
      <c r="E102" s="9" t="s">
        <v>17</v>
      </c>
      <c r="F102" s="29">
        <v>15579.727272727274</v>
      </c>
      <c r="G102" s="113"/>
      <c r="H102" s="111">
        <f t="shared" si="163"/>
        <v>15579.727272727274</v>
      </c>
      <c r="I102" s="119"/>
      <c r="AR102" s="154">
        <f t="shared" si="161"/>
        <v>17137.700000000004</v>
      </c>
      <c r="AS102" s="1">
        <v>41</v>
      </c>
      <c r="AT102" s="235">
        <f t="shared" si="162"/>
        <v>417.99268292682939</v>
      </c>
    </row>
    <row r="103" spans="2:46" x14ac:dyDescent="0.25">
      <c r="B103" s="436"/>
      <c r="C103" s="8">
        <v>43171</v>
      </c>
      <c r="D103" s="9" t="s">
        <v>3</v>
      </c>
      <c r="E103" s="9" t="s">
        <v>18</v>
      </c>
      <c r="F103" s="29">
        <v>13215.818181818182</v>
      </c>
      <c r="G103" s="113"/>
      <c r="H103" s="111">
        <f t="shared" si="163"/>
        <v>13215.818181818182</v>
      </c>
      <c r="I103" s="119"/>
      <c r="AR103" s="154">
        <f t="shared" si="161"/>
        <v>14537.400000000001</v>
      </c>
      <c r="AS103" s="1">
        <v>35</v>
      </c>
      <c r="AT103" s="235">
        <f t="shared" si="162"/>
        <v>415.35428571428577</v>
      </c>
    </row>
    <row r="104" spans="2:46" x14ac:dyDescent="0.25">
      <c r="B104" s="436"/>
      <c r="C104" s="8">
        <v>43172</v>
      </c>
      <c r="D104" s="9" t="s">
        <v>4</v>
      </c>
      <c r="E104" s="9" t="s">
        <v>18</v>
      </c>
      <c r="F104" s="29">
        <v>13215.818181818182</v>
      </c>
      <c r="G104" s="113"/>
      <c r="H104" s="111">
        <f t="shared" si="163"/>
        <v>13215.818181818182</v>
      </c>
      <c r="I104" s="119"/>
      <c r="AR104" s="154">
        <f t="shared" si="161"/>
        <v>14537.400000000001</v>
      </c>
      <c r="AS104" s="1">
        <v>35</v>
      </c>
      <c r="AT104" s="235">
        <f t="shared" si="162"/>
        <v>415.35428571428577</v>
      </c>
    </row>
    <row r="105" spans="2:46" x14ac:dyDescent="0.25">
      <c r="B105" s="436"/>
      <c r="C105" s="8">
        <v>43173</v>
      </c>
      <c r="D105" s="9" t="s">
        <v>5</v>
      </c>
      <c r="E105" s="9" t="s">
        <v>18</v>
      </c>
      <c r="F105" s="29">
        <v>13215.818181818182</v>
      </c>
      <c r="G105" s="113"/>
      <c r="H105" s="111">
        <f t="shared" si="163"/>
        <v>13215.818181818182</v>
      </c>
      <c r="I105" s="119"/>
      <c r="AR105" s="154">
        <f t="shared" si="161"/>
        <v>14537.400000000001</v>
      </c>
      <c r="AS105" s="1">
        <v>35</v>
      </c>
      <c r="AT105" s="235">
        <f t="shared" si="162"/>
        <v>415.35428571428577</v>
      </c>
    </row>
    <row r="106" spans="2:46" x14ac:dyDescent="0.25">
      <c r="B106" s="436"/>
      <c r="C106" s="8">
        <v>43174</v>
      </c>
      <c r="D106" s="9" t="s">
        <v>6</v>
      </c>
      <c r="E106" s="9" t="s">
        <v>18</v>
      </c>
      <c r="F106" s="29">
        <v>13215.818181818182</v>
      </c>
      <c r="G106" s="113"/>
      <c r="H106" s="111">
        <f t="shared" si="163"/>
        <v>13215.818181818182</v>
      </c>
      <c r="I106" s="119"/>
      <c r="AR106" s="154">
        <f t="shared" si="161"/>
        <v>14537.400000000001</v>
      </c>
      <c r="AS106" s="1">
        <v>35</v>
      </c>
      <c r="AT106" s="235">
        <f t="shared" si="162"/>
        <v>415.35428571428577</v>
      </c>
    </row>
    <row r="107" spans="2:46" x14ac:dyDescent="0.25">
      <c r="B107" s="436"/>
      <c r="C107" s="8">
        <v>43175</v>
      </c>
      <c r="D107" s="9" t="s">
        <v>7</v>
      </c>
      <c r="E107" s="9" t="s">
        <v>18</v>
      </c>
      <c r="F107" s="29">
        <v>15579.727272727274</v>
      </c>
      <c r="G107" s="113"/>
      <c r="H107" s="111">
        <f t="shared" si="163"/>
        <v>15579.727272727274</v>
      </c>
      <c r="I107" s="119"/>
      <c r="AR107" s="154">
        <f t="shared" si="161"/>
        <v>17137.700000000004</v>
      </c>
      <c r="AS107" s="1">
        <v>38</v>
      </c>
      <c r="AT107" s="235">
        <f t="shared" si="162"/>
        <v>450.99210526315801</v>
      </c>
    </row>
    <row r="108" spans="2:46" x14ac:dyDescent="0.25">
      <c r="B108" s="436"/>
      <c r="C108" s="8">
        <v>43176</v>
      </c>
      <c r="D108" s="9" t="s">
        <v>1</v>
      </c>
      <c r="E108" s="9" t="s">
        <v>17</v>
      </c>
      <c r="F108" s="29">
        <v>14719.636363636362</v>
      </c>
      <c r="G108" s="113"/>
      <c r="H108" s="111"/>
      <c r="I108" s="119">
        <f>F108</f>
        <v>14719.636363636362</v>
      </c>
      <c r="AR108" s="154">
        <f t="shared" si="161"/>
        <v>16191.6</v>
      </c>
      <c r="AS108" s="1">
        <v>49</v>
      </c>
      <c r="AT108" s="235">
        <f t="shared" si="162"/>
        <v>330.44081632653064</v>
      </c>
    </row>
    <row r="109" spans="2:46" x14ac:dyDescent="0.25">
      <c r="B109" s="436"/>
      <c r="C109" s="8">
        <v>43177</v>
      </c>
      <c r="D109" s="9" t="s">
        <v>2</v>
      </c>
      <c r="E109" s="9" t="s">
        <v>17</v>
      </c>
      <c r="F109" s="29">
        <v>10758.545454545454</v>
      </c>
      <c r="G109" s="113"/>
      <c r="H109" s="111"/>
      <c r="I109" s="119">
        <f t="shared" ref="I109:I114" si="164">F109</f>
        <v>10758.545454545454</v>
      </c>
      <c r="AR109" s="154">
        <f t="shared" si="161"/>
        <v>11834.4</v>
      </c>
      <c r="AS109" s="1">
        <v>38</v>
      </c>
      <c r="AT109" s="235">
        <f t="shared" si="162"/>
        <v>311.43157894736839</v>
      </c>
    </row>
    <row r="110" spans="2:46" x14ac:dyDescent="0.25">
      <c r="B110" s="436"/>
      <c r="C110" s="8">
        <v>43178</v>
      </c>
      <c r="D110" s="9" t="s">
        <v>3</v>
      </c>
      <c r="E110" s="9" t="s">
        <v>18</v>
      </c>
      <c r="F110" s="29">
        <v>7589.9999999999991</v>
      </c>
      <c r="G110" s="113"/>
      <c r="H110" s="111"/>
      <c r="I110" s="119">
        <f t="shared" si="164"/>
        <v>7589.9999999999991</v>
      </c>
      <c r="AR110" s="154">
        <f t="shared" si="161"/>
        <v>8349</v>
      </c>
      <c r="AS110" s="1">
        <v>27</v>
      </c>
      <c r="AT110" s="235">
        <f t="shared" si="162"/>
        <v>309.22222222222223</v>
      </c>
    </row>
    <row r="111" spans="2:46" x14ac:dyDescent="0.25">
      <c r="B111" s="436"/>
      <c r="C111" s="8">
        <v>43179</v>
      </c>
      <c r="D111" s="9" t="s">
        <v>4</v>
      </c>
      <c r="E111" s="9" t="s">
        <v>18</v>
      </c>
      <c r="F111" s="29">
        <v>7589.9999999999991</v>
      </c>
      <c r="G111" s="113"/>
      <c r="H111" s="111"/>
      <c r="I111" s="119">
        <f t="shared" si="164"/>
        <v>7589.9999999999991</v>
      </c>
      <c r="AR111" s="154">
        <f t="shared" si="161"/>
        <v>8349</v>
      </c>
      <c r="AS111" s="1">
        <v>27</v>
      </c>
      <c r="AT111" s="235">
        <f t="shared" si="162"/>
        <v>309.22222222222223</v>
      </c>
    </row>
    <row r="112" spans="2:46" x14ac:dyDescent="0.25">
      <c r="B112" s="436"/>
      <c r="C112" s="8">
        <v>43180</v>
      </c>
      <c r="D112" s="9" t="s">
        <v>5</v>
      </c>
      <c r="E112" s="9" t="s">
        <v>18</v>
      </c>
      <c r="F112" s="29">
        <v>7589.9999999999991</v>
      </c>
      <c r="G112" s="113"/>
      <c r="H112" s="111"/>
      <c r="I112" s="119">
        <f t="shared" si="164"/>
        <v>7589.9999999999991</v>
      </c>
      <c r="AR112" s="154">
        <f t="shared" si="161"/>
        <v>8349</v>
      </c>
      <c r="AS112" s="1">
        <v>27</v>
      </c>
      <c r="AT112" s="235">
        <f t="shared" si="162"/>
        <v>309.22222222222223</v>
      </c>
    </row>
    <row r="113" spans="2:46" x14ac:dyDescent="0.25">
      <c r="B113" s="436"/>
      <c r="C113" s="8">
        <v>43181</v>
      </c>
      <c r="D113" s="9" t="s">
        <v>6</v>
      </c>
      <c r="E113" s="9" t="s">
        <v>18</v>
      </c>
      <c r="F113" s="29">
        <v>9676.7272727272721</v>
      </c>
      <c r="G113" s="113"/>
      <c r="H113" s="111"/>
      <c r="I113" s="119">
        <f t="shared" si="164"/>
        <v>9676.7272727272721</v>
      </c>
      <c r="AR113" s="154">
        <f t="shared" si="161"/>
        <v>10644.4</v>
      </c>
      <c r="AS113" s="1">
        <v>35</v>
      </c>
      <c r="AT113" s="235">
        <f t="shared" si="162"/>
        <v>304.12571428571425</v>
      </c>
    </row>
    <row r="114" spans="2:46" x14ac:dyDescent="0.25">
      <c r="B114" s="436"/>
      <c r="C114" s="8">
        <v>43182</v>
      </c>
      <c r="D114" s="9" t="s">
        <v>7</v>
      </c>
      <c r="E114" s="9" t="s">
        <v>18</v>
      </c>
      <c r="F114" s="29">
        <v>10672.454545454544</v>
      </c>
      <c r="G114" s="113"/>
      <c r="H114" s="111"/>
      <c r="I114" s="119">
        <f t="shared" si="164"/>
        <v>10672.454545454544</v>
      </c>
      <c r="AR114" s="154">
        <f t="shared" si="161"/>
        <v>11739.699999999999</v>
      </c>
      <c r="AS114" s="1">
        <v>38</v>
      </c>
      <c r="AT114" s="235">
        <f t="shared" si="162"/>
        <v>308.9394736842105</v>
      </c>
    </row>
    <row r="115" spans="2:46" x14ac:dyDescent="0.25">
      <c r="B115" s="436"/>
      <c r="C115" s="8">
        <v>43183</v>
      </c>
      <c r="D115" s="9" t="s">
        <v>1</v>
      </c>
      <c r="E115" s="9" t="s">
        <v>17</v>
      </c>
      <c r="F115" s="29">
        <v>14204.90909090909</v>
      </c>
      <c r="G115" s="113"/>
      <c r="H115" s="111">
        <f>F115</f>
        <v>14204.90909090909</v>
      </c>
      <c r="I115" s="119"/>
      <c r="AR115" s="154">
        <f t="shared" si="161"/>
        <v>15625.4</v>
      </c>
      <c r="AS115" s="1">
        <v>39</v>
      </c>
      <c r="AT115" s="235">
        <f t="shared" si="162"/>
        <v>400.65128205128207</v>
      </c>
    </row>
    <row r="116" spans="2:46" x14ac:dyDescent="0.25">
      <c r="B116" s="436"/>
      <c r="C116" s="8">
        <v>43184</v>
      </c>
      <c r="D116" s="9" t="s">
        <v>2</v>
      </c>
      <c r="E116" s="9" t="s">
        <v>17</v>
      </c>
      <c r="F116" s="29">
        <v>14204.90909090909</v>
      </c>
      <c r="G116" s="113"/>
      <c r="H116" s="111">
        <f t="shared" ref="H116:H122" si="165">F116</f>
        <v>14204.90909090909</v>
      </c>
      <c r="I116" s="119"/>
      <c r="AR116" s="154">
        <f t="shared" si="161"/>
        <v>15625.4</v>
      </c>
      <c r="AS116" s="1">
        <v>39</v>
      </c>
      <c r="AT116" s="235">
        <f t="shared" si="162"/>
        <v>400.65128205128207</v>
      </c>
    </row>
    <row r="117" spans="2:46" x14ac:dyDescent="0.25">
      <c r="B117" s="436"/>
      <c r="C117" s="8">
        <v>43185</v>
      </c>
      <c r="D117" s="9" t="s">
        <v>3</v>
      </c>
      <c r="E117" s="9" t="s">
        <v>18</v>
      </c>
      <c r="F117" s="29">
        <v>10148.181818181818</v>
      </c>
      <c r="G117" s="113"/>
      <c r="H117" s="111">
        <f t="shared" si="165"/>
        <v>10148.181818181818</v>
      </c>
      <c r="I117" s="119"/>
      <c r="AR117" s="154">
        <f t="shared" si="161"/>
        <v>11163</v>
      </c>
      <c r="AS117" s="1">
        <v>27</v>
      </c>
      <c r="AT117" s="235">
        <f t="shared" si="162"/>
        <v>413.44444444444446</v>
      </c>
    </row>
    <row r="118" spans="2:46" x14ac:dyDescent="0.25">
      <c r="B118" s="436"/>
      <c r="C118" s="8">
        <v>43186</v>
      </c>
      <c r="D118" s="9" t="s">
        <v>4</v>
      </c>
      <c r="E118" s="9" t="s">
        <v>18</v>
      </c>
      <c r="F118" s="29">
        <v>10148.181818181818</v>
      </c>
      <c r="G118" s="113"/>
      <c r="H118" s="111">
        <f t="shared" si="165"/>
        <v>10148.181818181818</v>
      </c>
      <c r="I118" s="119"/>
      <c r="AR118" s="154">
        <f t="shared" si="161"/>
        <v>11163</v>
      </c>
      <c r="AS118" s="1">
        <v>27</v>
      </c>
      <c r="AT118" s="235">
        <f t="shared" si="162"/>
        <v>413.44444444444446</v>
      </c>
    </row>
    <row r="119" spans="2:46" x14ac:dyDescent="0.25">
      <c r="B119" s="436"/>
      <c r="C119" s="8">
        <v>43187</v>
      </c>
      <c r="D119" s="9" t="s">
        <v>5</v>
      </c>
      <c r="E119" s="9" t="s">
        <v>18</v>
      </c>
      <c r="F119" s="29">
        <v>10148.181818181818</v>
      </c>
      <c r="G119" s="113"/>
      <c r="H119" s="111">
        <f t="shared" si="165"/>
        <v>10148.181818181818</v>
      </c>
      <c r="I119" s="119"/>
      <c r="AR119" s="154">
        <f t="shared" si="161"/>
        <v>11163</v>
      </c>
      <c r="AS119" s="1">
        <v>27</v>
      </c>
      <c r="AT119" s="235">
        <f t="shared" si="162"/>
        <v>413.44444444444446</v>
      </c>
    </row>
    <row r="120" spans="2:46" x14ac:dyDescent="0.25">
      <c r="B120" s="436"/>
      <c r="C120" s="8">
        <v>43188</v>
      </c>
      <c r="D120" s="9" t="s">
        <v>6</v>
      </c>
      <c r="E120" s="9" t="s">
        <v>18</v>
      </c>
      <c r="F120" s="29">
        <v>10148.181818181818</v>
      </c>
      <c r="G120" s="113"/>
      <c r="H120" s="111">
        <f t="shared" si="165"/>
        <v>10148.181818181818</v>
      </c>
      <c r="I120" s="119"/>
      <c r="AR120" s="154">
        <f t="shared" si="161"/>
        <v>11163</v>
      </c>
      <c r="AS120" s="1">
        <v>27</v>
      </c>
      <c r="AT120" s="235">
        <f t="shared" si="162"/>
        <v>413.44444444444446</v>
      </c>
    </row>
    <row r="121" spans="2:46" x14ac:dyDescent="0.25">
      <c r="B121" s="436"/>
      <c r="C121" s="8">
        <v>43189</v>
      </c>
      <c r="D121" s="9" t="s">
        <v>7</v>
      </c>
      <c r="E121" s="9" t="s">
        <v>18</v>
      </c>
      <c r="F121" s="29">
        <v>12891.272727272726</v>
      </c>
      <c r="G121" s="113"/>
      <c r="H121" s="111">
        <f t="shared" si="165"/>
        <v>12891.272727272726</v>
      </c>
      <c r="I121" s="119"/>
      <c r="AR121" s="154">
        <f t="shared" si="161"/>
        <v>14180.4</v>
      </c>
      <c r="AS121" s="1">
        <v>34</v>
      </c>
      <c r="AT121" s="235">
        <f t="shared" si="162"/>
        <v>417.07058823529411</v>
      </c>
    </row>
    <row r="122" spans="2:46" x14ac:dyDescent="0.25">
      <c r="B122" s="436"/>
      <c r="C122" s="8">
        <v>43190</v>
      </c>
      <c r="D122" s="9" t="s">
        <v>1</v>
      </c>
      <c r="E122" s="9" t="s">
        <v>17</v>
      </c>
      <c r="F122" s="29">
        <v>15579.727272727274</v>
      </c>
      <c r="G122" s="114"/>
      <c r="H122" s="112">
        <f t="shared" si="165"/>
        <v>15579.727272727274</v>
      </c>
      <c r="I122" s="131"/>
      <c r="AR122" s="154">
        <f t="shared" si="161"/>
        <v>17137.700000000004</v>
      </c>
      <c r="AS122" s="1">
        <v>41</v>
      </c>
      <c r="AT122" s="235">
        <f t="shared" si="162"/>
        <v>417.99268292682939</v>
      </c>
    </row>
    <row r="123" spans="2:46" ht="14.4" thickBot="1" x14ac:dyDescent="0.3">
      <c r="B123" s="436"/>
      <c r="C123" s="10"/>
      <c r="D123" s="11"/>
      <c r="E123" s="11"/>
      <c r="F123" s="30"/>
      <c r="G123" s="226"/>
      <c r="H123" s="226"/>
      <c r="I123" s="226"/>
      <c r="AR123" s="154"/>
      <c r="AS123" s="129">
        <f>(SUM(AS92:AS122)/(69*31))</f>
        <v>0.53856942496493687</v>
      </c>
    </row>
    <row r="124" spans="2:46" ht="14.4" thickTop="1" x14ac:dyDescent="0.25">
      <c r="B124" s="437"/>
      <c r="C124" s="24" t="s">
        <v>16</v>
      </c>
      <c r="D124" s="25"/>
      <c r="E124" s="25"/>
      <c r="F124" s="33">
        <v>430447.36363636359</v>
      </c>
      <c r="G124" s="123">
        <f>SUM(G92:G122)</f>
        <v>76823.181818181794</v>
      </c>
      <c r="H124" s="122">
        <f>SUM(H92:H122)</f>
        <v>285026.81818181818</v>
      </c>
      <c r="I124" s="121">
        <f>SUM(I92:I122)</f>
        <v>68597.363636363632</v>
      </c>
      <c r="AR124" s="155">
        <f>SUM(AR92:AR122)</f>
        <v>473492.10000000009</v>
      </c>
    </row>
    <row r="125" spans="2:46" x14ac:dyDescent="0.25">
      <c r="B125" s="19"/>
      <c r="C125" s="20"/>
      <c r="D125" s="21"/>
      <c r="E125" s="21"/>
      <c r="F125" s="28"/>
      <c r="G125" s="130">
        <f>G124/F124</f>
        <v>0.17847288265210756</v>
      </c>
      <c r="H125" s="130">
        <f>H124/F124</f>
        <v>0.66216416282341362</v>
      </c>
      <c r="I125" s="130">
        <f>I124/F124</f>
        <v>0.15936295452447888</v>
      </c>
      <c r="AR125" s="154"/>
    </row>
    <row r="126" spans="2:46" ht="16.5" customHeight="1" x14ac:dyDescent="0.25">
      <c r="B126" s="435" t="s">
        <v>11</v>
      </c>
      <c r="C126" s="17">
        <v>43191</v>
      </c>
      <c r="D126" s="2" t="s">
        <v>2</v>
      </c>
      <c r="E126" s="2" t="s">
        <v>18</v>
      </c>
      <c r="F126" s="29">
        <v>12645.000000000002</v>
      </c>
      <c r="G126" s="124"/>
      <c r="H126" s="126">
        <f t="shared" ref="H126:H131" si="166">F126</f>
        <v>12645.000000000002</v>
      </c>
      <c r="I126" s="118"/>
      <c r="AR126" s="154">
        <f t="shared" ref="AR126:AR146" si="167">F126*1.1</f>
        <v>13909.500000000004</v>
      </c>
      <c r="AS126" s="1">
        <v>33</v>
      </c>
      <c r="AT126" s="235">
        <f t="shared" si="162"/>
        <v>421.50000000000011</v>
      </c>
    </row>
    <row r="127" spans="2:46" ht="16.5" customHeight="1" x14ac:dyDescent="0.25">
      <c r="B127" s="436"/>
      <c r="C127" s="17">
        <v>43192</v>
      </c>
      <c r="D127" s="2" t="s">
        <v>3</v>
      </c>
      <c r="E127" s="2" t="s">
        <v>18</v>
      </c>
      <c r="F127" s="29">
        <v>12645.000000000002</v>
      </c>
      <c r="G127" s="113"/>
      <c r="H127" s="127">
        <f t="shared" si="166"/>
        <v>12645.000000000002</v>
      </c>
      <c r="I127" s="119"/>
      <c r="AR127" s="154">
        <f t="shared" si="167"/>
        <v>13909.500000000004</v>
      </c>
      <c r="AS127" s="1">
        <v>33</v>
      </c>
      <c r="AT127" s="235">
        <f t="shared" si="162"/>
        <v>421.50000000000011</v>
      </c>
    </row>
    <row r="128" spans="2:46" ht="16.5" customHeight="1" x14ac:dyDescent="0.25">
      <c r="B128" s="436"/>
      <c r="C128" s="17">
        <v>43193</v>
      </c>
      <c r="D128" s="2" t="s">
        <v>4</v>
      </c>
      <c r="E128" s="2" t="s">
        <v>18</v>
      </c>
      <c r="F128" s="29">
        <v>12645.000000000002</v>
      </c>
      <c r="G128" s="113"/>
      <c r="H128" s="127">
        <f t="shared" si="166"/>
        <v>12645.000000000002</v>
      </c>
      <c r="I128" s="119"/>
      <c r="AR128" s="154">
        <f t="shared" si="167"/>
        <v>13909.500000000004</v>
      </c>
      <c r="AS128" s="1">
        <v>33</v>
      </c>
      <c r="AT128" s="235">
        <f t="shared" si="162"/>
        <v>421.50000000000011</v>
      </c>
    </row>
    <row r="129" spans="2:46" ht="16.5" customHeight="1" x14ac:dyDescent="0.25">
      <c r="B129" s="436"/>
      <c r="C129" s="17">
        <v>43194</v>
      </c>
      <c r="D129" s="2" t="s">
        <v>5</v>
      </c>
      <c r="E129" s="2" t="s">
        <v>17</v>
      </c>
      <c r="F129" s="29">
        <v>12645.000000000002</v>
      </c>
      <c r="G129" s="113"/>
      <c r="H129" s="127">
        <f t="shared" si="166"/>
        <v>12645.000000000002</v>
      </c>
      <c r="I129" s="119"/>
      <c r="AR129" s="154">
        <f t="shared" si="167"/>
        <v>13909.500000000004</v>
      </c>
      <c r="AS129" s="1">
        <v>33</v>
      </c>
      <c r="AT129" s="235">
        <f t="shared" si="162"/>
        <v>421.50000000000011</v>
      </c>
    </row>
    <row r="130" spans="2:46" x14ac:dyDescent="0.25">
      <c r="B130" s="436"/>
      <c r="C130" s="17">
        <v>43195</v>
      </c>
      <c r="D130" s="2" t="s">
        <v>6</v>
      </c>
      <c r="E130" s="2" t="s">
        <v>18</v>
      </c>
      <c r="F130" s="29">
        <v>12645.000000000002</v>
      </c>
      <c r="G130" s="113"/>
      <c r="H130" s="127">
        <f t="shared" si="166"/>
        <v>12645.000000000002</v>
      </c>
      <c r="I130" s="119"/>
      <c r="AR130" s="154">
        <f t="shared" si="167"/>
        <v>13909.500000000004</v>
      </c>
      <c r="AS130" s="1">
        <v>33</v>
      </c>
      <c r="AT130" s="235">
        <f t="shared" si="162"/>
        <v>421.50000000000011</v>
      </c>
    </row>
    <row r="131" spans="2:46" x14ac:dyDescent="0.25">
      <c r="B131" s="436"/>
      <c r="C131" s="17">
        <v>43196</v>
      </c>
      <c r="D131" s="2" t="s">
        <v>7</v>
      </c>
      <c r="E131" s="2" t="s">
        <v>18</v>
      </c>
      <c r="F131" s="29">
        <v>12645.000000000002</v>
      </c>
      <c r="G131" s="113"/>
      <c r="H131" s="127">
        <f t="shared" si="166"/>
        <v>12645.000000000002</v>
      </c>
      <c r="I131" s="119"/>
      <c r="AR131" s="154">
        <f t="shared" si="167"/>
        <v>13909.500000000004</v>
      </c>
      <c r="AS131" s="1">
        <v>33</v>
      </c>
      <c r="AT131" s="235">
        <f t="shared" si="162"/>
        <v>421.50000000000011</v>
      </c>
    </row>
    <row r="132" spans="2:46" x14ac:dyDescent="0.25">
      <c r="B132" s="436"/>
      <c r="C132" s="17">
        <v>43197</v>
      </c>
      <c r="D132" s="2" t="s">
        <v>1</v>
      </c>
      <c r="E132" s="2" t="s">
        <v>18</v>
      </c>
      <c r="F132" s="29">
        <v>10334.090909090908</v>
      </c>
      <c r="G132" s="113"/>
      <c r="H132" s="127"/>
      <c r="I132" s="119">
        <f>F132</f>
        <v>10334.090909090908</v>
      </c>
      <c r="AR132" s="154">
        <f t="shared" si="167"/>
        <v>11367.5</v>
      </c>
      <c r="AS132" s="1">
        <v>36</v>
      </c>
      <c r="AT132" s="235">
        <f t="shared" si="162"/>
        <v>315.76388888888891</v>
      </c>
    </row>
    <row r="133" spans="2:46" x14ac:dyDescent="0.25">
      <c r="B133" s="436"/>
      <c r="C133" s="17">
        <v>43198</v>
      </c>
      <c r="D133" s="2" t="s">
        <v>2</v>
      </c>
      <c r="E133" s="2" t="s">
        <v>18</v>
      </c>
      <c r="F133" s="29">
        <v>10334.090909090908</v>
      </c>
      <c r="G133" s="113"/>
      <c r="H133" s="127"/>
      <c r="I133" s="119">
        <f t="shared" ref="I133:I146" si="168">F133</f>
        <v>10334.090909090908</v>
      </c>
      <c r="AR133" s="154">
        <f t="shared" si="167"/>
        <v>11367.5</v>
      </c>
      <c r="AS133" s="1">
        <v>36</v>
      </c>
      <c r="AT133" s="235">
        <f t="shared" si="162"/>
        <v>315.76388888888891</v>
      </c>
    </row>
    <row r="134" spans="2:46" x14ac:dyDescent="0.25">
      <c r="B134" s="436"/>
      <c r="C134" s="17">
        <v>43199</v>
      </c>
      <c r="D134" s="2" t="s">
        <v>3</v>
      </c>
      <c r="E134" s="2" t="s">
        <v>18</v>
      </c>
      <c r="F134" s="29">
        <v>7257.7272727272721</v>
      </c>
      <c r="G134" s="113"/>
      <c r="H134" s="127"/>
      <c r="I134" s="119">
        <f t="shared" si="168"/>
        <v>7257.7272727272721</v>
      </c>
      <c r="AR134" s="154">
        <f t="shared" si="167"/>
        <v>7983.5</v>
      </c>
      <c r="AS134" s="1">
        <v>25</v>
      </c>
      <c r="AT134" s="235">
        <f t="shared" si="162"/>
        <v>319.33999999999997</v>
      </c>
    </row>
    <row r="135" spans="2:46" x14ac:dyDescent="0.25">
      <c r="B135" s="436"/>
      <c r="C135" s="17">
        <v>43200</v>
      </c>
      <c r="D135" s="2" t="s">
        <v>4</v>
      </c>
      <c r="E135" s="2" t="s">
        <v>17</v>
      </c>
      <c r="F135" s="29">
        <v>7257.7272727272721</v>
      </c>
      <c r="G135" s="113"/>
      <c r="H135" s="127"/>
      <c r="I135" s="119">
        <f t="shared" si="168"/>
        <v>7257.7272727272721</v>
      </c>
      <c r="AR135" s="154">
        <f t="shared" si="167"/>
        <v>7983.5</v>
      </c>
      <c r="AS135" s="1">
        <v>25</v>
      </c>
      <c r="AT135" s="235">
        <f t="shared" si="162"/>
        <v>319.33999999999997</v>
      </c>
    </row>
    <row r="136" spans="2:46" x14ac:dyDescent="0.25">
      <c r="B136" s="436"/>
      <c r="C136" s="17">
        <v>43201</v>
      </c>
      <c r="D136" s="2" t="s">
        <v>5</v>
      </c>
      <c r="E136" s="2" t="s">
        <v>17</v>
      </c>
      <c r="F136" s="29">
        <v>7257.7272727272721</v>
      </c>
      <c r="G136" s="113"/>
      <c r="H136" s="127"/>
      <c r="I136" s="119">
        <f t="shared" si="168"/>
        <v>7257.7272727272721</v>
      </c>
      <c r="AR136" s="154">
        <f t="shared" si="167"/>
        <v>7983.5</v>
      </c>
      <c r="AS136" s="1">
        <v>25</v>
      </c>
      <c r="AT136" s="235">
        <f t="shared" si="162"/>
        <v>319.33999999999997</v>
      </c>
    </row>
    <row r="137" spans="2:46" x14ac:dyDescent="0.25">
      <c r="B137" s="436"/>
      <c r="C137" s="17">
        <v>43202</v>
      </c>
      <c r="D137" s="2" t="s">
        <v>6</v>
      </c>
      <c r="E137" s="2" t="s">
        <v>18</v>
      </c>
      <c r="F137" s="29">
        <v>7257.7272727272721</v>
      </c>
      <c r="G137" s="113"/>
      <c r="H137" s="127"/>
      <c r="I137" s="119">
        <f t="shared" si="168"/>
        <v>7257.7272727272721</v>
      </c>
      <c r="AR137" s="154">
        <f t="shared" si="167"/>
        <v>7983.5</v>
      </c>
      <c r="AS137" s="1">
        <v>25</v>
      </c>
      <c r="AT137" s="235">
        <f t="shared" si="162"/>
        <v>319.33999999999997</v>
      </c>
    </row>
    <row r="138" spans="2:46" x14ac:dyDescent="0.25">
      <c r="B138" s="436"/>
      <c r="C138" s="17">
        <v>43203</v>
      </c>
      <c r="D138" s="2" t="s">
        <v>7</v>
      </c>
      <c r="E138" s="2" t="s">
        <v>18</v>
      </c>
      <c r="F138" s="29">
        <v>7257.7272727272721</v>
      </c>
      <c r="G138" s="113"/>
      <c r="H138" s="127"/>
      <c r="I138" s="119">
        <f t="shared" si="168"/>
        <v>7257.7272727272721</v>
      </c>
      <c r="AR138" s="154">
        <f t="shared" si="167"/>
        <v>7983.5</v>
      </c>
      <c r="AS138" s="1">
        <v>25</v>
      </c>
      <c r="AT138" s="235">
        <f t="shared" si="162"/>
        <v>319.33999999999997</v>
      </c>
    </row>
    <row r="139" spans="2:46" x14ac:dyDescent="0.25">
      <c r="B139" s="436"/>
      <c r="C139" s="17">
        <v>43204</v>
      </c>
      <c r="D139" s="2" t="s">
        <v>1</v>
      </c>
      <c r="E139" s="2" t="s">
        <v>18</v>
      </c>
      <c r="F139" s="29">
        <v>9252.2727272727261</v>
      </c>
      <c r="G139" s="113"/>
      <c r="H139" s="127"/>
      <c r="I139" s="119">
        <f t="shared" si="168"/>
        <v>9252.2727272727261</v>
      </c>
      <c r="AR139" s="154">
        <f t="shared" si="167"/>
        <v>10177.5</v>
      </c>
      <c r="AS139" s="1">
        <v>32</v>
      </c>
      <c r="AT139" s="235">
        <f t="shared" si="162"/>
        <v>318.046875</v>
      </c>
    </row>
    <row r="140" spans="2:46" x14ac:dyDescent="0.25">
      <c r="B140" s="436"/>
      <c r="C140" s="17">
        <v>43205</v>
      </c>
      <c r="D140" s="2" t="s">
        <v>2</v>
      </c>
      <c r="E140" s="2" t="s">
        <v>18</v>
      </c>
      <c r="F140" s="29">
        <v>6280.454545454545</v>
      </c>
      <c r="G140" s="113"/>
      <c r="H140" s="127"/>
      <c r="I140" s="119">
        <f t="shared" si="168"/>
        <v>6280.454545454545</v>
      </c>
      <c r="AR140" s="154">
        <f t="shared" si="167"/>
        <v>6908.5</v>
      </c>
      <c r="AS140" s="1">
        <v>22</v>
      </c>
      <c r="AT140" s="235">
        <f t="shared" si="162"/>
        <v>314.02272727272725</v>
      </c>
    </row>
    <row r="141" spans="2:46" x14ac:dyDescent="0.25">
      <c r="B141" s="436"/>
      <c r="C141" s="17">
        <v>43206</v>
      </c>
      <c r="D141" s="2" t="s">
        <v>3</v>
      </c>
      <c r="E141" s="2" t="s">
        <v>18</v>
      </c>
      <c r="F141" s="29">
        <v>3945.545454545454</v>
      </c>
      <c r="G141" s="113"/>
      <c r="H141" s="127"/>
      <c r="I141" s="119">
        <f t="shared" si="168"/>
        <v>3945.545454545454</v>
      </c>
      <c r="AR141" s="154">
        <f t="shared" si="167"/>
        <v>4340.0999999999995</v>
      </c>
      <c r="AS141" s="1">
        <v>14</v>
      </c>
      <c r="AT141" s="235">
        <f t="shared" si="162"/>
        <v>310.00714285714281</v>
      </c>
    </row>
    <row r="142" spans="2:46" x14ac:dyDescent="0.25">
      <c r="B142" s="436"/>
      <c r="C142" s="17">
        <v>43207</v>
      </c>
      <c r="D142" s="2" t="s">
        <v>4</v>
      </c>
      <c r="E142" s="2" t="s">
        <v>17</v>
      </c>
      <c r="F142" s="29">
        <v>3945.545454545454</v>
      </c>
      <c r="G142" s="113"/>
      <c r="H142" s="127"/>
      <c r="I142" s="119">
        <f t="shared" si="168"/>
        <v>3945.545454545454</v>
      </c>
      <c r="AR142" s="154">
        <f t="shared" si="167"/>
        <v>4340.0999999999995</v>
      </c>
      <c r="AS142" s="1">
        <v>14</v>
      </c>
      <c r="AT142" s="235">
        <f t="shared" si="162"/>
        <v>310.00714285714281</v>
      </c>
    </row>
    <row r="143" spans="2:46" x14ac:dyDescent="0.25">
      <c r="B143" s="436"/>
      <c r="C143" s="17">
        <v>43208</v>
      </c>
      <c r="D143" s="2" t="s">
        <v>5</v>
      </c>
      <c r="E143" s="2" t="s">
        <v>17</v>
      </c>
      <c r="F143" s="29">
        <v>3945.545454545454</v>
      </c>
      <c r="G143" s="113"/>
      <c r="H143" s="127"/>
      <c r="I143" s="119">
        <f t="shared" si="168"/>
        <v>3945.545454545454</v>
      </c>
      <c r="AR143" s="154">
        <f t="shared" si="167"/>
        <v>4340.0999999999995</v>
      </c>
      <c r="AS143" s="1">
        <v>14</v>
      </c>
      <c r="AT143" s="235">
        <f t="shared" si="162"/>
        <v>310.00714285714281</v>
      </c>
    </row>
    <row r="144" spans="2:46" x14ac:dyDescent="0.25">
      <c r="B144" s="436"/>
      <c r="C144" s="17">
        <v>43209</v>
      </c>
      <c r="D144" s="2" t="s">
        <v>6</v>
      </c>
      <c r="E144" s="2" t="s">
        <v>18</v>
      </c>
      <c r="F144" s="29">
        <v>3945.545454545454</v>
      </c>
      <c r="G144" s="113"/>
      <c r="H144" s="127"/>
      <c r="I144" s="119">
        <f t="shared" si="168"/>
        <v>3945.545454545454</v>
      </c>
      <c r="AR144" s="154">
        <f t="shared" si="167"/>
        <v>4340.0999999999995</v>
      </c>
      <c r="AS144" s="1">
        <v>14</v>
      </c>
      <c r="AT144" s="235">
        <f t="shared" si="162"/>
        <v>310.00714285714281</v>
      </c>
    </row>
    <row r="145" spans="2:46" x14ac:dyDescent="0.25">
      <c r="B145" s="436"/>
      <c r="C145" s="17">
        <v>43210</v>
      </c>
      <c r="D145" s="2" t="s">
        <v>7</v>
      </c>
      <c r="E145" s="2" t="s">
        <v>18</v>
      </c>
      <c r="F145" s="29">
        <v>3945.545454545454</v>
      </c>
      <c r="G145" s="113"/>
      <c r="H145" s="127"/>
      <c r="I145" s="119">
        <f t="shared" si="168"/>
        <v>3945.545454545454</v>
      </c>
      <c r="AR145" s="154">
        <f t="shared" si="167"/>
        <v>4340.0999999999995</v>
      </c>
      <c r="AS145" s="1">
        <v>14</v>
      </c>
      <c r="AT145" s="235">
        <f t="shared" si="162"/>
        <v>310.00714285714281</v>
      </c>
    </row>
    <row r="146" spans="2:46" x14ac:dyDescent="0.25">
      <c r="B146" s="436"/>
      <c r="C146" s="17">
        <v>43211</v>
      </c>
      <c r="D146" s="2" t="s">
        <v>1</v>
      </c>
      <c r="E146" s="2" t="s">
        <v>18</v>
      </c>
      <c r="F146" s="29">
        <v>6280.454545454545</v>
      </c>
      <c r="G146" s="114"/>
      <c r="H146" s="231"/>
      <c r="I146" s="131">
        <f t="shared" si="168"/>
        <v>6280.454545454545</v>
      </c>
      <c r="AR146" s="154">
        <f t="shared" si="167"/>
        <v>6908.5</v>
      </c>
      <c r="AS146" s="1">
        <v>22</v>
      </c>
      <c r="AT146" s="235">
        <f t="shared" si="162"/>
        <v>314.02272727272725</v>
      </c>
    </row>
    <row r="147" spans="2:46" ht="14.4" thickBot="1" x14ac:dyDescent="0.3">
      <c r="B147" s="436"/>
      <c r="C147" s="10"/>
      <c r="D147" s="11"/>
      <c r="E147" s="11"/>
      <c r="F147" s="30"/>
      <c r="G147" s="226"/>
      <c r="H147" s="226"/>
      <c r="I147" s="226"/>
      <c r="AR147" s="154"/>
      <c r="AS147" s="129">
        <f>(SUM(AS126:AS146)/(69*21))</f>
        <v>0.37336093857832986</v>
      </c>
    </row>
    <row r="148" spans="2:46" ht="14.4" thickTop="1" x14ac:dyDescent="0.25">
      <c r="B148" s="437"/>
      <c r="C148" s="24" t="s">
        <v>16</v>
      </c>
      <c r="D148" s="25"/>
      <c r="E148" s="25"/>
      <c r="F148" s="33">
        <v>174367.72727272726</v>
      </c>
      <c r="G148" s="123">
        <f>SUM(G126:G146)</f>
        <v>0</v>
      </c>
      <c r="H148" s="232">
        <f>SUM(H126:H146)</f>
        <v>75870.000000000015</v>
      </c>
      <c r="I148" s="121">
        <f>SUM(I126:I146)</f>
        <v>98497.727272727265</v>
      </c>
      <c r="AR148" s="155">
        <f>SUM(AR126:AR146)</f>
        <v>191804.50000000003</v>
      </c>
    </row>
    <row r="149" spans="2:46" x14ac:dyDescent="0.25">
      <c r="B149" s="12"/>
      <c r="C149" s="13"/>
      <c r="D149" s="14"/>
      <c r="E149" s="14"/>
      <c r="F149" s="27"/>
      <c r="G149" s="130">
        <f>G148/F148</f>
        <v>0</v>
      </c>
      <c r="H149" s="130">
        <f>H148/F148</f>
        <v>0.43511492170413113</v>
      </c>
      <c r="I149" s="130">
        <f>I148/F148</f>
        <v>0.56488507829586898</v>
      </c>
    </row>
    <row r="150" spans="2:46" x14ac:dyDescent="0.25">
      <c r="B150" s="12"/>
      <c r="C150" s="13"/>
      <c r="D150" s="14"/>
      <c r="E150" s="14"/>
      <c r="F150" s="27"/>
      <c r="G150" s="230"/>
      <c r="H150" s="230"/>
      <c r="I150" s="230"/>
    </row>
    <row r="151" spans="2:46" x14ac:dyDescent="0.25">
      <c r="B151" s="12"/>
      <c r="C151" s="132" t="s">
        <v>48</v>
      </c>
      <c r="D151" s="133"/>
      <c r="E151" s="134"/>
      <c r="F151" s="135">
        <f>F148+F124+F90+F59+F25</f>
        <v>1854484.1818181816</v>
      </c>
      <c r="G151" s="233">
        <f>G148+G124+G90+G59+G25</f>
        <v>903647.27272727271</v>
      </c>
      <c r="H151" s="233">
        <f>H148+H124+H90+H59+H25</f>
        <v>574463.72727272729</v>
      </c>
      <c r="I151" s="233">
        <f>I148+I124+I90+I59+I25</f>
        <v>382653.63636363635</v>
      </c>
      <c r="AR151" s="233">
        <f>AR148+AR124+AR90+AR59+AR25</f>
        <v>2046841.1000000003</v>
      </c>
    </row>
    <row r="152" spans="2:46" x14ac:dyDescent="0.25">
      <c r="B152" s="18"/>
      <c r="C152" s="9"/>
      <c r="D152" s="9"/>
      <c r="E152" s="18"/>
      <c r="F152" s="26"/>
      <c r="G152" s="130">
        <f>G151/F151</f>
        <v>0.48727688355978038</v>
      </c>
      <c r="H152" s="130">
        <f>H151/F151</f>
        <v>0.30977008750191065</v>
      </c>
      <c r="I152" s="130">
        <f>I151/F151</f>
        <v>0.20633966043780075</v>
      </c>
    </row>
    <row r="153" spans="2:46" ht="26.25" customHeight="1" x14ac:dyDescent="0.25">
      <c r="B153" s="3" t="s">
        <v>20</v>
      </c>
      <c r="C153" s="3"/>
      <c r="D153" s="4"/>
      <c r="E153" s="5"/>
      <c r="F153" s="5"/>
    </row>
    <row r="154" spans="2:46" x14ac:dyDescent="0.25">
      <c r="B154" s="19"/>
      <c r="C154" s="20"/>
      <c r="D154" s="21"/>
      <c r="E154" s="21"/>
      <c r="F154" s="22"/>
    </row>
    <row r="155" spans="2:46" ht="16.5" customHeight="1" x14ac:dyDescent="0.25">
      <c r="B155" s="435" t="s">
        <v>12</v>
      </c>
      <c r="C155" s="17">
        <v>43273</v>
      </c>
      <c r="D155" s="2" t="s">
        <v>7</v>
      </c>
      <c r="E155" s="2" t="s">
        <v>18</v>
      </c>
      <c r="F155" s="29">
        <v>2794.3181818181815</v>
      </c>
      <c r="AR155" s="154">
        <f t="shared" ref="AR155" si="169">F155*1.1</f>
        <v>3073.75</v>
      </c>
      <c r="AS155" s="1">
        <v>15</v>
      </c>
      <c r="AT155" s="235">
        <f t="shared" ref="AT155" si="170">AR155/AS155</f>
        <v>204.91666666666666</v>
      </c>
    </row>
    <row r="156" spans="2:46" x14ac:dyDescent="0.25">
      <c r="B156" s="436"/>
      <c r="C156" s="17">
        <v>43274</v>
      </c>
      <c r="D156" s="2" t="s">
        <v>1</v>
      </c>
      <c r="E156" s="2" t="s">
        <v>17</v>
      </c>
      <c r="F156" s="29">
        <v>3782.7272727272721</v>
      </c>
      <c r="AR156" s="154">
        <f t="shared" ref="AR156:AR219" si="171">F156*1.1</f>
        <v>4161</v>
      </c>
      <c r="AS156" s="1">
        <v>20</v>
      </c>
      <c r="AT156" s="235">
        <f t="shared" ref="AT156:AT219" si="172">AR156/AS156</f>
        <v>208.05</v>
      </c>
    </row>
    <row r="157" spans="2:46" x14ac:dyDescent="0.25">
      <c r="B157" s="436"/>
      <c r="C157" s="17">
        <v>43275</v>
      </c>
      <c r="D157" s="2" t="s">
        <v>2</v>
      </c>
      <c r="E157" s="2" t="s">
        <v>17</v>
      </c>
      <c r="F157" s="29">
        <v>2344.1818181818171</v>
      </c>
      <c r="AR157" s="154">
        <f t="shared" si="171"/>
        <v>2578.599999999999</v>
      </c>
      <c r="AS157" s="1">
        <v>15</v>
      </c>
      <c r="AT157" s="235">
        <f t="shared" si="172"/>
        <v>171.90666666666661</v>
      </c>
    </row>
    <row r="158" spans="2:46" x14ac:dyDescent="0.25">
      <c r="B158" s="436"/>
      <c r="C158" s="17">
        <v>43276</v>
      </c>
      <c r="D158" s="2" t="s">
        <v>3</v>
      </c>
      <c r="E158" s="2" t="s">
        <v>18</v>
      </c>
      <c r="F158" s="29">
        <v>2344.1818181818171</v>
      </c>
      <c r="AR158" s="154">
        <f t="shared" si="171"/>
        <v>2578.599999999999</v>
      </c>
      <c r="AS158" s="1">
        <v>15</v>
      </c>
      <c r="AT158" s="235">
        <f t="shared" si="172"/>
        <v>171.90666666666661</v>
      </c>
    </row>
    <row r="159" spans="2:46" x14ac:dyDescent="0.25">
      <c r="B159" s="436"/>
      <c r="C159" s="17">
        <v>43277</v>
      </c>
      <c r="D159" s="2" t="s">
        <v>4</v>
      </c>
      <c r="E159" s="2" t="s">
        <v>18</v>
      </c>
      <c r="F159" s="29">
        <v>2344.1818181818171</v>
      </c>
      <c r="AR159" s="154">
        <f t="shared" si="171"/>
        <v>2578.599999999999</v>
      </c>
      <c r="AS159" s="1">
        <v>15</v>
      </c>
      <c r="AT159" s="235">
        <f t="shared" si="172"/>
        <v>171.90666666666661</v>
      </c>
    </row>
    <row r="160" spans="2:46" x14ac:dyDescent="0.25">
      <c r="B160" s="436"/>
      <c r="C160" s="17">
        <v>43278</v>
      </c>
      <c r="D160" s="2" t="s">
        <v>5</v>
      </c>
      <c r="E160" s="2" t="s">
        <v>18</v>
      </c>
      <c r="F160" s="29">
        <v>2344.1818181818171</v>
      </c>
      <c r="AR160" s="154">
        <f t="shared" si="171"/>
        <v>2578.599999999999</v>
      </c>
      <c r="AS160" s="1">
        <v>15</v>
      </c>
      <c r="AT160" s="235">
        <f t="shared" si="172"/>
        <v>171.90666666666661</v>
      </c>
    </row>
    <row r="161" spans="2:46" x14ac:dyDescent="0.25">
      <c r="B161" s="436"/>
      <c r="C161" s="17">
        <v>43279</v>
      </c>
      <c r="D161" s="2" t="s">
        <v>6</v>
      </c>
      <c r="E161" s="2" t="s">
        <v>18</v>
      </c>
      <c r="F161" s="29">
        <v>2344.1818181818171</v>
      </c>
      <c r="AR161" s="154">
        <f t="shared" si="171"/>
        <v>2578.599999999999</v>
      </c>
      <c r="AS161" s="1">
        <v>15</v>
      </c>
      <c r="AT161" s="235">
        <f t="shared" si="172"/>
        <v>171.90666666666661</v>
      </c>
    </row>
    <row r="162" spans="2:46" x14ac:dyDescent="0.25">
      <c r="B162" s="436"/>
      <c r="C162" s="17">
        <v>43280</v>
      </c>
      <c r="D162" s="2" t="s">
        <v>7</v>
      </c>
      <c r="E162" s="2" t="s">
        <v>18</v>
      </c>
      <c r="F162" s="29">
        <v>2794.3181818181815</v>
      </c>
      <c r="AR162" s="154">
        <f t="shared" si="171"/>
        <v>3073.75</v>
      </c>
      <c r="AS162" s="1">
        <v>17</v>
      </c>
      <c r="AT162" s="235">
        <f t="shared" si="172"/>
        <v>180.80882352941177</v>
      </c>
    </row>
    <row r="163" spans="2:46" x14ac:dyDescent="0.25">
      <c r="B163" s="436"/>
      <c r="C163" s="17">
        <v>43281</v>
      </c>
      <c r="D163" s="2" t="s">
        <v>1</v>
      </c>
      <c r="E163" s="2" t="s">
        <v>17</v>
      </c>
      <c r="F163" s="29">
        <v>4325.454545454545</v>
      </c>
      <c r="AR163" s="154">
        <f t="shared" si="171"/>
        <v>4758</v>
      </c>
      <c r="AS163" s="1">
        <v>25</v>
      </c>
      <c r="AT163" s="235">
        <f t="shared" si="172"/>
        <v>190.32</v>
      </c>
    </row>
    <row r="164" spans="2:46" ht="14.4" thickBot="1" x14ac:dyDescent="0.3">
      <c r="B164" s="436"/>
      <c r="C164" s="10"/>
      <c r="D164" s="11"/>
      <c r="E164" s="11"/>
      <c r="F164" s="30"/>
      <c r="AR164" s="154"/>
      <c r="AS164" s="129">
        <f>(SUM(AS155:AS163)/(69*9))</f>
        <v>0.24476650563607086</v>
      </c>
      <c r="AT164" s="235"/>
    </row>
    <row r="165" spans="2:46" ht="14.4" thickTop="1" x14ac:dyDescent="0.25">
      <c r="B165" s="437"/>
      <c r="C165" s="24" t="s">
        <v>16</v>
      </c>
      <c r="D165" s="25"/>
      <c r="E165" s="25"/>
      <c r="F165" s="33">
        <v>25417.727272727268</v>
      </c>
      <c r="AR165" s="155">
        <f>SUM(AR155:AR163)</f>
        <v>27959.499999999993</v>
      </c>
      <c r="AT165" s="235"/>
    </row>
    <row r="166" spans="2:46" x14ac:dyDescent="0.25">
      <c r="B166" s="19"/>
      <c r="C166" s="20"/>
      <c r="D166" s="21"/>
      <c r="E166" s="21"/>
      <c r="F166" s="28"/>
      <c r="AR166" s="154"/>
      <c r="AT166" s="235"/>
    </row>
    <row r="167" spans="2:46" ht="16.5" customHeight="1" x14ac:dyDescent="0.25">
      <c r="B167" s="435" t="s">
        <v>13</v>
      </c>
      <c r="C167" s="17">
        <v>43282</v>
      </c>
      <c r="D167" s="2" t="s">
        <v>2</v>
      </c>
      <c r="E167" s="2" t="s">
        <v>17</v>
      </c>
      <c r="F167" s="29">
        <v>3416.5909090909086</v>
      </c>
      <c r="AR167" s="154">
        <f t="shared" si="171"/>
        <v>3758.2499999999995</v>
      </c>
      <c r="AS167" s="1">
        <v>23</v>
      </c>
      <c r="AT167" s="235">
        <f t="shared" si="172"/>
        <v>163.40217391304347</v>
      </c>
    </row>
    <row r="168" spans="2:46" x14ac:dyDescent="0.25">
      <c r="B168" s="436"/>
      <c r="C168" s="17">
        <v>43283</v>
      </c>
      <c r="D168" s="2" t="s">
        <v>3</v>
      </c>
      <c r="E168" s="2" t="s">
        <v>18</v>
      </c>
      <c r="F168" s="29">
        <v>2674.9090909090905</v>
      </c>
      <c r="AR168" s="154">
        <f t="shared" si="171"/>
        <v>2942.3999999999996</v>
      </c>
      <c r="AS168" s="1">
        <v>19</v>
      </c>
      <c r="AT168" s="235">
        <f t="shared" si="172"/>
        <v>154.86315789473682</v>
      </c>
    </row>
    <row r="169" spans="2:46" x14ac:dyDescent="0.25">
      <c r="B169" s="436"/>
      <c r="C169" s="17">
        <v>43284</v>
      </c>
      <c r="D169" s="2" t="s">
        <v>4</v>
      </c>
      <c r="E169" s="2" t="s">
        <v>18</v>
      </c>
      <c r="F169" s="29">
        <v>2674.9090909090905</v>
      </c>
      <c r="AR169" s="154">
        <f t="shared" si="171"/>
        <v>2942.3999999999996</v>
      </c>
      <c r="AS169" s="1">
        <v>19</v>
      </c>
      <c r="AT169" s="235">
        <f t="shared" si="172"/>
        <v>154.86315789473682</v>
      </c>
    </row>
    <row r="170" spans="2:46" x14ac:dyDescent="0.25">
      <c r="B170" s="436"/>
      <c r="C170" s="17">
        <v>43285</v>
      </c>
      <c r="D170" s="2" t="s">
        <v>5</v>
      </c>
      <c r="E170" s="2" t="s">
        <v>18</v>
      </c>
      <c r="F170" s="29">
        <v>2674.9090909090905</v>
      </c>
      <c r="AR170" s="154">
        <f t="shared" si="171"/>
        <v>2942.3999999999996</v>
      </c>
      <c r="AS170" s="1">
        <v>19</v>
      </c>
      <c r="AT170" s="235">
        <f t="shared" si="172"/>
        <v>154.86315789473682</v>
      </c>
    </row>
    <row r="171" spans="2:46" x14ac:dyDescent="0.25">
      <c r="B171" s="436"/>
      <c r="C171" s="17">
        <v>43286</v>
      </c>
      <c r="D171" s="2" t="s">
        <v>6</v>
      </c>
      <c r="E171" s="2" t="s">
        <v>18</v>
      </c>
      <c r="F171" s="29">
        <v>2674.9090909090905</v>
      </c>
      <c r="AR171" s="154">
        <f t="shared" si="171"/>
        <v>2942.3999999999996</v>
      </c>
      <c r="AS171" s="1">
        <v>19</v>
      </c>
      <c r="AT171" s="235">
        <f t="shared" si="172"/>
        <v>154.86315789473682</v>
      </c>
    </row>
    <row r="172" spans="2:46" x14ac:dyDescent="0.25">
      <c r="B172" s="436"/>
      <c r="C172" s="17">
        <v>43287</v>
      </c>
      <c r="D172" s="2" t="s">
        <v>7</v>
      </c>
      <c r="E172" s="2" t="s">
        <v>18</v>
      </c>
      <c r="F172" s="29">
        <v>2674.9090909090905</v>
      </c>
      <c r="AR172" s="154">
        <f t="shared" si="171"/>
        <v>2942.3999999999996</v>
      </c>
      <c r="AS172" s="1">
        <v>19</v>
      </c>
      <c r="AT172" s="235">
        <f t="shared" si="172"/>
        <v>154.86315789473682</v>
      </c>
    </row>
    <row r="173" spans="2:46" x14ac:dyDescent="0.25">
      <c r="B173" s="436"/>
      <c r="C173" s="17">
        <v>43288</v>
      </c>
      <c r="D173" s="2" t="s">
        <v>1</v>
      </c>
      <c r="E173" s="2" t="s">
        <v>17</v>
      </c>
      <c r="F173" s="29">
        <v>5272.7272727272721</v>
      </c>
      <c r="AR173" s="154">
        <f t="shared" si="171"/>
        <v>5800</v>
      </c>
      <c r="AS173" s="1">
        <v>35</v>
      </c>
      <c r="AT173" s="235">
        <f t="shared" si="172"/>
        <v>165.71428571428572</v>
      </c>
    </row>
    <row r="174" spans="2:46" x14ac:dyDescent="0.25">
      <c r="B174" s="436"/>
      <c r="C174" s="17">
        <v>43289</v>
      </c>
      <c r="D174" s="2" t="s">
        <v>2</v>
      </c>
      <c r="E174" s="2" t="s">
        <v>17</v>
      </c>
      <c r="F174" s="29">
        <v>5272.7272727272721</v>
      </c>
      <c r="AR174" s="154">
        <f t="shared" si="171"/>
        <v>5800</v>
      </c>
      <c r="AS174" s="1">
        <v>35</v>
      </c>
      <c r="AT174" s="235">
        <f t="shared" si="172"/>
        <v>165.71428571428572</v>
      </c>
    </row>
    <row r="175" spans="2:46" x14ac:dyDescent="0.25">
      <c r="B175" s="436"/>
      <c r="C175" s="17">
        <v>43290</v>
      </c>
      <c r="D175" s="2" t="s">
        <v>3</v>
      </c>
      <c r="E175" s="2" t="s">
        <v>18</v>
      </c>
      <c r="F175" s="29">
        <v>3060.6363636363631</v>
      </c>
      <c r="AR175" s="154">
        <f t="shared" si="171"/>
        <v>3366.7</v>
      </c>
      <c r="AS175" s="1">
        <v>22</v>
      </c>
      <c r="AT175" s="235">
        <f t="shared" si="172"/>
        <v>153.03181818181818</v>
      </c>
    </row>
    <row r="176" spans="2:46" x14ac:dyDescent="0.25">
      <c r="B176" s="436"/>
      <c r="C176" s="17">
        <v>43291</v>
      </c>
      <c r="D176" s="2" t="s">
        <v>4</v>
      </c>
      <c r="E176" s="2" t="s">
        <v>18</v>
      </c>
      <c r="F176" s="29">
        <v>3060.6363636363631</v>
      </c>
      <c r="AR176" s="154">
        <f t="shared" si="171"/>
        <v>3366.7</v>
      </c>
      <c r="AS176" s="1">
        <v>22</v>
      </c>
      <c r="AT176" s="235">
        <f t="shared" si="172"/>
        <v>153.03181818181818</v>
      </c>
    </row>
    <row r="177" spans="2:46" x14ac:dyDescent="0.25">
      <c r="B177" s="436"/>
      <c r="C177" s="17">
        <v>43292</v>
      </c>
      <c r="D177" s="2" t="s">
        <v>5</v>
      </c>
      <c r="E177" s="2" t="s">
        <v>18</v>
      </c>
      <c r="F177" s="29">
        <v>3060.6363636363631</v>
      </c>
      <c r="AR177" s="154">
        <f t="shared" si="171"/>
        <v>3366.7</v>
      </c>
      <c r="AS177" s="1">
        <v>22</v>
      </c>
      <c r="AT177" s="235">
        <f t="shared" si="172"/>
        <v>153.03181818181818</v>
      </c>
    </row>
    <row r="178" spans="2:46" x14ac:dyDescent="0.25">
      <c r="B178" s="436"/>
      <c r="C178" s="17">
        <v>43293</v>
      </c>
      <c r="D178" s="2" t="s">
        <v>6</v>
      </c>
      <c r="E178" s="2" t="s">
        <v>18</v>
      </c>
      <c r="F178" s="29">
        <v>3060.6363636363631</v>
      </c>
      <c r="AR178" s="154">
        <f t="shared" si="171"/>
        <v>3366.7</v>
      </c>
      <c r="AS178" s="1">
        <v>22</v>
      </c>
      <c r="AT178" s="235">
        <f t="shared" si="172"/>
        <v>153.03181818181818</v>
      </c>
    </row>
    <row r="179" spans="2:46" x14ac:dyDescent="0.25">
      <c r="B179" s="436"/>
      <c r="C179" s="17">
        <v>43294</v>
      </c>
      <c r="D179" s="2" t="s">
        <v>7</v>
      </c>
      <c r="E179" s="2" t="s">
        <v>18</v>
      </c>
      <c r="F179" s="29">
        <v>3909.3181818181811</v>
      </c>
      <c r="AR179" s="154">
        <f t="shared" si="171"/>
        <v>4300.2499999999991</v>
      </c>
      <c r="AS179" s="1">
        <v>28</v>
      </c>
      <c r="AT179" s="235">
        <f t="shared" si="172"/>
        <v>153.58035714285711</v>
      </c>
    </row>
    <row r="180" spans="2:46" x14ac:dyDescent="0.25">
      <c r="B180" s="436"/>
      <c r="C180" s="17">
        <v>43295</v>
      </c>
      <c r="D180" s="2" t="s">
        <v>1</v>
      </c>
      <c r="E180" s="2" t="s">
        <v>17</v>
      </c>
      <c r="F180" s="29">
        <v>5272.7272727272721</v>
      </c>
      <c r="AR180" s="154">
        <f t="shared" si="171"/>
        <v>5800</v>
      </c>
      <c r="AS180" s="1">
        <v>35</v>
      </c>
      <c r="AT180" s="235">
        <f t="shared" si="172"/>
        <v>165.71428571428572</v>
      </c>
    </row>
    <row r="181" spans="2:46" x14ac:dyDescent="0.25">
      <c r="B181" s="436"/>
      <c r="C181" s="17">
        <v>43296</v>
      </c>
      <c r="D181" s="2" t="s">
        <v>2</v>
      </c>
      <c r="E181" s="2" t="s">
        <v>17</v>
      </c>
      <c r="F181" s="29">
        <v>5272.7272727272721</v>
      </c>
      <c r="AR181" s="154">
        <f t="shared" si="171"/>
        <v>5800</v>
      </c>
      <c r="AS181" s="1">
        <v>35</v>
      </c>
      <c r="AT181" s="235">
        <f t="shared" si="172"/>
        <v>165.71428571428572</v>
      </c>
    </row>
    <row r="182" spans="2:46" x14ac:dyDescent="0.25">
      <c r="B182" s="436"/>
      <c r="C182" s="17">
        <v>43297</v>
      </c>
      <c r="D182" s="2" t="s">
        <v>3</v>
      </c>
      <c r="E182" s="2" t="s">
        <v>18</v>
      </c>
      <c r="F182" s="29">
        <v>3909.3181818181811</v>
      </c>
      <c r="AR182" s="154">
        <f t="shared" si="171"/>
        <v>4300.2499999999991</v>
      </c>
      <c r="AS182" s="1">
        <v>26</v>
      </c>
      <c r="AT182" s="235">
        <f t="shared" si="172"/>
        <v>165.39423076923075</v>
      </c>
    </row>
    <row r="183" spans="2:46" x14ac:dyDescent="0.25">
      <c r="B183" s="436"/>
      <c r="C183" s="17">
        <v>43298</v>
      </c>
      <c r="D183" s="2" t="s">
        <v>4</v>
      </c>
      <c r="E183" s="2" t="s">
        <v>18</v>
      </c>
      <c r="F183" s="29">
        <v>3909.3181818181811</v>
      </c>
      <c r="AR183" s="154">
        <f t="shared" si="171"/>
        <v>4300.2499999999991</v>
      </c>
      <c r="AS183" s="1">
        <v>26</v>
      </c>
      <c r="AT183" s="235">
        <f t="shared" si="172"/>
        <v>165.39423076923075</v>
      </c>
    </row>
    <row r="184" spans="2:46" x14ac:dyDescent="0.25">
      <c r="B184" s="436"/>
      <c r="C184" s="17">
        <v>43299</v>
      </c>
      <c r="D184" s="2" t="s">
        <v>5</v>
      </c>
      <c r="E184" s="2" t="s">
        <v>18</v>
      </c>
      <c r="F184" s="29">
        <v>3909.3181818181811</v>
      </c>
      <c r="AR184" s="154">
        <f t="shared" si="171"/>
        <v>4300.2499999999991</v>
      </c>
      <c r="AS184" s="1">
        <v>26</v>
      </c>
      <c r="AT184" s="235">
        <f t="shared" si="172"/>
        <v>165.39423076923075</v>
      </c>
    </row>
    <row r="185" spans="2:46" x14ac:dyDescent="0.25">
      <c r="B185" s="436"/>
      <c r="C185" s="17">
        <v>43300</v>
      </c>
      <c r="D185" s="2" t="s">
        <v>6</v>
      </c>
      <c r="E185" s="2" t="s">
        <v>18</v>
      </c>
      <c r="F185" s="29">
        <v>3909.3181818181811</v>
      </c>
      <c r="AR185" s="154">
        <f t="shared" si="171"/>
        <v>4300.2499999999991</v>
      </c>
      <c r="AS185" s="1">
        <v>26</v>
      </c>
      <c r="AT185" s="235">
        <f t="shared" si="172"/>
        <v>165.39423076923075</v>
      </c>
    </row>
    <row r="186" spans="2:46" x14ac:dyDescent="0.25">
      <c r="B186" s="436"/>
      <c r="C186" s="17">
        <v>43301</v>
      </c>
      <c r="D186" s="2" t="s">
        <v>7</v>
      </c>
      <c r="E186" s="2" t="s">
        <v>18</v>
      </c>
      <c r="F186" s="29">
        <v>3909.3181818181811</v>
      </c>
      <c r="AR186" s="154">
        <f t="shared" si="171"/>
        <v>4300.2499999999991</v>
      </c>
      <c r="AS186" s="1">
        <v>26</v>
      </c>
      <c r="AT186" s="235">
        <f t="shared" si="172"/>
        <v>165.39423076923075</v>
      </c>
    </row>
    <row r="187" spans="2:46" x14ac:dyDescent="0.25">
      <c r="B187" s="436"/>
      <c r="C187" s="17">
        <v>43302</v>
      </c>
      <c r="D187" s="2" t="s">
        <v>1</v>
      </c>
      <c r="E187" s="2" t="s">
        <v>17</v>
      </c>
      <c r="F187" s="29">
        <v>5272.7272727272721</v>
      </c>
      <c r="AR187" s="154">
        <f t="shared" si="171"/>
        <v>5800</v>
      </c>
      <c r="AS187" s="1">
        <v>35</v>
      </c>
      <c r="AT187" s="235">
        <f t="shared" si="172"/>
        <v>165.71428571428572</v>
      </c>
    </row>
    <row r="188" spans="2:46" x14ac:dyDescent="0.25">
      <c r="B188" s="436"/>
      <c r="C188" s="17">
        <v>43303</v>
      </c>
      <c r="D188" s="2" t="s">
        <v>2</v>
      </c>
      <c r="E188" s="2" t="s">
        <v>17</v>
      </c>
      <c r="F188" s="29">
        <v>5272.7272727272721</v>
      </c>
      <c r="AR188" s="154">
        <f t="shared" si="171"/>
        <v>5800</v>
      </c>
      <c r="AS188" s="1">
        <v>35</v>
      </c>
      <c r="AT188" s="235">
        <f t="shared" si="172"/>
        <v>165.71428571428572</v>
      </c>
    </row>
    <row r="189" spans="2:46" x14ac:dyDescent="0.25">
      <c r="B189" s="436"/>
      <c r="C189" s="17">
        <v>43304</v>
      </c>
      <c r="D189" s="2" t="s">
        <v>3</v>
      </c>
      <c r="E189" s="2" t="s">
        <v>18</v>
      </c>
      <c r="F189" s="29">
        <v>3909.3181818181811</v>
      </c>
      <c r="AR189" s="154">
        <f t="shared" si="171"/>
        <v>4300.2499999999991</v>
      </c>
      <c r="AS189" s="1">
        <v>26</v>
      </c>
      <c r="AT189" s="235">
        <f t="shared" si="172"/>
        <v>165.39423076923075</v>
      </c>
    </row>
    <row r="190" spans="2:46" x14ac:dyDescent="0.25">
      <c r="B190" s="436"/>
      <c r="C190" s="17">
        <v>43305</v>
      </c>
      <c r="D190" s="2" t="s">
        <v>4</v>
      </c>
      <c r="E190" s="2" t="s">
        <v>18</v>
      </c>
      <c r="F190" s="29">
        <v>3909.3181818181811</v>
      </c>
      <c r="AR190" s="154">
        <f t="shared" si="171"/>
        <v>4300.2499999999991</v>
      </c>
      <c r="AS190" s="1">
        <v>26</v>
      </c>
      <c r="AT190" s="235">
        <f t="shared" si="172"/>
        <v>165.39423076923075</v>
      </c>
    </row>
    <row r="191" spans="2:46" x14ac:dyDescent="0.25">
      <c r="B191" s="436"/>
      <c r="C191" s="17">
        <v>43306</v>
      </c>
      <c r="D191" s="2" t="s">
        <v>5</v>
      </c>
      <c r="E191" s="2" t="s">
        <v>18</v>
      </c>
      <c r="F191" s="29">
        <v>3909.3181818181811</v>
      </c>
      <c r="AR191" s="154">
        <f t="shared" si="171"/>
        <v>4300.2499999999991</v>
      </c>
      <c r="AS191" s="1">
        <v>26</v>
      </c>
      <c r="AT191" s="235">
        <f t="shared" si="172"/>
        <v>165.39423076923075</v>
      </c>
    </row>
    <row r="192" spans="2:46" x14ac:dyDescent="0.25">
      <c r="B192" s="436"/>
      <c r="C192" s="17">
        <v>43307</v>
      </c>
      <c r="D192" s="2" t="s">
        <v>6</v>
      </c>
      <c r="E192" s="2" t="s">
        <v>18</v>
      </c>
      <c r="F192" s="29">
        <v>3909.3181818181811</v>
      </c>
      <c r="AR192" s="154">
        <f t="shared" si="171"/>
        <v>4300.2499999999991</v>
      </c>
      <c r="AS192" s="1">
        <v>26</v>
      </c>
      <c r="AT192" s="235">
        <f t="shared" si="172"/>
        <v>165.39423076923075</v>
      </c>
    </row>
    <row r="193" spans="2:46" x14ac:dyDescent="0.25">
      <c r="B193" s="436"/>
      <c r="C193" s="17">
        <v>43308</v>
      </c>
      <c r="D193" s="2" t="s">
        <v>7</v>
      </c>
      <c r="E193" s="2" t="s">
        <v>18</v>
      </c>
      <c r="F193" s="29">
        <v>3909.3181818181811</v>
      </c>
      <c r="AR193" s="154">
        <f t="shared" si="171"/>
        <v>4300.2499999999991</v>
      </c>
      <c r="AS193" s="1">
        <v>26</v>
      </c>
      <c r="AT193" s="235">
        <f t="shared" si="172"/>
        <v>165.39423076923075</v>
      </c>
    </row>
    <row r="194" spans="2:46" x14ac:dyDescent="0.25">
      <c r="B194" s="436"/>
      <c r="C194" s="17">
        <v>43309</v>
      </c>
      <c r="D194" s="2" t="s">
        <v>1</v>
      </c>
      <c r="E194" s="2" t="s">
        <v>17</v>
      </c>
      <c r="F194" s="29">
        <v>5272.7272727272721</v>
      </c>
      <c r="AR194" s="154">
        <f t="shared" si="171"/>
        <v>5800</v>
      </c>
      <c r="AS194" s="1">
        <v>35</v>
      </c>
      <c r="AT194" s="235">
        <f t="shared" si="172"/>
        <v>165.71428571428572</v>
      </c>
    </row>
    <row r="195" spans="2:46" x14ac:dyDescent="0.25">
      <c r="B195" s="436"/>
      <c r="C195" s="17">
        <v>43310</v>
      </c>
      <c r="D195" s="2" t="s">
        <v>2</v>
      </c>
      <c r="E195" s="2" t="s">
        <v>17</v>
      </c>
      <c r="F195" s="29">
        <v>5272.7272727272721</v>
      </c>
      <c r="AR195" s="154">
        <f t="shared" si="171"/>
        <v>5800</v>
      </c>
      <c r="AS195" s="1">
        <v>35</v>
      </c>
      <c r="AT195" s="235">
        <f t="shared" si="172"/>
        <v>165.71428571428572</v>
      </c>
    </row>
    <row r="196" spans="2:46" x14ac:dyDescent="0.25">
      <c r="B196" s="436"/>
      <c r="C196" s="17">
        <v>43311</v>
      </c>
      <c r="D196" s="2" t="s">
        <v>3</v>
      </c>
      <c r="E196" s="2" t="s">
        <v>18</v>
      </c>
      <c r="F196" s="29">
        <v>3909.3181818181811</v>
      </c>
      <c r="AR196" s="154">
        <f t="shared" si="171"/>
        <v>4300.2499999999991</v>
      </c>
      <c r="AS196" s="1">
        <v>26</v>
      </c>
      <c r="AT196" s="235">
        <f t="shared" si="172"/>
        <v>165.39423076923075</v>
      </c>
    </row>
    <row r="197" spans="2:46" x14ac:dyDescent="0.25">
      <c r="B197" s="436"/>
      <c r="C197" s="17">
        <v>43312</v>
      </c>
      <c r="D197" s="2" t="s">
        <v>4</v>
      </c>
      <c r="E197" s="2" t="s">
        <v>18</v>
      </c>
      <c r="F197" s="29">
        <v>3909.3181818181811</v>
      </c>
      <c r="AR197" s="154">
        <f t="shared" si="171"/>
        <v>4300.2499999999991</v>
      </c>
      <c r="AS197" s="1">
        <v>26</v>
      </c>
      <c r="AT197" s="235">
        <f t="shared" si="172"/>
        <v>165.39423076923075</v>
      </c>
    </row>
    <row r="198" spans="2:46" ht="14.4" thickBot="1" x14ac:dyDescent="0.3">
      <c r="B198" s="436"/>
      <c r="C198" s="10"/>
      <c r="D198" s="11"/>
      <c r="E198" s="11"/>
      <c r="F198" s="30"/>
      <c r="AR198" s="154"/>
      <c r="AS198" s="129">
        <f>(SUM(AS167:AS197)/(69*31))</f>
        <v>0.38616175783076206</v>
      </c>
      <c r="AT198" s="235"/>
    </row>
    <row r="199" spans="2:46" ht="14.4" thickTop="1" x14ac:dyDescent="0.25">
      <c r="B199" s="437"/>
      <c r="C199" s="24" t="s">
        <v>16</v>
      </c>
      <c r="D199" s="25"/>
      <c r="E199" s="25"/>
      <c r="F199" s="33">
        <v>122036.63636363635</v>
      </c>
      <c r="AR199" s="155">
        <f>SUM(AR167:AR197)</f>
        <v>134240.29999999999</v>
      </c>
      <c r="AT199" s="235"/>
    </row>
    <row r="200" spans="2:46" x14ac:dyDescent="0.25">
      <c r="B200" s="19"/>
      <c r="C200" s="20"/>
      <c r="D200" s="21"/>
      <c r="E200" s="21"/>
      <c r="F200" s="28"/>
      <c r="AR200" s="154"/>
      <c r="AT200" s="235"/>
    </row>
    <row r="201" spans="2:46" ht="16.5" customHeight="1" x14ac:dyDescent="0.25">
      <c r="B201" s="435" t="s">
        <v>14</v>
      </c>
      <c r="C201" s="17">
        <v>43313</v>
      </c>
      <c r="D201" s="2" t="s">
        <v>5</v>
      </c>
      <c r="E201" s="2" t="s">
        <v>18</v>
      </c>
      <c r="F201" s="29">
        <v>3909.3181818181811</v>
      </c>
      <c r="AR201" s="154">
        <f t="shared" si="171"/>
        <v>4300.2499999999991</v>
      </c>
      <c r="AS201" s="1">
        <v>20</v>
      </c>
      <c r="AT201" s="235">
        <f t="shared" si="172"/>
        <v>215.01249999999996</v>
      </c>
    </row>
    <row r="202" spans="2:46" x14ac:dyDescent="0.25">
      <c r="B202" s="436"/>
      <c r="C202" s="17">
        <v>43314</v>
      </c>
      <c r="D202" s="2" t="s">
        <v>6</v>
      </c>
      <c r="E202" s="2" t="s">
        <v>18</v>
      </c>
      <c r="F202" s="29">
        <v>3909.3181818181811</v>
      </c>
      <c r="AR202" s="154">
        <f t="shared" si="171"/>
        <v>4300.2499999999991</v>
      </c>
      <c r="AS202" s="1">
        <v>20</v>
      </c>
      <c r="AT202" s="235">
        <f t="shared" si="172"/>
        <v>215.01249999999996</v>
      </c>
    </row>
    <row r="203" spans="2:46" x14ac:dyDescent="0.25">
      <c r="B203" s="436"/>
      <c r="C203" s="17">
        <v>43315</v>
      </c>
      <c r="D203" s="2" t="s">
        <v>7</v>
      </c>
      <c r="E203" s="2" t="s">
        <v>18</v>
      </c>
      <c r="F203" s="29">
        <v>3909.3181818181811</v>
      </c>
      <c r="AR203" s="154">
        <f t="shared" si="171"/>
        <v>4300.2499999999991</v>
      </c>
      <c r="AS203" s="1">
        <v>20</v>
      </c>
      <c r="AT203" s="235">
        <f t="shared" si="172"/>
        <v>215.01249999999996</v>
      </c>
    </row>
    <row r="204" spans="2:46" x14ac:dyDescent="0.25">
      <c r="B204" s="436"/>
      <c r="C204" s="17">
        <v>43316</v>
      </c>
      <c r="D204" s="2" t="s">
        <v>1</v>
      </c>
      <c r="E204" s="2" t="s">
        <v>17</v>
      </c>
      <c r="F204" s="29">
        <v>5272.7272727272721</v>
      </c>
      <c r="AR204" s="154">
        <f t="shared" si="171"/>
        <v>5800</v>
      </c>
      <c r="AS204" s="1">
        <v>25</v>
      </c>
      <c r="AT204" s="235">
        <f t="shared" si="172"/>
        <v>232</v>
      </c>
    </row>
    <row r="205" spans="2:46" x14ac:dyDescent="0.25">
      <c r="B205" s="436"/>
      <c r="C205" s="17">
        <v>43317</v>
      </c>
      <c r="D205" s="2" t="s">
        <v>2</v>
      </c>
      <c r="E205" s="2" t="s">
        <v>17</v>
      </c>
      <c r="F205" s="29">
        <v>5272.7272727272721</v>
      </c>
      <c r="AR205" s="154">
        <f t="shared" si="171"/>
        <v>5800</v>
      </c>
      <c r="AS205" s="1">
        <v>25</v>
      </c>
      <c r="AT205" s="235">
        <f t="shared" si="172"/>
        <v>232</v>
      </c>
    </row>
    <row r="206" spans="2:46" x14ac:dyDescent="0.25">
      <c r="B206" s="436"/>
      <c r="C206" s="17">
        <v>43318</v>
      </c>
      <c r="D206" s="2" t="s">
        <v>3</v>
      </c>
      <c r="E206" s="2" t="s">
        <v>18</v>
      </c>
      <c r="F206" s="29">
        <v>3909.3181818181811</v>
      </c>
      <c r="AR206" s="154">
        <f t="shared" si="171"/>
        <v>4300.2499999999991</v>
      </c>
      <c r="AS206" s="1">
        <v>20</v>
      </c>
      <c r="AT206" s="235">
        <f t="shared" si="172"/>
        <v>215.01249999999996</v>
      </c>
    </row>
    <row r="207" spans="2:46" x14ac:dyDescent="0.25">
      <c r="B207" s="436"/>
      <c r="C207" s="17">
        <v>43319</v>
      </c>
      <c r="D207" s="2" t="s">
        <v>4</v>
      </c>
      <c r="E207" s="2" t="s">
        <v>18</v>
      </c>
      <c r="F207" s="29">
        <v>3909.3181818181811</v>
      </c>
      <c r="AR207" s="154">
        <f t="shared" si="171"/>
        <v>4300.2499999999991</v>
      </c>
      <c r="AS207" s="1">
        <v>20</v>
      </c>
      <c r="AT207" s="235">
        <f t="shared" si="172"/>
        <v>215.01249999999996</v>
      </c>
    </row>
    <row r="208" spans="2:46" x14ac:dyDescent="0.25">
      <c r="B208" s="436"/>
      <c r="C208" s="17">
        <v>43320</v>
      </c>
      <c r="D208" s="2" t="s">
        <v>5</v>
      </c>
      <c r="E208" s="2" t="s">
        <v>18</v>
      </c>
      <c r="F208" s="29">
        <v>3909.3181818181811</v>
      </c>
      <c r="AR208" s="154">
        <f t="shared" si="171"/>
        <v>4300.2499999999991</v>
      </c>
      <c r="AS208" s="1">
        <v>20</v>
      </c>
      <c r="AT208" s="235">
        <f t="shared" si="172"/>
        <v>215.01249999999996</v>
      </c>
    </row>
    <row r="209" spans="2:46" x14ac:dyDescent="0.25">
      <c r="B209" s="436"/>
      <c r="C209" s="17">
        <v>43321</v>
      </c>
      <c r="D209" s="2" t="s">
        <v>6</v>
      </c>
      <c r="E209" s="2" t="s">
        <v>18</v>
      </c>
      <c r="F209" s="29">
        <v>3909.3181818181811</v>
      </c>
      <c r="AR209" s="154">
        <f t="shared" si="171"/>
        <v>4300.2499999999991</v>
      </c>
      <c r="AS209" s="1">
        <v>20</v>
      </c>
      <c r="AT209" s="235">
        <f t="shared" si="172"/>
        <v>215.01249999999996</v>
      </c>
    </row>
    <row r="210" spans="2:46" x14ac:dyDescent="0.25">
      <c r="B210" s="436"/>
      <c r="C210" s="17">
        <v>43322</v>
      </c>
      <c r="D210" s="2" t="s">
        <v>7</v>
      </c>
      <c r="E210" s="2" t="s">
        <v>18</v>
      </c>
      <c r="F210" s="29">
        <v>3909.3181818181811</v>
      </c>
      <c r="AR210" s="154">
        <f t="shared" si="171"/>
        <v>4300.2499999999991</v>
      </c>
      <c r="AS210" s="1">
        <v>20</v>
      </c>
      <c r="AT210" s="235">
        <f t="shared" si="172"/>
        <v>215.01249999999996</v>
      </c>
    </row>
    <row r="211" spans="2:46" x14ac:dyDescent="0.25">
      <c r="B211" s="436"/>
      <c r="C211" s="17">
        <v>43323</v>
      </c>
      <c r="D211" s="2" t="s">
        <v>1</v>
      </c>
      <c r="E211" s="2" t="s">
        <v>17</v>
      </c>
      <c r="F211" s="29">
        <v>5272.7272727272721</v>
      </c>
      <c r="AR211" s="154">
        <f t="shared" si="171"/>
        <v>5800</v>
      </c>
      <c r="AS211" s="1">
        <v>22</v>
      </c>
      <c r="AT211" s="235">
        <f t="shared" si="172"/>
        <v>263.63636363636363</v>
      </c>
    </row>
    <row r="212" spans="2:46" x14ac:dyDescent="0.25">
      <c r="B212" s="436"/>
      <c r="C212" s="17">
        <v>43324</v>
      </c>
      <c r="D212" s="2" t="s">
        <v>2</v>
      </c>
      <c r="E212" s="2" t="s">
        <v>17</v>
      </c>
      <c r="F212" s="29">
        <v>5272.7272727272721</v>
      </c>
      <c r="AR212" s="154">
        <f t="shared" si="171"/>
        <v>5800</v>
      </c>
      <c r="AS212" s="1">
        <v>20</v>
      </c>
      <c r="AT212" s="235">
        <f t="shared" si="172"/>
        <v>290</v>
      </c>
    </row>
    <row r="213" spans="2:46" x14ac:dyDescent="0.25">
      <c r="B213" s="436"/>
      <c r="C213" s="17">
        <v>43325</v>
      </c>
      <c r="D213" s="2" t="s">
        <v>3</v>
      </c>
      <c r="E213" s="2" t="s">
        <v>18</v>
      </c>
      <c r="F213" s="29">
        <v>3909.3181818181811</v>
      </c>
      <c r="AR213" s="154">
        <f t="shared" si="171"/>
        <v>4300.2499999999991</v>
      </c>
      <c r="AS213" s="1">
        <v>20</v>
      </c>
      <c r="AT213" s="235">
        <f t="shared" si="172"/>
        <v>215.01249999999996</v>
      </c>
    </row>
    <row r="214" spans="2:46" x14ac:dyDescent="0.25">
      <c r="B214" s="436"/>
      <c r="C214" s="17">
        <v>43326</v>
      </c>
      <c r="D214" s="2" t="s">
        <v>4</v>
      </c>
      <c r="E214" s="2" t="s">
        <v>18</v>
      </c>
      <c r="F214" s="29">
        <v>3909.3181818181811</v>
      </c>
      <c r="AR214" s="154">
        <f t="shared" si="171"/>
        <v>4300.2499999999991</v>
      </c>
      <c r="AS214" s="1">
        <v>20</v>
      </c>
      <c r="AT214" s="235">
        <f t="shared" si="172"/>
        <v>215.01249999999996</v>
      </c>
    </row>
    <row r="215" spans="2:46" x14ac:dyDescent="0.25">
      <c r="B215" s="436"/>
      <c r="C215" s="17">
        <v>43327</v>
      </c>
      <c r="D215" s="2" t="s">
        <v>5</v>
      </c>
      <c r="E215" s="2" t="s">
        <v>18</v>
      </c>
      <c r="F215" s="29">
        <v>3909.3181818181811</v>
      </c>
      <c r="AR215" s="154">
        <f t="shared" si="171"/>
        <v>4300.2499999999991</v>
      </c>
      <c r="AS215" s="1">
        <v>20</v>
      </c>
      <c r="AT215" s="235">
        <f t="shared" si="172"/>
        <v>215.01249999999996</v>
      </c>
    </row>
    <row r="216" spans="2:46" x14ac:dyDescent="0.25">
      <c r="B216" s="436"/>
      <c r="C216" s="17">
        <v>43328</v>
      </c>
      <c r="D216" s="2" t="s">
        <v>6</v>
      </c>
      <c r="E216" s="2" t="s">
        <v>18</v>
      </c>
      <c r="F216" s="29">
        <v>3909.3181818181811</v>
      </c>
      <c r="AR216" s="154">
        <f t="shared" si="171"/>
        <v>4300.2499999999991</v>
      </c>
      <c r="AS216" s="1">
        <v>20</v>
      </c>
      <c r="AT216" s="235">
        <f t="shared" si="172"/>
        <v>215.01249999999996</v>
      </c>
    </row>
    <row r="217" spans="2:46" x14ac:dyDescent="0.25">
      <c r="B217" s="436"/>
      <c r="C217" s="17">
        <v>43329</v>
      </c>
      <c r="D217" s="2" t="s">
        <v>7</v>
      </c>
      <c r="E217" s="2" t="s">
        <v>18</v>
      </c>
      <c r="F217" s="29">
        <v>3909.3181818181811</v>
      </c>
      <c r="AR217" s="154">
        <f t="shared" si="171"/>
        <v>4300.2499999999991</v>
      </c>
      <c r="AS217" s="1">
        <v>20</v>
      </c>
      <c r="AT217" s="235">
        <f t="shared" si="172"/>
        <v>215.01249999999996</v>
      </c>
    </row>
    <row r="218" spans="2:46" x14ac:dyDescent="0.25">
      <c r="B218" s="436"/>
      <c r="C218" s="17">
        <v>43330</v>
      </c>
      <c r="D218" s="2" t="s">
        <v>1</v>
      </c>
      <c r="E218" s="2" t="s">
        <v>17</v>
      </c>
      <c r="F218" s="29">
        <v>5272.7272727272721</v>
      </c>
      <c r="AR218" s="154">
        <f t="shared" si="171"/>
        <v>5800</v>
      </c>
      <c r="AS218" s="1">
        <v>25</v>
      </c>
      <c r="AT218" s="235">
        <f t="shared" si="172"/>
        <v>232</v>
      </c>
    </row>
    <row r="219" spans="2:46" x14ac:dyDescent="0.25">
      <c r="B219" s="436"/>
      <c r="C219" s="17">
        <v>43331</v>
      </c>
      <c r="D219" s="2" t="s">
        <v>2</v>
      </c>
      <c r="E219" s="2" t="s">
        <v>17</v>
      </c>
      <c r="F219" s="29">
        <v>5272.7272727272721</v>
      </c>
      <c r="AR219" s="154">
        <f t="shared" si="171"/>
        <v>5800</v>
      </c>
      <c r="AS219" s="1">
        <v>25</v>
      </c>
      <c r="AT219" s="235">
        <f t="shared" si="172"/>
        <v>232</v>
      </c>
    </row>
    <row r="220" spans="2:46" x14ac:dyDescent="0.25">
      <c r="B220" s="436"/>
      <c r="C220" s="17">
        <v>43332</v>
      </c>
      <c r="D220" s="2" t="s">
        <v>3</v>
      </c>
      <c r="E220" s="2" t="s">
        <v>18</v>
      </c>
      <c r="F220" s="29">
        <v>3909.3181818181811</v>
      </c>
      <c r="AR220" s="154">
        <f t="shared" ref="AR220:AR257" si="173">F220*1.1</f>
        <v>4300.2499999999991</v>
      </c>
      <c r="AS220" s="1">
        <v>20</v>
      </c>
      <c r="AT220" s="235">
        <f t="shared" ref="AT220:AT257" si="174">AR220/AS220</f>
        <v>215.01249999999996</v>
      </c>
    </row>
    <row r="221" spans="2:46" x14ac:dyDescent="0.25">
      <c r="B221" s="436"/>
      <c r="C221" s="17">
        <v>43333</v>
      </c>
      <c r="D221" s="2" t="s">
        <v>4</v>
      </c>
      <c r="E221" s="2" t="s">
        <v>18</v>
      </c>
      <c r="F221" s="29">
        <v>3909.3181818181811</v>
      </c>
      <c r="AR221" s="154">
        <f t="shared" si="173"/>
        <v>4300.2499999999991</v>
      </c>
      <c r="AS221" s="1">
        <v>20</v>
      </c>
      <c r="AT221" s="235">
        <f t="shared" si="174"/>
        <v>215.01249999999996</v>
      </c>
    </row>
    <row r="222" spans="2:46" x14ac:dyDescent="0.25">
      <c r="B222" s="436"/>
      <c r="C222" s="17">
        <v>43334</v>
      </c>
      <c r="D222" s="2" t="s">
        <v>5</v>
      </c>
      <c r="E222" s="2" t="s">
        <v>18</v>
      </c>
      <c r="F222" s="29">
        <v>3909.3181818181811</v>
      </c>
      <c r="AR222" s="154">
        <f t="shared" si="173"/>
        <v>4300.2499999999991</v>
      </c>
      <c r="AS222" s="1">
        <v>20</v>
      </c>
      <c r="AT222" s="235">
        <f t="shared" si="174"/>
        <v>215.01249999999996</v>
      </c>
    </row>
    <row r="223" spans="2:46" x14ac:dyDescent="0.25">
      <c r="B223" s="436"/>
      <c r="C223" s="17">
        <v>43335</v>
      </c>
      <c r="D223" s="2" t="s">
        <v>6</v>
      </c>
      <c r="E223" s="2" t="s">
        <v>18</v>
      </c>
      <c r="F223" s="29">
        <v>3909.3181818181811</v>
      </c>
      <c r="AR223" s="154">
        <f t="shared" si="173"/>
        <v>4300.2499999999991</v>
      </c>
      <c r="AS223" s="1">
        <v>20</v>
      </c>
      <c r="AT223" s="235">
        <f t="shared" si="174"/>
        <v>215.01249999999996</v>
      </c>
    </row>
    <row r="224" spans="2:46" x14ac:dyDescent="0.25">
      <c r="B224" s="436"/>
      <c r="C224" s="17">
        <v>43336</v>
      </c>
      <c r="D224" s="2" t="s">
        <v>7</v>
      </c>
      <c r="E224" s="2" t="s">
        <v>18</v>
      </c>
      <c r="F224" s="29">
        <v>3909.3181818181811</v>
      </c>
      <c r="AR224" s="154">
        <f t="shared" si="173"/>
        <v>4300.2499999999991</v>
      </c>
      <c r="AS224" s="1">
        <v>20</v>
      </c>
      <c r="AT224" s="235">
        <f t="shared" si="174"/>
        <v>215.01249999999996</v>
      </c>
    </row>
    <row r="225" spans="2:46" x14ac:dyDescent="0.25">
      <c r="B225" s="436"/>
      <c r="C225" s="17">
        <v>43337</v>
      </c>
      <c r="D225" s="2" t="s">
        <v>1</v>
      </c>
      <c r="E225" s="2" t="s">
        <v>17</v>
      </c>
      <c r="F225" s="29">
        <v>5272.7272727272721</v>
      </c>
      <c r="AR225" s="154">
        <f t="shared" si="173"/>
        <v>5800</v>
      </c>
      <c r="AS225" s="1">
        <v>25</v>
      </c>
      <c r="AT225" s="235">
        <f t="shared" si="174"/>
        <v>232</v>
      </c>
    </row>
    <row r="226" spans="2:46" x14ac:dyDescent="0.25">
      <c r="B226" s="436"/>
      <c r="C226" s="17">
        <v>43338</v>
      </c>
      <c r="D226" s="2" t="s">
        <v>2</v>
      </c>
      <c r="E226" s="2" t="s">
        <v>17</v>
      </c>
      <c r="F226" s="29">
        <v>5272.7272727272721</v>
      </c>
      <c r="AR226" s="154">
        <f t="shared" si="173"/>
        <v>5800</v>
      </c>
      <c r="AS226" s="1">
        <v>25</v>
      </c>
      <c r="AT226" s="235">
        <f t="shared" si="174"/>
        <v>232</v>
      </c>
    </row>
    <row r="227" spans="2:46" x14ac:dyDescent="0.25">
      <c r="B227" s="436"/>
      <c r="C227" s="17">
        <v>43339</v>
      </c>
      <c r="D227" s="2" t="s">
        <v>3</v>
      </c>
      <c r="E227" s="2" t="s">
        <v>18</v>
      </c>
      <c r="F227" s="29">
        <v>3060.6363636363631</v>
      </c>
      <c r="AR227" s="154">
        <f t="shared" si="173"/>
        <v>3366.7</v>
      </c>
      <c r="AS227" s="1">
        <v>15</v>
      </c>
      <c r="AT227" s="235">
        <f t="shared" si="174"/>
        <v>224.44666666666666</v>
      </c>
    </row>
    <row r="228" spans="2:46" x14ac:dyDescent="0.25">
      <c r="B228" s="436"/>
      <c r="C228" s="17">
        <v>43340</v>
      </c>
      <c r="D228" s="2" t="s">
        <v>4</v>
      </c>
      <c r="E228" s="2" t="s">
        <v>18</v>
      </c>
      <c r="F228" s="29">
        <v>3060.6363636363631</v>
      </c>
      <c r="AR228" s="154">
        <f t="shared" si="173"/>
        <v>3366.7</v>
      </c>
      <c r="AS228" s="1">
        <v>15</v>
      </c>
      <c r="AT228" s="235">
        <f t="shared" si="174"/>
        <v>224.44666666666666</v>
      </c>
    </row>
    <row r="229" spans="2:46" x14ac:dyDescent="0.25">
      <c r="B229" s="436"/>
      <c r="C229" s="17">
        <v>43341</v>
      </c>
      <c r="D229" s="2" t="s">
        <v>5</v>
      </c>
      <c r="E229" s="2" t="s">
        <v>18</v>
      </c>
      <c r="F229" s="29">
        <v>3060.6363636363631</v>
      </c>
      <c r="AR229" s="154">
        <f t="shared" si="173"/>
        <v>3366.7</v>
      </c>
      <c r="AS229" s="1">
        <v>15</v>
      </c>
      <c r="AT229" s="235">
        <f t="shared" si="174"/>
        <v>224.44666666666666</v>
      </c>
    </row>
    <row r="230" spans="2:46" x14ac:dyDescent="0.25">
      <c r="B230" s="436"/>
      <c r="C230" s="17">
        <v>43342</v>
      </c>
      <c r="D230" s="2" t="s">
        <v>6</v>
      </c>
      <c r="E230" s="2" t="s">
        <v>18</v>
      </c>
      <c r="F230" s="29">
        <v>3060.6363636363631</v>
      </c>
      <c r="AR230" s="154">
        <f t="shared" si="173"/>
        <v>3366.7</v>
      </c>
      <c r="AS230" s="1">
        <v>15</v>
      </c>
      <c r="AT230" s="235">
        <f t="shared" si="174"/>
        <v>224.44666666666666</v>
      </c>
    </row>
    <row r="231" spans="2:46" x14ac:dyDescent="0.25">
      <c r="B231" s="436"/>
      <c r="C231" s="17">
        <v>43343</v>
      </c>
      <c r="D231" s="2" t="s">
        <v>7</v>
      </c>
      <c r="E231" s="2" t="s">
        <v>18</v>
      </c>
      <c r="F231" s="29">
        <v>3060.6363636363631</v>
      </c>
      <c r="AR231" s="154">
        <f t="shared" si="173"/>
        <v>3366.7</v>
      </c>
      <c r="AS231" s="1">
        <v>15</v>
      </c>
      <c r="AT231" s="235">
        <f t="shared" si="174"/>
        <v>224.44666666666666</v>
      </c>
    </row>
    <row r="232" spans="2:46" ht="14.4" thickBot="1" x14ac:dyDescent="0.3">
      <c r="B232" s="436"/>
      <c r="C232" s="10"/>
      <c r="D232" s="11"/>
      <c r="E232" s="11"/>
      <c r="F232" s="30"/>
      <c r="AR232" s="154"/>
      <c r="AS232" s="129">
        <f>(SUM(AS201:AS231)/(69*31))</f>
        <v>0.29312762973352036</v>
      </c>
      <c r="AT232" s="235"/>
    </row>
    <row r="233" spans="2:46" ht="14.4" thickTop="1" x14ac:dyDescent="0.25">
      <c r="B233" s="437"/>
      <c r="C233" s="24" t="s">
        <v>16</v>
      </c>
      <c r="D233" s="25"/>
      <c r="E233" s="25"/>
      <c r="F233" s="33">
        <v>127852.72727272726</v>
      </c>
      <c r="AR233" s="155">
        <f>SUM(AR201:AR231)</f>
        <v>140638</v>
      </c>
      <c r="AT233" s="235"/>
    </row>
    <row r="234" spans="2:46" x14ac:dyDescent="0.25">
      <c r="B234" s="19"/>
      <c r="C234" s="20"/>
      <c r="D234" s="21"/>
      <c r="E234" s="21"/>
      <c r="F234" s="34"/>
      <c r="AR234" s="154"/>
      <c r="AT234" s="235"/>
    </row>
    <row r="235" spans="2:46" ht="16.5" customHeight="1" x14ac:dyDescent="0.25">
      <c r="B235" s="435" t="s">
        <v>15</v>
      </c>
      <c r="C235" s="17">
        <v>43344</v>
      </c>
      <c r="D235" s="2" t="s">
        <v>1</v>
      </c>
      <c r="E235" s="2" t="s">
        <v>17</v>
      </c>
      <c r="F235" s="29">
        <v>3416.5909090909086</v>
      </c>
      <c r="AR235" s="154">
        <f t="shared" si="173"/>
        <v>3758.2499999999995</v>
      </c>
      <c r="AS235" s="1">
        <v>30</v>
      </c>
      <c r="AT235" s="235">
        <f t="shared" si="174"/>
        <v>125.27499999999999</v>
      </c>
    </row>
    <row r="236" spans="2:46" x14ac:dyDescent="0.25">
      <c r="B236" s="436"/>
      <c r="C236" s="17">
        <v>43345</v>
      </c>
      <c r="D236" s="2" t="s">
        <v>2</v>
      </c>
      <c r="E236" s="2" t="s">
        <v>17</v>
      </c>
      <c r="F236" s="29">
        <v>3416.5909090909086</v>
      </c>
      <c r="AR236" s="154">
        <f t="shared" si="173"/>
        <v>3758.2499999999995</v>
      </c>
      <c r="AS236" s="1">
        <v>30</v>
      </c>
      <c r="AT236" s="235">
        <f t="shared" si="174"/>
        <v>125.27499999999999</v>
      </c>
    </row>
    <row r="237" spans="2:46" x14ac:dyDescent="0.25">
      <c r="B237" s="436"/>
      <c r="C237" s="17">
        <v>43346</v>
      </c>
      <c r="D237" s="2" t="s">
        <v>3</v>
      </c>
      <c r="E237" s="2" t="s">
        <v>18</v>
      </c>
      <c r="F237" s="29">
        <v>2674.9090909090905</v>
      </c>
      <c r="AR237" s="154">
        <f t="shared" si="173"/>
        <v>2942.3999999999996</v>
      </c>
      <c r="AS237" s="1">
        <v>25</v>
      </c>
      <c r="AT237" s="235">
        <f t="shared" si="174"/>
        <v>117.69599999999998</v>
      </c>
    </row>
    <row r="238" spans="2:46" x14ac:dyDescent="0.25">
      <c r="B238" s="436"/>
      <c r="C238" s="17">
        <v>43347</v>
      </c>
      <c r="D238" s="2" t="s">
        <v>4</v>
      </c>
      <c r="E238" s="2" t="s">
        <v>18</v>
      </c>
      <c r="F238" s="29">
        <v>2674.9090909090905</v>
      </c>
      <c r="AR238" s="154">
        <f t="shared" si="173"/>
        <v>2942.3999999999996</v>
      </c>
      <c r="AS238" s="1">
        <v>25</v>
      </c>
      <c r="AT238" s="235">
        <f t="shared" si="174"/>
        <v>117.69599999999998</v>
      </c>
    </row>
    <row r="239" spans="2:46" x14ac:dyDescent="0.25">
      <c r="B239" s="436"/>
      <c r="C239" s="17">
        <v>43348</v>
      </c>
      <c r="D239" s="2" t="s">
        <v>5</v>
      </c>
      <c r="E239" s="2" t="s">
        <v>18</v>
      </c>
      <c r="F239" s="29">
        <v>2674.9090909090905</v>
      </c>
      <c r="AR239" s="154">
        <f t="shared" si="173"/>
        <v>2942.3999999999996</v>
      </c>
      <c r="AS239" s="1">
        <v>25</v>
      </c>
      <c r="AT239" s="235">
        <f t="shared" si="174"/>
        <v>117.69599999999998</v>
      </c>
    </row>
    <row r="240" spans="2:46" x14ac:dyDescent="0.25">
      <c r="B240" s="436"/>
      <c r="C240" s="17">
        <v>43349</v>
      </c>
      <c r="D240" s="2" t="s">
        <v>6</v>
      </c>
      <c r="E240" s="2" t="s">
        <v>18</v>
      </c>
      <c r="F240" s="29">
        <v>2674.9090909090905</v>
      </c>
      <c r="AR240" s="154">
        <f t="shared" si="173"/>
        <v>2942.3999999999996</v>
      </c>
      <c r="AS240" s="1">
        <v>25</v>
      </c>
      <c r="AT240" s="235">
        <f t="shared" si="174"/>
        <v>117.69599999999998</v>
      </c>
    </row>
    <row r="241" spans="2:46" x14ac:dyDescent="0.25">
      <c r="B241" s="436"/>
      <c r="C241" s="17">
        <v>43350</v>
      </c>
      <c r="D241" s="2" t="s">
        <v>7</v>
      </c>
      <c r="E241" s="2" t="s">
        <v>18</v>
      </c>
      <c r="F241" s="29">
        <v>1487.9999999999998</v>
      </c>
      <c r="AR241" s="154">
        <f t="shared" si="173"/>
        <v>1636.8</v>
      </c>
      <c r="AS241" s="1">
        <v>14</v>
      </c>
      <c r="AT241" s="235">
        <f t="shared" si="174"/>
        <v>116.91428571428571</v>
      </c>
    </row>
    <row r="242" spans="2:46" x14ac:dyDescent="0.25">
      <c r="B242" s="436"/>
      <c r="C242" s="17">
        <v>43351</v>
      </c>
      <c r="D242" s="2" t="s">
        <v>1</v>
      </c>
      <c r="E242" s="2" t="s">
        <v>17</v>
      </c>
      <c r="F242" s="29">
        <v>2344.1818181818171</v>
      </c>
      <c r="AR242" s="154">
        <f t="shared" si="173"/>
        <v>2578.599999999999</v>
      </c>
      <c r="AS242" s="1">
        <v>25</v>
      </c>
      <c r="AT242" s="235">
        <f t="shared" si="174"/>
        <v>103.14399999999996</v>
      </c>
    </row>
    <row r="243" spans="2:46" x14ac:dyDescent="0.25">
      <c r="B243" s="436"/>
      <c r="C243" s="17">
        <v>43352</v>
      </c>
      <c r="D243" s="2" t="s">
        <v>2</v>
      </c>
      <c r="E243" s="2" t="s">
        <v>17</v>
      </c>
      <c r="F243" s="29">
        <v>2344.1818181818171</v>
      </c>
      <c r="AR243" s="154">
        <f t="shared" si="173"/>
        <v>2578.599999999999</v>
      </c>
      <c r="AS243" s="1">
        <v>25</v>
      </c>
      <c r="AT243" s="235">
        <f t="shared" si="174"/>
        <v>103.14399999999996</v>
      </c>
    </row>
    <row r="244" spans="2:46" x14ac:dyDescent="0.25">
      <c r="B244" s="436"/>
      <c r="C244" s="17">
        <v>43353</v>
      </c>
      <c r="D244" s="2" t="s">
        <v>3</v>
      </c>
      <c r="E244" s="2" t="s">
        <v>18</v>
      </c>
      <c r="F244" s="29">
        <v>1284.7272727272725</v>
      </c>
      <c r="AR244" s="154">
        <f t="shared" si="173"/>
        <v>1413.1999999999998</v>
      </c>
      <c r="AS244" s="1">
        <v>12</v>
      </c>
      <c r="AT244" s="235">
        <f t="shared" si="174"/>
        <v>117.76666666666665</v>
      </c>
    </row>
    <row r="245" spans="2:46" x14ac:dyDescent="0.25">
      <c r="B245" s="436"/>
      <c r="C245" s="17">
        <v>43354</v>
      </c>
      <c r="D245" s="2" t="s">
        <v>4</v>
      </c>
      <c r="E245" s="2" t="s">
        <v>18</v>
      </c>
      <c r="F245" s="29">
        <v>1284.7272727272725</v>
      </c>
      <c r="AR245" s="154">
        <f t="shared" si="173"/>
        <v>1413.1999999999998</v>
      </c>
      <c r="AS245" s="1">
        <v>12</v>
      </c>
      <c r="AT245" s="235">
        <f t="shared" si="174"/>
        <v>117.76666666666665</v>
      </c>
    </row>
    <row r="246" spans="2:46" x14ac:dyDescent="0.25">
      <c r="B246" s="436"/>
      <c r="C246" s="17">
        <v>43355</v>
      </c>
      <c r="D246" s="2" t="s">
        <v>5</v>
      </c>
      <c r="E246" s="2" t="s">
        <v>18</v>
      </c>
      <c r="F246" s="29">
        <v>1284.7272727272725</v>
      </c>
      <c r="AR246" s="154">
        <f t="shared" si="173"/>
        <v>1413.1999999999998</v>
      </c>
      <c r="AS246" s="1">
        <v>12</v>
      </c>
      <c r="AT246" s="235">
        <f t="shared" si="174"/>
        <v>117.76666666666665</v>
      </c>
    </row>
    <row r="247" spans="2:46" x14ac:dyDescent="0.25">
      <c r="B247" s="436"/>
      <c r="C247" s="17">
        <v>43356</v>
      </c>
      <c r="D247" s="2" t="s">
        <v>6</v>
      </c>
      <c r="E247" s="2" t="s">
        <v>18</v>
      </c>
      <c r="F247" s="29">
        <v>1284.7272727272725</v>
      </c>
      <c r="AR247" s="154">
        <f t="shared" si="173"/>
        <v>1413.1999999999998</v>
      </c>
      <c r="AS247" s="1">
        <v>12</v>
      </c>
      <c r="AT247" s="235">
        <f t="shared" si="174"/>
        <v>117.76666666666665</v>
      </c>
    </row>
    <row r="248" spans="2:46" x14ac:dyDescent="0.25">
      <c r="B248" s="436"/>
      <c r="C248" s="17">
        <v>43357</v>
      </c>
      <c r="D248" s="2" t="s">
        <v>7</v>
      </c>
      <c r="E248" s="2" t="s">
        <v>18</v>
      </c>
      <c r="F248" s="29">
        <v>1284.7272727272725</v>
      </c>
      <c r="AR248" s="154">
        <f t="shared" si="173"/>
        <v>1413.1999999999998</v>
      </c>
      <c r="AS248" s="1">
        <v>12</v>
      </c>
      <c r="AT248" s="235">
        <f t="shared" si="174"/>
        <v>117.76666666666665</v>
      </c>
    </row>
    <row r="249" spans="2:46" x14ac:dyDescent="0.25">
      <c r="B249" s="436"/>
      <c r="C249" s="17">
        <v>43358</v>
      </c>
      <c r="D249" s="2" t="s">
        <v>1</v>
      </c>
      <c r="E249" s="2" t="s">
        <v>17</v>
      </c>
      <c r="F249" s="29">
        <v>2937.6363636363626</v>
      </c>
      <c r="AR249" s="154">
        <f t="shared" si="173"/>
        <v>3231.3999999999992</v>
      </c>
      <c r="AS249" s="1">
        <v>25</v>
      </c>
      <c r="AT249" s="235">
        <f t="shared" si="174"/>
        <v>129.25599999999997</v>
      </c>
    </row>
    <row r="250" spans="2:46" x14ac:dyDescent="0.25">
      <c r="B250" s="436"/>
      <c r="C250" s="17">
        <v>43359</v>
      </c>
      <c r="D250" s="2" t="s">
        <v>2</v>
      </c>
      <c r="E250" s="2" t="s">
        <v>17</v>
      </c>
      <c r="F250" s="29">
        <v>2937.6363636363626</v>
      </c>
      <c r="AR250" s="154">
        <f t="shared" si="173"/>
        <v>3231.3999999999992</v>
      </c>
      <c r="AS250" s="1">
        <v>25</v>
      </c>
      <c r="AT250" s="235">
        <f t="shared" si="174"/>
        <v>129.25599999999997</v>
      </c>
    </row>
    <row r="251" spans="2:46" x14ac:dyDescent="0.25">
      <c r="B251" s="436"/>
      <c r="C251" s="17">
        <v>43360</v>
      </c>
      <c r="D251" s="2" t="s">
        <v>3</v>
      </c>
      <c r="E251" s="2" t="s">
        <v>18</v>
      </c>
      <c r="F251" s="29">
        <v>1878.1818181818176</v>
      </c>
      <c r="AR251" s="154">
        <f t="shared" si="173"/>
        <v>2065.9999999999995</v>
      </c>
      <c r="AS251" s="1">
        <v>18</v>
      </c>
      <c r="AT251" s="235">
        <f t="shared" si="174"/>
        <v>114.77777777777776</v>
      </c>
    </row>
    <row r="252" spans="2:46" x14ac:dyDescent="0.25">
      <c r="B252" s="436"/>
      <c r="C252" s="17">
        <v>43361</v>
      </c>
      <c r="D252" s="2" t="s">
        <v>4</v>
      </c>
      <c r="E252" s="2" t="s">
        <v>18</v>
      </c>
      <c r="F252" s="29">
        <v>1878.1818181818176</v>
      </c>
      <c r="AR252" s="154">
        <f t="shared" si="173"/>
        <v>2065.9999999999995</v>
      </c>
      <c r="AS252" s="1">
        <v>18</v>
      </c>
      <c r="AT252" s="235">
        <f t="shared" si="174"/>
        <v>114.77777777777776</v>
      </c>
    </row>
    <row r="253" spans="2:46" x14ac:dyDescent="0.25">
      <c r="B253" s="436"/>
      <c r="C253" s="17">
        <v>43362</v>
      </c>
      <c r="D253" s="2" t="s">
        <v>5</v>
      </c>
      <c r="E253" s="2" t="s">
        <v>18</v>
      </c>
      <c r="F253" s="29">
        <v>1878.1818181818176</v>
      </c>
      <c r="AR253" s="154">
        <f t="shared" si="173"/>
        <v>2065.9999999999995</v>
      </c>
      <c r="AS253" s="1">
        <v>18</v>
      </c>
      <c r="AT253" s="235">
        <f t="shared" si="174"/>
        <v>114.77777777777776</v>
      </c>
    </row>
    <row r="254" spans="2:46" x14ac:dyDescent="0.25">
      <c r="B254" s="436"/>
      <c r="C254" s="17">
        <v>43363</v>
      </c>
      <c r="D254" s="2" t="s">
        <v>6</v>
      </c>
      <c r="E254" s="2" t="s">
        <v>18</v>
      </c>
      <c r="F254" s="29">
        <v>1878.1818181818176</v>
      </c>
      <c r="AR254" s="154">
        <f t="shared" si="173"/>
        <v>2065.9999999999995</v>
      </c>
      <c r="AS254" s="1">
        <v>18</v>
      </c>
      <c r="AT254" s="235">
        <f t="shared" si="174"/>
        <v>114.77777777777776</v>
      </c>
    </row>
    <row r="255" spans="2:46" x14ac:dyDescent="0.25">
      <c r="B255" s="436"/>
      <c r="C255" s="17">
        <v>43364</v>
      </c>
      <c r="D255" s="2" t="s">
        <v>7</v>
      </c>
      <c r="E255" s="2" t="s">
        <v>18</v>
      </c>
      <c r="F255" s="29">
        <v>1878.1818181818176</v>
      </c>
      <c r="AR255" s="154">
        <f t="shared" si="173"/>
        <v>2065.9999999999995</v>
      </c>
      <c r="AS255" s="1">
        <v>18</v>
      </c>
      <c r="AT255" s="235">
        <f t="shared" si="174"/>
        <v>114.77777777777776</v>
      </c>
    </row>
    <row r="256" spans="2:46" x14ac:dyDescent="0.25">
      <c r="B256" s="436"/>
      <c r="C256" s="17">
        <v>43365</v>
      </c>
      <c r="D256" s="2" t="s">
        <v>1</v>
      </c>
      <c r="E256" s="2" t="s">
        <v>17</v>
      </c>
      <c r="F256" s="29">
        <v>2937.6363636363626</v>
      </c>
      <c r="AR256" s="154">
        <f t="shared" si="173"/>
        <v>3231.3999999999992</v>
      </c>
      <c r="AS256" s="1">
        <v>25</v>
      </c>
      <c r="AT256" s="235">
        <f t="shared" si="174"/>
        <v>129.25599999999997</v>
      </c>
    </row>
    <row r="257" spans="2:46" x14ac:dyDescent="0.25">
      <c r="B257" s="436"/>
      <c r="C257" s="17">
        <v>43366</v>
      </c>
      <c r="D257" s="2" t="s">
        <v>2</v>
      </c>
      <c r="E257" s="2" t="s">
        <v>17</v>
      </c>
      <c r="F257" s="29">
        <v>2937.6363636363626</v>
      </c>
      <c r="AR257" s="154">
        <f t="shared" si="173"/>
        <v>3231.3999999999992</v>
      </c>
      <c r="AS257" s="1">
        <v>25</v>
      </c>
      <c r="AT257" s="235">
        <f t="shared" si="174"/>
        <v>129.25599999999997</v>
      </c>
    </row>
    <row r="258" spans="2:46" ht="14.4" thickBot="1" x14ac:dyDescent="0.3">
      <c r="B258" s="436"/>
      <c r="C258" s="10"/>
      <c r="D258" s="11"/>
      <c r="E258" s="11"/>
      <c r="F258" s="30"/>
      <c r="AS258" s="129">
        <f>(SUM(AS235:AS257)/(69*23))</f>
        <v>0.29867674858223064</v>
      </c>
    </row>
    <row r="259" spans="2:46" ht="14.4" thickTop="1" x14ac:dyDescent="0.25">
      <c r="B259" s="437"/>
      <c r="C259" s="24" t="s">
        <v>16</v>
      </c>
      <c r="D259" s="25"/>
      <c r="E259" s="25"/>
      <c r="F259" s="33">
        <v>51274.272727272721</v>
      </c>
      <c r="AR259" s="155">
        <f>SUM(AR235:AR257)</f>
        <v>56401.700000000004</v>
      </c>
    </row>
    <row r="261" spans="2:46" x14ac:dyDescent="0.25">
      <c r="F261" s="18"/>
    </row>
    <row r="262" spans="2:46" x14ac:dyDescent="0.25">
      <c r="F262" s="18"/>
    </row>
    <row r="263" spans="2:46" x14ac:dyDescent="0.25">
      <c r="F263" s="18"/>
    </row>
  </sheetData>
  <mergeCells count="9">
    <mergeCell ref="B167:B199"/>
    <mergeCell ref="B201:B233"/>
    <mergeCell ref="B235:B259"/>
    <mergeCell ref="B7:B25"/>
    <mergeCell ref="B27:B59"/>
    <mergeCell ref="B61:B90"/>
    <mergeCell ref="B92:B124"/>
    <mergeCell ref="B126:B148"/>
    <mergeCell ref="B155:B165"/>
  </mergeCells>
  <pageMargins left="0.7" right="0.7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F07C4-57EA-4636-A127-A731855B602B}">
  <sheetPr codeName="Feuil2"/>
  <dimension ref="D2:AK10"/>
  <sheetViews>
    <sheetView zoomScale="70" zoomScaleNormal="70" workbookViewId="0">
      <selection activeCell="AD5" sqref="AD5"/>
    </sheetView>
  </sheetViews>
  <sheetFormatPr baseColWidth="10" defaultRowHeight="14.4" x14ac:dyDescent="0.3"/>
  <cols>
    <col min="1" max="4" width="8.77734375" customWidth="1"/>
    <col min="5" max="34" width="6.77734375" customWidth="1"/>
  </cols>
  <sheetData>
    <row r="2" spans="4:37" x14ac:dyDescent="0.3">
      <c r="E2" s="139"/>
      <c r="F2" s="137" t="s">
        <v>49</v>
      </c>
      <c r="G2" s="138"/>
      <c r="H2" s="136"/>
      <c r="I2" s="137" t="s">
        <v>50</v>
      </c>
      <c r="J2" s="138"/>
      <c r="K2" s="136"/>
      <c r="L2" s="137" t="s">
        <v>51</v>
      </c>
      <c r="M2" s="138"/>
      <c r="N2" s="140"/>
      <c r="O2" s="141" t="s">
        <v>52</v>
      </c>
      <c r="P2" s="142"/>
      <c r="Q2" s="140"/>
      <c r="R2" s="141" t="s">
        <v>53</v>
      </c>
      <c r="S2" s="142"/>
      <c r="T2" s="140"/>
      <c r="U2" s="141" t="s">
        <v>54</v>
      </c>
      <c r="V2" s="142"/>
      <c r="W2" s="140"/>
      <c r="X2" s="141" t="s">
        <v>55</v>
      </c>
      <c r="Y2" s="142"/>
      <c r="Z2" s="140"/>
      <c r="AA2" s="141" t="s">
        <v>56</v>
      </c>
      <c r="AB2" s="142"/>
      <c r="AC2" s="140"/>
      <c r="AD2" s="141" t="s">
        <v>57</v>
      </c>
      <c r="AE2" s="141"/>
      <c r="AF2" s="143"/>
      <c r="AG2" s="141" t="s">
        <v>58</v>
      </c>
      <c r="AH2" s="144"/>
      <c r="AI2" s="150"/>
      <c r="AJ2" s="151" t="s">
        <v>59</v>
      </c>
      <c r="AK2" s="152"/>
    </row>
    <row r="3" spans="4:37" x14ac:dyDescent="0.3">
      <c r="E3" s="139"/>
      <c r="F3" s="137">
        <v>10</v>
      </c>
      <c r="G3" s="138"/>
      <c r="H3" s="136"/>
      <c r="I3" s="137">
        <v>10</v>
      </c>
      <c r="J3" s="138"/>
      <c r="K3" s="136"/>
      <c r="L3" s="137">
        <v>19</v>
      </c>
      <c r="M3" s="137"/>
      <c r="N3" s="136"/>
      <c r="O3" s="137">
        <v>8</v>
      </c>
      <c r="P3" s="138"/>
      <c r="Q3" s="136"/>
      <c r="R3" s="137">
        <v>3</v>
      </c>
      <c r="S3" s="138"/>
      <c r="T3" s="136"/>
      <c r="U3" s="137">
        <v>6</v>
      </c>
      <c r="V3" s="138"/>
      <c r="W3" s="136"/>
      <c r="X3" s="137">
        <v>6</v>
      </c>
      <c r="Y3" s="138"/>
      <c r="Z3" s="136"/>
      <c r="AA3" s="137">
        <v>4</v>
      </c>
      <c r="AB3" s="138"/>
      <c r="AC3" s="136"/>
      <c r="AD3" s="137">
        <v>2</v>
      </c>
      <c r="AE3" s="138"/>
      <c r="AF3" s="136"/>
      <c r="AG3" s="137">
        <v>1</v>
      </c>
      <c r="AH3" s="145"/>
      <c r="AI3" s="150"/>
      <c r="AJ3" s="153">
        <f>SUM(E3:AH3)</f>
        <v>69</v>
      </c>
      <c r="AK3" s="152"/>
    </row>
    <row r="4" spans="4:37" x14ac:dyDescent="0.3">
      <c r="D4" t="s">
        <v>61</v>
      </c>
      <c r="E4" s="156">
        <v>350</v>
      </c>
      <c r="F4" s="110">
        <v>250</v>
      </c>
      <c r="G4" s="125">
        <v>150</v>
      </c>
      <c r="H4" s="156">
        <v>400</v>
      </c>
      <c r="I4" s="110">
        <v>300</v>
      </c>
      <c r="J4" s="125">
        <v>200</v>
      </c>
      <c r="K4" s="156">
        <v>450</v>
      </c>
      <c r="L4" s="110">
        <v>350</v>
      </c>
      <c r="M4" s="125">
        <v>250</v>
      </c>
      <c r="N4" s="156">
        <v>450</v>
      </c>
      <c r="O4" s="110">
        <v>350</v>
      </c>
      <c r="P4" s="125">
        <v>250</v>
      </c>
      <c r="Q4" s="156">
        <v>650</v>
      </c>
      <c r="R4" s="110">
        <v>550</v>
      </c>
      <c r="S4" s="125">
        <v>410</v>
      </c>
      <c r="T4" s="156">
        <v>650</v>
      </c>
      <c r="U4" s="110">
        <v>550</v>
      </c>
      <c r="V4" s="125">
        <v>410</v>
      </c>
      <c r="W4" s="156">
        <v>750</v>
      </c>
      <c r="X4" s="110">
        <v>650</v>
      </c>
      <c r="Y4" s="125">
        <v>510</v>
      </c>
      <c r="Z4" s="156">
        <v>750</v>
      </c>
      <c r="AA4" s="110">
        <v>650</v>
      </c>
      <c r="AB4" s="125">
        <v>510</v>
      </c>
      <c r="AC4" s="156">
        <v>850</v>
      </c>
      <c r="AD4" s="110">
        <v>750</v>
      </c>
      <c r="AE4" s="125">
        <v>610</v>
      </c>
      <c r="AF4" s="156">
        <v>1960</v>
      </c>
      <c r="AG4" s="110">
        <v>1660</v>
      </c>
      <c r="AH4" s="125">
        <v>1360</v>
      </c>
      <c r="AI4" s="165">
        <f>AI5/AJ3</f>
        <v>531.304347826087</v>
      </c>
      <c r="AJ4" s="164">
        <f>AJ5/AJ3</f>
        <v>428.40579710144925</v>
      </c>
      <c r="AK4" s="163">
        <f>AK5/AJ3</f>
        <v>313.33333333333331</v>
      </c>
    </row>
    <row r="5" spans="4:37" x14ac:dyDescent="0.3">
      <c r="E5" s="157">
        <f>E4*$F$3</f>
        <v>3500</v>
      </c>
      <c r="F5" s="115">
        <f t="shared" ref="F5:G5" si="0">F4*$F$3</f>
        <v>2500</v>
      </c>
      <c r="G5" s="120">
        <f t="shared" si="0"/>
        <v>1500</v>
      </c>
      <c r="H5" s="157">
        <f>H4*$I$3</f>
        <v>4000</v>
      </c>
      <c r="I5" s="115">
        <f t="shared" ref="I5:J5" si="1">I4*$I$3</f>
        <v>3000</v>
      </c>
      <c r="J5" s="120">
        <f t="shared" si="1"/>
        <v>2000</v>
      </c>
      <c r="K5" s="157">
        <f>K4*L3</f>
        <v>8550</v>
      </c>
      <c r="L5" s="115">
        <f>L4*L3</f>
        <v>6650</v>
      </c>
      <c r="M5" s="120">
        <f>M4*L3</f>
        <v>4750</v>
      </c>
      <c r="N5" s="157">
        <f>N4*O3</f>
        <v>3600</v>
      </c>
      <c r="O5" s="115">
        <f>O4*O3</f>
        <v>2800</v>
      </c>
      <c r="P5" s="120">
        <f>P4*O3</f>
        <v>2000</v>
      </c>
      <c r="Q5" s="157">
        <f>Q4*R3</f>
        <v>1950</v>
      </c>
      <c r="R5" s="115">
        <f>R4*R3</f>
        <v>1650</v>
      </c>
      <c r="S5" s="120">
        <f>S4*R3</f>
        <v>1230</v>
      </c>
      <c r="T5" s="157">
        <f>T4*U3</f>
        <v>3900</v>
      </c>
      <c r="U5" s="115">
        <f>U4*U3</f>
        <v>3300</v>
      </c>
      <c r="V5" s="120">
        <f>V4*U3</f>
        <v>2460</v>
      </c>
      <c r="W5" s="157">
        <f>W4*X3</f>
        <v>4500</v>
      </c>
      <c r="X5" s="115">
        <f>X4*X3</f>
        <v>3900</v>
      </c>
      <c r="Y5" s="120">
        <f>Y4*X3</f>
        <v>3060</v>
      </c>
      <c r="Z5" s="157">
        <f>Z4*AA3</f>
        <v>3000</v>
      </c>
      <c r="AA5" s="115">
        <f>AA4*AA3</f>
        <v>2600</v>
      </c>
      <c r="AB5" s="120">
        <f>AB4*AA3</f>
        <v>2040</v>
      </c>
      <c r="AC5" s="157">
        <f>AC4*AD3</f>
        <v>1700</v>
      </c>
      <c r="AD5" s="115">
        <f>AD4*AD3</f>
        <v>1500</v>
      </c>
      <c r="AE5" s="120">
        <f>AE4*AD3</f>
        <v>1220</v>
      </c>
      <c r="AF5" s="157">
        <f>AF4*AG3</f>
        <v>1960</v>
      </c>
      <c r="AG5" s="115">
        <f>AG4*AG3</f>
        <v>1660</v>
      </c>
      <c r="AH5" s="120">
        <f>AH4*AG3</f>
        <v>1360</v>
      </c>
      <c r="AI5" s="147">
        <f>E5+H5+K5+N5+Q5+T5+W5+Z5+AC5+AF5</f>
        <v>36660</v>
      </c>
      <c r="AJ5" s="148">
        <f>F5+I5+L5+O5+R5+U5+X5+AA5+AD5+AG5</f>
        <v>29560</v>
      </c>
      <c r="AK5" s="149">
        <f>G5+J5+M5+P5+S5+V5+Y5+AB5+AE5+AH5</f>
        <v>21620</v>
      </c>
    </row>
    <row r="6" spans="4:37" x14ac:dyDescent="0.3">
      <c r="E6" s="158">
        <f>E5/AI5</f>
        <v>9.547190398254228E-2</v>
      </c>
      <c r="F6" s="130">
        <f>F5/AJ5</f>
        <v>8.4573748308525029E-2</v>
      </c>
      <c r="G6" s="130">
        <f>G5/AK5</f>
        <v>6.9380203515263639E-2</v>
      </c>
      <c r="H6" s="130">
        <f>H5/AI5</f>
        <v>0.10911074740861974</v>
      </c>
      <c r="I6" s="130">
        <f>I5/AJ5</f>
        <v>0.10148849797023005</v>
      </c>
      <c r="J6" s="130">
        <f>J5/AK5</f>
        <v>9.2506938020351523E-2</v>
      </c>
      <c r="K6" s="130">
        <f>K5/AI5</f>
        <v>0.23322422258592471</v>
      </c>
      <c r="L6" s="130">
        <f>L5/AJ5</f>
        <v>0.22496617050067658</v>
      </c>
      <c r="M6" s="130">
        <f>M5/AK5</f>
        <v>0.21970397779833487</v>
      </c>
      <c r="N6" s="130">
        <f>N5/AI5</f>
        <v>9.8199672667757767E-2</v>
      </c>
      <c r="O6" s="130">
        <f>O5/AJ5</f>
        <v>9.4722598105548034E-2</v>
      </c>
      <c r="P6" s="130">
        <f>P5/AK5</f>
        <v>9.2506938020351523E-2</v>
      </c>
      <c r="Q6" s="130">
        <f>Q5/AI5</f>
        <v>5.3191489361702128E-2</v>
      </c>
      <c r="R6" s="130">
        <f>R5/AJ5</f>
        <v>5.5818673883626525E-2</v>
      </c>
      <c r="S6" s="130">
        <f>S5/AK5</f>
        <v>5.6891766882516188E-2</v>
      </c>
      <c r="T6" s="130">
        <f>T5/AI5</f>
        <v>0.10638297872340426</v>
      </c>
      <c r="U6" s="130">
        <f>U5/AJ5</f>
        <v>0.11163734776725305</v>
      </c>
      <c r="V6" s="130">
        <f>V5/AK5</f>
        <v>0.11378353376503238</v>
      </c>
      <c r="W6" s="130">
        <f>W5/AI5</f>
        <v>0.12274959083469722</v>
      </c>
      <c r="X6" s="130">
        <f>X5/AJ5</f>
        <v>0.13193504736129905</v>
      </c>
      <c r="Y6" s="130">
        <f>Y5/AK5</f>
        <v>0.14153561517113783</v>
      </c>
      <c r="Z6" s="130">
        <f>Z5/AI5</f>
        <v>8.1833060556464818E-2</v>
      </c>
      <c r="AA6" s="130">
        <f>AA5/AJ5</f>
        <v>8.7956698240866035E-2</v>
      </c>
      <c r="AB6" s="130">
        <f>AB5/AK5</f>
        <v>9.4357076780758553E-2</v>
      </c>
      <c r="AC6" s="130">
        <f>AC5/AI5</f>
        <v>4.6372067648663397E-2</v>
      </c>
      <c r="AD6" s="130">
        <f>AD5/AJ5</f>
        <v>5.0744248985115023E-2</v>
      </c>
      <c r="AE6" s="130">
        <f>AE5/AK5</f>
        <v>5.6429232192414434E-2</v>
      </c>
      <c r="AF6" s="130">
        <f>AF5/AI5</f>
        <v>5.3464266230223677E-2</v>
      </c>
      <c r="AG6" s="130">
        <f>AG5/AJ5</f>
        <v>5.615696887686062E-2</v>
      </c>
      <c r="AH6" s="130">
        <f>AH5/AK5</f>
        <v>6.290471785383904E-2</v>
      </c>
    </row>
    <row r="8" spans="4:37" x14ac:dyDescent="0.3">
      <c r="AE8" s="162"/>
      <c r="AF8" s="162"/>
      <c r="AG8" s="162"/>
    </row>
    <row r="9" spans="4:37" ht="14.4" customHeight="1" x14ac:dyDescent="0.3"/>
    <row r="10" spans="4:37" ht="14.4" customHeigh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6BA2C-95C6-4030-90F8-6D8C6E8215E1}">
  <sheetPr codeName="Feuil3">
    <tabColor rgb="FFFF0000"/>
  </sheetPr>
  <dimension ref="A1:DZ382"/>
  <sheetViews>
    <sheetView zoomScale="85" zoomScaleNormal="85" workbookViewId="0">
      <pane xSplit="2" ySplit="6" topLeftCell="BT40" activePane="bottomRight" state="frozen"/>
      <selection pane="topRight" activeCell="C1" sqref="C1"/>
      <selection pane="bottomLeft" activeCell="A7" sqref="A7"/>
      <selection pane="bottomRight" activeCell="CX61" sqref="CX61"/>
    </sheetView>
  </sheetViews>
  <sheetFormatPr baseColWidth="10" defaultRowHeight="14.4" x14ac:dyDescent="0.3"/>
  <cols>
    <col min="2" max="2" width="15.6640625" customWidth="1"/>
    <col min="3" max="130" width="6.77734375" customWidth="1"/>
  </cols>
  <sheetData>
    <row r="1" spans="1:130" x14ac:dyDescent="0.3">
      <c r="A1" s="1"/>
      <c r="B1" s="1"/>
      <c r="C1" s="2"/>
      <c r="D1" s="2"/>
      <c r="E1" s="1"/>
    </row>
    <row r="2" spans="1:130" x14ac:dyDescent="0.3">
      <c r="A2" s="3" t="s">
        <v>75</v>
      </c>
      <c r="B2" s="3" t="s">
        <v>76</v>
      </c>
      <c r="C2" s="260"/>
      <c r="D2" s="261"/>
      <c r="E2" s="262"/>
    </row>
    <row r="3" spans="1:130" x14ac:dyDescent="0.3">
      <c r="A3" s="260"/>
      <c r="B3" s="260"/>
      <c r="C3" s="260"/>
      <c r="D3" s="261"/>
      <c r="E3" s="262"/>
    </row>
    <row r="4" spans="1:130" x14ac:dyDescent="0.3">
      <c r="C4" s="189" t="s">
        <v>60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S4" s="185"/>
      <c r="T4" s="190" t="s">
        <v>62</v>
      </c>
      <c r="U4" s="179"/>
      <c r="V4" s="179"/>
      <c r="W4" s="179"/>
      <c r="X4" s="179"/>
      <c r="Y4" s="179"/>
      <c r="Z4" s="179"/>
      <c r="AA4" s="179"/>
      <c r="AB4" s="179"/>
      <c r="AC4" s="179"/>
      <c r="AD4" s="179"/>
      <c r="AE4" s="179"/>
      <c r="AF4" s="179"/>
      <c r="AG4" s="179"/>
      <c r="AH4" s="179"/>
      <c r="AI4" s="179"/>
      <c r="AJ4" s="179"/>
      <c r="AK4" s="179"/>
      <c r="AL4" s="179"/>
      <c r="AM4" s="179"/>
      <c r="AN4" s="179"/>
      <c r="AO4" s="179"/>
      <c r="AP4" s="179"/>
      <c r="AQ4" s="179"/>
      <c r="AR4" s="179"/>
      <c r="AS4" s="179"/>
      <c r="AT4" s="179"/>
      <c r="AU4" s="179"/>
      <c r="AV4" s="179"/>
      <c r="AW4" s="179"/>
      <c r="AX4" s="180"/>
      <c r="AY4" s="189" t="s">
        <v>63</v>
      </c>
      <c r="AZ4" s="184"/>
      <c r="BA4" s="184"/>
      <c r="BB4" s="184"/>
      <c r="BC4" s="184"/>
      <c r="BD4" s="184"/>
      <c r="BE4" s="184"/>
      <c r="BF4" s="184"/>
      <c r="BG4" s="184"/>
      <c r="BH4" s="184"/>
      <c r="BI4" s="184"/>
      <c r="BJ4" s="184"/>
      <c r="BK4" s="184"/>
      <c r="BL4" s="184"/>
      <c r="BM4" s="184"/>
      <c r="BN4" s="184"/>
      <c r="BO4" s="184"/>
      <c r="BP4" s="184"/>
      <c r="BQ4" s="184"/>
      <c r="BR4" s="184"/>
      <c r="BS4" s="184"/>
      <c r="BT4" s="184"/>
      <c r="BU4" s="184"/>
      <c r="BV4" s="184"/>
      <c r="BW4" s="184"/>
      <c r="BX4" s="184"/>
      <c r="BY4" s="184"/>
      <c r="BZ4" s="185"/>
      <c r="CA4" s="190" t="s">
        <v>64</v>
      </c>
      <c r="CB4" s="179"/>
      <c r="CC4" s="179"/>
      <c r="CD4" s="179"/>
      <c r="CE4" s="179"/>
      <c r="CF4" s="179"/>
      <c r="CG4" s="179"/>
      <c r="CH4" s="179"/>
      <c r="CI4" s="179"/>
      <c r="CJ4" s="179"/>
      <c r="CK4" s="179"/>
      <c r="CL4" s="179"/>
      <c r="CM4" s="179"/>
      <c r="CN4" s="179"/>
      <c r="CO4" s="179"/>
      <c r="CP4" s="179"/>
      <c r="CQ4" s="179"/>
      <c r="CR4" s="179"/>
      <c r="CS4" s="179"/>
      <c r="CT4" s="179"/>
      <c r="CU4" s="179"/>
      <c r="CV4" s="179"/>
      <c r="CW4" s="179"/>
      <c r="CX4" s="179"/>
      <c r="CY4" s="179"/>
      <c r="CZ4" s="179"/>
      <c r="DA4" s="179"/>
      <c r="DB4" s="179"/>
      <c r="DC4" s="179"/>
      <c r="DD4" s="179"/>
      <c r="DE4" s="180"/>
      <c r="DF4" s="189" t="s">
        <v>65</v>
      </c>
      <c r="DG4" s="184"/>
      <c r="DH4" s="184"/>
      <c r="DI4" s="184"/>
      <c r="DJ4" s="184"/>
      <c r="DK4" s="184"/>
      <c r="DL4" s="184"/>
      <c r="DM4" s="184"/>
      <c r="DN4" s="184"/>
      <c r="DO4" s="184"/>
      <c r="DP4" s="184"/>
      <c r="DQ4" s="184"/>
      <c r="DR4" s="184"/>
      <c r="DS4" s="184"/>
      <c r="DT4" s="184"/>
      <c r="DU4" s="184"/>
      <c r="DV4" s="184"/>
      <c r="DW4" s="184"/>
      <c r="DX4" s="184"/>
      <c r="DY4" s="184"/>
      <c r="DZ4" s="184"/>
    </row>
    <row r="5" spans="1:130" x14ac:dyDescent="0.3">
      <c r="C5" s="186">
        <v>43084</v>
      </c>
      <c r="D5" s="187">
        <f>C5+1</f>
        <v>43085</v>
      </c>
      <c r="E5" s="187">
        <f t="shared" ref="E5:BP5" si="0">D5+1</f>
        <v>43086</v>
      </c>
      <c r="F5" s="187">
        <f t="shared" si="0"/>
        <v>43087</v>
      </c>
      <c r="G5" s="187">
        <f t="shared" si="0"/>
        <v>43088</v>
      </c>
      <c r="H5" s="187">
        <f t="shared" si="0"/>
        <v>43089</v>
      </c>
      <c r="I5" s="187">
        <f t="shared" si="0"/>
        <v>43090</v>
      </c>
      <c r="J5" s="187">
        <f t="shared" si="0"/>
        <v>43091</v>
      </c>
      <c r="K5" s="187">
        <f t="shared" si="0"/>
        <v>43092</v>
      </c>
      <c r="L5" s="187">
        <f t="shared" si="0"/>
        <v>43093</v>
      </c>
      <c r="M5" s="187">
        <f t="shared" si="0"/>
        <v>43094</v>
      </c>
      <c r="N5" s="187">
        <f t="shared" si="0"/>
        <v>43095</v>
      </c>
      <c r="O5" s="187">
        <f t="shared" si="0"/>
        <v>43096</v>
      </c>
      <c r="P5" s="187">
        <f t="shared" si="0"/>
        <v>43097</v>
      </c>
      <c r="Q5" s="187">
        <f t="shared" si="0"/>
        <v>43098</v>
      </c>
      <c r="R5" s="187">
        <f t="shared" si="0"/>
        <v>43099</v>
      </c>
      <c r="S5" s="188">
        <f t="shared" si="0"/>
        <v>43100</v>
      </c>
      <c r="T5" s="181">
        <f t="shared" si="0"/>
        <v>43101</v>
      </c>
      <c r="U5" s="182">
        <f t="shared" si="0"/>
        <v>43102</v>
      </c>
      <c r="V5" s="182">
        <f t="shared" si="0"/>
        <v>43103</v>
      </c>
      <c r="W5" s="182">
        <f t="shared" si="0"/>
        <v>43104</v>
      </c>
      <c r="X5" s="182">
        <f t="shared" si="0"/>
        <v>43105</v>
      </c>
      <c r="Y5" s="182">
        <f t="shared" si="0"/>
        <v>43106</v>
      </c>
      <c r="Z5" s="182">
        <f t="shared" si="0"/>
        <v>43107</v>
      </c>
      <c r="AA5" s="182">
        <f t="shared" si="0"/>
        <v>43108</v>
      </c>
      <c r="AB5" s="182">
        <f t="shared" si="0"/>
        <v>43109</v>
      </c>
      <c r="AC5" s="182">
        <f t="shared" si="0"/>
        <v>43110</v>
      </c>
      <c r="AD5" s="182">
        <f t="shared" si="0"/>
        <v>43111</v>
      </c>
      <c r="AE5" s="182">
        <f t="shared" si="0"/>
        <v>43112</v>
      </c>
      <c r="AF5" s="182">
        <f t="shared" si="0"/>
        <v>43113</v>
      </c>
      <c r="AG5" s="182">
        <f t="shared" si="0"/>
        <v>43114</v>
      </c>
      <c r="AH5" s="182">
        <f t="shared" si="0"/>
        <v>43115</v>
      </c>
      <c r="AI5" s="182">
        <f t="shared" si="0"/>
        <v>43116</v>
      </c>
      <c r="AJ5" s="182">
        <f t="shared" si="0"/>
        <v>43117</v>
      </c>
      <c r="AK5" s="182">
        <f t="shared" si="0"/>
        <v>43118</v>
      </c>
      <c r="AL5" s="182">
        <f t="shared" si="0"/>
        <v>43119</v>
      </c>
      <c r="AM5" s="182">
        <f t="shared" si="0"/>
        <v>43120</v>
      </c>
      <c r="AN5" s="182">
        <f t="shared" si="0"/>
        <v>43121</v>
      </c>
      <c r="AO5" s="182">
        <f t="shared" si="0"/>
        <v>43122</v>
      </c>
      <c r="AP5" s="182">
        <f t="shared" si="0"/>
        <v>43123</v>
      </c>
      <c r="AQ5" s="182">
        <f t="shared" si="0"/>
        <v>43124</v>
      </c>
      <c r="AR5" s="182">
        <f t="shared" si="0"/>
        <v>43125</v>
      </c>
      <c r="AS5" s="182">
        <f t="shared" si="0"/>
        <v>43126</v>
      </c>
      <c r="AT5" s="192">
        <f t="shared" si="0"/>
        <v>43127</v>
      </c>
      <c r="AU5" s="192">
        <f t="shared" si="0"/>
        <v>43128</v>
      </c>
      <c r="AV5" s="192">
        <f t="shared" si="0"/>
        <v>43129</v>
      </c>
      <c r="AW5" s="192">
        <f t="shared" si="0"/>
        <v>43130</v>
      </c>
      <c r="AX5" s="199">
        <f t="shared" si="0"/>
        <v>43131</v>
      </c>
      <c r="AY5" s="200">
        <f t="shared" si="0"/>
        <v>43132</v>
      </c>
      <c r="AZ5" s="191">
        <f t="shared" si="0"/>
        <v>43133</v>
      </c>
      <c r="BA5" s="191">
        <f t="shared" si="0"/>
        <v>43134</v>
      </c>
      <c r="BB5" s="191">
        <f t="shared" si="0"/>
        <v>43135</v>
      </c>
      <c r="BC5" s="191">
        <f t="shared" si="0"/>
        <v>43136</v>
      </c>
      <c r="BD5" s="191">
        <f t="shared" si="0"/>
        <v>43137</v>
      </c>
      <c r="BE5" s="191">
        <f t="shared" si="0"/>
        <v>43138</v>
      </c>
      <c r="BF5" s="191">
        <f t="shared" si="0"/>
        <v>43139</v>
      </c>
      <c r="BG5" s="191">
        <f t="shared" si="0"/>
        <v>43140</v>
      </c>
      <c r="BH5" s="187">
        <f t="shared" si="0"/>
        <v>43141</v>
      </c>
      <c r="BI5" s="187">
        <f t="shared" si="0"/>
        <v>43142</v>
      </c>
      <c r="BJ5" s="187">
        <f t="shared" si="0"/>
        <v>43143</v>
      </c>
      <c r="BK5" s="187">
        <f t="shared" si="0"/>
        <v>43144</v>
      </c>
      <c r="BL5" s="187">
        <f t="shared" si="0"/>
        <v>43145</v>
      </c>
      <c r="BM5" s="187">
        <f t="shared" si="0"/>
        <v>43146</v>
      </c>
      <c r="BN5" s="187">
        <f t="shared" si="0"/>
        <v>43147</v>
      </c>
      <c r="BO5" s="187">
        <f t="shared" si="0"/>
        <v>43148</v>
      </c>
      <c r="BP5" s="187">
        <f t="shared" si="0"/>
        <v>43149</v>
      </c>
      <c r="BQ5" s="187">
        <f t="shared" ref="BQ5:DZ5" si="1">BP5+1</f>
        <v>43150</v>
      </c>
      <c r="BR5" s="187">
        <f t="shared" si="1"/>
        <v>43151</v>
      </c>
      <c r="BS5" s="187">
        <f t="shared" si="1"/>
        <v>43152</v>
      </c>
      <c r="BT5" s="187">
        <f t="shared" si="1"/>
        <v>43153</v>
      </c>
      <c r="BU5" s="187">
        <f t="shared" si="1"/>
        <v>43154</v>
      </c>
      <c r="BV5" s="187">
        <f t="shared" si="1"/>
        <v>43155</v>
      </c>
      <c r="BW5" s="187">
        <f t="shared" si="1"/>
        <v>43156</v>
      </c>
      <c r="BX5" s="187">
        <f t="shared" si="1"/>
        <v>43157</v>
      </c>
      <c r="BY5" s="187">
        <f t="shared" si="1"/>
        <v>43158</v>
      </c>
      <c r="BZ5" s="188">
        <f t="shared" si="1"/>
        <v>43159</v>
      </c>
      <c r="CA5" s="181">
        <f t="shared" si="1"/>
        <v>43160</v>
      </c>
      <c r="CB5" s="182">
        <f t="shared" si="1"/>
        <v>43161</v>
      </c>
      <c r="CC5" s="182">
        <f t="shared" si="1"/>
        <v>43162</v>
      </c>
      <c r="CD5" s="182">
        <f t="shared" si="1"/>
        <v>43163</v>
      </c>
      <c r="CE5" s="182">
        <f t="shared" si="1"/>
        <v>43164</v>
      </c>
      <c r="CF5" s="182">
        <f t="shared" si="1"/>
        <v>43165</v>
      </c>
      <c r="CG5" s="182">
        <f t="shared" si="1"/>
        <v>43166</v>
      </c>
      <c r="CH5" s="182">
        <f t="shared" si="1"/>
        <v>43167</v>
      </c>
      <c r="CI5" s="182">
        <f t="shared" si="1"/>
        <v>43168</v>
      </c>
      <c r="CJ5" s="182">
        <f t="shared" si="1"/>
        <v>43169</v>
      </c>
      <c r="CK5" s="182">
        <f t="shared" si="1"/>
        <v>43170</v>
      </c>
      <c r="CL5" s="182">
        <f t="shared" si="1"/>
        <v>43171</v>
      </c>
      <c r="CM5" s="182">
        <f t="shared" si="1"/>
        <v>43172</v>
      </c>
      <c r="CN5" s="182">
        <f t="shared" si="1"/>
        <v>43173</v>
      </c>
      <c r="CO5" s="182">
        <f t="shared" si="1"/>
        <v>43174</v>
      </c>
      <c r="CP5" s="182">
        <f t="shared" si="1"/>
        <v>43175</v>
      </c>
      <c r="CQ5" s="182">
        <f t="shared" si="1"/>
        <v>43176</v>
      </c>
      <c r="CR5" s="182">
        <f t="shared" si="1"/>
        <v>43177</v>
      </c>
      <c r="CS5" s="182">
        <f t="shared" si="1"/>
        <v>43178</v>
      </c>
      <c r="CT5" s="182">
        <f t="shared" si="1"/>
        <v>43179</v>
      </c>
      <c r="CU5" s="182">
        <f t="shared" si="1"/>
        <v>43180</v>
      </c>
      <c r="CV5" s="182">
        <f t="shared" si="1"/>
        <v>43181</v>
      </c>
      <c r="CW5" s="182">
        <f t="shared" si="1"/>
        <v>43182</v>
      </c>
      <c r="CX5" s="182">
        <f t="shared" si="1"/>
        <v>43183</v>
      </c>
      <c r="CY5" s="182">
        <f t="shared" si="1"/>
        <v>43184</v>
      </c>
      <c r="CZ5" s="182">
        <f t="shared" si="1"/>
        <v>43185</v>
      </c>
      <c r="DA5" s="182">
        <f t="shared" si="1"/>
        <v>43186</v>
      </c>
      <c r="DB5" s="182">
        <f t="shared" si="1"/>
        <v>43187</v>
      </c>
      <c r="DC5" s="182">
        <f t="shared" si="1"/>
        <v>43188</v>
      </c>
      <c r="DD5" s="182">
        <f t="shared" si="1"/>
        <v>43189</v>
      </c>
      <c r="DE5" s="183">
        <f t="shared" si="1"/>
        <v>43190</v>
      </c>
      <c r="DF5" s="186">
        <f t="shared" si="1"/>
        <v>43191</v>
      </c>
      <c r="DG5" s="187">
        <f t="shared" si="1"/>
        <v>43192</v>
      </c>
      <c r="DH5" s="187">
        <f t="shared" si="1"/>
        <v>43193</v>
      </c>
      <c r="DI5" s="187">
        <f t="shared" si="1"/>
        <v>43194</v>
      </c>
      <c r="DJ5" s="187">
        <f t="shared" si="1"/>
        <v>43195</v>
      </c>
      <c r="DK5" s="187">
        <f t="shared" si="1"/>
        <v>43196</v>
      </c>
      <c r="DL5" s="187">
        <f t="shared" si="1"/>
        <v>43197</v>
      </c>
      <c r="DM5" s="187">
        <f t="shared" si="1"/>
        <v>43198</v>
      </c>
      <c r="DN5" s="187">
        <f t="shared" si="1"/>
        <v>43199</v>
      </c>
      <c r="DO5" s="187">
        <f t="shared" si="1"/>
        <v>43200</v>
      </c>
      <c r="DP5" s="187">
        <f t="shared" si="1"/>
        <v>43201</v>
      </c>
      <c r="DQ5" s="187">
        <f t="shared" si="1"/>
        <v>43202</v>
      </c>
      <c r="DR5" s="187">
        <f t="shared" si="1"/>
        <v>43203</v>
      </c>
      <c r="DS5" s="187">
        <f t="shared" si="1"/>
        <v>43204</v>
      </c>
      <c r="DT5" s="187">
        <f t="shared" si="1"/>
        <v>43205</v>
      </c>
      <c r="DU5" s="187">
        <f t="shared" si="1"/>
        <v>43206</v>
      </c>
      <c r="DV5" s="187">
        <f t="shared" si="1"/>
        <v>43207</v>
      </c>
      <c r="DW5" s="187">
        <f t="shared" si="1"/>
        <v>43208</v>
      </c>
      <c r="DX5" s="187">
        <f t="shared" si="1"/>
        <v>43209</v>
      </c>
      <c r="DY5" s="187">
        <f t="shared" si="1"/>
        <v>43210</v>
      </c>
      <c r="DZ5" s="187">
        <f t="shared" si="1"/>
        <v>43211</v>
      </c>
    </row>
    <row r="6" spans="1:130" ht="14.4" customHeight="1" x14ac:dyDescent="0.3">
      <c r="C6" s="193" t="s">
        <v>66</v>
      </c>
      <c r="D6" s="194"/>
      <c r="E6" s="194"/>
      <c r="F6" s="194"/>
      <c r="G6" s="194"/>
      <c r="H6" s="194"/>
      <c r="I6" s="194"/>
      <c r="J6" s="195"/>
      <c r="K6" s="196" t="s">
        <v>67</v>
      </c>
      <c r="L6" s="197"/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8"/>
      <c r="Z6" s="193" t="s">
        <v>66</v>
      </c>
      <c r="AA6" s="194"/>
      <c r="AB6" s="194"/>
      <c r="AC6" s="194"/>
      <c r="AD6" s="194"/>
      <c r="AE6" s="194"/>
      <c r="AF6" s="194"/>
      <c r="AG6" s="194"/>
      <c r="AH6" s="194"/>
      <c r="AI6" s="194"/>
      <c r="AJ6" s="194"/>
      <c r="AK6" s="194"/>
      <c r="AL6" s="194"/>
      <c r="AM6" s="194"/>
      <c r="AN6" s="194"/>
      <c r="AO6" s="194"/>
      <c r="AP6" s="194"/>
      <c r="AQ6" s="194"/>
      <c r="AR6" s="194"/>
      <c r="AS6" s="194"/>
      <c r="AT6" s="201" t="s">
        <v>68</v>
      </c>
      <c r="AU6" s="202"/>
      <c r="AV6" s="202"/>
      <c r="AW6" s="202"/>
      <c r="AX6" s="202"/>
      <c r="AY6" s="202"/>
      <c r="AZ6" s="202"/>
      <c r="BA6" s="202"/>
      <c r="BB6" s="202"/>
      <c r="BC6" s="202"/>
      <c r="BD6" s="202"/>
      <c r="BE6" s="202"/>
      <c r="BF6" s="202"/>
      <c r="BG6" s="203"/>
      <c r="BH6" s="204" t="s">
        <v>67</v>
      </c>
      <c r="BI6" s="205"/>
      <c r="BJ6" s="205"/>
      <c r="BK6" s="205"/>
      <c r="BL6" s="205"/>
      <c r="BM6" s="205"/>
      <c r="BN6" s="205"/>
      <c r="BO6" s="205"/>
      <c r="BP6" s="205"/>
      <c r="BQ6" s="205"/>
      <c r="BR6" s="205"/>
      <c r="BS6" s="205"/>
      <c r="BT6" s="205"/>
      <c r="BU6" s="205"/>
      <c r="BV6" s="205"/>
      <c r="BW6" s="205"/>
      <c r="BX6" s="205"/>
      <c r="BY6" s="205"/>
      <c r="BZ6" s="205"/>
      <c r="CA6" s="205"/>
      <c r="CB6" s="205"/>
      <c r="CC6" s="206"/>
      <c r="CD6" s="201" t="s">
        <v>68</v>
      </c>
      <c r="CE6" s="202"/>
      <c r="CF6" s="202"/>
      <c r="CG6" s="202"/>
      <c r="CH6" s="202"/>
      <c r="CI6" s="202"/>
      <c r="CJ6" s="202"/>
      <c r="CK6" s="202"/>
      <c r="CL6" s="202"/>
      <c r="CM6" s="202"/>
      <c r="CN6" s="202"/>
      <c r="CO6" s="202"/>
      <c r="CP6" s="203"/>
      <c r="CQ6" s="193" t="s">
        <v>66</v>
      </c>
      <c r="CR6" s="194"/>
      <c r="CS6" s="194"/>
      <c r="CT6" s="194"/>
      <c r="CU6" s="194"/>
      <c r="CV6" s="194"/>
      <c r="CW6" s="195"/>
      <c r="CX6" s="201" t="s">
        <v>68</v>
      </c>
      <c r="CY6" s="202"/>
      <c r="CZ6" s="202"/>
      <c r="DA6" s="202"/>
      <c r="DB6" s="202"/>
      <c r="DC6" s="202"/>
      <c r="DD6" s="202"/>
      <c r="DE6" s="202"/>
      <c r="DF6" s="202"/>
      <c r="DG6" s="202"/>
      <c r="DH6" s="202"/>
      <c r="DI6" s="202"/>
      <c r="DJ6" s="202"/>
      <c r="DK6" s="203"/>
      <c r="DL6" s="193" t="s">
        <v>66</v>
      </c>
      <c r="DM6" s="194"/>
      <c r="DN6" s="194"/>
      <c r="DO6" s="194"/>
      <c r="DP6" s="194"/>
      <c r="DQ6" s="194"/>
      <c r="DR6" s="194"/>
      <c r="DS6" s="194"/>
      <c r="DT6" s="194"/>
      <c r="DU6" s="194"/>
      <c r="DV6" s="194"/>
      <c r="DW6" s="194"/>
      <c r="DX6" s="194"/>
      <c r="DY6" s="194"/>
      <c r="DZ6" s="195"/>
    </row>
    <row r="7" spans="1:130" ht="14.4" customHeight="1" x14ac:dyDescent="0.3">
      <c r="A7" s="438">
        <v>42978</v>
      </c>
      <c r="B7" s="263" t="s">
        <v>78</v>
      </c>
      <c r="C7" s="252"/>
      <c r="D7" s="253"/>
      <c r="E7" s="253"/>
      <c r="F7" s="253"/>
      <c r="G7" s="253"/>
      <c r="H7" s="253"/>
      <c r="I7" s="253"/>
      <c r="J7" s="253"/>
      <c r="K7" s="253"/>
      <c r="L7" s="253"/>
      <c r="M7" s="253"/>
      <c r="N7" s="253"/>
      <c r="O7" s="253">
        <v>1</v>
      </c>
      <c r="P7" s="253"/>
      <c r="Q7" s="253"/>
      <c r="R7" s="253"/>
      <c r="S7" s="253"/>
      <c r="T7" s="253"/>
      <c r="U7" s="253"/>
      <c r="V7" s="253"/>
      <c r="W7" s="253"/>
      <c r="X7" s="253"/>
      <c r="Y7" s="253"/>
      <c r="Z7" s="253"/>
      <c r="AA7" s="253"/>
      <c r="AB7" s="253"/>
      <c r="AC7" s="253"/>
      <c r="AD7" s="253"/>
      <c r="AE7" s="253"/>
      <c r="AF7" s="253"/>
      <c r="AG7" s="253"/>
      <c r="AH7" s="253"/>
      <c r="AI7" s="253"/>
      <c r="AJ7" s="253"/>
      <c r="AK7" s="253"/>
      <c r="AL7" s="253"/>
      <c r="AM7" s="253"/>
      <c r="AN7" s="253"/>
      <c r="AO7" s="253"/>
      <c r="AP7" s="253"/>
      <c r="AQ7" s="253"/>
      <c r="AR7" s="253"/>
      <c r="AS7" s="253"/>
      <c r="AT7" s="253"/>
      <c r="AU7" s="253"/>
      <c r="AV7" s="253"/>
      <c r="AW7" s="253"/>
      <c r="AX7" s="253"/>
      <c r="AY7" s="253">
        <v>1</v>
      </c>
      <c r="AZ7" s="253"/>
      <c r="BA7" s="253"/>
      <c r="BB7" s="253"/>
      <c r="BC7" s="253"/>
      <c r="BD7" s="253"/>
      <c r="BE7" s="253"/>
      <c r="BF7" s="253"/>
      <c r="BG7" s="253"/>
      <c r="BH7" s="253"/>
      <c r="BI7" s="253"/>
      <c r="BJ7" s="253"/>
      <c r="BK7" s="253"/>
      <c r="BL7" s="253"/>
      <c r="BM7" s="253"/>
      <c r="BN7" s="253"/>
      <c r="BO7" s="253"/>
      <c r="BP7" s="253"/>
      <c r="BQ7" s="253"/>
      <c r="BR7" s="253"/>
      <c r="BS7" s="253"/>
      <c r="BT7" s="253"/>
      <c r="BU7" s="253"/>
      <c r="BV7" s="253"/>
      <c r="BW7" s="253"/>
      <c r="BX7" s="253"/>
      <c r="BY7" s="253"/>
      <c r="BZ7" s="253"/>
      <c r="CA7" s="253"/>
      <c r="CB7" s="253"/>
      <c r="CC7" s="253"/>
      <c r="CD7" s="253"/>
      <c r="CE7" s="253"/>
      <c r="CF7" s="253"/>
      <c r="CG7" s="253"/>
      <c r="CH7" s="253"/>
      <c r="CI7" s="253"/>
      <c r="CJ7" s="253"/>
      <c r="CK7" s="253"/>
      <c r="CL7" s="253"/>
      <c r="CM7" s="253"/>
      <c r="CN7" s="253"/>
      <c r="CO7" s="253"/>
      <c r="CP7" s="253"/>
      <c r="CQ7" s="253"/>
      <c r="CR7" s="253"/>
      <c r="CS7" s="253"/>
      <c r="CT7" s="253"/>
      <c r="CU7" s="253"/>
      <c r="CV7" s="253"/>
      <c r="CW7" s="253"/>
      <c r="CX7" s="253"/>
      <c r="CY7" s="253"/>
      <c r="CZ7" s="253"/>
      <c r="DA7" s="253"/>
      <c r="DB7" s="253"/>
      <c r="DC7" s="253"/>
      <c r="DD7" s="253"/>
      <c r="DE7" s="253"/>
      <c r="DF7" s="253"/>
      <c r="DG7" s="253"/>
      <c r="DH7" s="253"/>
      <c r="DI7" s="253"/>
      <c r="DJ7" s="253"/>
      <c r="DK7" s="253"/>
      <c r="DL7" s="253"/>
      <c r="DM7" s="253"/>
      <c r="DN7" s="253"/>
      <c r="DO7" s="253"/>
      <c r="DP7" s="253"/>
      <c r="DQ7" s="253"/>
      <c r="DR7" s="253"/>
      <c r="DS7" s="253"/>
      <c r="DT7" s="253"/>
      <c r="DU7" s="253"/>
      <c r="DV7" s="253"/>
      <c r="DW7" s="253"/>
      <c r="DX7" s="253"/>
      <c r="DY7" s="253"/>
      <c r="DZ7" s="254"/>
    </row>
    <row r="8" spans="1:130" x14ac:dyDescent="0.3">
      <c r="A8" s="439"/>
      <c r="B8" s="263" t="s">
        <v>79</v>
      </c>
      <c r="C8" s="252"/>
      <c r="D8" s="253"/>
      <c r="E8" s="253"/>
      <c r="F8" s="253"/>
      <c r="G8" s="253"/>
      <c r="H8" s="253"/>
      <c r="I8" s="253"/>
      <c r="J8" s="253"/>
      <c r="K8" s="253"/>
      <c r="L8" s="253"/>
      <c r="M8" s="253"/>
      <c r="N8" s="253"/>
      <c r="O8" s="253"/>
      <c r="P8" s="253"/>
      <c r="Q8" s="253"/>
      <c r="R8" s="253"/>
      <c r="S8" s="253"/>
      <c r="T8" s="253"/>
      <c r="U8" s="253"/>
      <c r="V8" s="253"/>
      <c r="W8" s="253"/>
      <c r="X8" s="253"/>
      <c r="Y8" s="253"/>
      <c r="Z8" s="253"/>
      <c r="AA8" s="253"/>
      <c r="AB8" s="253"/>
      <c r="AC8" s="253"/>
      <c r="AD8" s="253">
        <v>1</v>
      </c>
      <c r="AE8" s="253"/>
      <c r="AF8" s="253"/>
      <c r="AG8" s="253"/>
      <c r="AH8" s="253"/>
      <c r="AI8" s="253"/>
      <c r="AJ8" s="253"/>
      <c r="AK8" s="253"/>
      <c r="AL8" s="253"/>
      <c r="AM8" s="253">
        <v>1</v>
      </c>
      <c r="AN8" s="253"/>
      <c r="AO8" s="253"/>
      <c r="AP8" s="253"/>
      <c r="AQ8" s="253"/>
      <c r="AR8" s="253"/>
      <c r="AS8" s="253"/>
      <c r="AT8" s="253"/>
      <c r="AU8" s="253">
        <v>1</v>
      </c>
      <c r="AV8" s="253"/>
      <c r="AW8" s="253"/>
      <c r="AX8" s="253"/>
      <c r="AY8" s="253"/>
      <c r="AZ8" s="253"/>
      <c r="BA8" s="253"/>
      <c r="BB8" s="253"/>
      <c r="BC8" s="253"/>
      <c r="BD8" s="253"/>
      <c r="BE8" s="253"/>
      <c r="BF8" s="253"/>
      <c r="BG8" s="253"/>
      <c r="BH8" s="253">
        <v>1</v>
      </c>
      <c r="BI8" s="253"/>
      <c r="BJ8" s="253"/>
      <c r="BK8" s="253"/>
      <c r="BL8" s="253"/>
      <c r="BM8" s="253"/>
      <c r="BN8" s="253"/>
      <c r="BO8" s="253">
        <v>1</v>
      </c>
      <c r="BP8" s="253"/>
      <c r="BQ8" s="253"/>
      <c r="BR8" s="253"/>
      <c r="BS8" s="253"/>
      <c r="BT8" s="253"/>
      <c r="BU8" s="253"/>
      <c r="BV8" s="253"/>
      <c r="BW8" s="253"/>
      <c r="BX8" s="253"/>
      <c r="BY8" s="253"/>
      <c r="BZ8" s="253"/>
      <c r="CA8" s="253"/>
      <c r="CB8" s="253"/>
      <c r="CC8" s="253"/>
      <c r="CD8" s="253"/>
      <c r="CE8" s="253"/>
      <c r="CF8" s="253"/>
      <c r="CG8" s="253"/>
      <c r="CH8" s="253"/>
      <c r="CI8" s="253"/>
      <c r="CJ8" s="253"/>
      <c r="CK8" s="253"/>
      <c r="CL8" s="253"/>
      <c r="CM8" s="253"/>
      <c r="CN8" s="253"/>
      <c r="CO8" s="253"/>
      <c r="CP8" s="253"/>
      <c r="CQ8" s="253"/>
      <c r="CR8" s="253"/>
      <c r="CS8" s="253"/>
      <c r="CT8" s="253"/>
      <c r="CU8" s="253"/>
      <c r="CV8" s="253"/>
      <c r="CW8" s="253"/>
      <c r="CX8" s="253"/>
      <c r="CY8" s="253"/>
      <c r="CZ8" s="253"/>
      <c r="DA8" s="253"/>
      <c r="DB8" s="253"/>
      <c r="DC8" s="253"/>
      <c r="DD8" s="253"/>
      <c r="DE8" s="253">
        <v>1</v>
      </c>
      <c r="DF8" s="253"/>
      <c r="DG8" s="253"/>
      <c r="DH8" s="253"/>
      <c r="DI8" s="253"/>
      <c r="DJ8" s="253"/>
      <c r="DK8" s="253"/>
      <c r="DL8" s="253"/>
      <c r="DM8" s="253"/>
      <c r="DN8" s="253"/>
      <c r="DO8" s="253"/>
      <c r="DP8" s="253"/>
      <c r="DQ8" s="253"/>
      <c r="DR8" s="253"/>
      <c r="DS8" s="253"/>
      <c r="DT8" s="253"/>
      <c r="DU8" s="253"/>
      <c r="DV8" s="253"/>
      <c r="DW8" s="253"/>
      <c r="DX8" s="253"/>
      <c r="DY8" s="253"/>
      <c r="DZ8" s="254"/>
    </row>
    <row r="9" spans="1:130" x14ac:dyDescent="0.3">
      <c r="A9" s="439"/>
      <c r="B9" s="263" t="s">
        <v>77</v>
      </c>
      <c r="C9" s="252"/>
      <c r="D9" s="253"/>
      <c r="E9" s="253"/>
      <c r="F9" s="253"/>
      <c r="G9" s="253"/>
      <c r="H9" s="253"/>
      <c r="I9" s="253"/>
      <c r="J9" s="253"/>
      <c r="K9" s="253"/>
      <c r="L9" s="253"/>
      <c r="M9" s="253"/>
      <c r="N9" s="253"/>
      <c r="O9" s="253"/>
      <c r="P9" s="253"/>
      <c r="Q9" s="253"/>
      <c r="R9" s="253"/>
      <c r="S9" s="253"/>
      <c r="T9" s="253"/>
      <c r="U9" s="253"/>
      <c r="V9" s="253"/>
      <c r="W9" s="253"/>
      <c r="X9" s="253"/>
      <c r="Y9" s="253"/>
      <c r="Z9" s="253"/>
      <c r="AA9" s="253"/>
      <c r="AB9" s="253"/>
      <c r="AC9" s="253"/>
      <c r="AD9" s="253"/>
      <c r="AE9" s="253"/>
      <c r="AF9" s="253"/>
      <c r="AG9" s="253"/>
      <c r="AH9" s="253"/>
      <c r="AI9" s="253"/>
      <c r="AJ9" s="253"/>
      <c r="AK9" s="253"/>
      <c r="AL9" s="253"/>
      <c r="AM9" s="253"/>
      <c r="AN9" s="253"/>
      <c r="AO9" s="253"/>
      <c r="AP9" s="253"/>
      <c r="AQ9" s="253"/>
      <c r="AR9" s="253"/>
      <c r="AS9" s="253"/>
      <c r="AT9" s="253"/>
      <c r="AU9" s="253"/>
      <c r="AV9" s="253"/>
      <c r="AW9" s="253"/>
      <c r="AX9" s="253"/>
      <c r="AY9" s="253"/>
      <c r="AZ9" s="253"/>
      <c r="BA9" s="253"/>
      <c r="BB9" s="253"/>
      <c r="BC9" s="253"/>
      <c r="BD9" s="253"/>
      <c r="BE9" s="253"/>
      <c r="BF9" s="253"/>
      <c r="BG9" s="253"/>
      <c r="BH9" s="253"/>
      <c r="BI9" s="253"/>
      <c r="BJ9" s="253"/>
      <c r="BK9" s="253"/>
      <c r="BL9" s="253"/>
      <c r="BM9" s="253"/>
      <c r="BN9" s="253"/>
      <c r="BO9" s="253"/>
      <c r="BP9" s="253"/>
      <c r="BQ9" s="253"/>
      <c r="BR9" s="253"/>
      <c r="BS9" s="253"/>
      <c r="BT9" s="253"/>
      <c r="BU9" s="253"/>
      <c r="BV9" s="253"/>
      <c r="BW9" s="253"/>
      <c r="BX9" s="253"/>
      <c r="BY9" s="253"/>
      <c r="BZ9" s="253"/>
      <c r="CA9" s="253"/>
      <c r="CB9" s="253"/>
      <c r="CC9" s="253"/>
      <c r="CD9" s="253"/>
      <c r="CE9" s="253"/>
      <c r="CF9" s="253"/>
      <c r="CG9" s="253"/>
      <c r="CH9" s="253"/>
      <c r="CI9" s="253"/>
      <c r="CJ9" s="253"/>
      <c r="CK9" s="253"/>
      <c r="CL9" s="253"/>
      <c r="CM9" s="253"/>
      <c r="CN9" s="253"/>
      <c r="CO9" s="253"/>
      <c r="CP9" s="253"/>
      <c r="CQ9" s="253"/>
      <c r="CR9" s="253"/>
      <c r="CS9" s="253"/>
      <c r="CT9" s="253"/>
      <c r="CU9" s="253"/>
      <c r="CV9" s="253"/>
      <c r="CW9" s="253"/>
      <c r="CX9" s="253"/>
      <c r="CY9" s="253"/>
      <c r="CZ9" s="253"/>
      <c r="DA9" s="253"/>
      <c r="DB9" s="253"/>
      <c r="DC9" s="253"/>
      <c r="DD9" s="253"/>
      <c r="DE9" s="253"/>
      <c r="DF9" s="253"/>
      <c r="DG9" s="253"/>
      <c r="DH9" s="253"/>
      <c r="DI9" s="253"/>
      <c r="DJ9" s="253"/>
      <c r="DK9" s="253"/>
      <c r="DL9" s="253"/>
      <c r="DM9" s="253"/>
      <c r="DN9" s="253"/>
      <c r="DO9" s="253"/>
      <c r="DP9" s="253"/>
      <c r="DQ9" s="253"/>
      <c r="DR9" s="253"/>
      <c r="DS9" s="253"/>
      <c r="DT9" s="253"/>
      <c r="DU9" s="253"/>
      <c r="DV9" s="253"/>
      <c r="DW9" s="253"/>
      <c r="DX9" s="253"/>
      <c r="DY9" s="253"/>
      <c r="DZ9" s="254"/>
    </row>
    <row r="10" spans="1:130" x14ac:dyDescent="0.3">
      <c r="A10" s="439"/>
      <c r="B10" s="263" t="s">
        <v>82</v>
      </c>
      <c r="C10" s="252"/>
      <c r="D10" s="253"/>
      <c r="E10" s="253"/>
      <c r="F10" s="253"/>
      <c r="G10" s="253"/>
      <c r="H10" s="253"/>
      <c r="I10" s="253"/>
      <c r="J10" s="253"/>
      <c r="K10" s="253"/>
      <c r="L10" s="253"/>
      <c r="M10" s="253"/>
      <c r="N10" s="253"/>
      <c r="O10" s="253"/>
      <c r="P10" s="253"/>
      <c r="Q10" s="253"/>
      <c r="R10" s="253"/>
      <c r="S10" s="253"/>
      <c r="T10" s="253"/>
      <c r="U10" s="253"/>
      <c r="V10" s="253"/>
      <c r="W10" s="253"/>
      <c r="X10" s="253"/>
      <c r="Y10" s="253"/>
      <c r="Z10" s="253"/>
      <c r="AA10" s="253"/>
      <c r="AB10" s="253"/>
      <c r="AC10" s="253"/>
      <c r="AD10" s="253"/>
      <c r="AE10" s="253"/>
      <c r="AF10" s="253"/>
      <c r="AG10" s="253"/>
      <c r="AH10" s="253"/>
      <c r="AI10" s="253"/>
      <c r="AJ10" s="253"/>
      <c r="AK10" s="253"/>
      <c r="AL10" s="253"/>
      <c r="AM10" s="253"/>
      <c r="AN10" s="253"/>
      <c r="AO10" s="253"/>
      <c r="AP10" s="253"/>
      <c r="AQ10" s="253"/>
      <c r="AR10" s="253"/>
      <c r="AS10" s="253"/>
      <c r="AT10" s="253"/>
      <c r="AU10" s="253"/>
      <c r="AV10" s="253"/>
      <c r="AW10" s="253"/>
      <c r="AX10" s="253"/>
      <c r="AY10" s="253"/>
      <c r="AZ10" s="253"/>
      <c r="BA10" s="253"/>
      <c r="BB10" s="253"/>
      <c r="BC10" s="253"/>
      <c r="BD10" s="253"/>
      <c r="BE10" s="253"/>
      <c r="BF10" s="253"/>
      <c r="BG10" s="253"/>
      <c r="BH10" s="253"/>
      <c r="BI10" s="253"/>
      <c r="BJ10" s="253"/>
      <c r="BK10" s="253"/>
      <c r="BL10" s="253"/>
      <c r="BM10" s="253"/>
      <c r="BN10" s="253"/>
      <c r="BO10" s="253"/>
      <c r="BP10" s="253"/>
      <c r="BQ10" s="253"/>
      <c r="BR10" s="253"/>
      <c r="BS10" s="253"/>
      <c r="BT10" s="253"/>
      <c r="BU10" s="253"/>
      <c r="BV10" s="253"/>
      <c r="BW10" s="253"/>
      <c r="BX10" s="253"/>
      <c r="BY10" s="253"/>
      <c r="BZ10" s="253"/>
      <c r="CA10" s="253"/>
      <c r="CB10" s="253"/>
      <c r="CC10" s="253"/>
      <c r="CD10" s="253"/>
      <c r="CE10" s="253"/>
      <c r="CF10" s="253"/>
      <c r="CG10" s="253"/>
      <c r="CH10" s="253"/>
      <c r="CI10" s="253"/>
      <c r="CJ10" s="253"/>
      <c r="CK10" s="253"/>
      <c r="CL10" s="253"/>
      <c r="CM10" s="253"/>
      <c r="CN10" s="253"/>
      <c r="CO10" s="253"/>
      <c r="CP10" s="253"/>
      <c r="CQ10" s="253"/>
      <c r="CR10" s="253"/>
      <c r="CS10" s="253"/>
      <c r="CT10" s="253"/>
      <c r="CU10" s="253"/>
      <c r="CV10" s="253"/>
      <c r="CW10" s="253"/>
      <c r="CX10" s="253"/>
      <c r="CY10" s="253"/>
      <c r="CZ10" s="253"/>
      <c r="DA10" s="253"/>
      <c r="DB10" s="253"/>
      <c r="DC10" s="253"/>
      <c r="DD10" s="253"/>
      <c r="DE10" s="253">
        <v>1</v>
      </c>
      <c r="DF10" s="253"/>
      <c r="DG10" s="253"/>
      <c r="DH10" s="253"/>
      <c r="DI10" s="253"/>
      <c r="DJ10" s="253"/>
      <c r="DK10" s="253"/>
      <c r="DL10" s="253"/>
      <c r="DM10" s="253"/>
      <c r="DN10" s="253"/>
      <c r="DO10" s="253"/>
      <c r="DP10" s="253"/>
      <c r="DQ10" s="253"/>
      <c r="DR10" s="253"/>
      <c r="DS10" s="253"/>
      <c r="DT10" s="253"/>
      <c r="DU10" s="253"/>
      <c r="DV10" s="253"/>
      <c r="DW10" s="253"/>
      <c r="DX10" s="253"/>
      <c r="DY10" s="253"/>
      <c r="DZ10" s="254"/>
    </row>
    <row r="11" spans="1:130" x14ac:dyDescent="0.3">
      <c r="A11" s="439"/>
      <c r="B11" s="263" t="s">
        <v>83</v>
      </c>
      <c r="C11" s="252"/>
      <c r="D11" s="253"/>
      <c r="E11" s="253"/>
      <c r="F11" s="253"/>
      <c r="G11" s="253"/>
      <c r="H11" s="253"/>
      <c r="I11" s="253"/>
      <c r="J11" s="253"/>
      <c r="K11" s="253"/>
      <c r="L11" s="253"/>
      <c r="M11" s="253"/>
      <c r="N11" s="253"/>
      <c r="O11" s="253"/>
      <c r="P11" s="253"/>
      <c r="Q11" s="253"/>
      <c r="R11" s="253"/>
      <c r="S11" s="253"/>
      <c r="T11" s="253"/>
      <c r="U11" s="253"/>
      <c r="V11" s="253"/>
      <c r="W11" s="253"/>
      <c r="X11" s="253"/>
      <c r="Y11" s="253"/>
      <c r="Z11" s="253"/>
      <c r="AA11" s="253"/>
      <c r="AB11" s="253"/>
      <c r="AC11" s="253"/>
      <c r="AD11" s="253"/>
      <c r="AE11" s="253"/>
      <c r="AF11" s="253"/>
      <c r="AG11" s="253"/>
      <c r="AH11" s="253"/>
      <c r="AI11" s="253"/>
      <c r="AJ11" s="253"/>
      <c r="AK11" s="253"/>
      <c r="AL11" s="253"/>
      <c r="AM11" s="253"/>
      <c r="AN11" s="253"/>
      <c r="AO11" s="253"/>
      <c r="AP11" s="253"/>
      <c r="AQ11" s="253"/>
      <c r="AR11" s="253"/>
      <c r="AS11" s="253"/>
      <c r="AT11" s="253"/>
      <c r="AU11" s="253"/>
      <c r="AV11" s="253"/>
      <c r="AW11" s="253"/>
      <c r="AX11" s="253"/>
      <c r="AY11" s="253"/>
      <c r="AZ11" s="253"/>
      <c r="BA11" s="253"/>
      <c r="BB11" s="253"/>
      <c r="BC11" s="253"/>
      <c r="BD11" s="253"/>
      <c r="BE11" s="253"/>
      <c r="BF11" s="253"/>
      <c r="BG11" s="253"/>
      <c r="BH11" s="253"/>
      <c r="BI11" s="253"/>
      <c r="BJ11" s="253"/>
      <c r="BK11" s="253"/>
      <c r="BL11" s="253"/>
      <c r="BM11" s="253"/>
      <c r="BN11" s="253"/>
      <c r="BO11" s="253"/>
      <c r="BP11" s="253"/>
      <c r="BQ11" s="253"/>
      <c r="BR11" s="253"/>
      <c r="BS11" s="253"/>
      <c r="BT11" s="253"/>
      <c r="BU11" s="253"/>
      <c r="BV11" s="253"/>
      <c r="BW11" s="253"/>
      <c r="BX11" s="253"/>
      <c r="BY11" s="253"/>
      <c r="BZ11" s="253"/>
      <c r="CA11" s="253"/>
      <c r="CB11" s="253"/>
      <c r="CC11" s="253"/>
      <c r="CD11" s="253"/>
      <c r="CE11" s="253"/>
      <c r="CF11" s="253"/>
      <c r="CG11" s="253"/>
      <c r="CH11" s="253"/>
      <c r="CI11" s="253"/>
      <c r="CJ11" s="253"/>
      <c r="CK11" s="253"/>
      <c r="CL11" s="253"/>
      <c r="CM11" s="253"/>
      <c r="CN11" s="253"/>
      <c r="CO11" s="253"/>
      <c r="CP11" s="253"/>
      <c r="CQ11" s="253"/>
      <c r="CR11" s="253"/>
      <c r="CS11" s="253"/>
      <c r="CT11" s="253"/>
      <c r="CU11" s="253"/>
      <c r="CV11" s="253"/>
      <c r="CW11" s="253"/>
      <c r="CX11" s="253"/>
      <c r="CY11" s="253"/>
      <c r="CZ11" s="253"/>
      <c r="DA11" s="253"/>
      <c r="DB11" s="253"/>
      <c r="DC11" s="253"/>
      <c r="DD11" s="253"/>
      <c r="DE11" s="253"/>
      <c r="DF11" s="253"/>
      <c r="DG11" s="253"/>
      <c r="DH11" s="253"/>
      <c r="DI11" s="253"/>
      <c r="DJ11" s="253"/>
      <c r="DK11" s="253"/>
      <c r="DL11" s="253"/>
      <c r="DM11" s="253"/>
      <c r="DN11" s="253"/>
      <c r="DO11" s="253"/>
      <c r="DP11" s="253"/>
      <c r="DQ11" s="253"/>
      <c r="DR11" s="253"/>
      <c r="DS11" s="253"/>
      <c r="DT11" s="253"/>
      <c r="DU11" s="253"/>
      <c r="DV11" s="253"/>
      <c r="DW11" s="253"/>
      <c r="DX11" s="253"/>
      <c r="DY11" s="253"/>
      <c r="DZ11" s="254"/>
    </row>
    <row r="12" spans="1:130" x14ac:dyDescent="0.3">
      <c r="A12" s="439"/>
      <c r="B12" s="263" t="s">
        <v>38</v>
      </c>
      <c r="C12" s="252"/>
      <c r="D12" s="253"/>
      <c r="E12" s="253"/>
      <c r="F12" s="253"/>
      <c r="G12" s="253"/>
      <c r="H12" s="253"/>
      <c r="I12" s="253"/>
      <c r="J12" s="253"/>
      <c r="K12" s="253"/>
      <c r="L12" s="253"/>
      <c r="M12" s="253"/>
      <c r="N12" s="253"/>
      <c r="O12" s="253"/>
      <c r="P12" s="253"/>
      <c r="Q12" s="253"/>
      <c r="R12" s="253"/>
      <c r="S12" s="253"/>
      <c r="T12" s="253"/>
      <c r="U12" s="253"/>
      <c r="V12" s="253"/>
      <c r="W12" s="253"/>
      <c r="X12" s="253"/>
      <c r="Y12" s="253"/>
      <c r="Z12" s="253"/>
      <c r="AA12" s="253"/>
      <c r="AB12" s="253"/>
      <c r="AC12" s="253"/>
      <c r="AD12" s="253"/>
      <c r="AE12" s="253"/>
      <c r="AF12" s="253"/>
      <c r="AG12" s="253"/>
      <c r="AH12" s="253"/>
      <c r="AI12" s="253"/>
      <c r="AJ12" s="253"/>
      <c r="AK12" s="253"/>
      <c r="AL12" s="253"/>
      <c r="AM12" s="253"/>
      <c r="AN12" s="253"/>
      <c r="AO12" s="253"/>
      <c r="AP12" s="253"/>
      <c r="AQ12" s="253"/>
      <c r="AR12" s="253"/>
      <c r="AS12" s="253"/>
      <c r="AT12" s="253"/>
      <c r="AU12" s="253"/>
      <c r="AV12" s="253"/>
      <c r="AW12" s="253"/>
      <c r="AX12" s="253"/>
      <c r="AY12" s="253"/>
      <c r="AZ12" s="253"/>
      <c r="BA12" s="253"/>
      <c r="BB12" s="253"/>
      <c r="BC12" s="253"/>
      <c r="BD12" s="253"/>
      <c r="BE12" s="253"/>
      <c r="BF12" s="253"/>
      <c r="BG12" s="253"/>
      <c r="BH12" s="253"/>
      <c r="BI12" s="253"/>
      <c r="BJ12" s="253"/>
      <c r="BK12" s="253"/>
      <c r="BL12" s="253"/>
      <c r="BM12" s="253"/>
      <c r="BN12" s="253"/>
      <c r="BO12" s="253"/>
      <c r="BP12" s="253"/>
      <c r="BQ12" s="253"/>
      <c r="BR12" s="253"/>
      <c r="BS12" s="253"/>
      <c r="BT12" s="253"/>
      <c r="BU12" s="253"/>
      <c r="BV12" s="253"/>
      <c r="BW12" s="253"/>
      <c r="BX12" s="253"/>
      <c r="BY12" s="253"/>
      <c r="BZ12" s="253"/>
      <c r="CA12" s="253"/>
      <c r="CB12" s="253"/>
      <c r="CC12" s="253"/>
      <c r="CD12" s="253"/>
      <c r="CE12" s="253"/>
      <c r="CF12" s="253"/>
      <c r="CG12" s="253"/>
      <c r="CH12" s="253"/>
      <c r="CI12" s="253"/>
      <c r="CJ12" s="253"/>
      <c r="CK12" s="253"/>
      <c r="CL12" s="253"/>
      <c r="CM12" s="253"/>
      <c r="CN12" s="253"/>
      <c r="CO12" s="253"/>
      <c r="CP12" s="253"/>
      <c r="CQ12" s="253"/>
      <c r="CR12" s="253"/>
      <c r="CS12" s="253"/>
      <c r="CT12" s="253"/>
      <c r="CU12" s="253"/>
      <c r="CV12" s="253"/>
      <c r="CW12" s="253"/>
      <c r="CX12" s="253"/>
      <c r="CY12" s="253"/>
      <c r="CZ12" s="253"/>
      <c r="DA12" s="253"/>
      <c r="DB12" s="253"/>
      <c r="DC12" s="253"/>
      <c r="DD12" s="253"/>
      <c r="DE12" s="253"/>
      <c r="DF12" s="253"/>
      <c r="DG12" s="253"/>
      <c r="DH12" s="253"/>
      <c r="DI12" s="253"/>
      <c r="DJ12" s="253"/>
      <c r="DK12" s="253"/>
      <c r="DL12" s="253"/>
      <c r="DM12" s="253"/>
      <c r="DN12" s="253"/>
      <c r="DO12" s="253"/>
      <c r="DP12" s="253"/>
      <c r="DQ12" s="253"/>
      <c r="DR12" s="253"/>
      <c r="DS12" s="253"/>
      <c r="DT12" s="253"/>
      <c r="DU12" s="253"/>
      <c r="DV12" s="253"/>
      <c r="DW12" s="253"/>
      <c r="DX12" s="253"/>
      <c r="DY12" s="253"/>
      <c r="DZ12" s="254"/>
    </row>
    <row r="13" spans="1:130" x14ac:dyDescent="0.3">
      <c r="A13" s="439"/>
      <c r="B13" s="280" t="s">
        <v>80</v>
      </c>
      <c r="C13" s="252"/>
      <c r="D13" s="253"/>
      <c r="E13" s="253"/>
      <c r="F13" s="253"/>
      <c r="G13" s="253"/>
      <c r="H13" s="253"/>
      <c r="I13" s="253"/>
      <c r="J13" s="253"/>
      <c r="K13" s="253"/>
      <c r="L13" s="253"/>
      <c r="M13" s="253"/>
      <c r="N13" s="253"/>
      <c r="O13" s="253"/>
      <c r="P13" s="253"/>
      <c r="Q13" s="253"/>
      <c r="R13" s="253"/>
      <c r="S13" s="253"/>
      <c r="T13" s="253"/>
      <c r="U13" s="253"/>
      <c r="V13" s="253"/>
      <c r="W13" s="253"/>
      <c r="X13" s="253"/>
      <c r="Y13" s="253"/>
      <c r="Z13" s="253"/>
      <c r="AA13" s="253"/>
      <c r="AB13" s="253"/>
      <c r="AC13" s="253"/>
      <c r="AD13" s="253"/>
      <c r="AE13" s="253"/>
      <c r="AF13" s="253"/>
      <c r="AG13" s="253"/>
      <c r="AH13" s="253"/>
      <c r="AI13" s="253"/>
      <c r="AJ13" s="253"/>
      <c r="AK13" s="253"/>
      <c r="AL13" s="253"/>
      <c r="AM13" s="253">
        <v>1</v>
      </c>
      <c r="AN13" s="253">
        <v>1</v>
      </c>
      <c r="AO13" s="253">
        <v>1</v>
      </c>
      <c r="AP13" s="253">
        <v>1</v>
      </c>
      <c r="AQ13" s="253">
        <v>1</v>
      </c>
      <c r="AR13" s="253">
        <v>1</v>
      </c>
      <c r="AS13" s="253">
        <v>1</v>
      </c>
      <c r="AT13" s="253"/>
      <c r="AU13" s="253"/>
      <c r="AV13" s="253"/>
      <c r="AW13" s="253"/>
      <c r="AX13" s="253"/>
      <c r="AY13" s="253"/>
      <c r="AZ13" s="253"/>
      <c r="BA13" s="253"/>
      <c r="BB13" s="253"/>
      <c r="BC13" s="253"/>
      <c r="BD13" s="253"/>
      <c r="BE13" s="253"/>
      <c r="BF13" s="253"/>
      <c r="BG13" s="253">
        <v>1</v>
      </c>
      <c r="BH13" s="253">
        <v>1</v>
      </c>
      <c r="BI13" s="253">
        <v>1</v>
      </c>
      <c r="BJ13" s="253">
        <v>1</v>
      </c>
      <c r="BK13" s="253">
        <v>1</v>
      </c>
      <c r="BL13" s="253">
        <v>1</v>
      </c>
      <c r="BM13" s="253">
        <v>1</v>
      </c>
      <c r="BN13" s="253"/>
      <c r="BO13" s="253"/>
      <c r="BP13" s="253"/>
      <c r="BQ13" s="253"/>
      <c r="BR13" s="253"/>
      <c r="BS13" s="253"/>
      <c r="BT13" s="253"/>
      <c r="BU13" s="253"/>
      <c r="BV13" s="253"/>
      <c r="BW13" s="253"/>
      <c r="BX13" s="253"/>
      <c r="BY13" s="253"/>
      <c r="BZ13" s="253"/>
      <c r="CA13" s="253"/>
      <c r="CB13" s="253"/>
      <c r="CC13" s="253"/>
      <c r="CD13" s="253"/>
      <c r="CE13" s="253"/>
      <c r="CF13" s="253"/>
      <c r="CG13" s="253"/>
      <c r="CH13" s="253"/>
      <c r="CI13" s="253"/>
      <c r="CJ13" s="253"/>
      <c r="CK13" s="253"/>
      <c r="CL13" s="253"/>
      <c r="CM13" s="253"/>
      <c r="CN13" s="253"/>
      <c r="CO13" s="253"/>
      <c r="CP13" s="253"/>
      <c r="CQ13" s="253"/>
      <c r="CR13" s="253"/>
      <c r="CS13" s="253"/>
      <c r="CT13" s="253"/>
      <c r="CU13" s="253"/>
      <c r="CV13" s="253"/>
      <c r="CW13" s="253"/>
      <c r="CX13" s="253"/>
      <c r="CY13" s="253"/>
      <c r="CZ13" s="253"/>
      <c r="DA13" s="253"/>
      <c r="DB13" s="253"/>
      <c r="DC13" s="253"/>
      <c r="DD13" s="253"/>
      <c r="DE13" s="253"/>
      <c r="DF13" s="253"/>
      <c r="DG13" s="253"/>
      <c r="DH13" s="253"/>
      <c r="DI13" s="253"/>
      <c r="DJ13" s="253"/>
      <c r="DK13" s="253"/>
      <c r="DL13" s="253"/>
      <c r="DM13" s="253"/>
      <c r="DN13" s="253"/>
      <c r="DO13" s="253"/>
      <c r="DP13" s="253"/>
      <c r="DQ13" s="253"/>
      <c r="DR13" s="253"/>
      <c r="DS13" s="253"/>
      <c r="DT13" s="253"/>
      <c r="DU13" s="253"/>
      <c r="DV13" s="253"/>
      <c r="DW13" s="253"/>
      <c r="DX13" s="253"/>
      <c r="DY13" s="253"/>
      <c r="DZ13" s="254"/>
    </row>
    <row r="14" spans="1:130" x14ac:dyDescent="0.3">
      <c r="A14" s="440"/>
      <c r="B14" s="263" t="s">
        <v>81</v>
      </c>
      <c r="C14" s="252"/>
      <c r="D14" s="253"/>
      <c r="E14" s="253"/>
      <c r="F14" s="253"/>
      <c r="G14" s="253"/>
      <c r="H14" s="253"/>
      <c r="I14" s="253"/>
      <c r="J14" s="253"/>
      <c r="K14" s="253"/>
      <c r="L14" s="253"/>
      <c r="M14" s="253"/>
      <c r="N14" s="253"/>
      <c r="O14" s="253"/>
      <c r="P14" s="253"/>
      <c r="Q14" s="253"/>
      <c r="R14" s="253"/>
      <c r="S14" s="253"/>
      <c r="T14" s="253"/>
      <c r="U14" s="253"/>
      <c r="V14" s="253"/>
      <c r="W14" s="253"/>
      <c r="X14" s="253"/>
      <c r="Y14" s="253"/>
      <c r="Z14" s="253"/>
      <c r="AA14" s="253"/>
      <c r="AB14" s="253"/>
      <c r="AC14" s="253"/>
      <c r="AD14" s="253"/>
      <c r="AE14" s="253"/>
      <c r="AF14" s="253"/>
      <c r="AG14" s="253"/>
      <c r="AH14" s="253"/>
      <c r="AI14" s="253"/>
      <c r="AJ14" s="253"/>
      <c r="AK14" s="253"/>
      <c r="AL14" s="253"/>
      <c r="AM14" s="253"/>
      <c r="AN14" s="253"/>
      <c r="AO14" s="253"/>
      <c r="AP14" s="253"/>
      <c r="AQ14" s="253"/>
      <c r="AR14" s="253"/>
      <c r="AS14" s="253"/>
      <c r="AT14" s="253"/>
      <c r="AU14" s="253"/>
      <c r="AV14" s="253"/>
      <c r="AW14" s="253"/>
      <c r="AX14" s="253"/>
      <c r="AY14" s="253"/>
      <c r="AZ14" s="253"/>
      <c r="BA14" s="253"/>
      <c r="BB14" s="253"/>
      <c r="BC14" s="253"/>
      <c r="BD14" s="253"/>
      <c r="BE14" s="253"/>
      <c r="BF14" s="253"/>
      <c r="BG14" s="253"/>
      <c r="BH14" s="253"/>
      <c r="BI14" s="253"/>
      <c r="BJ14" s="253"/>
      <c r="BK14" s="253"/>
      <c r="BL14" s="253"/>
      <c r="BM14" s="253"/>
      <c r="BN14" s="253"/>
      <c r="BO14" s="253"/>
      <c r="BP14" s="253"/>
      <c r="BQ14" s="253"/>
      <c r="BR14" s="253"/>
      <c r="BS14" s="253"/>
      <c r="BT14" s="253"/>
      <c r="BU14" s="253"/>
      <c r="BV14" s="253"/>
      <c r="BW14" s="253"/>
      <c r="BX14" s="253"/>
      <c r="BY14" s="253"/>
      <c r="BZ14" s="253"/>
      <c r="CA14" s="253"/>
      <c r="CB14" s="253"/>
      <c r="CC14" s="253"/>
      <c r="CD14" s="253"/>
      <c r="CE14" s="253"/>
      <c r="CF14" s="253"/>
      <c r="CG14" s="253"/>
      <c r="CH14" s="253"/>
      <c r="CI14" s="253"/>
      <c r="CJ14" s="253"/>
      <c r="CK14" s="253"/>
      <c r="CL14" s="253"/>
      <c r="CM14" s="253"/>
      <c r="CN14" s="253"/>
      <c r="CO14" s="253"/>
      <c r="CP14" s="253"/>
      <c r="CQ14" s="253"/>
      <c r="CR14" s="253"/>
      <c r="CS14" s="253"/>
      <c r="CT14" s="253"/>
      <c r="CU14" s="253"/>
      <c r="CV14" s="253"/>
      <c r="CW14" s="253"/>
      <c r="CX14" s="253"/>
      <c r="CY14" s="253"/>
      <c r="CZ14" s="253"/>
      <c r="DA14" s="253"/>
      <c r="DB14" s="253"/>
      <c r="DC14" s="253"/>
      <c r="DD14" s="253"/>
      <c r="DE14" s="253"/>
      <c r="DF14" s="253"/>
      <c r="DG14" s="253"/>
      <c r="DH14" s="253"/>
      <c r="DI14" s="253"/>
      <c r="DJ14" s="253"/>
      <c r="DK14" s="253"/>
      <c r="DL14" s="253"/>
      <c r="DM14" s="253"/>
      <c r="DN14" s="253"/>
      <c r="DO14" s="253"/>
      <c r="DP14" s="253"/>
      <c r="DQ14" s="253"/>
      <c r="DR14" s="253"/>
      <c r="DS14" s="253"/>
      <c r="DT14" s="253"/>
      <c r="DU14" s="253"/>
      <c r="DV14" s="253"/>
      <c r="DW14" s="253"/>
      <c r="DX14" s="253"/>
      <c r="DY14" s="253"/>
      <c r="DZ14" s="254"/>
    </row>
    <row r="15" spans="1:130" x14ac:dyDescent="0.3">
      <c r="A15" s="438">
        <f>A7+7</f>
        <v>42985</v>
      </c>
      <c r="B15" s="263" t="s">
        <v>78</v>
      </c>
      <c r="C15" s="252"/>
      <c r="D15" s="253"/>
      <c r="E15" s="253"/>
      <c r="F15" s="253"/>
      <c r="G15" s="253"/>
      <c r="H15" s="253"/>
      <c r="I15" s="253"/>
      <c r="J15" s="253"/>
      <c r="K15" s="253"/>
      <c r="L15" s="253"/>
      <c r="M15" s="253"/>
      <c r="N15" s="253"/>
      <c r="O15" s="253"/>
      <c r="P15" s="253"/>
      <c r="Q15" s="253"/>
      <c r="R15" s="253"/>
      <c r="S15" s="253"/>
      <c r="T15" s="253"/>
      <c r="U15" s="253"/>
      <c r="V15" s="253"/>
      <c r="W15" s="253"/>
      <c r="X15" s="253"/>
      <c r="Y15" s="253"/>
      <c r="Z15" s="253"/>
      <c r="AA15" s="253"/>
      <c r="AB15" s="253"/>
      <c r="AC15" s="253"/>
      <c r="AD15" s="253"/>
      <c r="AE15" s="253"/>
      <c r="AF15" s="253"/>
      <c r="AG15" s="253"/>
      <c r="AH15" s="253"/>
      <c r="AI15" s="253"/>
      <c r="AJ15" s="253"/>
      <c r="AK15" s="253"/>
      <c r="AL15" s="253"/>
      <c r="AM15" s="253"/>
      <c r="AN15" s="253"/>
      <c r="AO15" s="253"/>
      <c r="AP15" s="253"/>
      <c r="AQ15" s="253"/>
      <c r="AR15" s="253"/>
      <c r="AS15" s="253"/>
      <c r="AT15" s="253"/>
      <c r="AU15" s="253"/>
      <c r="AV15" s="253"/>
      <c r="AW15" s="253"/>
      <c r="AX15" s="253"/>
      <c r="AY15" s="253"/>
      <c r="AZ15" s="253"/>
      <c r="BA15" s="253"/>
      <c r="BB15" s="253"/>
      <c r="BC15" s="253"/>
      <c r="BD15" s="253"/>
      <c r="BE15" s="253"/>
      <c r="BF15" s="253"/>
      <c r="BG15" s="253"/>
      <c r="BH15" s="253"/>
      <c r="BI15" s="253">
        <v>1</v>
      </c>
      <c r="BJ15" s="253"/>
      <c r="BK15" s="253"/>
      <c r="BL15" s="253"/>
      <c r="BM15" s="253"/>
      <c r="BN15" s="253"/>
      <c r="BO15" s="253"/>
      <c r="BP15" s="253"/>
      <c r="BQ15" s="253"/>
      <c r="BR15" s="253"/>
      <c r="BS15" s="253"/>
      <c r="BT15" s="253"/>
      <c r="BU15" s="253"/>
      <c r="BV15" s="253"/>
      <c r="BW15" s="253"/>
      <c r="BX15" s="253"/>
      <c r="BY15" s="253"/>
      <c r="BZ15" s="253"/>
      <c r="CA15" s="253"/>
      <c r="CB15" s="253"/>
      <c r="CC15" s="253"/>
      <c r="CD15" s="253"/>
      <c r="CE15" s="253"/>
      <c r="CF15" s="253"/>
      <c r="CG15" s="253"/>
      <c r="CH15" s="253"/>
      <c r="CI15" s="253"/>
      <c r="CJ15" s="253"/>
      <c r="CK15" s="253"/>
      <c r="CL15" s="253"/>
      <c r="CM15" s="253"/>
      <c r="CN15" s="253"/>
      <c r="CO15" s="253"/>
      <c r="CP15" s="253"/>
      <c r="CQ15" s="253"/>
      <c r="CR15" s="253"/>
      <c r="CS15" s="253"/>
      <c r="CT15" s="253"/>
      <c r="CU15" s="253"/>
      <c r="CV15" s="253"/>
      <c r="CW15" s="253"/>
      <c r="CX15" s="253"/>
      <c r="CY15" s="253"/>
      <c r="CZ15" s="253"/>
      <c r="DA15" s="253"/>
      <c r="DB15" s="253"/>
      <c r="DC15" s="253"/>
      <c r="DD15" s="253"/>
      <c r="DE15" s="253"/>
      <c r="DF15" s="253"/>
      <c r="DG15" s="253"/>
      <c r="DH15" s="253"/>
      <c r="DI15" s="253"/>
      <c r="DJ15" s="253"/>
      <c r="DK15" s="253"/>
      <c r="DL15" s="253"/>
      <c r="DM15" s="253"/>
      <c r="DN15" s="253"/>
      <c r="DO15" s="253"/>
      <c r="DP15" s="253"/>
      <c r="DQ15" s="253"/>
      <c r="DR15" s="253"/>
      <c r="DS15" s="253"/>
      <c r="DT15" s="253"/>
      <c r="DU15" s="253"/>
      <c r="DV15" s="253"/>
      <c r="DW15" s="253"/>
      <c r="DX15" s="253"/>
      <c r="DY15" s="253"/>
      <c r="DZ15" s="254"/>
    </row>
    <row r="16" spans="1:130" x14ac:dyDescent="0.3">
      <c r="A16" s="439"/>
      <c r="B16" s="263" t="s">
        <v>79</v>
      </c>
      <c r="C16" s="252"/>
      <c r="D16" s="253"/>
      <c r="E16" s="253"/>
      <c r="F16" s="253"/>
      <c r="G16" s="253"/>
      <c r="H16" s="253"/>
      <c r="I16" s="253"/>
      <c r="J16" s="253"/>
      <c r="K16" s="253"/>
      <c r="L16" s="253"/>
      <c r="M16" s="253">
        <v>1</v>
      </c>
      <c r="N16" s="253"/>
      <c r="O16" s="253"/>
      <c r="P16" s="253"/>
      <c r="Q16" s="253"/>
      <c r="R16" s="253"/>
      <c r="S16" s="253"/>
      <c r="T16" s="253"/>
      <c r="U16" s="253"/>
      <c r="V16" s="253"/>
      <c r="W16" s="253"/>
      <c r="X16" s="253"/>
      <c r="Y16" s="253"/>
      <c r="Z16" s="253"/>
      <c r="AA16" s="253"/>
      <c r="AB16" s="253">
        <v>1</v>
      </c>
      <c r="AC16" s="253"/>
      <c r="AD16" s="253"/>
      <c r="AE16" s="253"/>
      <c r="AF16" s="253"/>
      <c r="AG16" s="253"/>
      <c r="AH16" s="253"/>
      <c r="AI16" s="253"/>
      <c r="AJ16" s="253"/>
      <c r="AK16" s="253"/>
      <c r="AL16" s="253"/>
      <c r="AM16" s="253"/>
      <c r="AN16" s="253"/>
      <c r="AO16" s="253"/>
      <c r="AP16" s="253"/>
      <c r="AQ16" s="253"/>
      <c r="AR16" s="253"/>
      <c r="AS16" s="253"/>
      <c r="AT16" s="253"/>
      <c r="AU16" s="253"/>
      <c r="AV16" s="253"/>
      <c r="AW16" s="253"/>
      <c r="AX16" s="253"/>
      <c r="AY16" s="253"/>
      <c r="AZ16" s="253"/>
      <c r="BA16" s="253"/>
      <c r="BB16" s="253"/>
      <c r="BC16" s="253"/>
      <c r="BD16" s="253"/>
      <c r="BE16" s="253"/>
      <c r="BF16" s="253"/>
      <c r="BG16" s="253"/>
      <c r="BH16" s="253"/>
      <c r="BI16" s="253"/>
      <c r="BJ16" s="253"/>
      <c r="BK16" s="253"/>
      <c r="BL16" s="253"/>
      <c r="BM16" s="253"/>
      <c r="BN16" s="253"/>
      <c r="BO16" s="253"/>
      <c r="BP16" s="253"/>
      <c r="BQ16" s="253"/>
      <c r="BR16" s="253"/>
      <c r="BS16" s="253"/>
      <c r="BT16" s="253"/>
      <c r="BU16" s="253"/>
      <c r="BV16" s="253"/>
      <c r="BW16" s="253">
        <v>1</v>
      </c>
      <c r="BX16" s="253"/>
      <c r="BY16" s="253"/>
      <c r="BZ16" s="253"/>
      <c r="CA16" s="253"/>
      <c r="CB16" s="253"/>
      <c r="CC16" s="253"/>
      <c r="CD16" s="253"/>
      <c r="CE16" s="253"/>
      <c r="CF16" s="253"/>
      <c r="CG16" s="253"/>
      <c r="CH16" s="253"/>
      <c r="CI16" s="253"/>
      <c r="CJ16" s="253"/>
      <c r="CK16" s="253"/>
      <c r="CL16" s="253"/>
      <c r="CM16" s="253"/>
      <c r="CN16" s="253"/>
      <c r="CO16" s="253"/>
      <c r="CP16" s="253"/>
      <c r="CQ16" s="253"/>
      <c r="CR16" s="253"/>
      <c r="CS16" s="253"/>
      <c r="CT16" s="253"/>
      <c r="CU16" s="253"/>
      <c r="CV16" s="253"/>
      <c r="CW16" s="253"/>
      <c r="CX16" s="253"/>
      <c r="CY16" s="253"/>
      <c r="CZ16" s="253"/>
      <c r="DA16" s="253"/>
      <c r="DB16" s="253"/>
      <c r="DC16" s="253"/>
      <c r="DD16" s="253"/>
      <c r="DE16" s="253"/>
      <c r="DF16" s="253"/>
      <c r="DG16" s="253"/>
      <c r="DH16" s="253"/>
      <c r="DI16" s="253"/>
      <c r="DJ16" s="253"/>
      <c r="DK16" s="253"/>
      <c r="DL16" s="253"/>
      <c r="DM16" s="253"/>
      <c r="DN16" s="253"/>
      <c r="DO16" s="253"/>
      <c r="DP16" s="253"/>
      <c r="DQ16" s="253"/>
      <c r="DR16" s="253"/>
      <c r="DS16" s="253"/>
      <c r="DT16" s="253"/>
      <c r="DU16" s="253"/>
      <c r="DV16" s="253"/>
      <c r="DW16" s="253"/>
      <c r="DX16" s="253"/>
      <c r="DY16" s="253"/>
      <c r="DZ16" s="254"/>
    </row>
    <row r="17" spans="1:130" x14ac:dyDescent="0.3">
      <c r="A17" s="439"/>
      <c r="B17" s="263" t="s">
        <v>77</v>
      </c>
      <c r="C17" s="252"/>
      <c r="D17" s="253"/>
      <c r="E17" s="253"/>
      <c r="F17" s="253"/>
      <c r="G17" s="253"/>
      <c r="H17" s="253"/>
      <c r="I17" s="253"/>
      <c r="J17" s="253"/>
      <c r="K17" s="253"/>
      <c r="L17" s="253"/>
      <c r="M17" s="253"/>
      <c r="N17" s="253"/>
      <c r="O17" s="253"/>
      <c r="P17" s="253"/>
      <c r="Q17" s="253"/>
      <c r="R17" s="253"/>
      <c r="S17" s="253"/>
      <c r="T17" s="253"/>
      <c r="U17" s="253"/>
      <c r="V17" s="253"/>
      <c r="W17" s="253"/>
      <c r="X17" s="253"/>
      <c r="Y17" s="253"/>
      <c r="Z17" s="253"/>
      <c r="AA17" s="253"/>
      <c r="AB17" s="253"/>
      <c r="AC17" s="253"/>
      <c r="AD17" s="253"/>
      <c r="AE17" s="253"/>
      <c r="AF17" s="253"/>
      <c r="AG17" s="253"/>
      <c r="AH17" s="253"/>
      <c r="AI17" s="253"/>
      <c r="AJ17" s="253"/>
      <c r="AK17" s="253"/>
      <c r="AL17" s="253"/>
      <c r="AM17" s="253"/>
      <c r="AN17" s="253"/>
      <c r="AO17" s="253"/>
      <c r="AP17" s="253"/>
      <c r="AQ17" s="253"/>
      <c r="AR17" s="253"/>
      <c r="AS17" s="253"/>
      <c r="AT17" s="253"/>
      <c r="AU17" s="253"/>
      <c r="AV17" s="253"/>
      <c r="AW17" s="253"/>
      <c r="AX17" s="253"/>
      <c r="AY17" s="253"/>
      <c r="AZ17" s="253"/>
      <c r="BA17" s="253"/>
      <c r="BB17" s="253"/>
      <c r="BC17" s="253"/>
      <c r="BD17" s="253"/>
      <c r="BE17" s="253"/>
      <c r="BF17" s="253"/>
      <c r="BG17" s="253"/>
      <c r="BH17" s="253"/>
      <c r="BI17" s="253"/>
      <c r="BJ17" s="253"/>
      <c r="BK17" s="253"/>
      <c r="BL17" s="253"/>
      <c r="BM17" s="253"/>
      <c r="BN17" s="253"/>
      <c r="BO17" s="253"/>
      <c r="BP17" s="253"/>
      <c r="BQ17" s="253"/>
      <c r="BR17" s="253"/>
      <c r="BS17" s="253"/>
      <c r="BT17" s="253"/>
      <c r="BU17" s="253"/>
      <c r="BV17" s="253"/>
      <c r="BW17" s="253"/>
      <c r="BX17" s="253"/>
      <c r="BY17" s="253"/>
      <c r="BZ17" s="253"/>
      <c r="CA17" s="253"/>
      <c r="CB17" s="253"/>
      <c r="CC17" s="253"/>
      <c r="CD17" s="253"/>
      <c r="CE17" s="253"/>
      <c r="CF17" s="253"/>
      <c r="CG17" s="253"/>
      <c r="CH17" s="253"/>
      <c r="CI17" s="253"/>
      <c r="CJ17" s="253"/>
      <c r="CK17" s="253"/>
      <c r="CL17" s="253"/>
      <c r="CM17" s="253"/>
      <c r="CN17" s="253"/>
      <c r="CO17" s="253"/>
      <c r="CP17" s="253"/>
      <c r="CQ17" s="253"/>
      <c r="CR17" s="253"/>
      <c r="CS17" s="253"/>
      <c r="CT17" s="253"/>
      <c r="CU17" s="253"/>
      <c r="CV17" s="253"/>
      <c r="CW17" s="253"/>
      <c r="CX17" s="253"/>
      <c r="CY17" s="253"/>
      <c r="CZ17" s="253"/>
      <c r="DA17" s="253"/>
      <c r="DB17" s="253"/>
      <c r="DC17" s="253"/>
      <c r="DD17" s="253"/>
      <c r="DE17" s="253"/>
      <c r="DF17" s="253"/>
      <c r="DG17" s="253"/>
      <c r="DH17" s="253"/>
      <c r="DI17" s="253"/>
      <c r="DJ17" s="253"/>
      <c r="DK17" s="253"/>
      <c r="DL17" s="253"/>
      <c r="DM17" s="253"/>
      <c r="DN17" s="253"/>
      <c r="DO17" s="253"/>
      <c r="DP17" s="253"/>
      <c r="DQ17" s="253"/>
      <c r="DR17" s="253"/>
      <c r="DS17" s="253"/>
      <c r="DT17" s="253"/>
      <c r="DU17" s="253"/>
      <c r="DV17" s="253"/>
      <c r="DW17" s="253"/>
      <c r="DX17" s="253"/>
      <c r="DY17" s="253"/>
      <c r="DZ17" s="254"/>
    </row>
    <row r="18" spans="1:130" x14ac:dyDescent="0.3">
      <c r="A18" s="439"/>
      <c r="B18" s="263" t="s">
        <v>82</v>
      </c>
      <c r="C18" s="252"/>
      <c r="D18" s="253"/>
      <c r="E18" s="253"/>
      <c r="F18" s="253"/>
      <c r="G18" s="253"/>
      <c r="H18" s="253"/>
      <c r="I18" s="253"/>
      <c r="J18" s="253"/>
      <c r="K18" s="253"/>
      <c r="L18" s="253"/>
      <c r="M18" s="253"/>
      <c r="N18" s="253"/>
      <c r="O18" s="253"/>
      <c r="P18" s="253"/>
      <c r="Q18" s="253"/>
      <c r="R18" s="253"/>
      <c r="S18" s="253"/>
      <c r="T18" s="253"/>
      <c r="U18" s="253"/>
      <c r="V18" s="253"/>
      <c r="W18" s="253"/>
      <c r="X18" s="253"/>
      <c r="Y18" s="253"/>
      <c r="Z18" s="253"/>
      <c r="AA18" s="253"/>
      <c r="AB18" s="253"/>
      <c r="AC18" s="253"/>
      <c r="AD18" s="253"/>
      <c r="AE18" s="253"/>
      <c r="AF18" s="253"/>
      <c r="AG18" s="253"/>
      <c r="AH18" s="253"/>
      <c r="AI18" s="253"/>
      <c r="AJ18" s="253"/>
      <c r="AK18" s="253"/>
      <c r="AL18" s="253"/>
      <c r="AM18" s="253"/>
      <c r="AN18" s="253"/>
      <c r="AO18" s="253"/>
      <c r="AP18" s="253"/>
      <c r="AQ18" s="253"/>
      <c r="AR18" s="253"/>
      <c r="AS18" s="253"/>
      <c r="AT18" s="253"/>
      <c r="AU18" s="253"/>
      <c r="AV18" s="253"/>
      <c r="AW18" s="253"/>
      <c r="AX18" s="253"/>
      <c r="AY18" s="253"/>
      <c r="AZ18" s="253"/>
      <c r="BA18" s="253"/>
      <c r="BB18" s="253"/>
      <c r="BC18" s="253"/>
      <c r="BD18" s="253"/>
      <c r="BE18" s="253"/>
      <c r="BF18" s="253"/>
      <c r="BG18" s="253"/>
      <c r="BH18" s="253"/>
      <c r="BI18" s="253"/>
      <c r="BJ18" s="253"/>
      <c r="BK18" s="253"/>
      <c r="BL18" s="253"/>
      <c r="BM18" s="253"/>
      <c r="BN18" s="253"/>
      <c r="BO18" s="253"/>
      <c r="BP18" s="253"/>
      <c r="BQ18" s="253"/>
      <c r="BR18" s="253"/>
      <c r="BS18" s="253"/>
      <c r="BT18" s="253"/>
      <c r="BU18" s="253"/>
      <c r="BV18" s="253"/>
      <c r="BW18" s="253"/>
      <c r="BX18" s="253"/>
      <c r="BY18" s="253"/>
      <c r="BZ18" s="253"/>
      <c r="CA18" s="253"/>
      <c r="CB18" s="253"/>
      <c r="CC18" s="253"/>
      <c r="CD18" s="253"/>
      <c r="CE18" s="253"/>
      <c r="CF18" s="253"/>
      <c r="CG18" s="253"/>
      <c r="CH18" s="253"/>
      <c r="CI18" s="253"/>
      <c r="CJ18" s="253"/>
      <c r="CK18" s="253"/>
      <c r="CL18" s="253"/>
      <c r="CM18" s="253"/>
      <c r="CN18" s="253"/>
      <c r="CO18" s="253"/>
      <c r="CP18" s="253"/>
      <c r="CQ18" s="253"/>
      <c r="CR18" s="253"/>
      <c r="CS18" s="253"/>
      <c r="CT18" s="253"/>
      <c r="CU18" s="253"/>
      <c r="CV18" s="253"/>
      <c r="CW18" s="253"/>
      <c r="CX18" s="253"/>
      <c r="CY18" s="253"/>
      <c r="CZ18" s="253"/>
      <c r="DA18" s="253"/>
      <c r="DB18" s="253"/>
      <c r="DC18" s="253"/>
      <c r="DD18" s="253"/>
      <c r="DE18" s="253"/>
      <c r="DF18" s="253"/>
      <c r="DG18" s="253"/>
      <c r="DH18" s="253"/>
      <c r="DI18" s="253"/>
      <c r="DJ18" s="253"/>
      <c r="DK18" s="253"/>
      <c r="DL18" s="253"/>
      <c r="DM18" s="253"/>
      <c r="DN18" s="253"/>
      <c r="DO18" s="253"/>
      <c r="DP18" s="253"/>
      <c r="DQ18" s="253"/>
      <c r="DR18" s="253"/>
      <c r="DS18" s="253"/>
      <c r="DT18" s="253"/>
      <c r="DU18" s="253"/>
      <c r="DV18" s="253"/>
      <c r="DW18" s="253"/>
      <c r="DX18" s="253"/>
      <c r="DY18" s="253"/>
      <c r="DZ18" s="254"/>
    </row>
    <row r="19" spans="1:130" x14ac:dyDescent="0.3">
      <c r="A19" s="439"/>
      <c r="B19" s="263" t="s">
        <v>83</v>
      </c>
      <c r="C19" s="252"/>
      <c r="D19" s="253"/>
      <c r="E19" s="253"/>
      <c r="F19" s="253"/>
      <c r="G19" s="253"/>
      <c r="H19" s="253"/>
      <c r="I19" s="253"/>
      <c r="J19" s="253"/>
      <c r="K19" s="253"/>
      <c r="L19" s="253"/>
      <c r="M19" s="253"/>
      <c r="N19" s="253"/>
      <c r="O19" s="253"/>
      <c r="P19" s="253"/>
      <c r="Q19" s="253"/>
      <c r="R19" s="253"/>
      <c r="S19" s="253"/>
      <c r="T19" s="253"/>
      <c r="U19" s="253"/>
      <c r="V19" s="253"/>
      <c r="W19" s="253"/>
      <c r="X19" s="253"/>
      <c r="Y19" s="253"/>
      <c r="Z19" s="253"/>
      <c r="AA19" s="253"/>
      <c r="AB19" s="253"/>
      <c r="AC19" s="253"/>
      <c r="AD19" s="253"/>
      <c r="AE19" s="253"/>
      <c r="AF19" s="253"/>
      <c r="AG19" s="253"/>
      <c r="AH19" s="253"/>
      <c r="AI19" s="253"/>
      <c r="AJ19" s="253"/>
      <c r="AK19" s="253"/>
      <c r="AL19" s="253"/>
      <c r="AM19" s="253"/>
      <c r="AN19" s="253"/>
      <c r="AO19" s="253"/>
      <c r="AP19" s="253"/>
      <c r="AQ19" s="253"/>
      <c r="AR19" s="253"/>
      <c r="AS19" s="253"/>
      <c r="AT19" s="253"/>
      <c r="AU19" s="253"/>
      <c r="AV19" s="253"/>
      <c r="AW19" s="253"/>
      <c r="AX19" s="253"/>
      <c r="AY19" s="253"/>
      <c r="AZ19" s="253"/>
      <c r="BA19" s="253"/>
      <c r="BB19" s="253"/>
      <c r="BC19" s="253"/>
      <c r="BD19" s="253"/>
      <c r="BE19" s="253"/>
      <c r="BF19" s="253"/>
      <c r="BG19" s="253"/>
      <c r="BH19" s="253"/>
      <c r="BI19" s="253"/>
      <c r="BJ19" s="253"/>
      <c r="BK19" s="253"/>
      <c r="BL19" s="253"/>
      <c r="BM19" s="253"/>
      <c r="BN19" s="253"/>
      <c r="BO19" s="253"/>
      <c r="BP19" s="253"/>
      <c r="BQ19" s="253"/>
      <c r="BR19" s="253"/>
      <c r="BS19" s="253"/>
      <c r="BT19" s="253"/>
      <c r="BU19" s="253"/>
      <c r="BV19" s="253"/>
      <c r="BW19" s="253"/>
      <c r="BX19" s="253"/>
      <c r="BY19" s="253"/>
      <c r="BZ19" s="253"/>
      <c r="CA19" s="253"/>
      <c r="CB19" s="253"/>
      <c r="CC19" s="253"/>
      <c r="CD19" s="253"/>
      <c r="CE19" s="253"/>
      <c r="CF19" s="253"/>
      <c r="CG19" s="253"/>
      <c r="CH19" s="253"/>
      <c r="CI19" s="253"/>
      <c r="CJ19" s="253"/>
      <c r="CK19" s="253"/>
      <c r="CL19" s="253"/>
      <c r="CM19" s="253"/>
      <c r="CN19" s="253"/>
      <c r="CO19" s="253"/>
      <c r="CP19" s="253"/>
      <c r="CQ19" s="253"/>
      <c r="CR19" s="253"/>
      <c r="CS19" s="253"/>
      <c r="CT19" s="253"/>
      <c r="CU19" s="253"/>
      <c r="CV19" s="253"/>
      <c r="CW19" s="253"/>
      <c r="CX19" s="253"/>
      <c r="CY19" s="253"/>
      <c r="CZ19" s="253"/>
      <c r="DA19" s="253"/>
      <c r="DB19" s="253"/>
      <c r="DC19" s="253"/>
      <c r="DD19" s="253"/>
      <c r="DE19" s="253"/>
      <c r="DF19" s="253"/>
      <c r="DG19" s="253"/>
      <c r="DH19" s="253"/>
      <c r="DI19" s="253"/>
      <c r="DJ19" s="253"/>
      <c r="DK19" s="253"/>
      <c r="DL19" s="253"/>
      <c r="DM19" s="253"/>
      <c r="DN19" s="253"/>
      <c r="DO19" s="253"/>
      <c r="DP19" s="253"/>
      <c r="DQ19" s="253"/>
      <c r="DR19" s="253"/>
      <c r="DS19" s="253"/>
      <c r="DT19" s="253"/>
      <c r="DU19" s="253"/>
      <c r="DV19" s="253"/>
      <c r="DW19" s="253"/>
      <c r="DX19" s="253"/>
      <c r="DY19" s="253"/>
      <c r="DZ19" s="254"/>
    </row>
    <row r="20" spans="1:130" x14ac:dyDescent="0.3">
      <c r="A20" s="439"/>
      <c r="B20" s="263" t="s">
        <v>38</v>
      </c>
      <c r="C20" s="252"/>
      <c r="D20" s="253"/>
      <c r="E20" s="253"/>
      <c r="F20" s="253"/>
      <c r="G20" s="253"/>
      <c r="H20" s="253"/>
      <c r="I20" s="253"/>
      <c r="J20" s="253"/>
      <c r="K20" s="253"/>
      <c r="L20" s="253"/>
      <c r="M20" s="253"/>
      <c r="N20" s="253"/>
      <c r="O20" s="253"/>
      <c r="P20" s="253"/>
      <c r="Q20" s="253"/>
      <c r="R20" s="253"/>
      <c r="S20" s="253"/>
      <c r="T20" s="253"/>
      <c r="U20" s="253"/>
      <c r="V20" s="253"/>
      <c r="W20" s="253"/>
      <c r="X20" s="253"/>
      <c r="Y20" s="253"/>
      <c r="Z20" s="253"/>
      <c r="AA20" s="253"/>
      <c r="AB20" s="253"/>
      <c r="AC20" s="253"/>
      <c r="AD20" s="253"/>
      <c r="AE20" s="253"/>
      <c r="AF20" s="253"/>
      <c r="AG20" s="253"/>
      <c r="AH20" s="253"/>
      <c r="AI20" s="253"/>
      <c r="AJ20" s="253"/>
      <c r="AK20" s="253"/>
      <c r="AL20" s="253"/>
      <c r="AM20" s="253"/>
      <c r="AN20" s="253"/>
      <c r="AO20" s="253"/>
      <c r="AP20" s="253"/>
      <c r="AQ20" s="253"/>
      <c r="AR20" s="253"/>
      <c r="AS20" s="253"/>
      <c r="AT20" s="253"/>
      <c r="AU20" s="253"/>
      <c r="AV20" s="253"/>
      <c r="AW20" s="253"/>
      <c r="AX20" s="253"/>
      <c r="AY20" s="253"/>
      <c r="AZ20" s="253"/>
      <c r="BA20" s="253"/>
      <c r="BB20" s="253"/>
      <c r="BC20" s="253"/>
      <c r="BD20" s="253"/>
      <c r="BE20" s="253"/>
      <c r="BF20" s="253"/>
      <c r="BG20" s="253"/>
      <c r="BH20" s="253"/>
      <c r="BI20" s="253"/>
      <c r="BJ20" s="253"/>
      <c r="BK20" s="253"/>
      <c r="BL20" s="253"/>
      <c r="BM20" s="253"/>
      <c r="BN20" s="253"/>
      <c r="BO20" s="253"/>
      <c r="BP20" s="253"/>
      <c r="BQ20" s="253"/>
      <c r="BR20" s="253"/>
      <c r="BS20" s="253"/>
      <c r="BT20" s="253"/>
      <c r="BU20" s="253"/>
      <c r="BV20" s="253"/>
      <c r="BW20" s="253"/>
      <c r="BX20" s="253"/>
      <c r="BY20" s="253"/>
      <c r="BZ20" s="253"/>
      <c r="CA20" s="253"/>
      <c r="CB20" s="253"/>
      <c r="CC20" s="253"/>
      <c r="CD20" s="253"/>
      <c r="CE20" s="253"/>
      <c r="CF20" s="253"/>
      <c r="CG20" s="253"/>
      <c r="CH20" s="253"/>
      <c r="CI20" s="253"/>
      <c r="CJ20" s="253"/>
      <c r="CK20" s="253"/>
      <c r="CL20" s="253"/>
      <c r="CM20" s="253"/>
      <c r="CN20" s="253"/>
      <c r="CO20" s="253"/>
      <c r="CP20" s="253"/>
      <c r="CQ20" s="253"/>
      <c r="CR20" s="253"/>
      <c r="CS20" s="253"/>
      <c r="CT20" s="253"/>
      <c r="CU20" s="253"/>
      <c r="CV20" s="253"/>
      <c r="CW20" s="253"/>
      <c r="CX20" s="253"/>
      <c r="CY20" s="253"/>
      <c r="CZ20" s="253"/>
      <c r="DA20" s="253"/>
      <c r="DB20" s="253"/>
      <c r="DC20" s="253"/>
      <c r="DD20" s="253"/>
      <c r="DE20" s="253"/>
      <c r="DF20" s="253"/>
      <c r="DG20" s="253"/>
      <c r="DH20" s="253"/>
      <c r="DI20" s="253"/>
      <c r="DJ20" s="253"/>
      <c r="DK20" s="253"/>
      <c r="DL20" s="253"/>
      <c r="DM20" s="253"/>
      <c r="DN20" s="253"/>
      <c r="DO20" s="253"/>
      <c r="DP20" s="253"/>
      <c r="DQ20" s="253"/>
      <c r="DR20" s="253"/>
      <c r="DS20" s="253"/>
      <c r="DT20" s="253"/>
      <c r="DU20" s="253"/>
      <c r="DV20" s="253"/>
      <c r="DW20" s="253"/>
      <c r="DX20" s="253"/>
      <c r="DY20" s="253"/>
      <c r="DZ20" s="254"/>
    </row>
    <row r="21" spans="1:130" x14ac:dyDescent="0.3">
      <c r="A21" s="439"/>
      <c r="B21" s="280" t="s">
        <v>80</v>
      </c>
      <c r="C21" s="252"/>
      <c r="D21" s="253"/>
      <c r="E21" s="253"/>
      <c r="F21" s="253"/>
      <c r="G21" s="253"/>
      <c r="H21" s="253"/>
      <c r="I21" s="253"/>
      <c r="J21" s="253"/>
      <c r="K21" s="253"/>
      <c r="L21" s="253"/>
      <c r="M21" s="253"/>
      <c r="N21" s="253"/>
      <c r="O21" s="253"/>
      <c r="P21" s="253"/>
      <c r="Q21" s="253"/>
      <c r="R21" s="253"/>
      <c r="S21" s="253"/>
      <c r="T21" s="253"/>
      <c r="U21" s="253"/>
      <c r="V21" s="253"/>
      <c r="W21" s="253"/>
      <c r="X21" s="253"/>
      <c r="Y21" s="253"/>
      <c r="Z21" s="253"/>
      <c r="AA21" s="253"/>
      <c r="AB21" s="253">
        <v>1</v>
      </c>
      <c r="AC21" s="253">
        <v>1</v>
      </c>
      <c r="AD21" s="253">
        <v>1</v>
      </c>
      <c r="AE21" s="253">
        <v>1</v>
      </c>
      <c r="AF21" s="253">
        <v>1</v>
      </c>
      <c r="AG21" s="253"/>
      <c r="AH21" s="253"/>
      <c r="AI21" s="253"/>
      <c r="AJ21" s="253"/>
      <c r="AK21" s="253"/>
      <c r="AL21" s="253"/>
      <c r="AM21" s="253"/>
      <c r="AN21" s="253"/>
      <c r="AO21" s="253"/>
      <c r="AP21" s="253"/>
      <c r="AQ21" s="253"/>
      <c r="AR21" s="253"/>
      <c r="AS21" s="253"/>
      <c r="AT21" s="253"/>
      <c r="AU21" s="253"/>
      <c r="AV21" s="253"/>
      <c r="AW21" s="253"/>
      <c r="AX21" s="253"/>
      <c r="AY21" s="253"/>
      <c r="AZ21" s="253"/>
      <c r="BA21" s="253"/>
      <c r="BB21" s="253"/>
      <c r="BC21" s="253"/>
      <c r="BD21" s="253"/>
      <c r="BE21" s="253"/>
      <c r="BF21" s="253"/>
      <c r="BG21" s="253"/>
      <c r="BH21" s="253"/>
      <c r="BI21" s="253">
        <v>1</v>
      </c>
      <c r="BJ21" s="253">
        <v>1</v>
      </c>
      <c r="BK21" s="253">
        <v>1</v>
      </c>
      <c r="BL21" s="253">
        <v>1</v>
      </c>
      <c r="BM21" s="253">
        <v>1</v>
      </c>
      <c r="BN21" s="253">
        <v>1</v>
      </c>
      <c r="BO21" s="253">
        <v>1</v>
      </c>
      <c r="BP21" s="253"/>
      <c r="BQ21" s="253"/>
      <c r="BR21" s="253"/>
      <c r="BS21" s="253"/>
      <c r="BT21" s="253"/>
      <c r="BU21" s="253"/>
      <c r="BV21" s="253"/>
      <c r="BW21" s="253"/>
      <c r="BX21" s="253"/>
      <c r="BY21" s="253"/>
      <c r="BZ21" s="253"/>
      <c r="CA21" s="253"/>
      <c r="CB21" s="253"/>
      <c r="CC21" s="253"/>
      <c r="CD21" s="253"/>
      <c r="CE21" s="253"/>
      <c r="CF21" s="253"/>
      <c r="CG21" s="253"/>
      <c r="CH21" s="253"/>
      <c r="CI21" s="253"/>
      <c r="CJ21" s="253"/>
      <c r="CK21" s="253">
        <v>69</v>
      </c>
      <c r="CL21" s="253">
        <v>69</v>
      </c>
      <c r="CM21" s="253">
        <v>69</v>
      </c>
      <c r="CN21" s="253"/>
      <c r="CO21" s="253"/>
      <c r="CP21" s="253"/>
      <c r="CQ21" s="253"/>
      <c r="CR21" s="253"/>
      <c r="CS21" s="253"/>
      <c r="CT21" s="253"/>
      <c r="CU21" s="253"/>
      <c r="CV21" s="253"/>
      <c r="CW21" s="253"/>
      <c r="CX21" s="253"/>
      <c r="CY21" s="253"/>
      <c r="CZ21" s="253"/>
      <c r="DA21" s="253"/>
      <c r="DB21" s="253"/>
      <c r="DC21" s="253"/>
      <c r="DD21" s="253"/>
      <c r="DE21" s="253"/>
      <c r="DF21" s="253"/>
      <c r="DG21" s="253"/>
      <c r="DH21" s="253"/>
      <c r="DI21" s="253"/>
      <c r="DJ21" s="253"/>
      <c r="DK21" s="253"/>
      <c r="DL21" s="253"/>
      <c r="DM21" s="253"/>
      <c r="DN21" s="253"/>
      <c r="DO21" s="253"/>
      <c r="DP21" s="253"/>
      <c r="DQ21" s="253"/>
      <c r="DR21" s="253"/>
      <c r="DS21" s="253"/>
      <c r="DT21" s="253"/>
      <c r="DU21" s="253"/>
      <c r="DV21" s="253"/>
      <c r="DW21" s="253"/>
      <c r="DX21" s="253"/>
      <c r="DY21" s="253"/>
      <c r="DZ21" s="254"/>
    </row>
    <row r="22" spans="1:130" x14ac:dyDescent="0.3">
      <c r="A22" s="440"/>
      <c r="B22" s="263" t="s">
        <v>81</v>
      </c>
      <c r="C22" s="252"/>
      <c r="D22" s="253"/>
      <c r="E22" s="253"/>
      <c r="F22" s="253"/>
      <c r="G22" s="253"/>
      <c r="H22" s="253"/>
      <c r="I22" s="253"/>
      <c r="J22" s="253"/>
      <c r="K22" s="253"/>
      <c r="L22" s="253"/>
      <c r="M22" s="253"/>
      <c r="N22" s="253"/>
      <c r="O22" s="253"/>
      <c r="P22" s="253"/>
      <c r="Q22" s="253"/>
      <c r="R22" s="253"/>
      <c r="S22" s="253"/>
      <c r="T22" s="253"/>
      <c r="U22" s="253"/>
      <c r="V22" s="253"/>
      <c r="W22" s="253"/>
      <c r="X22" s="253"/>
      <c r="Y22" s="253"/>
      <c r="Z22" s="253"/>
      <c r="AA22" s="253"/>
      <c r="AB22" s="253"/>
      <c r="AC22" s="253"/>
      <c r="AD22" s="253"/>
      <c r="AE22" s="253"/>
      <c r="AF22" s="253"/>
      <c r="AG22" s="253"/>
      <c r="AH22" s="253"/>
      <c r="AI22" s="253"/>
      <c r="AJ22" s="253"/>
      <c r="AK22" s="253"/>
      <c r="AL22" s="253"/>
      <c r="AM22" s="253"/>
      <c r="AN22" s="253"/>
      <c r="AO22" s="253"/>
      <c r="AP22" s="253"/>
      <c r="AQ22" s="253"/>
      <c r="AR22" s="253"/>
      <c r="AS22" s="253"/>
      <c r="AT22" s="253"/>
      <c r="AU22" s="253"/>
      <c r="AV22" s="253"/>
      <c r="AW22" s="253"/>
      <c r="AX22" s="253"/>
      <c r="AY22" s="253"/>
      <c r="AZ22" s="253"/>
      <c r="BA22" s="253"/>
      <c r="BB22" s="253"/>
      <c r="BC22" s="253"/>
      <c r="BD22" s="253"/>
      <c r="BE22" s="253"/>
      <c r="BF22" s="253"/>
      <c r="BG22" s="253"/>
      <c r="BH22" s="253"/>
      <c r="BI22" s="253"/>
      <c r="BJ22" s="253"/>
      <c r="BK22" s="253"/>
      <c r="BL22" s="253"/>
      <c r="BM22" s="253"/>
      <c r="BN22" s="253"/>
      <c r="BO22" s="253"/>
      <c r="BP22" s="253"/>
      <c r="BQ22" s="253"/>
      <c r="BR22" s="253"/>
      <c r="BS22" s="253"/>
      <c r="BT22" s="253"/>
      <c r="BU22" s="253"/>
      <c r="BV22" s="253"/>
      <c r="BW22" s="253"/>
      <c r="BX22" s="253"/>
      <c r="BY22" s="253"/>
      <c r="BZ22" s="253"/>
      <c r="CA22" s="253"/>
      <c r="CB22" s="253"/>
      <c r="CC22" s="253"/>
      <c r="CD22" s="253"/>
      <c r="CE22" s="253"/>
      <c r="CF22" s="253"/>
      <c r="CG22" s="253"/>
      <c r="CH22" s="253"/>
      <c r="CI22" s="253"/>
      <c r="CJ22" s="253"/>
      <c r="CK22" s="253"/>
      <c r="CL22" s="253"/>
      <c r="CM22" s="253"/>
      <c r="CN22" s="253"/>
      <c r="CO22" s="253"/>
      <c r="CP22" s="253"/>
      <c r="CQ22" s="253"/>
      <c r="CR22" s="253"/>
      <c r="CS22" s="253"/>
      <c r="CT22" s="253"/>
      <c r="CU22" s="253"/>
      <c r="CV22" s="253"/>
      <c r="CW22" s="253"/>
      <c r="CX22" s="253"/>
      <c r="CY22" s="253"/>
      <c r="CZ22" s="253"/>
      <c r="DA22" s="253"/>
      <c r="DB22" s="253"/>
      <c r="DC22" s="253"/>
      <c r="DD22" s="253"/>
      <c r="DE22" s="253"/>
      <c r="DF22" s="253"/>
      <c r="DG22" s="253"/>
      <c r="DH22" s="253"/>
      <c r="DI22" s="253"/>
      <c r="DJ22" s="253"/>
      <c r="DK22" s="253"/>
      <c r="DL22" s="253"/>
      <c r="DM22" s="253"/>
      <c r="DN22" s="253"/>
      <c r="DO22" s="253"/>
      <c r="DP22" s="253"/>
      <c r="DQ22" s="253"/>
      <c r="DR22" s="253"/>
      <c r="DS22" s="253"/>
      <c r="DT22" s="253"/>
      <c r="DU22" s="253"/>
      <c r="DV22" s="253"/>
      <c r="DW22" s="253"/>
      <c r="DX22" s="253"/>
      <c r="DY22" s="253"/>
      <c r="DZ22" s="254"/>
    </row>
    <row r="23" spans="1:130" ht="14.4" customHeight="1" x14ac:dyDescent="0.3">
      <c r="A23" s="438">
        <f t="shared" ref="A23" si="2">A15+7</f>
        <v>42992</v>
      </c>
      <c r="B23" s="263" t="s">
        <v>78</v>
      </c>
      <c r="C23" s="252"/>
      <c r="D23" s="253"/>
      <c r="E23" s="253"/>
      <c r="F23" s="253"/>
      <c r="G23" s="253"/>
      <c r="H23" s="253"/>
      <c r="I23" s="253"/>
      <c r="J23" s="253"/>
      <c r="K23" s="253">
        <v>1</v>
      </c>
      <c r="L23" s="253"/>
      <c r="M23" s="253"/>
      <c r="N23" s="253"/>
      <c r="O23" s="253"/>
      <c r="P23" s="253"/>
      <c r="Q23" s="253"/>
      <c r="R23" s="253"/>
      <c r="S23" s="253"/>
      <c r="T23" s="253"/>
      <c r="U23" s="253"/>
      <c r="V23" s="253"/>
      <c r="W23" s="253"/>
      <c r="X23" s="253"/>
      <c r="Y23" s="253"/>
      <c r="Z23" s="253"/>
      <c r="AA23" s="253"/>
      <c r="AB23" s="253"/>
      <c r="AC23" s="253"/>
      <c r="AD23" s="253"/>
      <c r="AE23" s="253"/>
      <c r="AF23" s="253"/>
      <c r="AG23" s="253"/>
      <c r="AH23" s="253"/>
      <c r="AI23" s="253"/>
      <c r="AJ23" s="253"/>
      <c r="AK23" s="253"/>
      <c r="AL23" s="253"/>
      <c r="AM23" s="253"/>
      <c r="AN23" s="253"/>
      <c r="AO23" s="253"/>
      <c r="AP23" s="253"/>
      <c r="AQ23" s="253"/>
      <c r="AR23" s="253"/>
      <c r="AS23" s="253"/>
      <c r="AT23" s="253"/>
      <c r="AU23" s="253"/>
      <c r="AV23" s="253"/>
      <c r="AW23" s="253"/>
      <c r="AX23" s="253"/>
      <c r="AY23" s="253"/>
      <c r="AZ23" s="253"/>
      <c r="BA23" s="253"/>
      <c r="BB23" s="253"/>
      <c r="BC23" s="253"/>
      <c r="BD23" s="253"/>
      <c r="BE23" s="253"/>
      <c r="BF23" s="253"/>
      <c r="BG23" s="253"/>
      <c r="BH23" s="253"/>
      <c r="BI23" s="253"/>
      <c r="BJ23" s="253"/>
      <c r="BK23" s="253"/>
      <c r="BL23" s="253"/>
      <c r="BM23" s="253"/>
      <c r="BN23" s="253"/>
      <c r="BO23" s="253"/>
      <c r="BP23" s="253"/>
      <c r="BQ23" s="253"/>
      <c r="BR23" s="253"/>
      <c r="BS23" s="253"/>
      <c r="BT23" s="253"/>
      <c r="BU23" s="253"/>
      <c r="BV23" s="253"/>
      <c r="BW23" s="253"/>
      <c r="BX23" s="253"/>
      <c r="BY23" s="253"/>
      <c r="BZ23" s="253"/>
      <c r="CA23" s="253"/>
      <c r="CB23" s="253"/>
      <c r="CC23" s="253"/>
      <c r="CD23" s="253"/>
      <c r="CE23" s="253"/>
      <c r="CF23" s="253"/>
      <c r="CG23" s="253"/>
      <c r="CH23" s="253"/>
      <c r="CI23" s="253"/>
      <c r="CJ23" s="253"/>
      <c r="CK23" s="253"/>
      <c r="CL23" s="253"/>
      <c r="CM23" s="253"/>
      <c r="CN23" s="253"/>
      <c r="CO23" s="253"/>
      <c r="CP23" s="253"/>
      <c r="CQ23" s="253"/>
      <c r="CR23" s="253"/>
      <c r="CS23" s="253"/>
      <c r="CT23" s="253"/>
      <c r="CU23" s="253"/>
      <c r="CV23" s="253"/>
      <c r="CW23" s="253"/>
      <c r="CX23" s="253"/>
      <c r="CY23" s="253"/>
      <c r="CZ23" s="253"/>
      <c r="DA23" s="253"/>
      <c r="DB23" s="253"/>
      <c r="DC23" s="253"/>
      <c r="DD23" s="253"/>
      <c r="DE23" s="253"/>
      <c r="DF23" s="253"/>
      <c r="DG23" s="253"/>
      <c r="DH23" s="253"/>
      <c r="DI23" s="253"/>
      <c r="DJ23" s="253"/>
      <c r="DK23" s="253"/>
      <c r="DL23" s="253"/>
      <c r="DM23" s="253"/>
      <c r="DN23" s="253"/>
      <c r="DO23" s="253"/>
      <c r="DP23" s="253"/>
      <c r="DQ23" s="253"/>
      <c r="DR23" s="253"/>
      <c r="DS23" s="253"/>
      <c r="DT23" s="253"/>
      <c r="DU23" s="253"/>
      <c r="DV23" s="253"/>
      <c r="DW23" s="253"/>
      <c r="DX23" s="253"/>
      <c r="DY23" s="253"/>
      <c r="DZ23" s="254"/>
    </row>
    <row r="24" spans="1:130" x14ac:dyDescent="0.3">
      <c r="A24" s="439"/>
      <c r="B24" s="263" t="s">
        <v>79</v>
      </c>
      <c r="C24" s="252"/>
      <c r="D24" s="253"/>
      <c r="E24" s="253"/>
      <c r="F24" s="253"/>
      <c r="G24" s="253"/>
      <c r="H24" s="253"/>
      <c r="I24" s="253"/>
      <c r="J24" s="253"/>
      <c r="K24" s="253"/>
      <c r="L24" s="253"/>
      <c r="M24" s="253"/>
      <c r="N24" s="253"/>
      <c r="O24" s="253"/>
      <c r="P24" s="253"/>
      <c r="Q24" s="253"/>
      <c r="R24" s="253"/>
      <c r="S24" s="253">
        <v>1</v>
      </c>
      <c r="T24" s="253"/>
      <c r="U24" s="253"/>
      <c r="V24" s="253"/>
      <c r="W24" s="253"/>
      <c r="X24" s="253"/>
      <c r="Y24" s="253"/>
      <c r="Z24" s="253"/>
      <c r="AA24" s="253"/>
      <c r="AB24" s="253"/>
      <c r="AC24" s="253"/>
      <c r="AD24" s="253"/>
      <c r="AE24" s="253"/>
      <c r="AF24" s="253"/>
      <c r="AG24" s="253"/>
      <c r="AH24" s="253"/>
      <c r="AI24" s="253"/>
      <c r="AJ24" s="253"/>
      <c r="AK24" s="253"/>
      <c r="AL24" s="253"/>
      <c r="AM24" s="253"/>
      <c r="AN24" s="253"/>
      <c r="AO24" s="253"/>
      <c r="AP24" s="253"/>
      <c r="AQ24" s="253"/>
      <c r="AR24" s="253"/>
      <c r="AS24" s="253"/>
      <c r="AT24" s="253"/>
      <c r="AU24" s="253"/>
      <c r="AV24" s="253"/>
      <c r="AW24" s="253"/>
      <c r="AX24" s="253"/>
      <c r="AY24" s="253"/>
      <c r="AZ24" s="253"/>
      <c r="BA24" s="253"/>
      <c r="BB24" s="253"/>
      <c r="BC24" s="253"/>
      <c r="BD24" s="253"/>
      <c r="BE24" s="253"/>
      <c r="BF24" s="253"/>
      <c r="BG24" s="253"/>
      <c r="BH24" s="253"/>
      <c r="BI24" s="253"/>
      <c r="BJ24" s="253"/>
      <c r="BK24" s="253"/>
      <c r="BL24" s="253"/>
      <c r="BM24" s="253"/>
      <c r="BN24" s="253"/>
      <c r="BO24" s="253">
        <v>1</v>
      </c>
      <c r="BP24" s="253"/>
      <c r="BQ24" s="253"/>
      <c r="BR24" s="253"/>
      <c r="BS24" s="253"/>
      <c r="BT24" s="253"/>
      <c r="BU24" s="253"/>
      <c r="BV24" s="253"/>
      <c r="BW24" s="253"/>
      <c r="BX24" s="253"/>
      <c r="BY24" s="253"/>
      <c r="BZ24" s="253"/>
      <c r="CA24" s="253"/>
      <c r="CB24" s="253"/>
      <c r="CC24" s="253"/>
      <c r="CD24" s="253"/>
      <c r="CE24" s="253"/>
      <c r="CF24" s="253"/>
      <c r="CG24" s="253"/>
      <c r="CH24" s="253"/>
      <c r="CI24" s="253"/>
      <c r="CJ24" s="253"/>
      <c r="CK24" s="253"/>
      <c r="CL24" s="253"/>
      <c r="CM24" s="253"/>
      <c r="CN24" s="253"/>
      <c r="CO24" s="253"/>
      <c r="CP24" s="253"/>
      <c r="CQ24" s="253"/>
      <c r="CR24" s="253"/>
      <c r="CS24" s="253"/>
      <c r="CT24" s="253"/>
      <c r="CU24" s="253"/>
      <c r="CV24" s="253"/>
      <c r="CW24" s="253"/>
      <c r="CX24" s="253"/>
      <c r="CY24" s="253"/>
      <c r="CZ24" s="253"/>
      <c r="DA24" s="253"/>
      <c r="DB24" s="253"/>
      <c r="DC24" s="253"/>
      <c r="DD24" s="253"/>
      <c r="DE24" s="253"/>
      <c r="DF24" s="253"/>
      <c r="DG24" s="253"/>
      <c r="DH24" s="253"/>
      <c r="DI24" s="253"/>
      <c r="DJ24" s="253"/>
      <c r="DK24" s="253"/>
      <c r="DL24" s="253"/>
      <c r="DM24" s="253"/>
      <c r="DN24" s="253"/>
      <c r="DO24" s="253"/>
      <c r="DP24" s="253"/>
      <c r="DQ24" s="253"/>
      <c r="DR24" s="253"/>
      <c r="DS24" s="253"/>
      <c r="DT24" s="253"/>
      <c r="DU24" s="253"/>
      <c r="DV24" s="253"/>
      <c r="DW24" s="253"/>
      <c r="DX24" s="253"/>
      <c r="DY24" s="253"/>
      <c r="DZ24" s="254"/>
    </row>
    <row r="25" spans="1:130" x14ac:dyDescent="0.3">
      <c r="A25" s="439"/>
      <c r="B25" s="263" t="s">
        <v>77</v>
      </c>
      <c r="C25" s="252"/>
      <c r="D25" s="253"/>
      <c r="E25" s="253"/>
      <c r="F25" s="253"/>
      <c r="G25" s="253"/>
      <c r="H25" s="253"/>
      <c r="I25" s="253"/>
      <c r="J25" s="253"/>
      <c r="K25" s="253"/>
      <c r="L25" s="253"/>
      <c r="M25" s="253"/>
      <c r="N25" s="253"/>
      <c r="O25" s="253"/>
      <c r="P25" s="253"/>
      <c r="Q25" s="253"/>
      <c r="R25" s="253"/>
      <c r="S25" s="253"/>
      <c r="T25" s="253"/>
      <c r="U25" s="253"/>
      <c r="V25" s="253"/>
      <c r="W25" s="253"/>
      <c r="X25" s="253"/>
      <c r="Y25" s="253"/>
      <c r="Z25" s="253"/>
      <c r="AA25" s="253"/>
      <c r="AB25" s="253"/>
      <c r="AC25" s="253"/>
      <c r="AD25" s="253"/>
      <c r="AE25" s="253"/>
      <c r="AF25" s="253"/>
      <c r="AG25" s="253"/>
      <c r="AH25" s="253"/>
      <c r="AI25" s="253"/>
      <c r="AJ25" s="253"/>
      <c r="AK25" s="253"/>
      <c r="AL25" s="253"/>
      <c r="AM25" s="253"/>
      <c r="AN25" s="253"/>
      <c r="AO25" s="253"/>
      <c r="AP25" s="253"/>
      <c r="AQ25" s="253"/>
      <c r="AR25" s="253"/>
      <c r="AS25" s="253"/>
      <c r="AT25" s="253"/>
      <c r="AU25" s="253"/>
      <c r="AV25" s="253"/>
      <c r="AW25" s="253"/>
      <c r="AX25" s="253"/>
      <c r="AY25" s="253"/>
      <c r="AZ25" s="253"/>
      <c r="BA25" s="253"/>
      <c r="BB25" s="253"/>
      <c r="BC25" s="253"/>
      <c r="BD25" s="253"/>
      <c r="BE25" s="253"/>
      <c r="BF25" s="253"/>
      <c r="BG25" s="253"/>
      <c r="BH25" s="253"/>
      <c r="BI25" s="253"/>
      <c r="BJ25" s="253"/>
      <c r="BK25" s="253"/>
      <c r="BL25" s="253"/>
      <c r="BM25" s="253"/>
      <c r="BN25" s="253"/>
      <c r="BO25" s="253"/>
      <c r="BP25" s="253"/>
      <c r="BQ25" s="253"/>
      <c r="BR25" s="253"/>
      <c r="BS25" s="253"/>
      <c r="BT25" s="253"/>
      <c r="BU25" s="253"/>
      <c r="BV25" s="253"/>
      <c r="BW25" s="253"/>
      <c r="BX25" s="253"/>
      <c r="BY25" s="253"/>
      <c r="BZ25" s="253"/>
      <c r="CA25" s="253"/>
      <c r="CB25" s="253"/>
      <c r="CC25" s="253"/>
      <c r="CD25" s="253"/>
      <c r="CE25" s="253"/>
      <c r="CF25" s="253"/>
      <c r="CG25" s="253"/>
      <c r="CH25" s="253"/>
      <c r="CI25" s="253"/>
      <c r="CJ25" s="253"/>
      <c r="CK25" s="253"/>
      <c r="CL25" s="253"/>
      <c r="CM25" s="253"/>
      <c r="CN25" s="253"/>
      <c r="CO25" s="253"/>
      <c r="CP25" s="253"/>
      <c r="CQ25" s="253"/>
      <c r="CR25" s="253"/>
      <c r="CS25" s="253"/>
      <c r="CT25" s="253"/>
      <c r="CU25" s="253"/>
      <c r="CV25" s="253"/>
      <c r="CW25" s="253"/>
      <c r="CX25" s="253"/>
      <c r="CY25" s="253"/>
      <c r="CZ25" s="253"/>
      <c r="DA25" s="253"/>
      <c r="DB25" s="253"/>
      <c r="DC25" s="253"/>
      <c r="DD25" s="253"/>
      <c r="DE25" s="253"/>
      <c r="DF25" s="253"/>
      <c r="DG25" s="253"/>
      <c r="DH25" s="253"/>
      <c r="DI25" s="253"/>
      <c r="DJ25" s="253"/>
      <c r="DK25" s="253"/>
      <c r="DL25" s="253"/>
      <c r="DM25" s="253"/>
      <c r="DN25" s="253"/>
      <c r="DO25" s="253"/>
      <c r="DP25" s="253"/>
      <c r="DQ25" s="253"/>
      <c r="DR25" s="253"/>
      <c r="DS25" s="253"/>
      <c r="DT25" s="253"/>
      <c r="DU25" s="253"/>
      <c r="DV25" s="253"/>
      <c r="DW25" s="253"/>
      <c r="DX25" s="253"/>
      <c r="DY25" s="253"/>
      <c r="DZ25" s="254"/>
    </row>
    <row r="26" spans="1:130" x14ac:dyDescent="0.3">
      <c r="A26" s="439"/>
      <c r="B26" s="263" t="s">
        <v>82</v>
      </c>
      <c r="C26" s="252"/>
      <c r="D26" s="253"/>
      <c r="E26" s="253"/>
      <c r="F26" s="253"/>
      <c r="G26" s="253"/>
      <c r="H26" s="253"/>
      <c r="I26" s="253"/>
      <c r="J26" s="253"/>
      <c r="K26" s="253"/>
      <c r="L26" s="253"/>
      <c r="M26" s="253"/>
      <c r="N26" s="253"/>
      <c r="O26" s="253"/>
      <c r="P26" s="253"/>
      <c r="Q26" s="253"/>
      <c r="R26" s="253"/>
      <c r="S26" s="253"/>
      <c r="T26" s="253"/>
      <c r="U26" s="253"/>
      <c r="V26" s="253"/>
      <c r="W26" s="253"/>
      <c r="X26" s="253"/>
      <c r="Y26" s="253"/>
      <c r="Z26" s="253"/>
      <c r="AA26" s="253"/>
      <c r="AB26" s="253"/>
      <c r="AC26" s="253"/>
      <c r="AD26" s="253"/>
      <c r="AE26" s="253"/>
      <c r="AF26" s="253"/>
      <c r="AG26" s="253"/>
      <c r="AH26" s="253"/>
      <c r="AI26" s="253"/>
      <c r="AJ26" s="253"/>
      <c r="AK26" s="253"/>
      <c r="AL26" s="253"/>
      <c r="AM26" s="253"/>
      <c r="AN26" s="253"/>
      <c r="AO26" s="253"/>
      <c r="AP26" s="253"/>
      <c r="AQ26" s="253"/>
      <c r="AR26" s="253"/>
      <c r="AS26" s="253"/>
      <c r="AT26" s="253"/>
      <c r="AU26" s="253"/>
      <c r="AV26" s="253"/>
      <c r="AW26" s="253"/>
      <c r="AX26" s="253"/>
      <c r="AY26" s="253"/>
      <c r="AZ26" s="253"/>
      <c r="BA26" s="253"/>
      <c r="BB26" s="253"/>
      <c r="BC26" s="253"/>
      <c r="BD26" s="253"/>
      <c r="BE26" s="253"/>
      <c r="BF26" s="253"/>
      <c r="BG26" s="253"/>
      <c r="BH26" s="253"/>
      <c r="BI26" s="253"/>
      <c r="BJ26" s="253"/>
      <c r="BK26" s="253"/>
      <c r="BL26" s="253"/>
      <c r="BM26" s="253"/>
      <c r="BN26" s="253"/>
      <c r="BO26" s="253"/>
      <c r="BP26" s="253"/>
      <c r="BQ26" s="253"/>
      <c r="BR26" s="253"/>
      <c r="BS26" s="253"/>
      <c r="BT26" s="253"/>
      <c r="BU26" s="253"/>
      <c r="BV26" s="253"/>
      <c r="BW26" s="253"/>
      <c r="BX26" s="253"/>
      <c r="BY26" s="253"/>
      <c r="BZ26" s="253"/>
      <c r="CA26" s="253"/>
      <c r="CB26" s="253"/>
      <c r="CC26" s="253"/>
      <c r="CD26" s="253"/>
      <c r="CE26" s="253"/>
      <c r="CF26" s="253"/>
      <c r="CG26" s="253"/>
      <c r="CH26" s="253"/>
      <c r="CI26" s="253"/>
      <c r="CJ26" s="253"/>
      <c r="CK26" s="253"/>
      <c r="CL26" s="253"/>
      <c r="CM26" s="253"/>
      <c r="CN26" s="253"/>
      <c r="CO26" s="253"/>
      <c r="CP26" s="253"/>
      <c r="CQ26" s="253"/>
      <c r="CR26" s="253"/>
      <c r="CS26" s="253"/>
      <c r="CT26" s="253"/>
      <c r="CU26" s="253"/>
      <c r="CV26" s="253"/>
      <c r="CW26" s="253"/>
      <c r="CX26" s="253"/>
      <c r="CY26" s="253"/>
      <c r="CZ26" s="253"/>
      <c r="DA26" s="253"/>
      <c r="DB26" s="253"/>
      <c r="DC26" s="253"/>
      <c r="DD26" s="253"/>
      <c r="DE26" s="253"/>
      <c r="DF26" s="253"/>
      <c r="DG26" s="253"/>
      <c r="DH26" s="253"/>
      <c r="DI26" s="253"/>
      <c r="DJ26" s="253"/>
      <c r="DK26" s="253"/>
      <c r="DL26" s="253"/>
      <c r="DM26" s="253"/>
      <c r="DN26" s="253"/>
      <c r="DO26" s="253"/>
      <c r="DP26" s="253"/>
      <c r="DQ26" s="253"/>
      <c r="DR26" s="253"/>
      <c r="DS26" s="253"/>
      <c r="DT26" s="253"/>
      <c r="DU26" s="253"/>
      <c r="DV26" s="253"/>
      <c r="DW26" s="253"/>
      <c r="DX26" s="253"/>
      <c r="DY26" s="253"/>
      <c r="DZ26" s="254"/>
    </row>
    <row r="27" spans="1:130" x14ac:dyDescent="0.3">
      <c r="A27" s="439"/>
      <c r="B27" s="263" t="s">
        <v>83</v>
      </c>
      <c r="C27" s="252"/>
      <c r="D27" s="253"/>
      <c r="E27" s="253"/>
      <c r="F27" s="253"/>
      <c r="G27" s="253"/>
      <c r="H27" s="253"/>
      <c r="I27" s="253"/>
      <c r="J27" s="253"/>
      <c r="K27" s="253"/>
      <c r="L27" s="253"/>
      <c r="M27" s="253"/>
      <c r="N27" s="253"/>
      <c r="O27" s="253"/>
      <c r="P27" s="253"/>
      <c r="Q27" s="253"/>
      <c r="R27" s="253"/>
      <c r="S27" s="253"/>
      <c r="T27" s="253"/>
      <c r="U27" s="253"/>
      <c r="V27" s="253"/>
      <c r="W27" s="253"/>
      <c r="X27" s="253"/>
      <c r="Y27" s="253"/>
      <c r="Z27" s="253"/>
      <c r="AA27" s="253"/>
      <c r="AB27" s="253"/>
      <c r="AC27" s="253"/>
      <c r="AD27" s="253"/>
      <c r="AE27" s="253"/>
      <c r="AF27" s="253"/>
      <c r="AG27" s="253"/>
      <c r="AH27" s="253"/>
      <c r="AI27" s="253"/>
      <c r="AJ27" s="253"/>
      <c r="AK27" s="253"/>
      <c r="AL27" s="253"/>
      <c r="AM27" s="253"/>
      <c r="AN27" s="253"/>
      <c r="AO27" s="253"/>
      <c r="AP27" s="253"/>
      <c r="AQ27" s="253"/>
      <c r="AR27" s="253"/>
      <c r="AS27" s="253"/>
      <c r="AT27" s="253"/>
      <c r="AU27" s="253"/>
      <c r="AV27" s="253"/>
      <c r="AW27" s="253"/>
      <c r="AX27" s="253"/>
      <c r="AY27" s="253"/>
      <c r="AZ27" s="253"/>
      <c r="BA27" s="253"/>
      <c r="BB27" s="253"/>
      <c r="BC27" s="253"/>
      <c r="BD27" s="253"/>
      <c r="BE27" s="253"/>
      <c r="BF27" s="253"/>
      <c r="BG27" s="253"/>
      <c r="BH27" s="253"/>
      <c r="BI27" s="253"/>
      <c r="BJ27" s="253"/>
      <c r="BK27" s="253"/>
      <c r="BL27" s="253"/>
      <c r="BM27" s="253"/>
      <c r="BN27" s="253"/>
      <c r="BO27" s="253"/>
      <c r="BP27" s="253"/>
      <c r="BQ27" s="253"/>
      <c r="BR27" s="253"/>
      <c r="BS27" s="253"/>
      <c r="BT27" s="253"/>
      <c r="BU27" s="253"/>
      <c r="BV27" s="253"/>
      <c r="BW27" s="253"/>
      <c r="BX27" s="253"/>
      <c r="BY27" s="253"/>
      <c r="BZ27" s="253"/>
      <c r="CA27" s="253"/>
      <c r="CB27" s="253"/>
      <c r="CC27" s="253"/>
      <c r="CD27" s="253"/>
      <c r="CE27" s="253"/>
      <c r="CF27" s="253"/>
      <c r="CG27" s="253"/>
      <c r="CH27" s="253"/>
      <c r="CI27" s="253"/>
      <c r="CJ27" s="253"/>
      <c r="CK27" s="253"/>
      <c r="CL27" s="253"/>
      <c r="CM27" s="253"/>
      <c r="CN27" s="253"/>
      <c r="CO27" s="253"/>
      <c r="CP27" s="253"/>
      <c r="CQ27" s="253"/>
      <c r="CR27" s="253"/>
      <c r="CS27" s="253"/>
      <c r="CT27" s="253"/>
      <c r="CU27" s="253"/>
      <c r="CV27" s="253"/>
      <c r="CW27" s="253"/>
      <c r="CX27" s="253"/>
      <c r="CY27" s="253"/>
      <c r="CZ27" s="253"/>
      <c r="DA27" s="253"/>
      <c r="DB27" s="253"/>
      <c r="DC27" s="253"/>
      <c r="DD27" s="253"/>
      <c r="DE27" s="253"/>
      <c r="DF27" s="253"/>
      <c r="DG27" s="253"/>
      <c r="DH27" s="253"/>
      <c r="DI27" s="253"/>
      <c r="DJ27" s="253"/>
      <c r="DK27" s="253"/>
      <c r="DL27" s="253"/>
      <c r="DM27" s="253"/>
      <c r="DN27" s="253"/>
      <c r="DO27" s="253"/>
      <c r="DP27" s="253"/>
      <c r="DQ27" s="253"/>
      <c r="DR27" s="253"/>
      <c r="DS27" s="253"/>
      <c r="DT27" s="253"/>
      <c r="DU27" s="253"/>
      <c r="DV27" s="253"/>
      <c r="DW27" s="253"/>
      <c r="DX27" s="253"/>
      <c r="DY27" s="253"/>
      <c r="DZ27" s="254"/>
    </row>
    <row r="28" spans="1:130" x14ac:dyDescent="0.3">
      <c r="A28" s="439"/>
      <c r="B28" s="263" t="s">
        <v>38</v>
      </c>
      <c r="C28" s="252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3"/>
      <c r="S28" s="253"/>
      <c r="T28" s="253"/>
      <c r="U28" s="253"/>
      <c r="V28" s="253"/>
      <c r="W28" s="253"/>
      <c r="X28" s="253"/>
      <c r="Y28" s="253"/>
      <c r="Z28" s="253"/>
      <c r="AA28" s="253"/>
      <c r="AB28" s="253"/>
      <c r="AC28" s="253"/>
      <c r="AD28" s="253"/>
      <c r="AE28" s="253"/>
      <c r="AF28" s="253"/>
      <c r="AG28" s="253"/>
      <c r="AH28" s="253"/>
      <c r="AI28" s="253"/>
      <c r="AJ28" s="253"/>
      <c r="AK28" s="253"/>
      <c r="AL28" s="253"/>
      <c r="AM28" s="253"/>
      <c r="AN28" s="253"/>
      <c r="AO28" s="253"/>
      <c r="AP28" s="253"/>
      <c r="AQ28" s="253"/>
      <c r="AR28" s="253"/>
      <c r="AS28" s="253"/>
      <c r="AT28" s="253"/>
      <c r="AU28" s="253"/>
      <c r="AV28" s="253"/>
      <c r="AW28" s="253"/>
      <c r="AX28" s="253"/>
      <c r="AY28" s="253"/>
      <c r="AZ28" s="253"/>
      <c r="BA28" s="253"/>
      <c r="BB28" s="253"/>
      <c r="BC28" s="253"/>
      <c r="BD28" s="253"/>
      <c r="BE28" s="253"/>
      <c r="BF28" s="253"/>
      <c r="BG28" s="253"/>
      <c r="BH28" s="253"/>
      <c r="BI28" s="253"/>
      <c r="BJ28" s="253"/>
      <c r="BK28" s="253"/>
      <c r="BL28" s="253"/>
      <c r="BM28" s="253"/>
      <c r="BN28" s="253"/>
      <c r="BO28" s="253"/>
      <c r="BP28" s="253"/>
      <c r="BQ28" s="253"/>
      <c r="BR28" s="253"/>
      <c r="BS28" s="253"/>
      <c r="BT28" s="253"/>
      <c r="BU28" s="253"/>
      <c r="BV28" s="253"/>
      <c r="BW28" s="253"/>
      <c r="BX28" s="253"/>
      <c r="BY28" s="253"/>
      <c r="BZ28" s="253"/>
      <c r="CA28" s="253"/>
      <c r="CB28" s="253"/>
      <c r="CC28" s="253"/>
      <c r="CD28" s="253"/>
      <c r="CE28" s="253"/>
      <c r="CF28" s="253"/>
      <c r="CG28" s="253"/>
      <c r="CH28" s="253"/>
      <c r="CI28" s="253"/>
      <c r="CJ28" s="253"/>
      <c r="CK28" s="253"/>
      <c r="CL28" s="253"/>
      <c r="CM28" s="253"/>
      <c r="CN28" s="253"/>
      <c r="CO28" s="253"/>
      <c r="CP28" s="253"/>
      <c r="CQ28" s="253"/>
      <c r="CR28" s="253"/>
      <c r="CS28" s="253"/>
      <c r="CT28" s="253"/>
      <c r="CU28" s="253"/>
      <c r="CV28" s="253"/>
      <c r="CW28" s="253"/>
      <c r="CX28" s="253"/>
      <c r="CY28" s="253"/>
      <c r="CZ28" s="253"/>
      <c r="DA28" s="253"/>
      <c r="DB28" s="253"/>
      <c r="DC28" s="253"/>
      <c r="DD28" s="253"/>
      <c r="DE28" s="253"/>
      <c r="DF28" s="253"/>
      <c r="DG28" s="253"/>
      <c r="DH28" s="253"/>
      <c r="DI28" s="253"/>
      <c r="DJ28" s="253"/>
      <c r="DK28" s="253"/>
      <c r="DL28" s="253"/>
      <c r="DM28" s="253"/>
      <c r="DN28" s="253"/>
      <c r="DO28" s="253"/>
      <c r="DP28" s="253"/>
      <c r="DQ28" s="253"/>
      <c r="DR28" s="253"/>
      <c r="DS28" s="253"/>
      <c r="DT28" s="253"/>
      <c r="DU28" s="253"/>
      <c r="DV28" s="253"/>
      <c r="DW28" s="253"/>
      <c r="DX28" s="253"/>
      <c r="DY28" s="253"/>
      <c r="DZ28" s="254"/>
    </row>
    <row r="29" spans="1:130" x14ac:dyDescent="0.3">
      <c r="A29" s="439"/>
      <c r="B29" s="280" t="s">
        <v>80</v>
      </c>
      <c r="C29" s="252"/>
      <c r="D29" s="253"/>
      <c r="E29" s="253"/>
      <c r="F29" s="253"/>
      <c r="G29" s="253"/>
      <c r="H29" s="253"/>
      <c r="I29" s="253"/>
      <c r="J29" s="253"/>
      <c r="K29" s="253"/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3"/>
      <c r="W29" s="253"/>
      <c r="X29" s="253"/>
      <c r="Y29" s="253"/>
      <c r="Z29" s="253"/>
      <c r="AA29" s="253"/>
      <c r="AB29" s="253"/>
      <c r="AC29" s="253"/>
      <c r="AD29" s="253"/>
      <c r="AE29" s="253"/>
      <c r="AF29" s="253"/>
      <c r="AG29" s="253"/>
      <c r="AH29" s="253"/>
      <c r="AI29" s="253">
        <v>10</v>
      </c>
      <c r="AJ29" s="253">
        <v>10</v>
      </c>
      <c r="AK29" s="253"/>
      <c r="AL29" s="253"/>
      <c r="AM29" s="253"/>
      <c r="AN29" s="253"/>
      <c r="AO29" s="253"/>
      <c r="AP29" s="253"/>
      <c r="AQ29" s="253"/>
      <c r="AR29" s="253"/>
      <c r="AS29" s="253"/>
      <c r="AT29" s="253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3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3"/>
      <c r="BS29" s="253"/>
      <c r="BT29" s="253"/>
      <c r="BU29" s="253"/>
      <c r="BV29" s="253"/>
      <c r="BW29" s="253"/>
      <c r="BX29" s="253"/>
      <c r="BY29" s="253"/>
      <c r="BZ29" s="253"/>
      <c r="CA29" s="253"/>
      <c r="CB29" s="253"/>
      <c r="CC29" s="253"/>
      <c r="CD29" s="253"/>
      <c r="CE29" s="253"/>
      <c r="CF29" s="253"/>
      <c r="CG29" s="253"/>
      <c r="CH29" s="253"/>
      <c r="CI29" s="253"/>
      <c r="CJ29" s="253"/>
      <c r="CK29" s="253"/>
      <c r="CL29" s="253"/>
      <c r="CM29" s="253"/>
      <c r="CN29" s="253"/>
      <c r="CO29" s="253"/>
      <c r="CP29" s="253"/>
      <c r="CQ29" s="253"/>
      <c r="CR29" s="253"/>
      <c r="CS29" s="253"/>
      <c r="CT29" s="253"/>
      <c r="CU29" s="253"/>
      <c r="CV29" s="253"/>
      <c r="CW29" s="253"/>
      <c r="CX29" s="253"/>
      <c r="CY29" s="253"/>
      <c r="CZ29" s="253"/>
      <c r="DA29" s="253"/>
      <c r="DB29" s="253"/>
      <c r="DC29" s="253"/>
      <c r="DD29" s="253"/>
      <c r="DE29" s="253"/>
      <c r="DF29" s="253"/>
      <c r="DG29" s="253"/>
      <c r="DH29" s="253"/>
      <c r="DI29" s="253"/>
      <c r="DJ29" s="253"/>
      <c r="DK29" s="253"/>
      <c r="DL29" s="253"/>
      <c r="DM29" s="253"/>
      <c r="DN29" s="253"/>
      <c r="DO29" s="253"/>
      <c r="DP29" s="253"/>
      <c r="DQ29" s="253"/>
      <c r="DR29" s="253"/>
      <c r="DS29" s="253"/>
      <c r="DT29" s="253"/>
      <c r="DU29" s="253"/>
      <c r="DV29" s="253"/>
      <c r="DW29" s="253"/>
      <c r="DX29" s="253"/>
      <c r="DY29" s="253"/>
      <c r="DZ29" s="254"/>
    </row>
    <row r="30" spans="1:130" x14ac:dyDescent="0.3">
      <c r="A30" s="440"/>
      <c r="B30" s="263" t="s">
        <v>81</v>
      </c>
      <c r="C30" s="252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3"/>
      <c r="AI30" s="253"/>
      <c r="AJ30" s="253"/>
      <c r="AK30" s="253"/>
      <c r="AL30" s="253"/>
      <c r="AM30" s="253"/>
      <c r="AN30" s="253"/>
      <c r="AO30" s="253"/>
      <c r="AP30" s="253"/>
      <c r="AQ30" s="253"/>
      <c r="AR30" s="253"/>
      <c r="AS30" s="253"/>
      <c r="AT30" s="253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3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3"/>
      <c r="BS30" s="253"/>
      <c r="BT30" s="253"/>
      <c r="BU30" s="253"/>
      <c r="BV30" s="253"/>
      <c r="BW30" s="253"/>
      <c r="BX30" s="253"/>
      <c r="BY30" s="253"/>
      <c r="BZ30" s="253"/>
      <c r="CA30" s="253"/>
      <c r="CB30" s="253"/>
      <c r="CC30" s="253"/>
      <c r="CD30" s="253"/>
      <c r="CE30" s="253"/>
      <c r="CF30" s="253"/>
      <c r="CG30" s="253"/>
      <c r="CH30" s="253"/>
      <c r="CI30" s="253"/>
      <c r="CJ30" s="253"/>
      <c r="CK30" s="253"/>
      <c r="CL30" s="253"/>
      <c r="CM30" s="253"/>
      <c r="CN30" s="253"/>
      <c r="CO30" s="253"/>
      <c r="CP30" s="253"/>
      <c r="CQ30" s="253"/>
      <c r="CR30" s="253"/>
      <c r="CS30" s="253"/>
      <c r="CT30" s="253"/>
      <c r="CU30" s="253"/>
      <c r="CV30" s="253"/>
      <c r="CW30" s="253"/>
      <c r="CX30" s="253"/>
      <c r="CY30" s="253"/>
      <c r="CZ30" s="253"/>
      <c r="DA30" s="253"/>
      <c r="DB30" s="253"/>
      <c r="DC30" s="253"/>
      <c r="DD30" s="253"/>
      <c r="DE30" s="253"/>
      <c r="DF30" s="253"/>
      <c r="DG30" s="253"/>
      <c r="DH30" s="253"/>
      <c r="DI30" s="253"/>
      <c r="DJ30" s="253"/>
      <c r="DK30" s="253"/>
      <c r="DL30" s="253"/>
      <c r="DM30" s="253"/>
      <c r="DN30" s="253"/>
      <c r="DO30" s="253"/>
      <c r="DP30" s="253"/>
      <c r="DQ30" s="253"/>
      <c r="DR30" s="253"/>
      <c r="DS30" s="253"/>
      <c r="DT30" s="253"/>
      <c r="DU30" s="253"/>
      <c r="DV30" s="253"/>
      <c r="DW30" s="253"/>
      <c r="DX30" s="253"/>
      <c r="DY30" s="253"/>
      <c r="DZ30" s="254"/>
    </row>
    <row r="31" spans="1:130" ht="14.4" customHeight="1" x14ac:dyDescent="0.3">
      <c r="A31" s="438">
        <f t="shared" ref="A31" si="3">A23+7</f>
        <v>42999</v>
      </c>
      <c r="B31" s="263" t="s">
        <v>78</v>
      </c>
      <c r="C31" s="252"/>
      <c r="D31" s="253"/>
      <c r="E31" s="253"/>
      <c r="F31" s="253"/>
      <c r="G31" s="253"/>
      <c r="H31" s="253"/>
      <c r="I31" s="253"/>
      <c r="J31" s="253"/>
      <c r="K31" s="253"/>
      <c r="L31" s="253"/>
      <c r="M31" s="253"/>
      <c r="N31" s="253"/>
      <c r="O31" s="253"/>
      <c r="P31" s="253"/>
      <c r="Q31" s="253"/>
      <c r="R31" s="253"/>
      <c r="S31" s="253"/>
      <c r="T31" s="253"/>
      <c r="U31" s="253"/>
      <c r="V31" s="253"/>
      <c r="W31" s="253"/>
      <c r="X31" s="253"/>
      <c r="Y31" s="253"/>
      <c r="Z31" s="253"/>
      <c r="AA31" s="253"/>
      <c r="AB31" s="253"/>
      <c r="AC31" s="253"/>
      <c r="AD31" s="253"/>
      <c r="AE31" s="253"/>
      <c r="AF31" s="253"/>
      <c r="AG31" s="253"/>
      <c r="AH31" s="253"/>
      <c r="AI31" s="253"/>
      <c r="AJ31" s="253"/>
      <c r="AK31" s="253"/>
      <c r="AL31" s="253"/>
      <c r="AM31" s="253"/>
      <c r="AN31" s="253"/>
      <c r="AO31" s="253"/>
      <c r="AP31" s="253"/>
      <c r="AQ31" s="253"/>
      <c r="AR31" s="253"/>
      <c r="AS31" s="253"/>
      <c r="AT31" s="253"/>
      <c r="AU31" s="253"/>
      <c r="AV31" s="253"/>
      <c r="AW31" s="253"/>
      <c r="AX31" s="253"/>
      <c r="AY31" s="253"/>
      <c r="AZ31" s="253"/>
      <c r="BA31" s="253"/>
      <c r="BB31" s="253"/>
      <c r="BC31" s="253"/>
      <c r="BD31" s="253"/>
      <c r="BE31" s="253"/>
      <c r="BF31" s="253"/>
      <c r="BG31" s="253"/>
      <c r="BH31" s="253"/>
      <c r="BI31" s="253"/>
      <c r="BJ31" s="253"/>
      <c r="BK31" s="253"/>
      <c r="BL31" s="253"/>
      <c r="BM31" s="253"/>
      <c r="BN31" s="253"/>
      <c r="BO31" s="253"/>
      <c r="BP31" s="253"/>
      <c r="BQ31" s="253"/>
      <c r="BR31" s="253"/>
      <c r="BS31" s="253"/>
      <c r="BT31" s="253"/>
      <c r="BU31" s="253"/>
      <c r="BV31" s="253"/>
      <c r="BW31" s="253"/>
      <c r="BX31" s="253"/>
      <c r="BY31" s="253"/>
      <c r="BZ31" s="253"/>
      <c r="CA31" s="253"/>
      <c r="CB31" s="253"/>
      <c r="CC31" s="253"/>
      <c r="CD31" s="253"/>
      <c r="CE31" s="253"/>
      <c r="CF31" s="253"/>
      <c r="CG31" s="253"/>
      <c r="CH31" s="253"/>
      <c r="CI31" s="253"/>
      <c r="CJ31" s="253"/>
      <c r="CK31" s="253"/>
      <c r="CL31" s="253"/>
      <c r="CM31" s="253"/>
      <c r="CN31" s="253"/>
      <c r="CO31" s="253"/>
      <c r="CP31" s="253"/>
      <c r="CQ31" s="253"/>
      <c r="CR31" s="253"/>
      <c r="CS31" s="253"/>
      <c r="CT31" s="253"/>
      <c r="CU31" s="253"/>
      <c r="CV31" s="253"/>
      <c r="CW31" s="253"/>
      <c r="CX31" s="253"/>
      <c r="CY31" s="253"/>
      <c r="CZ31" s="253"/>
      <c r="DA31" s="253"/>
      <c r="DB31" s="253"/>
      <c r="DC31" s="253"/>
      <c r="DD31" s="253"/>
      <c r="DE31" s="253">
        <v>1</v>
      </c>
      <c r="DF31" s="253"/>
      <c r="DG31" s="253"/>
      <c r="DH31" s="253"/>
      <c r="DI31" s="253"/>
      <c r="DJ31" s="253"/>
      <c r="DK31" s="253"/>
      <c r="DL31" s="253"/>
      <c r="DM31" s="253"/>
      <c r="DN31" s="253"/>
      <c r="DO31" s="253"/>
      <c r="DP31" s="253"/>
      <c r="DQ31" s="253"/>
      <c r="DR31" s="253"/>
      <c r="DS31" s="253"/>
      <c r="DT31" s="253"/>
      <c r="DU31" s="253"/>
      <c r="DV31" s="253"/>
      <c r="DW31" s="253"/>
      <c r="DX31" s="253"/>
      <c r="DY31" s="253"/>
      <c r="DZ31" s="254"/>
    </row>
    <row r="32" spans="1:130" x14ac:dyDescent="0.3">
      <c r="A32" s="439"/>
      <c r="B32" s="263" t="s">
        <v>79</v>
      </c>
      <c r="C32" s="252"/>
      <c r="D32" s="253"/>
      <c r="E32" s="253"/>
      <c r="F32" s="253"/>
      <c r="G32" s="253"/>
      <c r="H32" s="253"/>
      <c r="I32" s="253"/>
      <c r="J32" s="253"/>
      <c r="K32" s="253">
        <v>1</v>
      </c>
      <c r="L32" s="253"/>
      <c r="M32" s="253"/>
      <c r="N32" s="253"/>
      <c r="O32" s="253">
        <v>1</v>
      </c>
      <c r="P32" s="253"/>
      <c r="Q32" s="253"/>
      <c r="R32" s="253"/>
      <c r="S32" s="253"/>
      <c r="T32" s="253"/>
      <c r="U32" s="253"/>
      <c r="V32" s="253"/>
      <c r="W32" s="253"/>
      <c r="X32" s="253"/>
      <c r="Y32" s="253"/>
      <c r="Z32" s="253"/>
      <c r="AA32" s="253"/>
      <c r="AB32" s="253"/>
      <c r="AC32" s="253"/>
      <c r="AD32" s="253"/>
      <c r="AE32" s="253"/>
      <c r="AF32" s="253"/>
      <c r="AG32" s="253"/>
      <c r="AH32" s="253"/>
      <c r="AI32" s="253"/>
      <c r="AJ32" s="253"/>
      <c r="AK32" s="253"/>
      <c r="AL32" s="253"/>
      <c r="AM32" s="253"/>
      <c r="AN32" s="253"/>
      <c r="AO32" s="253"/>
      <c r="AP32" s="253"/>
      <c r="AQ32" s="253"/>
      <c r="AR32" s="253"/>
      <c r="AS32" s="253"/>
      <c r="AT32" s="253"/>
      <c r="AU32" s="253"/>
      <c r="AV32" s="253"/>
      <c r="AW32" s="253"/>
      <c r="AX32" s="253"/>
      <c r="AY32" s="253"/>
      <c r="AZ32" s="253"/>
      <c r="BA32" s="253"/>
      <c r="BB32" s="253"/>
      <c r="BC32" s="253"/>
      <c r="BD32" s="253"/>
      <c r="BE32" s="253"/>
      <c r="BF32" s="253"/>
      <c r="BG32" s="253"/>
      <c r="BH32" s="253">
        <v>1</v>
      </c>
      <c r="BI32" s="253">
        <v>1</v>
      </c>
      <c r="BJ32" s="253"/>
      <c r="BK32" s="253"/>
      <c r="BL32" s="253"/>
      <c r="BM32" s="253"/>
      <c r="BN32" s="253"/>
      <c r="BO32" s="253"/>
      <c r="BP32" s="253"/>
      <c r="BQ32" s="253"/>
      <c r="BR32" s="253"/>
      <c r="BS32" s="253"/>
      <c r="BT32" s="253"/>
      <c r="BU32" s="253"/>
      <c r="BV32" s="253"/>
      <c r="BW32" s="253"/>
      <c r="BX32" s="253"/>
      <c r="BY32" s="253"/>
      <c r="BZ32" s="253"/>
      <c r="CA32" s="253"/>
      <c r="CB32" s="253"/>
      <c r="CC32" s="253"/>
      <c r="CD32" s="253"/>
      <c r="CE32" s="253"/>
      <c r="CF32" s="253"/>
      <c r="CG32" s="253"/>
      <c r="CH32" s="253"/>
      <c r="CI32" s="253"/>
      <c r="CJ32" s="253"/>
      <c r="CK32" s="253"/>
      <c r="CL32" s="253"/>
      <c r="CM32" s="253"/>
      <c r="CN32" s="253"/>
      <c r="CO32" s="253"/>
      <c r="CP32" s="253"/>
      <c r="CQ32" s="253"/>
      <c r="CR32" s="253"/>
      <c r="CS32" s="253"/>
      <c r="CT32" s="253"/>
      <c r="CU32" s="253"/>
      <c r="CV32" s="253"/>
      <c r="CW32" s="253"/>
      <c r="CX32" s="253"/>
      <c r="CY32" s="253"/>
      <c r="CZ32" s="253"/>
      <c r="DA32" s="253"/>
      <c r="DB32" s="253"/>
      <c r="DC32" s="253"/>
      <c r="DD32" s="253"/>
      <c r="DE32" s="253"/>
      <c r="DF32" s="253"/>
      <c r="DG32" s="253"/>
      <c r="DH32" s="253"/>
      <c r="DI32" s="253"/>
      <c r="DJ32" s="253"/>
      <c r="DK32" s="253"/>
      <c r="DL32" s="253"/>
      <c r="DM32" s="253"/>
      <c r="DN32" s="253"/>
      <c r="DO32" s="253"/>
      <c r="DP32" s="253"/>
      <c r="DQ32" s="253"/>
      <c r="DR32" s="253"/>
      <c r="DS32" s="253"/>
      <c r="DT32" s="253"/>
      <c r="DU32" s="253"/>
      <c r="DV32" s="253"/>
      <c r="DW32" s="253"/>
      <c r="DX32" s="253"/>
      <c r="DY32" s="253"/>
      <c r="DZ32" s="254"/>
    </row>
    <row r="33" spans="1:130" x14ac:dyDescent="0.3">
      <c r="A33" s="439"/>
      <c r="B33" s="263" t="s">
        <v>77</v>
      </c>
      <c r="C33" s="252"/>
      <c r="D33" s="253"/>
      <c r="E33" s="253"/>
      <c r="F33" s="253"/>
      <c r="G33" s="253"/>
      <c r="H33" s="253"/>
      <c r="I33" s="253"/>
      <c r="J33" s="253"/>
      <c r="K33" s="253"/>
      <c r="L33" s="253"/>
      <c r="M33" s="253"/>
      <c r="N33" s="253"/>
      <c r="O33" s="253"/>
      <c r="P33" s="253"/>
      <c r="Q33" s="253"/>
      <c r="R33" s="253"/>
      <c r="S33" s="253"/>
      <c r="T33" s="253"/>
      <c r="U33" s="253"/>
      <c r="V33" s="253"/>
      <c r="W33" s="253"/>
      <c r="X33" s="253"/>
      <c r="Y33" s="253"/>
      <c r="Z33" s="253"/>
      <c r="AA33" s="253"/>
      <c r="AB33" s="253"/>
      <c r="AC33" s="253"/>
      <c r="AD33" s="253"/>
      <c r="AE33" s="253"/>
      <c r="AF33" s="253"/>
      <c r="AG33" s="253"/>
      <c r="AH33" s="253"/>
      <c r="AI33" s="253"/>
      <c r="AJ33" s="253"/>
      <c r="AK33" s="253"/>
      <c r="AL33" s="253"/>
      <c r="AM33" s="253"/>
      <c r="AN33" s="253"/>
      <c r="AO33" s="253"/>
      <c r="AP33" s="253"/>
      <c r="AQ33" s="253"/>
      <c r="AR33" s="253"/>
      <c r="AS33" s="253"/>
      <c r="AT33" s="253"/>
      <c r="AU33" s="253"/>
      <c r="AV33" s="253"/>
      <c r="AW33" s="253"/>
      <c r="AX33" s="253"/>
      <c r="AY33" s="253"/>
      <c r="AZ33" s="253"/>
      <c r="BA33" s="253"/>
      <c r="BB33" s="253"/>
      <c r="BC33" s="253"/>
      <c r="BD33" s="253"/>
      <c r="BE33" s="253"/>
      <c r="BF33" s="253"/>
      <c r="BG33" s="253"/>
      <c r="BH33" s="253"/>
      <c r="BI33" s="253"/>
      <c r="BJ33" s="253"/>
      <c r="BK33" s="253"/>
      <c r="BL33" s="253"/>
      <c r="BM33" s="253"/>
      <c r="BN33" s="253"/>
      <c r="BO33" s="253"/>
      <c r="BP33" s="253"/>
      <c r="BQ33" s="253"/>
      <c r="BR33" s="253"/>
      <c r="BS33" s="253"/>
      <c r="BT33" s="253"/>
      <c r="BU33" s="253"/>
      <c r="BV33" s="253"/>
      <c r="BW33" s="253"/>
      <c r="BX33" s="253"/>
      <c r="BY33" s="253"/>
      <c r="BZ33" s="253"/>
      <c r="CA33" s="253"/>
      <c r="CB33" s="253"/>
      <c r="CC33" s="253"/>
      <c r="CD33" s="253"/>
      <c r="CE33" s="253"/>
      <c r="CF33" s="253"/>
      <c r="CG33" s="253"/>
      <c r="CH33" s="253"/>
      <c r="CI33" s="253"/>
      <c r="CJ33" s="253"/>
      <c r="CK33" s="253"/>
      <c r="CL33" s="253"/>
      <c r="CM33" s="253"/>
      <c r="CN33" s="253"/>
      <c r="CO33" s="253"/>
      <c r="CP33" s="253"/>
      <c r="CQ33" s="253"/>
      <c r="CR33" s="253"/>
      <c r="CS33" s="253"/>
      <c r="CT33" s="253"/>
      <c r="CU33" s="253"/>
      <c r="CV33" s="253"/>
      <c r="CW33" s="253"/>
      <c r="CX33" s="253"/>
      <c r="CY33" s="253"/>
      <c r="CZ33" s="253"/>
      <c r="DA33" s="253"/>
      <c r="DB33" s="253"/>
      <c r="DC33" s="253"/>
      <c r="DD33" s="253"/>
      <c r="DE33" s="253"/>
      <c r="DF33" s="253"/>
      <c r="DG33" s="253"/>
      <c r="DH33" s="253"/>
      <c r="DI33" s="253"/>
      <c r="DJ33" s="253"/>
      <c r="DK33" s="253"/>
      <c r="DL33" s="253"/>
      <c r="DM33" s="253"/>
      <c r="DN33" s="253"/>
      <c r="DO33" s="253"/>
      <c r="DP33" s="253"/>
      <c r="DQ33" s="253"/>
      <c r="DR33" s="253"/>
      <c r="DS33" s="253"/>
      <c r="DT33" s="253"/>
      <c r="DU33" s="253"/>
      <c r="DV33" s="253"/>
      <c r="DW33" s="253"/>
      <c r="DX33" s="253"/>
      <c r="DY33" s="253"/>
      <c r="DZ33" s="254"/>
    </row>
    <row r="34" spans="1:130" x14ac:dyDescent="0.3">
      <c r="A34" s="439"/>
      <c r="B34" s="263" t="s">
        <v>82</v>
      </c>
      <c r="C34" s="252"/>
      <c r="D34" s="253"/>
      <c r="E34" s="253"/>
      <c r="F34" s="253"/>
      <c r="G34" s="253"/>
      <c r="H34" s="253"/>
      <c r="I34" s="253"/>
      <c r="J34" s="253"/>
      <c r="K34" s="253"/>
      <c r="L34" s="253"/>
      <c r="M34" s="253"/>
      <c r="N34" s="253"/>
      <c r="O34" s="253"/>
      <c r="P34" s="253"/>
      <c r="Q34" s="253"/>
      <c r="R34" s="253"/>
      <c r="S34" s="253"/>
      <c r="T34" s="253"/>
      <c r="U34" s="253"/>
      <c r="V34" s="253"/>
      <c r="W34" s="253"/>
      <c r="X34" s="253"/>
      <c r="Y34" s="253"/>
      <c r="Z34" s="253"/>
      <c r="AA34" s="253"/>
      <c r="AB34" s="253"/>
      <c r="AC34" s="253"/>
      <c r="AD34" s="253"/>
      <c r="AE34" s="253"/>
      <c r="AF34" s="253"/>
      <c r="AG34" s="253"/>
      <c r="AH34" s="253"/>
      <c r="AI34" s="253"/>
      <c r="AJ34" s="253"/>
      <c r="AK34" s="253"/>
      <c r="AL34" s="253"/>
      <c r="AM34" s="253"/>
      <c r="AN34" s="253"/>
      <c r="AO34" s="253"/>
      <c r="AP34" s="253"/>
      <c r="AQ34" s="253"/>
      <c r="AR34" s="253"/>
      <c r="AS34" s="253"/>
      <c r="AT34" s="253"/>
      <c r="AU34" s="253"/>
      <c r="AV34" s="253"/>
      <c r="AW34" s="253"/>
      <c r="AX34" s="253"/>
      <c r="AY34" s="253"/>
      <c r="AZ34" s="253"/>
      <c r="BA34" s="253"/>
      <c r="BB34" s="253"/>
      <c r="BC34" s="253"/>
      <c r="BD34" s="253"/>
      <c r="BE34" s="253"/>
      <c r="BF34" s="253"/>
      <c r="BG34" s="253"/>
      <c r="BH34" s="253"/>
      <c r="BI34" s="253"/>
      <c r="BJ34" s="253"/>
      <c r="BK34" s="253"/>
      <c r="BL34" s="253"/>
      <c r="BM34" s="253"/>
      <c r="BN34" s="253"/>
      <c r="BO34" s="253"/>
      <c r="BP34" s="253"/>
      <c r="BQ34" s="253"/>
      <c r="BR34" s="253"/>
      <c r="BS34" s="253"/>
      <c r="BT34" s="253"/>
      <c r="BU34" s="253"/>
      <c r="BV34" s="253"/>
      <c r="BW34" s="253"/>
      <c r="BX34" s="253"/>
      <c r="BY34" s="253"/>
      <c r="BZ34" s="253"/>
      <c r="CA34" s="253"/>
      <c r="CB34" s="253"/>
      <c r="CC34" s="253"/>
      <c r="CD34" s="253"/>
      <c r="CE34" s="253"/>
      <c r="CF34" s="253"/>
      <c r="CG34" s="253"/>
      <c r="CH34" s="253"/>
      <c r="CI34" s="253"/>
      <c r="CJ34" s="253"/>
      <c r="CK34" s="253"/>
      <c r="CL34" s="253"/>
      <c r="CM34" s="253"/>
      <c r="CN34" s="253"/>
      <c r="CO34" s="253"/>
      <c r="CP34" s="253"/>
      <c r="CQ34" s="253"/>
      <c r="CR34" s="253"/>
      <c r="CS34" s="253"/>
      <c r="CT34" s="253"/>
      <c r="CU34" s="253"/>
      <c r="CV34" s="253"/>
      <c r="CW34" s="253"/>
      <c r="CX34" s="253"/>
      <c r="CY34" s="253"/>
      <c r="CZ34" s="253"/>
      <c r="DA34" s="253"/>
      <c r="DB34" s="253"/>
      <c r="DC34" s="253"/>
      <c r="DD34" s="253"/>
      <c r="DE34" s="253"/>
      <c r="DF34" s="253"/>
      <c r="DG34" s="253"/>
      <c r="DH34" s="253"/>
      <c r="DI34" s="253"/>
      <c r="DJ34" s="253"/>
      <c r="DK34" s="253"/>
      <c r="DL34" s="253"/>
      <c r="DM34" s="253"/>
      <c r="DN34" s="253"/>
      <c r="DO34" s="253"/>
      <c r="DP34" s="253"/>
      <c r="DQ34" s="253"/>
      <c r="DR34" s="253"/>
      <c r="DS34" s="253"/>
      <c r="DT34" s="253"/>
      <c r="DU34" s="253"/>
      <c r="DV34" s="253"/>
      <c r="DW34" s="253"/>
      <c r="DX34" s="253"/>
      <c r="DY34" s="253"/>
      <c r="DZ34" s="254"/>
    </row>
    <row r="35" spans="1:130" x14ac:dyDescent="0.3">
      <c r="A35" s="439"/>
      <c r="B35" s="263" t="s">
        <v>83</v>
      </c>
      <c r="C35" s="252"/>
      <c r="D35" s="253"/>
      <c r="E35" s="253"/>
      <c r="F35" s="253"/>
      <c r="G35" s="253"/>
      <c r="H35" s="253"/>
      <c r="I35" s="253"/>
      <c r="J35" s="253"/>
      <c r="K35" s="253"/>
      <c r="L35" s="253"/>
      <c r="M35" s="253"/>
      <c r="N35" s="253"/>
      <c r="O35" s="253"/>
      <c r="P35" s="253"/>
      <c r="Q35" s="253"/>
      <c r="R35" s="253"/>
      <c r="S35" s="253"/>
      <c r="T35" s="253"/>
      <c r="U35" s="253"/>
      <c r="V35" s="253"/>
      <c r="W35" s="253"/>
      <c r="X35" s="253"/>
      <c r="Y35" s="253"/>
      <c r="Z35" s="253"/>
      <c r="AA35" s="253"/>
      <c r="AB35" s="253"/>
      <c r="AC35" s="253"/>
      <c r="AD35" s="253"/>
      <c r="AE35" s="253"/>
      <c r="AF35" s="253"/>
      <c r="AG35" s="253"/>
      <c r="AH35" s="253"/>
      <c r="AI35" s="253"/>
      <c r="AJ35" s="253"/>
      <c r="AK35" s="253"/>
      <c r="AL35" s="253"/>
      <c r="AM35" s="253"/>
      <c r="AN35" s="253"/>
      <c r="AO35" s="253"/>
      <c r="AP35" s="253"/>
      <c r="AQ35" s="253"/>
      <c r="AR35" s="253"/>
      <c r="AS35" s="253"/>
      <c r="AT35" s="253"/>
      <c r="AU35" s="253"/>
      <c r="AV35" s="253"/>
      <c r="AW35" s="253"/>
      <c r="AX35" s="253"/>
      <c r="AY35" s="253"/>
      <c r="AZ35" s="253"/>
      <c r="BA35" s="253"/>
      <c r="BB35" s="253"/>
      <c r="BC35" s="253"/>
      <c r="BD35" s="253"/>
      <c r="BE35" s="253"/>
      <c r="BF35" s="253"/>
      <c r="BG35" s="253"/>
      <c r="BH35" s="253"/>
      <c r="BI35" s="253"/>
      <c r="BJ35" s="253"/>
      <c r="BK35" s="253"/>
      <c r="BL35" s="253"/>
      <c r="BM35" s="253"/>
      <c r="BN35" s="253"/>
      <c r="BO35" s="253"/>
      <c r="BP35" s="253"/>
      <c r="BQ35" s="253"/>
      <c r="BR35" s="253"/>
      <c r="BS35" s="253"/>
      <c r="BT35" s="253"/>
      <c r="BU35" s="253"/>
      <c r="BV35" s="253"/>
      <c r="BW35" s="253"/>
      <c r="BX35" s="253"/>
      <c r="BY35" s="253"/>
      <c r="BZ35" s="253"/>
      <c r="CA35" s="253"/>
      <c r="CB35" s="253"/>
      <c r="CC35" s="253"/>
      <c r="CD35" s="253"/>
      <c r="CE35" s="253"/>
      <c r="CF35" s="253"/>
      <c r="CG35" s="253"/>
      <c r="CH35" s="253"/>
      <c r="CI35" s="253"/>
      <c r="CJ35" s="253"/>
      <c r="CK35" s="253"/>
      <c r="CL35" s="253"/>
      <c r="CM35" s="253"/>
      <c r="CN35" s="253"/>
      <c r="CO35" s="253"/>
      <c r="CP35" s="253"/>
      <c r="CQ35" s="253"/>
      <c r="CR35" s="253"/>
      <c r="CS35" s="253"/>
      <c r="CT35" s="253"/>
      <c r="CU35" s="253"/>
      <c r="CV35" s="253"/>
      <c r="CW35" s="253"/>
      <c r="CX35" s="253"/>
      <c r="CY35" s="253"/>
      <c r="CZ35" s="253"/>
      <c r="DA35" s="253"/>
      <c r="DB35" s="253"/>
      <c r="DC35" s="253"/>
      <c r="DD35" s="253"/>
      <c r="DE35" s="253"/>
      <c r="DF35" s="253"/>
      <c r="DG35" s="253"/>
      <c r="DH35" s="253"/>
      <c r="DI35" s="253"/>
      <c r="DJ35" s="253"/>
      <c r="DK35" s="253"/>
      <c r="DL35" s="253"/>
      <c r="DM35" s="253"/>
      <c r="DN35" s="253"/>
      <c r="DO35" s="253"/>
      <c r="DP35" s="253"/>
      <c r="DQ35" s="253"/>
      <c r="DR35" s="253"/>
      <c r="DS35" s="253"/>
      <c r="DT35" s="253"/>
      <c r="DU35" s="253"/>
      <c r="DV35" s="253"/>
      <c r="DW35" s="253"/>
      <c r="DX35" s="253"/>
      <c r="DY35" s="253"/>
      <c r="DZ35" s="254"/>
    </row>
    <row r="36" spans="1:130" x14ac:dyDescent="0.3">
      <c r="A36" s="439"/>
      <c r="B36" s="263" t="s">
        <v>38</v>
      </c>
      <c r="C36" s="252"/>
      <c r="D36" s="253"/>
      <c r="E36" s="253"/>
      <c r="F36" s="253"/>
      <c r="G36" s="253"/>
      <c r="H36" s="253"/>
      <c r="I36" s="253"/>
      <c r="J36" s="253"/>
      <c r="K36" s="253"/>
      <c r="L36" s="253"/>
      <c r="M36" s="253"/>
      <c r="N36" s="253"/>
      <c r="O36" s="253"/>
      <c r="P36" s="253"/>
      <c r="Q36" s="253"/>
      <c r="R36" s="253"/>
      <c r="S36" s="253"/>
      <c r="T36" s="253"/>
      <c r="U36" s="253"/>
      <c r="V36" s="253"/>
      <c r="W36" s="253"/>
      <c r="X36" s="253"/>
      <c r="Y36" s="253"/>
      <c r="Z36" s="253"/>
      <c r="AA36" s="253"/>
      <c r="AB36" s="253"/>
      <c r="AC36" s="253"/>
      <c r="AD36" s="253"/>
      <c r="AE36" s="253"/>
      <c r="AF36" s="253"/>
      <c r="AG36" s="253"/>
      <c r="AH36" s="253"/>
      <c r="AI36" s="253"/>
      <c r="AJ36" s="253"/>
      <c r="AK36" s="253"/>
      <c r="AL36" s="253"/>
      <c r="AM36" s="253"/>
      <c r="AN36" s="253"/>
      <c r="AO36" s="253"/>
      <c r="AP36" s="253"/>
      <c r="AQ36" s="253"/>
      <c r="AR36" s="253"/>
      <c r="AS36" s="253"/>
      <c r="AT36" s="253"/>
      <c r="AU36" s="253"/>
      <c r="AV36" s="253"/>
      <c r="AW36" s="253"/>
      <c r="AX36" s="253"/>
      <c r="AY36" s="253"/>
      <c r="AZ36" s="253"/>
      <c r="BA36" s="253"/>
      <c r="BB36" s="253"/>
      <c r="BC36" s="253"/>
      <c r="BD36" s="253"/>
      <c r="BE36" s="253"/>
      <c r="BF36" s="253"/>
      <c r="BG36" s="253"/>
      <c r="BH36" s="253"/>
      <c r="BI36" s="253"/>
      <c r="BJ36" s="253"/>
      <c r="BK36" s="253"/>
      <c r="BL36" s="253"/>
      <c r="BM36" s="253"/>
      <c r="BN36" s="253"/>
      <c r="BO36" s="253"/>
      <c r="BP36" s="253"/>
      <c r="BQ36" s="253"/>
      <c r="BR36" s="253"/>
      <c r="BS36" s="253"/>
      <c r="BT36" s="253"/>
      <c r="BU36" s="253"/>
      <c r="BV36" s="253"/>
      <c r="BW36" s="253"/>
      <c r="BX36" s="253"/>
      <c r="BY36" s="253"/>
      <c r="BZ36" s="253"/>
      <c r="CA36" s="253"/>
      <c r="CB36" s="253"/>
      <c r="CC36" s="253"/>
      <c r="CD36" s="253"/>
      <c r="CE36" s="253"/>
      <c r="CF36" s="253"/>
      <c r="CG36" s="253"/>
      <c r="CH36" s="253"/>
      <c r="CI36" s="253"/>
      <c r="CJ36" s="253"/>
      <c r="CK36" s="253"/>
      <c r="CL36" s="253"/>
      <c r="CM36" s="253"/>
      <c r="CN36" s="253"/>
      <c r="CO36" s="253"/>
      <c r="CP36" s="253"/>
      <c r="CQ36" s="253"/>
      <c r="CR36" s="253"/>
      <c r="CS36" s="253"/>
      <c r="CT36" s="253"/>
      <c r="CU36" s="253"/>
      <c r="CV36" s="253"/>
      <c r="CW36" s="253"/>
      <c r="CX36" s="253"/>
      <c r="CY36" s="253"/>
      <c r="CZ36" s="253"/>
      <c r="DA36" s="253"/>
      <c r="DB36" s="253"/>
      <c r="DC36" s="253"/>
      <c r="DD36" s="253"/>
      <c r="DE36" s="253"/>
      <c r="DF36" s="253"/>
      <c r="DG36" s="253"/>
      <c r="DH36" s="253"/>
      <c r="DI36" s="253"/>
      <c r="DJ36" s="253"/>
      <c r="DK36" s="253"/>
      <c r="DL36" s="253"/>
      <c r="DM36" s="253"/>
      <c r="DN36" s="253"/>
      <c r="DO36" s="253"/>
      <c r="DP36" s="253"/>
      <c r="DQ36" s="253"/>
      <c r="DR36" s="253"/>
      <c r="DS36" s="253"/>
      <c r="DT36" s="253"/>
      <c r="DU36" s="253"/>
      <c r="DV36" s="253"/>
      <c r="DW36" s="253"/>
      <c r="DX36" s="253"/>
      <c r="DY36" s="253"/>
      <c r="DZ36" s="254"/>
    </row>
    <row r="37" spans="1:130" x14ac:dyDescent="0.3">
      <c r="A37" s="439"/>
      <c r="B37" s="280" t="s">
        <v>80</v>
      </c>
      <c r="C37" s="252"/>
      <c r="D37" s="253"/>
      <c r="E37" s="253"/>
      <c r="F37" s="253"/>
      <c r="G37" s="253"/>
      <c r="H37" s="253"/>
      <c r="I37" s="253"/>
      <c r="J37" s="253"/>
      <c r="K37" s="253"/>
      <c r="L37" s="253"/>
      <c r="M37" s="253"/>
      <c r="N37" s="253"/>
      <c r="O37" s="253"/>
      <c r="P37" s="253"/>
      <c r="Q37" s="253"/>
      <c r="R37" s="253">
        <v>1</v>
      </c>
      <c r="S37" s="253">
        <v>1</v>
      </c>
      <c r="T37" s="253">
        <v>1</v>
      </c>
      <c r="U37" s="253">
        <v>1</v>
      </c>
      <c r="V37" s="253"/>
      <c r="W37" s="253"/>
      <c r="X37" s="253"/>
      <c r="Y37" s="253"/>
      <c r="Z37" s="253"/>
      <c r="AA37" s="253"/>
      <c r="AB37" s="253"/>
      <c r="AC37" s="253"/>
      <c r="AD37" s="253"/>
      <c r="AE37" s="253"/>
      <c r="AF37" s="253"/>
      <c r="AG37" s="253"/>
      <c r="AH37" s="253"/>
      <c r="AI37" s="253"/>
      <c r="AJ37" s="253"/>
      <c r="AK37" s="253"/>
      <c r="AL37" s="253"/>
      <c r="AM37" s="253"/>
      <c r="AN37" s="253"/>
      <c r="AO37" s="253"/>
      <c r="AP37" s="253"/>
      <c r="AQ37" s="253"/>
      <c r="AR37" s="253"/>
      <c r="AS37" s="253"/>
      <c r="AT37" s="253"/>
      <c r="AU37" s="253"/>
      <c r="AV37" s="253"/>
      <c r="AW37" s="253"/>
      <c r="AX37" s="253"/>
      <c r="AY37" s="253"/>
      <c r="AZ37" s="253"/>
      <c r="BA37" s="253"/>
      <c r="BB37" s="253"/>
      <c r="BC37" s="253"/>
      <c r="BD37" s="253"/>
      <c r="BE37" s="253"/>
      <c r="BF37" s="253"/>
      <c r="BG37" s="253"/>
      <c r="BH37" s="253"/>
      <c r="BI37" s="253"/>
      <c r="BJ37" s="253"/>
      <c r="BK37" s="253"/>
      <c r="BL37" s="253"/>
      <c r="BM37" s="253"/>
      <c r="BN37" s="253"/>
      <c r="BO37" s="253"/>
      <c r="BP37" s="253"/>
      <c r="BQ37" s="253"/>
      <c r="BR37" s="253"/>
      <c r="BS37" s="253"/>
      <c r="BT37" s="253"/>
      <c r="BU37" s="253"/>
      <c r="BV37" s="253"/>
      <c r="BW37" s="253"/>
      <c r="BX37" s="253"/>
      <c r="BY37" s="253"/>
      <c r="BZ37" s="253"/>
      <c r="CA37" s="253"/>
      <c r="CB37" s="253"/>
      <c r="CC37" s="253"/>
      <c r="CD37" s="253"/>
      <c r="CE37" s="253"/>
      <c r="CF37" s="253"/>
      <c r="CG37" s="253"/>
      <c r="CH37" s="253"/>
      <c r="CI37" s="253"/>
      <c r="CJ37" s="253"/>
      <c r="CK37" s="253"/>
      <c r="CL37" s="253"/>
      <c r="CM37" s="253"/>
      <c r="CN37" s="253"/>
      <c r="CO37" s="253"/>
      <c r="CP37" s="253"/>
      <c r="CQ37" s="253"/>
      <c r="CR37" s="253"/>
      <c r="CS37" s="253"/>
      <c r="CT37" s="253"/>
      <c r="CU37" s="253"/>
      <c r="CV37" s="253"/>
      <c r="CW37" s="253"/>
      <c r="CX37" s="253"/>
      <c r="CY37" s="253"/>
      <c r="CZ37" s="253"/>
      <c r="DA37" s="253"/>
      <c r="DB37" s="253"/>
      <c r="DC37" s="253"/>
      <c r="DD37" s="253"/>
      <c r="DE37" s="253"/>
      <c r="DF37" s="253"/>
      <c r="DG37" s="253"/>
      <c r="DH37" s="253"/>
      <c r="DI37" s="253"/>
      <c r="DJ37" s="253"/>
      <c r="DK37" s="253"/>
      <c r="DL37" s="253"/>
      <c r="DM37" s="253"/>
      <c r="DN37" s="253"/>
      <c r="DO37" s="253"/>
      <c r="DP37" s="253"/>
      <c r="DQ37" s="253"/>
      <c r="DR37" s="253"/>
      <c r="DS37" s="253"/>
      <c r="DT37" s="253"/>
      <c r="DU37" s="253"/>
      <c r="DV37" s="253"/>
      <c r="DW37" s="253"/>
      <c r="DX37" s="253"/>
      <c r="DY37" s="253"/>
      <c r="DZ37" s="254"/>
    </row>
    <row r="38" spans="1:130" x14ac:dyDescent="0.3">
      <c r="A38" s="440"/>
      <c r="B38" s="263" t="s">
        <v>81</v>
      </c>
      <c r="C38" s="252"/>
      <c r="D38" s="253"/>
      <c r="E38" s="253"/>
      <c r="F38" s="253"/>
      <c r="G38" s="253"/>
      <c r="H38" s="253"/>
      <c r="I38" s="253"/>
      <c r="J38" s="253"/>
      <c r="K38" s="253"/>
      <c r="L38" s="253"/>
      <c r="M38" s="253"/>
      <c r="N38" s="253"/>
      <c r="O38" s="253"/>
      <c r="P38" s="253"/>
      <c r="Q38" s="253"/>
      <c r="R38" s="253"/>
      <c r="S38" s="253"/>
      <c r="T38" s="253"/>
      <c r="U38" s="253"/>
      <c r="V38" s="253"/>
      <c r="W38" s="253"/>
      <c r="X38" s="253"/>
      <c r="Y38" s="253"/>
      <c r="Z38" s="253"/>
      <c r="AA38" s="253"/>
      <c r="AB38" s="253"/>
      <c r="AC38" s="253"/>
      <c r="AD38" s="253"/>
      <c r="AE38" s="253"/>
      <c r="AF38" s="253"/>
      <c r="AG38" s="253"/>
      <c r="AH38" s="253"/>
      <c r="AI38" s="253"/>
      <c r="AJ38" s="253"/>
      <c r="AK38" s="253"/>
      <c r="AL38" s="253"/>
      <c r="AM38" s="253"/>
      <c r="AN38" s="253"/>
      <c r="AO38" s="253"/>
      <c r="AP38" s="253"/>
      <c r="AQ38" s="253"/>
      <c r="AR38" s="253"/>
      <c r="AS38" s="253"/>
      <c r="AT38" s="253"/>
      <c r="AU38" s="253"/>
      <c r="AV38" s="253"/>
      <c r="AW38" s="253"/>
      <c r="AX38" s="253"/>
      <c r="AY38" s="253"/>
      <c r="AZ38" s="253"/>
      <c r="BA38" s="253"/>
      <c r="BB38" s="253"/>
      <c r="BC38" s="253"/>
      <c r="BD38" s="253"/>
      <c r="BE38" s="253"/>
      <c r="BF38" s="253"/>
      <c r="BG38" s="253"/>
      <c r="BH38" s="253"/>
      <c r="BI38" s="253"/>
      <c r="BJ38" s="253"/>
      <c r="BK38" s="253"/>
      <c r="BL38" s="253"/>
      <c r="BM38" s="253"/>
      <c r="BN38" s="253"/>
      <c r="BO38" s="253"/>
      <c r="BP38" s="253"/>
      <c r="BQ38" s="253"/>
      <c r="BR38" s="253"/>
      <c r="BS38" s="253"/>
      <c r="BT38" s="253"/>
      <c r="BU38" s="253"/>
      <c r="BV38" s="253"/>
      <c r="BW38" s="253"/>
      <c r="BX38" s="253"/>
      <c r="BY38" s="253"/>
      <c r="BZ38" s="253"/>
      <c r="CA38" s="253"/>
      <c r="CB38" s="253"/>
      <c r="CC38" s="253"/>
      <c r="CD38" s="253"/>
      <c r="CE38" s="253"/>
      <c r="CF38" s="253"/>
      <c r="CG38" s="253"/>
      <c r="CH38" s="253"/>
      <c r="CI38" s="253"/>
      <c r="CJ38" s="253"/>
      <c r="CK38" s="253"/>
      <c r="CL38" s="253"/>
      <c r="CM38" s="253"/>
      <c r="CN38" s="253"/>
      <c r="CO38" s="253"/>
      <c r="CP38" s="253"/>
      <c r="CQ38" s="253"/>
      <c r="CR38" s="253"/>
      <c r="CS38" s="253"/>
      <c r="CT38" s="253"/>
      <c r="CU38" s="253"/>
      <c r="CV38" s="253"/>
      <c r="CW38" s="253"/>
      <c r="CX38" s="253"/>
      <c r="CY38" s="253"/>
      <c r="CZ38" s="253"/>
      <c r="DA38" s="253"/>
      <c r="DB38" s="253"/>
      <c r="DC38" s="253"/>
      <c r="DD38" s="253"/>
      <c r="DE38" s="253"/>
      <c r="DF38" s="253"/>
      <c r="DG38" s="253"/>
      <c r="DH38" s="253"/>
      <c r="DI38" s="253"/>
      <c r="DJ38" s="253"/>
      <c r="DK38" s="253"/>
      <c r="DL38" s="253"/>
      <c r="DM38" s="253"/>
      <c r="DN38" s="253"/>
      <c r="DO38" s="253"/>
      <c r="DP38" s="253"/>
      <c r="DQ38" s="253"/>
      <c r="DR38" s="253"/>
      <c r="DS38" s="253"/>
      <c r="DT38" s="253"/>
      <c r="DU38" s="253"/>
      <c r="DV38" s="253"/>
      <c r="DW38" s="253"/>
      <c r="DX38" s="253"/>
      <c r="DY38" s="253"/>
      <c r="DZ38" s="254"/>
    </row>
    <row r="39" spans="1:130" ht="14.4" customHeight="1" x14ac:dyDescent="0.3">
      <c r="A39" s="438">
        <f t="shared" ref="A39" si="4">A31+7</f>
        <v>43006</v>
      </c>
      <c r="B39" s="263" t="s">
        <v>78</v>
      </c>
      <c r="C39" s="252"/>
      <c r="D39" s="253"/>
      <c r="E39" s="253"/>
      <c r="F39" s="253"/>
      <c r="G39" s="253"/>
      <c r="H39" s="253"/>
      <c r="I39" s="253"/>
      <c r="J39" s="253"/>
      <c r="K39" s="253">
        <v>1</v>
      </c>
      <c r="L39" s="253"/>
      <c r="M39" s="253"/>
      <c r="N39" s="253"/>
      <c r="O39" s="253"/>
      <c r="P39" s="253"/>
      <c r="Q39" s="253">
        <v>1</v>
      </c>
      <c r="R39" s="253"/>
      <c r="S39" s="253"/>
      <c r="T39" s="253"/>
      <c r="U39" s="253"/>
      <c r="V39" s="253"/>
      <c r="W39" s="253"/>
      <c r="X39" s="253"/>
      <c r="Y39" s="253"/>
      <c r="Z39" s="253"/>
      <c r="AA39" s="253"/>
      <c r="AB39" s="253"/>
      <c r="AC39" s="253"/>
      <c r="AD39" s="253"/>
      <c r="AE39" s="253"/>
      <c r="AF39" s="253"/>
      <c r="AG39" s="253"/>
      <c r="AH39" s="253"/>
      <c r="AI39" s="253"/>
      <c r="AJ39" s="253"/>
      <c r="AK39" s="253"/>
      <c r="AL39" s="253"/>
      <c r="AM39" s="253"/>
      <c r="AN39" s="253"/>
      <c r="AO39" s="253"/>
      <c r="AP39" s="253"/>
      <c r="AQ39" s="253"/>
      <c r="AR39" s="253"/>
      <c r="AS39" s="253"/>
      <c r="AT39" s="253"/>
      <c r="AU39" s="253"/>
      <c r="AV39" s="253"/>
      <c r="AW39" s="253"/>
      <c r="AX39" s="253"/>
      <c r="AY39" s="253"/>
      <c r="AZ39" s="253"/>
      <c r="BA39" s="253"/>
      <c r="BB39" s="253"/>
      <c r="BC39" s="253"/>
      <c r="BD39" s="253"/>
      <c r="BE39" s="253"/>
      <c r="BF39" s="253"/>
      <c r="BG39" s="253"/>
      <c r="BH39" s="253"/>
      <c r="BI39" s="253"/>
      <c r="BJ39" s="253"/>
      <c r="BK39" s="253"/>
      <c r="BL39" s="253"/>
      <c r="BM39" s="253"/>
      <c r="BN39" s="253"/>
      <c r="BO39" s="253"/>
      <c r="BP39" s="253"/>
      <c r="BQ39" s="253"/>
      <c r="BR39" s="253"/>
      <c r="BS39" s="253"/>
      <c r="BT39" s="253"/>
      <c r="BU39" s="253"/>
      <c r="BV39" s="253"/>
      <c r="BW39" s="253"/>
      <c r="BX39" s="253"/>
      <c r="BY39" s="253"/>
      <c r="BZ39" s="253"/>
      <c r="CA39" s="253"/>
      <c r="CB39" s="253"/>
      <c r="CC39" s="253"/>
      <c r="CD39" s="253"/>
      <c r="CE39" s="253"/>
      <c r="CF39" s="253"/>
      <c r="CG39" s="253"/>
      <c r="CH39" s="253"/>
      <c r="CI39" s="253"/>
      <c r="CJ39" s="253"/>
      <c r="CK39" s="253"/>
      <c r="CL39" s="253"/>
      <c r="CM39" s="253"/>
      <c r="CN39" s="253"/>
      <c r="CO39" s="253"/>
      <c r="CP39" s="253"/>
      <c r="CQ39" s="253"/>
      <c r="CR39" s="253"/>
      <c r="CS39" s="253"/>
      <c r="CT39" s="253"/>
      <c r="CU39" s="253"/>
      <c r="CV39" s="253"/>
      <c r="CW39" s="253"/>
      <c r="CX39" s="253"/>
      <c r="CY39" s="253"/>
      <c r="CZ39" s="253"/>
      <c r="DA39" s="253"/>
      <c r="DB39" s="253"/>
      <c r="DC39" s="253"/>
      <c r="DD39" s="253"/>
      <c r="DE39" s="253"/>
      <c r="DF39" s="253"/>
      <c r="DG39" s="253"/>
      <c r="DH39" s="253"/>
      <c r="DI39" s="253"/>
      <c r="DJ39" s="253"/>
      <c r="DK39" s="253"/>
      <c r="DL39" s="253"/>
      <c r="DM39" s="253"/>
      <c r="DN39" s="253"/>
      <c r="DO39" s="253"/>
      <c r="DP39" s="253"/>
      <c r="DQ39" s="253"/>
      <c r="DR39" s="253"/>
      <c r="DS39" s="253"/>
      <c r="DT39" s="253"/>
      <c r="DU39" s="253"/>
      <c r="DV39" s="253"/>
      <c r="DW39" s="253"/>
      <c r="DX39" s="253"/>
      <c r="DY39" s="253"/>
      <c r="DZ39" s="254"/>
    </row>
    <row r="40" spans="1:130" x14ac:dyDescent="0.3">
      <c r="A40" s="439"/>
      <c r="B40" s="263" t="s">
        <v>79</v>
      </c>
      <c r="C40" s="252"/>
      <c r="D40" s="253"/>
      <c r="E40" s="253"/>
      <c r="F40" s="253"/>
      <c r="G40" s="253"/>
      <c r="H40" s="253"/>
      <c r="I40" s="253"/>
      <c r="J40" s="253"/>
      <c r="K40" s="253">
        <v>2</v>
      </c>
      <c r="L40" s="253"/>
      <c r="M40" s="253"/>
      <c r="N40" s="253"/>
      <c r="O40" s="253"/>
      <c r="P40" s="253"/>
      <c r="Q40" s="253"/>
      <c r="R40" s="253">
        <v>1</v>
      </c>
      <c r="S40" s="253"/>
      <c r="T40" s="253"/>
      <c r="U40" s="253"/>
      <c r="V40" s="253"/>
      <c r="W40" s="253"/>
      <c r="X40" s="253"/>
      <c r="Y40" s="253">
        <v>1</v>
      </c>
      <c r="Z40" s="253"/>
      <c r="AA40" s="253"/>
      <c r="AB40" s="253"/>
      <c r="AC40" s="253"/>
      <c r="AD40" s="253"/>
      <c r="AE40" s="253"/>
      <c r="AF40" s="253"/>
      <c r="AG40" s="253"/>
      <c r="AH40" s="253">
        <v>1</v>
      </c>
      <c r="AI40" s="253"/>
      <c r="AJ40" s="253"/>
      <c r="AK40" s="253"/>
      <c r="AL40" s="253"/>
      <c r="AM40" s="253"/>
      <c r="AN40" s="253"/>
      <c r="AO40" s="253"/>
      <c r="AP40" s="253"/>
      <c r="AQ40" s="253"/>
      <c r="AR40" s="253"/>
      <c r="AS40" s="253"/>
      <c r="AT40" s="253"/>
      <c r="AU40" s="253"/>
      <c r="AV40" s="253"/>
      <c r="AW40" s="253"/>
      <c r="AX40" s="253"/>
      <c r="AY40" s="253"/>
      <c r="AZ40" s="253"/>
      <c r="BA40" s="253"/>
      <c r="BB40" s="253"/>
      <c r="BC40" s="253"/>
      <c r="BD40" s="253"/>
      <c r="BE40" s="253"/>
      <c r="BF40" s="253"/>
      <c r="BG40" s="253"/>
      <c r="BH40" s="253"/>
      <c r="BI40" s="253"/>
      <c r="BJ40" s="253"/>
      <c r="BK40" s="253"/>
      <c r="BL40" s="253"/>
      <c r="BM40" s="253"/>
      <c r="BN40" s="253"/>
      <c r="BO40" s="253"/>
      <c r="BP40" s="253">
        <v>1</v>
      </c>
      <c r="BQ40" s="253"/>
      <c r="BR40" s="253"/>
      <c r="BS40" s="253"/>
      <c r="BT40" s="253"/>
      <c r="BU40" s="253"/>
      <c r="BV40" s="253"/>
      <c r="BW40" s="253"/>
      <c r="BX40" s="253"/>
      <c r="BY40" s="253"/>
      <c r="BZ40" s="253"/>
      <c r="CA40" s="253"/>
      <c r="CB40" s="253"/>
      <c r="CC40" s="253"/>
      <c r="CD40" s="253"/>
      <c r="CE40" s="253"/>
      <c r="CF40" s="253"/>
      <c r="CG40" s="253"/>
      <c r="CH40" s="253"/>
      <c r="CI40" s="253"/>
      <c r="CJ40" s="253"/>
      <c r="CK40" s="253"/>
      <c r="CL40" s="253"/>
      <c r="CM40" s="253"/>
      <c r="CN40" s="253"/>
      <c r="CO40" s="253"/>
      <c r="CP40" s="253"/>
      <c r="CQ40" s="253"/>
      <c r="CR40" s="253"/>
      <c r="CS40" s="253"/>
      <c r="CT40" s="253"/>
      <c r="CU40" s="253"/>
      <c r="CV40" s="253"/>
      <c r="CW40" s="253"/>
      <c r="CX40" s="253"/>
      <c r="CY40" s="253"/>
      <c r="CZ40" s="253"/>
      <c r="DA40" s="253"/>
      <c r="DB40" s="253"/>
      <c r="DC40" s="253"/>
      <c r="DD40" s="253"/>
      <c r="DE40" s="253"/>
      <c r="DF40" s="253"/>
      <c r="DG40" s="253"/>
      <c r="DH40" s="253"/>
      <c r="DI40" s="253"/>
      <c r="DJ40" s="253"/>
      <c r="DK40" s="253"/>
      <c r="DL40" s="253"/>
      <c r="DM40" s="253"/>
      <c r="DN40" s="253"/>
      <c r="DO40" s="253"/>
      <c r="DP40" s="253"/>
      <c r="DQ40" s="253"/>
      <c r="DR40" s="253"/>
      <c r="DS40" s="253"/>
      <c r="DT40" s="253"/>
      <c r="DU40" s="253"/>
      <c r="DV40" s="253"/>
      <c r="DW40" s="253"/>
      <c r="DX40" s="253"/>
      <c r="DY40" s="253"/>
      <c r="DZ40" s="254"/>
    </row>
    <row r="41" spans="1:130" x14ac:dyDescent="0.3">
      <c r="A41" s="439"/>
      <c r="B41" s="263" t="s">
        <v>77</v>
      </c>
      <c r="C41" s="252"/>
      <c r="D41" s="253"/>
      <c r="E41" s="253"/>
      <c r="F41" s="253"/>
      <c r="G41" s="253"/>
      <c r="H41" s="253"/>
      <c r="I41" s="253"/>
      <c r="J41" s="253"/>
      <c r="K41" s="253"/>
      <c r="L41" s="253"/>
      <c r="M41" s="253"/>
      <c r="N41" s="253"/>
      <c r="O41" s="253"/>
      <c r="P41" s="253"/>
      <c r="Q41" s="253"/>
      <c r="R41" s="253"/>
      <c r="S41" s="253"/>
      <c r="T41" s="253"/>
      <c r="U41" s="253"/>
      <c r="V41" s="253"/>
      <c r="W41" s="253"/>
      <c r="X41" s="253"/>
      <c r="Y41" s="253"/>
      <c r="Z41" s="253"/>
      <c r="AA41" s="253"/>
      <c r="AB41" s="253"/>
      <c r="AC41" s="253"/>
      <c r="AD41" s="253"/>
      <c r="AE41" s="253"/>
      <c r="AF41" s="253"/>
      <c r="AG41" s="253"/>
      <c r="AH41" s="253"/>
      <c r="AI41" s="253"/>
      <c r="AJ41" s="253"/>
      <c r="AK41" s="253"/>
      <c r="AL41" s="253"/>
      <c r="AM41" s="253"/>
      <c r="AN41" s="253"/>
      <c r="AO41" s="253"/>
      <c r="AP41" s="253"/>
      <c r="AQ41" s="253"/>
      <c r="AR41" s="253"/>
      <c r="AS41" s="253"/>
      <c r="AT41" s="253"/>
      <c r="AU41" s="253"/>
      <c r="AV41" s="253"/>
      <c r="AW41" s="253"/>
      <c r="AX41" s="253"/>
      <c r="AY41" s="253"/>
      <c r="AZ41" s="253"/>
      <c r="BA41" s="253"/>
      <c r="BB41" s="253"/>
      <c r="BC41" s="253"/>
      <c r="BD41" s="253"/>
      <c r="BE41" s="253"/>
      <c r="BF41" s="253"/>
      <c r="BG41" s="253"/>
      <c r="BH41" s="253"/>
      <c r="BI41" s="253"/>
      <c r="BJ41" s="253"/>
      <c r="BK41" s="253"/>
      <c r="BL41" s="253"/>
      <c r="BM41" s="253"/>
      <c r="BN41" s="253"/>
      <c r="BO41" s="253"/>
      <c r="BP41" s="253"/>
      <c r="BQ41" s="253"/>
      <c r="BR41" s="253"/>
      <c r="BS41" s="253"/>
      <c r="BT41" s="253"/>
      <c r="BU41" s="253"/>
      <c r="BV41" s="253"/>
      <c r="BW41" s="253"/>
      <c r="BX41" s="253"/>
      <c r="BY41" s="253"/>
      <c r="BZ41" s="253"/>
      <c r="CA41" s="253"/>
      <c r="CB41" s="253"/>
      <c r="CC41" s="253"/>
      <c r="CD41" s="253"/>
      <c r="CE41" s="253"/>
      <c r="CF41" s="253"/>
      <c r="CG41" s="253"/>
      <c r="CH41" s="253"/>
      <c r="CI41" s="253"/>
      <c r="CJ41" s="253"/>
      <c r="CK41" s="253"/>
      <c r="CL41" s="253"/>
      <c r="CM41" s="253"/>
      <c r="CN41" s="253"/>
      <c r="CO41" s="253"/>
      <c r="CP41" s="253"/>
      <c r="CQ41" s="253"/>
      <c r="CR41" s="253"/>
      <c r="CS41" s="253"/>
      <c r="CT41" s="253"/>
      <c r="CU41" s="253"/>
      <c r="CV41" s="253"/>
      <c r="CW41" s="253"/>
      <c r="CX41" s="253"/>
      <c r="CY41" s="253"/>
      <c r="CZ41" s="253"/>
      <c r="DA41" s="253"/>
      <c r="DB41" s="253"/>
      <c r="DC41" s="253"/>
      <c r="DD41" s="253"/>
      <c r="DE41" s="253"/>
      <c r="DF41" s="253"/>
      <c r="DG41" s="253"/>
      <c r="DH41" s="253"/>
      <c r="DI41" s="253"/>
      <c r="DJ41" s="253"/>
      <c r="DK41" s="253"/>
      <c r="DL41" s="253"/>
      <c r="DM41" s="253"/>
      <c r="DN41" s="253"/>
      <c r="DO41" s="253"/>
      <c r="DP41" s="253"/>
      <c r="DQ41" s="253"/>
      <c r="DR41" s="253"/>
      <c r="DS41" s="253"/>
      <c r="DT41" s="253"/>
      <c r="DU41" s="253"/>
      <c r="DV41" s="253"/>
      <c r="DW41" s="253"/>
      <c r="DX41" s="253"/>
      <c r="DY41" s="253"/>
      <c r="DZ41" s="254"/>
    </row>
    <row r="42" spans="1:130" x14ac:dyDescent="0.3">
      <c r="A42" s="439"/>
      <c r="B42" s="263" t="s">
        <v>82</v>
      </c>
      <c r="C42" s="252"/>
      <c r="D42" s="253"/>
      <c r="E42" s="253"/>
      <c r="F42" s="253"/>
      <c r="G42" s="253"/>
      <c r="H42" s="253"/>
      <c r="I42" s="253"/>
      <c r="J42" s="253"/>
      <c r="K42" s="253"/>
      <c r="L42" s="253"/>
      <c r="M42" s="253"/>
      <c r="N42" s="253"/>
      <c r="O42" s="253"/>
      <c r="P42" s="253"/>
      <c r="Q42" s="253"/>
      <c r="R42" s="253"/>
      <c r="S42" s="253"/>
      <c r="T42" s="253"/>
      <c r="U42" s="253"/>
      <c r="V42" s="253"/>
      <c r="W42" s="253"/>
      <c r="X42" s="253"/>
      <c r="Y42" s="253"/>
      <c r="Z42" s="253"/>
      <c r="AA42" s="253"/>
      <c r="AB42" s="253"/>
      <c r="AC42" s="253"/>
      <c r="AD42" s="253"/>
      <c r="AE42" s="253"/>
      <c r="AF42" s="253"/>
      <c r="AG42" s="253"/>
      <c r="AH42" s="253"/>
      <c r="AI42" s="253"/>
      <c r="AJ42" s="253"/>
      <c r="AK42" s="253"/>
      <c r="AL42" s="253"/>
      <c r="AM42" s="253"/>
      <c r="AN42" s="253"/>
      <c r="AO42" s="253"/>
      <c r="AP42" s="253"/>
      <c r="AQ42" s="253"/>
      <c r="AR42" s="253"/>
      <c r="AS42" s="253"/>
      <c r="AT42" s="253"/>
      <c r="AU42" s="253"/>
      <c r="AV42" s="253"/>
      <c r="AW42" s="253"/>
      <c r="AX42" s="253"/>
      <c r="AY42" s="253"/>
      <c r="AZ42" s="253"/>
      <c r="BA42" s="253"/>
      <c r="BB42" s="253"/>
      <c r="BC42" s="253"/>
      <c r="BD42" s="253"/>
      <c r="BE42" s="253"/>
      <c r="BF42" s="253"/>
      <c r="BG42" s="253"/>
      <c r="BH42" s="253"/>
      <c r="BI42" s="253"/>
      <c r="BJ42" s="253"/>
      <c r="BK42" s="253"/>
      <c r="BL42" s="253"/>
      <c r="BM42" s="253"/>
      <c r="BN42" s="253"/>
      <c r="BO42" s="253"/>
      <c r="BP42" s="253"/>
      <c r="BQ42" s="253"/>
      <c r="BR42" s="253"/>
      <c r="BS42" s="253"/>
      <c r="BT42" s="253"/>
      <c r="BU42" s="253"/>
      <c r="BV42" s="253"/>
      <c r="BW42" s="253"/>
      <c r="BX42" s="253"/>
      <c r="BY42" s="253"/>
      <c r="BZ42" s="253"/>
      <c r="CA42" s="253"/>
      <c r="CB42" s="253"/>
      <c r="CC42" s="253"/>
      <c r="CD42" s="253"/>
      <c r="CE42" s="253"/>
      <c r="CF42" s="253"/>
      <c r="CG42" s="253"/>
      <c r="CH42" s="253"/>
      <c r="CI42" s="253"/>
      <c r="CJ42" s="253"/>
      <c r="CK42" s="253"/>
      <c r="CL42" s="253"/>
      <c r="CM42" s="253"/>
      <c r="CN42" s="253"/>
      <c r="CO42" s="253"/>
      <c r="CP42" s="253"/>
      <c r="CQ42" s="253"/>
      <c r="CR42" s="253"/>
      <c r="CS42" s="253"/>
      <c r="CT42" s="253"/>
      <c r="CU42" s="253"/>
      <c r="CV42" s="253"/>
      <c r="CW42" s="253"/>
      <c r="CX42" s="253"/>
      <c r="CY42" s="253"/>
      <c r="CZ42" s="253"/>
      <c r="DA42" s="253"/>
      <c r="DB42" s="253"/>
      <c r="DC42" s="253"/>
      <c r="DD42" s="253"/>
      <c r="DE42" s="253"/>
      <c r="DF42" s="253"/>
      <c r="DG42" s="253"/>
      <c r="DH42" s="253"/>
      <c r="DI42" s="253"/>
      <c r="DJ42" s="253"/>
      <c r="DK42" s="253"/>
      <c r="DL42" s="253"/>
      <c r="DM42" s="253"/>
      <c r="DN42" s="253"/>
      <c r="DO42" s="253"/>
      <c r="DP42" s="253"/>
      <c r="DQ42" s="253"/>
      <c r="DR42" s="253"/>
      <c r="DS42" s="253"/>
      <c r="DT42" s="253"/>
      <c r="DU42" s="253"/>
      <c r="DV42" s="253"/>
      <c r="DW42" s="253"/>
      <c r="DX42" s="253"/>
      <c r="DY42" s="253"/>
      <c r="DZ42" s="254"/>
    </row>
    <row r="43" spans="1:130" x14ac:dyDescent="0.3">
      <c r="A43" s="439"/>
      <c r="B43" s="263" t="s">
        <v>83</v>
      </c>
      <c r="C43" s="252"/>
      <c r="D43" s="253"/>
      <c r="E43" s="253"/>
      <c r="F43" s="253"/>
      <c r="G43" s="253"/>
      <c r="H43" s="253"/>
      <c r="I43" s="253"/>
      <c r="J43" s="253"/>
      <c r="K43" s="253"/>
      <c r="L43" s="253"/>
      <c r="M43" s="253"/>
      <c r="N43" s="253"/>
      <c r="O43" s="253"/>
      <c r="P43" s="253"/>
      <c r="Q43" s="253"/>
      <c r="R43" s="253"/>
      <c r="S43" s="253"/>
      <c r="T43" s="253"/>
      <c r="U43" s="253"/>
      <c r="V43" s="253"/>
      <c r="W43" s="253"/>
      <c r="X43" s="253"/>
      <c r="Y43" s="253"/>
      <c r="Z43" s="253"/>
      <c r="AA43" s="253"/>
      <c r="AB43" s="253"/>
      <c r="AC43" s="253"/>
      <c r="AD43" s="253"/>
      <c r="AE43" s="253"/>
      <c r="AF43" s="253"/>
      <c r="AG43" s="253"/>
      <c r="AH43" s="253"/>
      <c r="AI43" s="253"/>
      <c r="AJ43" s="253"/>
      <c r="AK43" s="253"/>
      <c r="AL43" s="253"/>
      <c r="AM43" s="253"/>
      <c r="AN43" s="253"/>
      <c r="AO43" s="253"/>
      <c r="AP43" s="253"/>
      <c r="AQ43" s="253"/>
      <c r="AR43" s="253"/>
      <c r="AS43" s="253"/>
      <c r="AT43" s="253"/>
      <c r="AU43" s="253"/>
      <c r="AV43" s="253"/>
      <c r="AW43" s="253"/>
      <c r="AX43" s="253"/>
      <c r="AY43" s="253"/>
      <c r="AZ43" s="253"/>
      <c r="BA43" s="253"/>
      <c r="BB43" s="253"/>
      <c r="BC43" s="253"/>
      <c r="BD43" s="253"/>
      <c r="BE43" s="253"/>
      <c r="BF43" s="253"/>
      <c r="BG43" s="253"/>
      <c r="BH43" s="253"/>
      <c r="BI43" s="253"/>
      <c r="BJ43" s="253"/>
      <c r="BK43" s="253"/>
      <c r="BL43" s="253"/>
      <c r="BM43" s="253"/>
      <c r="BN43" s="253"/>
      <c r="BO43" s="253"/>
      <c r="BP43" s="253"/>
      <c r="BQ43" s="253"/>
      <c r="BR43" s="253"/>
      <c r="BS43" s="253"/>
      <c r="BT43" s="253"/>
      <c r="BU43" s="253"/>
      <c r="BV43" s="253"/>
      <c r="BW43" s="253"/>
      <c r="BX43" s="253"/>
      <c r="BY43" s="253"/>
      <c r="BZ43" s="253"/>
      <c r="CA43" s="253"/>
      <c r="CB43" s="253"/>
      <c r="CC43" s="253"/>
      <c r="CD43" s="253"/>
      <c r="CE43" s="253"/>
      <c r="CF43" s="253"/>
      <c r="CG43" s="253"/>
      <c r="CH43" s="253"/>
      <c r="CI43" s="253"/>
      <c r="CJ43" s="253"/>
      <c r="CK43" s="253"/>
      <c r="CL43" s="253"/>
      <c r="CM43" s="253"/>
      <c r="CN43" s="253"/>
      <c r="CO43" s="253"/>
      <c r="CP43" s="253"/>
      <c r="CQ43" s="253"/>
      <c r="CR43" s="253"/>
      <c r="CS43" s="253"/>
      <c r="CT43" s="253"/>
      <c r="CU43" s="253"/>
      <c r="CV43" s="253"/>
      <c r="CW43" s="253"/>
      <c r="CX43" s="253"/>
      <c r="CY43" s="253"/>
      <c r="CZ43" s="253"/>
      <c r="DA43" s="253"/>
      <c r="DB43" s="253"/>
      <c r="DC43" s="253"/>
      <c r="DD43" s="253"/>
      <c r="DE43" s="253"/>
      <c r="DF43" s="253"/>
      <c r="DG43" s="253"/>
      <c r="DH43" s="253"/>
      <c r="DI43" s="253"/>
      <c r="DJ43" s="253"/>
      <c r="DK43" s="253"/>
      <c r="DL43" s="253"/>
      <c r="DM43" s="253"/>
      <c r="DN43" s="253"/>
      <c r="DO43" s="253"/>
      <c r="DP43" s="253"/>
      <c r="DQ43" s="253"/>
      <c r="DR43" s="253"/>
      <c r="DS43" s="253"/>
      <c r="DT43" s="253"/>
      <c r="DU43" s="253"/>
      <c r="DV43" s="253"/>
      <c r="DW43" s="253"/>
      <c r="DX43" s="253"/>
      <c r="DY43" s="253"/>
      <c r="DZ43" s="254"/>
    </row>
    <row r="44" spans="1:130" x14ac:dyDescent="0.3">
      <c r="A44" s="439"/>
      <c r="B44" s="263" t="s">
        <v>38</v>
      </c>
      <c r="C44" s="252"/>
      <c r="D44" s="253"/>
      <c r="E44" s="253"/>
      <c r="F44" s="253"/>
      <c r="G44" s="253"/>
      <c r="H44" s="253"/>
      <c r="I44" s="253"/>
      <c r="J44" s="253"/>
      <c r="K44" s="253"/>
      <c r="L44" s="253"/>
      <c r="M44" s="253"/>
      <c r="N44" s="253"/>
      <c r="O44" s="253"/>
      <c r="P44" s="253"/>
      <c r="Q44" s="253"/>
      <c r="R44" s="253"/>
      <c r="S44" s="253"/>
      <c r="T44" s="253"/>
      <c r="U44" s="253"/>
      <c r="V44" s="253"/>
      <c r="W44" s="253"/>
      <c r="X44" s="253"/>
      <c r="Y44" s="253"/>
      <c r="Z44" s="253"/>
      <c r="AA44" s="253"/>
      <c r="AB44" s="253"/>
      <c r="AC44" s="253"/>
      <c r="AD44" s="253"/>
      <c r="AE44" s="253"/>
      <c r="AF44" s="253"/>
      <c r="AG44" s="253"/>
      <c r="AH44" s="253"/>
      <c r="AI44" s="253"/>
      <c r="AJ44" s="253"/>
      <c r="AK44" s="253"/>
      <c r="AL44" s="253"/>
      <c r="AM44" s="253"/>
      <c r="AN44" s="253"/>
      <c r="AO44" s="253"/>
      <c r="AP44" s="253"/>
      <c r="AQ44" s="253"/>
      <c r="AR44" s="253"/>
      <c r="AS44" s="253"/>
      <c r="AT44" s="253"/>
      <c r="AU44" s="253"/>
      <c r="AV44" s="253"/>
      <c r="AW44" s="253"/>
      <c r="AX44" s="253"/>
      <c r="AY44" s="253"/>
      <c r="AZ44" s="253"/>
      <c r="BA44" s="253"/>
      <c r="BB44" s="253"/>
      <c r="BC44" s="253"/>
      <c r="BD44" s="253"/>
      <c r="BE44" s="253"/>
      <c r="BF44" s="253"/>
      <c r="BG44" s="253"/>
      <c r="BH44" s="253"/>
      <c r="BI44" s="253"/>
      <c r="BJ44" s="253"/>
      <c r="BK44" s="253"/>
      <c r="BL44" s="253"/>
      <c r="BM44" s="253"/>
      <c r="BN44" s="253"/>
      <c r="BO44" s="253"/>
      <c r="BP44" s="253"/>
      <c r="BQ44" s="253"/>
      <c r="BR44" s="253"/>
      <c r="BS44" s="253"/>
      <c r="BT44" s="253"/>
      <c r="BU44" s="253"/>
      <c r="BV44" s="253"/>
      <c r="BW44" s="253"/>
      <c r="BX44" s="253"/>
      <c r="BY44" s="253"/>
      <c r="BZ44" s="253"/>
      <c r="CA44" s="253"/>
      <c r="CB44" s="253"/>
      <c r="CC44" s="253"/>
      <c r="CD44" s="253"/>
      <c r="CE44" s="253"/>
      <c r="CF44" s="253"/>
      <c r="CG44" s="253"/>
      <c r="CH44" s="253"/>
      <c r="CI44" s="253"/>
      <c r="CJ44" s="253"/>
      <c r="CK44" s="253"/>
      <c r="CL44" s="253"/>
      <c r="CM44" s="253"/>
      <c r="CN44" s="253"/>
      <c r="CO44" s="253"/>
      <c r="CP44" s="253"/>
      <c r="CQ44" s="253"/>
      <c r="CR44" s="253"/>
      <c r="CS44" s="253"/>
      <c r="CT44" s="253"/>
      <c r="CU44" s="253"/>
      <c r="CV44" s="253"/>
      <c r="CW44" s="253"/>
      <c r="CX44" s="253"/>
      <c r="CY44" s="253"/>
      <c r="CZ44" s="253"/>
      <c r="DA44" s="253"/>
      <c r="DB44" s="253"/>
      <c r="DC44" s="253"/>
      <c r="DD44" s="253"/>
      <c r="DE44" s="253"/>
      <c r="DF44" s="253"/>
      <c r="DG44" s="253"/>
      <c r="DH44" s="253"/>
      <c r="DI44" s="253"/>
      <c r="DJ44" s="253"/>
      <c r="DK44" s="253"/>
      <c r="DL44" s="253"/>
      <c r="DM44" s="253"/>
      <c r="DN44" s="253"/>
      <c r="DO44" s="253"/>
      <c r="DP44" s="253"/>
      <c r="DQ44" s="253"/>
      <c r="DR44" s="253"/>
      <c r="DS44" s="253"/>
      <c r="DT44" s="253"/>
      <c r="DU44" s="253"/>
      <c r="DV44" s="253"/>
      <c r="DW44" s="253"/>
      <c r="DX44" s="253"/>
      <c r="DY44" s="253"/>
      <c r="DZ44" s="254"/>
    </row>
    <row r="45" spans="1:130" x14ac:dyDescent="0.3">
      <c r="A45" s="439"/>
      <c r="B45" s="280" t="s">
        <v>80</v>
      </c>
      <c r="C45" s="252"/>
      <c r="D45" s="253"/>
      <c r="E45" s="253"/>
      <c r="F45" s="253"/>
      <c r="G45" s="253"/>
      <c r="H45" s="253"/>
      <c r="I45" s="253"/>
      <c r="J45" s="253"/>
      <c r="K45" s="253"/>
      <c r="L45" s="253"/>
      <c r="M45" s="253"/>
      <c r="N45" s="253"/>
      <c r="O45" s="253"/>
      <c r="P45" s="253"/>
      <c r="Q45" s="253"/>
      <c r="R45" s="253"/>
      <c r="S45" s="253"/>
      <c r="T45" s="253"/>
      <c r="U45" s="253"/>
      <c r="V45" s="253"/>
      <c r="W45" s="253"/>
      <c r="X45" s="253"/>
      <c r="Y45" s="253"/>
      <c r="Z45" s="253"/>
      <c r="AA45" s="253"/>
      <c r="AB45" s="253"/>
      <c r="AC45" s="253"/>
      <c r="AD45" s="253"/>
      <c r="AE45" s="253"/>
      <c r="AF45" s="253"/>
      <c r="AG45" s="253"/>
      <c r="AH45" s="253"/>
      <c r="AI45" s="253"/>
      <c r="AJ45" s="253"/>
      <c r="AK45" s="253"/>
      <c r="AL45" s="253"/>
      <c r="AM45" s="253"/>
      <c r="AN45" s="253"/>
      <c r="AO45" s="253"/>
      <c r="AP45" s="253"/>
      <c r="AQ45" s="253"/>
      <c r="AR45" s="253"/>
      <c r="AS45" s="253"/>
      <c r="AT45" s="253"/>
      <c r="AU45" s="253"/>
      <c r="AV45" s="253"/>
      <c r="AW45" s="253"/>
      <c r="AX45" s="253"/>
      <c r="AY45" s="253"/>
      <c r="AZ45" s="253"/>
      <c r="BA45" s="253"/>
      <c r="BB45" s="253"/>
      <c r="BC45" s="253"/>
      <c r="BD45" s="253"/>
      <c r="BE45" s="253"/>
      <c r="BF45" s="253"/>
      <c r="BG45" s="253"/>
      <c r="BH45" s="253"/>
      <c r="BI45" s="253"/>
      <c r="BJ45" s="253"/>
      <c r="BK45" s="253"/>
      <c r="BL45" s="253"/>
      <c r="BM45" s="253"/>
      <c r="BN45" s="253"/>
      <c r="BO45" s="253"/>
      <c r="BP45" s="253"/>
      <c r="BQ45" s="253"/>
      <c r="BR45" s="253"/>
      <c r="BS45" s="253"/>
      <c r="BT45" s="253"/>
      <c r="BU45" s="253"/>
      <c r="BV45" s="253"/>
      <c r="BW45" s="253"/>
      <c r="BX45" s="253"/>
      <c r="BY45" s="253"/>
      <c r="BZ45" s="253"/>
      <c r="CA45" s="253"/>
      <c r="CB45" s="253"/>
      <c r="CC45" s="253"/>
      <c r="CD45" s="253"/>
      <c r="CE45" s="253"/>
      <c r="CF45" s="253"/>
      <c r="CG45" s="253"/>
      <c r="CH45" s="253"/>
      <c r="CI45" s="253"/>
      <c r="CJ45" s="253"/>
      <c r="CK45" s="253">
        <v>-69</v>
      </c>
      <c r="CL45" s="253">
        <v>-69</v>
      </c>
      <c r="CM45" s="253">
        <v>-69</v>
      </c>
      <c r="CN45" s="253"/>
      <c r="CO45" s="253"/>
      <c r="CP45" s="253"/>
      <c r="CQ45" s="253"/>
      <c r="CR45" s="253"/>
      <c r="CS45" s="253"/>
      <c r="CT45" s="253"/>
      <c r="CU45" s="253"/>
      <c r="CV45" s="253"/>
      <c r="CW45" s="253"/>
      <c r="CX45" s="253"/>
      <c r="CY45" s="253"/>
      <c r="CZ45" s="253"/>
      <c r="DA45" s="253"/>
      <c r="DB45" s="253"/>
      <c r="DC45" s="253"/>
      <c r="DD45" s="253"/>
      <c r="DE45" s="253"/>
      <c r="DF45" s="253"/>
      <c r="DG45" s="253"/>
      <c r="DH45" s="253"/>
      <c r="DI45" s="253"/>
      <c r="DJ45" s="253"/>
      <c r="DK45" s="253"/>
      <c r="DL45" s="253"/>
      <c r="DM45" s="253"/>
      <c r="DN45" s="253"/>
      <c r="DO45" s="253"/>
      <c r="DP45" s="253"/>
      <c r="DQ45" s="253"/>
      <c r="DR45" s="253"/>
      <c r="DS45" s="253"/>
      <c r="DT45" s="253"/>
      <c r="DU45" s="253"/>
      <c r="DV45" s="253"/>
      <c r="DW45" s="253"/>
      <c r="DX45" s="253"/>
      <c r="DY45" s="253"/>
      <c r="DZ45" s="254"/>
    </row>
    <row r="46" spans="1:130" x14ac:dyDescent="0.3">
      <c r="A46" s="440"/>
      <c r="B46" s="263" t="s">
        <v>81</v>
      </c>
      <c r="C46" s="252"/>
      <c r="D46" s="253"/>
      <c r="E46" s="253"/>
      <c r="F46" s="253"/>
      <c r="G46" s="253"/>
      <c r="H46" s="253"/>
      <c r="I46" s="253"/>
      <c r="J46" s="253"/>
      <c r="K46" s="253"/>
      <c r="L46" s="253"/>
      <c r="M46" s="253"/>
      <c r="N46" s="253"/>
      <c r="O46" s="253"/>
      <c r="P46" s="253"/>
      <c r="Q46" s="253"/>
      <c r="R46" s="253"/>
      <c r="S46" s="253"/>
      <c r="T46" s="253"/>
      <c r="U46" s="253"/>
      <c r="V46" s="253"/>
      <c r="W46" s="253"/>
      <c r="X46" s="253"/>
      <c r="Y46" s="253"/>
      <c r="Z46" s="253"/>
      <c r="AA46" s="253"/>
      <c r="AB46" s="253"/>
      <c r="AC46" s="253"/>
      <c r="AD46" s="253"/>
      <c r="AE46" s="253"/>
      <c r="AF46" s="253"/>
      <c r="AG46" s="253"/>
      <c r="AH46" s="253"/>
      <c r="AI46" s="253"/>
      <c r="AJ46" s="253"/>
      <c r="AK46" s="253"/>
      <c r="AL46" s="253"/>
      <c r="AM46" s="253"/>
      <c r="AN46" s="253"/>
      <c r="AO46" s="253"/>
      <c r="AP46" s="253"/>
      <c r="AQ46" s="253"/>
      <c r="AR46" s="253"/>
      <c r="AS46" s="253"/>
      <c r="AT46" s="253"/>
      <c r="AU46" s="253"/>
      <c r="AV46" s="253"/>
      <c r="AW46" s="253"/>
      <c r="AX46" s="253"/>
      <c r="AY46" s="253"/>
      <c r="AZ46" s="253"/>
      <c r="BA46" s="253"/>
      <c r="BB46" s="253"/>
      <c r="BC46" s="253"/>
      <c r="BD46" s="253"/>
      <c r="BE46" s="253"/>
      <c r="BF46" s="253"/>
      <c r="BG46" s="253"/>
      <c r="BH46" s="253"/>
      <c r="BI46" s="253"/>
      <c r="BJ46" s="253"/>
      <c r="BK46" s="253"/>
      <c r="BL46" s="253"/>
      <c r="BM46" s="253"/>
      <c r="BN46" s="253"/>
      <c r="BO46" s="253"/>
      <c r="BP46" s="253"/>
      <c r="BQ46" s="253"/>
      <c r="BR46" s="253"/>
      <c r="BS46" s="253"/>
      <c r="BT46" s="253"/>
      <c r="BU46" s="253"/>
      <c r="BV46" s="253"/>
      <c r="BW46" s="253"/>
      <c r="BX46" s="253"/>
      <c r="BY46" s="253"/>
      <c r="BZ46" s="253"/>
      <c r="CA46" s="253"/>
      <c r="CB46" s="253"/>
      <c r="CC46" s="253"/>
      <c r="CD46" s="253"/>
      <c r="CE46" s="253"/>
      <c r="CF46" s="253"/>
      <c r="CG46" s="253"/>
      <c r="CH46" s="253"/>
      <c r="CI46" s="253"/>
      <c r="CJ46" s="253"/>
      <c r="CK46" s="253"/>
      <c r="CL46" s="253"/>
      <c r="CM46" s="253"/>
      <c r="CN46" s="253"/>
      <c r="CO46" s="253"/>
      <c r="CP46" s="253"/>
      <c r="CQ46" s="253"/>
      <c r="CR46" s="253"/>
      <c r="CS46" s="253"/>
      <c r="CT46" s="253"/>
      <c r="CU46" s="253"/>
      <c r="CV46" s="253"/>
      <c r="CW46" s="253"/>
      <c r="CX46" s="253"/>
      <c r="CY46" s="253"/>
      <c r="CZ46" s="253"/>
      <c r="DA46" s="253"/>
      <c r="DB46" s="253"/>
      <c r="DC46" s="253"/>
      <c r="DD46" s="253"/>
      <c r="DE46" s="253"/>
      <c r="DF46" s="253"/>
      <c r="DG46" s="253"/>
      <c r="DH46" s="253"/>
      <c r="DI46" s="253"/>
      <c r="DJ46" s="253"/>
      <c r="DK46" s="253"/>
      <c r="DL46" s="253"/>
      <c r="DM46" s="253"/>
      <c r="DN46" s="253"/>
      <c r="DO46" s="253"/>
      <c r="DP46" s="253"/>
      <c r="DQ46" s="253"/>
      <c r="DR46" s="253"/>
      <c r="DS46" s="253"/>
      <c r="DT46" s="253"/>
      <c r="DU46" s="253"/>
      <c r="DV46" s="253"/>
      <c r="DW46" s="253"/>
      <c r="DX46" s="253"/>
      <c r="DY46" s="253"/>
      <c r="DZ46" s="254"/>
    </row>
    <row r="47" spans="1:130" ht="14.4" customHeight="1" x14ac:dyDescent="0.3">
      <c r="A47" s="438">
        <f t="shared" ref="A47" si="5">A39+7</f>
        <v>43013</v>
      </c>
      <c r="B47" s="263" t="s">
        <v>78</v>
      </c>
      <c r="C47" s="252"/>
      <c r="D47" s="253"/>
      <c r="E47" s="253"/>
      <c r="F47" s="253"/>
      <c r="G47" s="253"/>
      <c r="H47" s="253"/>
      <c r="I47" s="253"/>
      <c r="J47" s="253"/>
      <c r="K47" s="253"/>
      <c r="L47" s="253"/>
      <c r="M47" s="253"/>
      <c r="N47" s="253"/>
      <c r="O47" s="253"/>
      <c r="P47" s="253"/>
      <c r="Q47" s="253"/>
      <c r="R47" s="253"/>
      <c r="S47" s="253"/>
      <c r="T47" s="253"/>
      <c r="U47" s="253"/>
      <c r="V47" s="253"/>
      <c r="W47" s="253"/>
      <c r="X47" s="253"/>
      <c r="Y47" s="253"/>
      <c r="Z47" s="253"/>
      <c r="AA47" s="253"/>
      <c r="AB47" s="253"/>
      <c r="AC47" s="253">
        <v>1</v>
      </c>
      <c r="AD47" s="253"/>
      <c r="AE47" s="253"/>
      <c r="AF47" s="253"/>
      <c r="AG47" s="253"/>
      <c r="AH47" s="253"/>
      <c r="AI47" s="253"/>
      <c r="AJ47" s="253"/>
      <c r="AK47" s="253"/>
      <c r="AL47" s="253"/>
      <c r="AM47" s="253"/>
      <c r="AN47" s="253"/>
      <c r="AO47" s="253"/>
      <c r="AP47" s="253"/>
      <c r="AQ47" s="253"/>
      <c r="AR47" s="253"/>
      <c r="AS47" s="253"/>
      <c r="AT47" s="253"/>
      <c r="AU47" s="253"/>
      <c r="AV47" s="253"/>
      <c r="AW47" s="253"/>
      <c r="AX47" s="253">
        <v>1</v>
      </c>
      <c r="AY47" s="253"/>
      <c r="AZ47" s="253"/>
      <c r="BA47" s="253"/>
      <c r="BB47" s="253"/>
      <c r="BC47" s="253"/>
      <c r="BD47" s="253"/>
      <c r="BE47" s="253"/>
      <c r="BF47" s="253"/>
      <c r="BG47" s="253"/>
      <c r="BH47" s="253"/>
      <c r="BI47" s="253"/>
      <c r="BJ47" s="253"/>
      <c r="BK47" s="253"/>
      <c r="BL47" s="253"/>
      <c r="BM47" s="253"/>
      <c r="BN47" s="253"/>
      <c r="BO47" s="253"/>
      <c r="BP47" s="253"/>
      <c r="BQ47" s="253"/>
      <c r="BR47" s="253"/>
      <c r="BS47" s="253"/>
      <c r="BT47" s="253"/>
      <c r="BU47" s="253"/>
      <c r="BV47" s="253"/>
      <c r="BW47" s="253"/>
      <c r="BX47" s="253"/>
      <c r="BY47" s="253"/>
      <c r="BZ47" s="253"/>
      <c r="CA47" s="253"/>
      <c r="CB47" s="253"/>
      <c r="CC47" s="253"/>
      <c r="CD47" s="253"/>
      <c r="CE47" s="253"/>
      <c r="CF47" s="253"/>
      <c r="CG47" s="253"/>
      <c r="CH47" s="253"/>
      <c r="CI47" s="253"/>
      <c r="CJ47" s="253"/>
      <c r="CK47" s="253"/>
      <c r="CL47" s="253"/>
      <c r="CM47" s="253"/>
      <c r="CN47" s="253"/>
      <c r="CO47" s="253"/>
      <c r="CP47" s="253"/>
      <c r="CQ47" s="253"/>
      <c r="CR47" s="253"/>
      <c r="CS47" s="253"/>
      <c r="CT47" s="253"/>
      <c r="CU47" s="253"/>
      <c r="CV47" s="253"/>
      <c r="CW47" s="253"/>
      <c r="CX47" s="253"/>
      <c r="CY47" s="253"/>
      <c r="CZ47" s="253"/>
      <c r="DA47" s="253"/>
      <c r="DB47" s="253"/>
      <c r="DC47" s="253"/>
      <c r="DD47" s="253"/>
      <c r="DE47" s="253"/>
      <c r="DF47" s="253"/>
      <c r="DG47" s="253"/>
      <c r="DH47" s="253"/>
      <c r="DI47" s="253"/>
      <c r="DJ47" s="253"/>
      <c r="DK47" s="253"/>
      <c r="DL47" s="253"/>
      <c r="DM47" s="253"/>
      <c r="DN47" s="253"/>
      <c r="DO47" s="253"/>
      <c r="DP47" s="253"/>
      <c r="DQ47" s="253"/>
      <c r="DR47" s="253"/>
      <c r="DS47" s="253"/>
      <c r="DT47" s="253"/>
      <c r="DU47" s="253"/>
      <c r="DV47" s="253"/>
      <c r="DW47" s="253"/>
      <c r="DX47" s="253"/>
      <c r="DY47" s="253"/>
      <c r="DZ47" s="254"/>
    </row>
    <row r="48" spans="1:130" x14ac:dyDescent="0.3">
      <c r="A48" s="439"/>
      <c r="B48" s="263" t="s">
        <v>79</v>
      </c>
      <c r="C48" s="252"/>
      <c r="D48" s="253"/>
      <c r="E48" s="253"/>
      <c r="F48" s="253"/>
      <c r="G48" s="253"/>
      <c r="H48" s="253"/>
      <c r="I48" s="253"/>
      <c r="J48" s="253"/>
      <c r="K48" s="253">
        <v>1</v>
      </c>
      <c r="L48" s="253">
        <v>1</v>
      </c>
      <c r="M48" s="253"/>
      <c r="N48" s="253"/>
      <c r="O48" s="253">
        <v>1</v>
      </c>
      <c r="P48" s="253"/>
      <c r="Q48" s="253"/>
      <c r="R48" s="253"/>
      <c r="S48" s="253"/>
      <c r="T48" s="253"/>
      <c r="U48" s="253"/>
      <c r="V48" s="253"/>
      <c r="W48" s="253"/>
      <c r="X48" s="253"/>
      <c r="Y48" s="253"/>
      <c r="Z48" s="253"/>
      <c r="AA48" s="253"/>
      <c r="AB48" s="253"/>
      <c r="AC48" s="253"/>
      <c r="AD48" s="253"/>
      <c r="AE48" s="253">
        <v>1</v>
      </c>
      <c r="AF48" s="253"/>
      <c r="AG48" s="253"/>
      <c r="AH48" s="253"/>
      <c r="AI48" s="253"/>
      <c r="AJ48" s="253"/>
      <c r="AK48" s="253"/>
      <c r="AL48" s="253"/>
      <c r="AM48" s="253"/>
      <c r="AN48" s="253"/>
      <c r="AO48" s="253"/>
      <c r="AP48" s="253"/>
      <c r="AQ48" s="253"/>
      <c r="AR48" s="253"/>
      <c r="AS48" s="253"/>
      <c r="AT48" s="253"/>
      <c r="AU48" s="253"/>
      <c r="AV48" s="253"/>
      <c r="AW48" s="253"/>
      <c r="AX48" s="253"/>
      <c r="AY48" s="253"/>
      <c r="AZ48" s="253"/>
      <c r="BA48" s="253"/>
      <c r="BB48" s="253"/>
      <c r="BC48" s="253">
        <v>1</v>
      </c>
      <c r="BD48" s="253"/>
      <c r="BE48" s="253"/>
      <c r="BF48" s="253"/>
      <c r="BG48" s="253"/>
      <c r="BH48" s="253"/>
      <c r="BI48" s="253"/>
      <c r="BJ48" s="253"/>
      <c r="BK48" s="253"/>
      <c r="BL48" s="253"/>
      <c r="BM48" s="253"/>
      <c r="BN48" s="253"/>
      <c r="BO48" s="253"/>
      <c r="BP48" s="253"/>
      <c r="BQ48" s="253">
        <v>1</v>
      </c>
      <c r="BR48" s="253"/>
      <c r="BS48" s="253"/>
      <c r="BT48" s="253"/>
      <c r="BU48" s="253"/>
      <c r="BV48" s="253"/>
      <c r="BW48" s="253"/>
      <c r="BX48" s="253"/>
      <c r="BY48" s="253"/>
      <c r="BZ48" s="253"/>
      <c r="CA48" s="253"/>
      <c r="CB48" s="253"/>
      <c r="CC48" s="253"/>
      <c r="CD48" s="253"/>
      <c r="CE48" s="253"/>
      <c r="CF48" s="253"/>
      <c r="CG48" s="253"/>
      <c r="CH48" s="253"/>
      <c r="CI48" s="253"/>
      <c r="CJ48" s="253"/>
      <c r="CK48" s="253"/>
      <c r="CL48" s="253"/>
      <c r="CM48" s="253"/>
      <c r="CN48" s="253"/>
      <c r="CO48" s="253"/>
      <c r="CP48" s="253"/>
      <c r="CQ48" s="253"/>
      <c r="CR48" s="253"/>
      <c r="CS48" s="253"/>
      <c r="CT48" s="253"/>
      <c r="CU48" s="253"/>
      <c r="CV48" s="253"/>
      <c r="CW48" s="253"/>
      <c r="CX48" s="253"/>
      <c r="CY48" s="253"/>
      <c r="CZ48" s="253"/>
      <c r="DA48" s="253"/>
      <c r="DB48" s="253"/>
      <c r="DC48" s="253"/>
      <c r="DD48" s="253"/>
      <c r="DE48" s="253"/>
      <c r="DF48" s="253"/>
      <c r="DG48" s="253"/>
      <c r="DH48" s="253"/>
      <c r="DI48" s="253"/>
      <c r="DJ48" s="253"/>
      <c r="DK48" s="253"/>
      <c r="DL48" s="253"/>
      <c r="DM48" s="253"/>
      <c r="DN48" s="253"/>
      <c r="DO48" s="253"/>
      <c r="DP48" s="253"/>
      <c r="DQ48" s="253"/>
      <c r="DR48" s="253"/>
      <c r="DS48" s="253"/>
      <c r="DT48" s="253"/>
      <c r="DU48" s="253"/>
      <c r="DV48" s="253"/>
      <c r="DW48" s="253"/>
      <c r="DX48" s="253"/>
      <c r="DY48" s="253"/>
      <c r="DZ48" s="254"/>
    </row>
    <row r="49" spans="1:130" x14ac:dyDescent="0.3">
      <c r="A49" s="439"/>
      <c r="B49" s="263" t="s">
        <v>77</v>
      </c>
      <c r="C49" s="252"/>
      <c r="D49" s="253"/>
      <c r="E49" s="253"/>
      <c r="F49" s="253"/>
      <c r="G49" s="253"/>
      <c r="H49" s="253"/>
      <c r="I49" s="253"/>
      <c r="J49" s="253"/>
      <c r="K49" s="253"/>
      <c r="L49" s="253"/>
      <c r="M49" s="253"/>
      <c r="N49" s="253"/>
      <c r="O49" s="253"/>
      <c r="P49" s="253"/>
      <c r="Q49" s="253"/>
      <c r="R49" s="253"/>
      <c r="S49" s="253"/>
      <c r="T49" s="253"/>
      <c r="U49" s="253"/>
      <c r="V49" s="253"/>
      <c r="W49" s="253"/>
      <c r="X49" s="253"/>
      <c r="Y49" s="253"/>
      <c r="Z49" s="253"/>
      <c r="AA49" s="253"/>
      <c r="AB49" s="253"/>
      <c r="AC49" s="253"/>
      <c r="AD49" s="253"/>
      <c r="AE49" s="253"/>
      <c r="AF49" s="253"/>
      <c r="AG49" s="253"/>
      <c r="AH49" s="253"/>
      <c r="AI49" s="253"/>
      <c r="AJ49" s="253"/>
      <c r="AK49" s="253"/>
      <c r="AL49" s="253"/>
      <c r="AM49" s="253"/>
      <c r="AN49" s="253"/>
      <c r="AO49" s="253"/>
      <c r="AP49" s="253"/>
      <c r="AQ49" s="253"/>
      <c r="AR49" s="253"/>
      <c r="AS49" s="253"/>
      <c r="AT49" s="253"/>
      <c r="AU49" s="253"/>
      <c r="AV49" s="253"/>
      <c r="AW49" s="253"/>
      <c r="AX49" s="253"/>
      <c r="AY49" s="253"/>
      <c r="AZ49" s="253"/>
      <c r="BA49" s="253"/>
      <c r="BB49" s="253"/>
      <c r="BC49" s="253"/>
      <c r="BD49" s="253"/>
      <c r="BE49" s="253"/>
      <c r="BF49" s="253"/>
      <c r="BG49" s="253"/>
      <c r="BH49" s="253"/>
      <c r="BI49" s="253"/>
      <c r="BJ49" s="253"/>
      <c r="BK49" s="253"/>
      <c r="BL49" s="253"/>
      <c r="BM49" s="253"/>
      <c r="BN49" s="253"/>
      <c r="BO49" s="253"/>
      <c r="BP49" s="253"/>
      <c r="BQ49" s="253"/>
      <c r="BR49" s="253"/>
      <c r="BS49" s="253"/>
      <c r="BT49" s="253"/>
      <c r="BU49" s="253"/>
      <c r="BV49" s="253"/>
      <c r="BW49" s="253"/>
      <c r="BX49" s="253"/>
      <c r="BY49" s="253"/>
      <c r="BZ49" s="253"/>
      <c r="CA49" s="253"/>
      <c r="CB49" s="253"/>
      <c r="CC49" s="253"/>
      <c r="CD49" s="253"/>
      <c r="CE49" s="253"/>
      <c r="CF49" s="253"/>
      <c r="CG49" s="253"/>
      <c r="CH49" s="253"/>
      <c r="CI49" s="253"/>
      <c r="CJ49" s="253"/>
      <c r="CK49" s="253"/>
      <c r="CL49" s="253"/>
      <c r="CM49" s="253"/>
      <c r="CN49" s="253"/>
      <c r="CO49" s="253"/>
      <c r="CP49" s="253"/>
      <c r="CQ49" s="253"/>
      <c r="CR49" s="253"/>
      <c r="CS49" s="253"/>
      <c r="CT49" s="253"/>
      <c r="CU49" s="253"/>
      <c r="CV49" s="253"/>
      <c r="CW49" s="253"/>
      <c r="CX49" s="253"/>
      <c r="CY49" s="253"/>
      <c r="CZ49" s="253"/>
      <c r="DA49" s="253"/>
      <c r="DB49" s="253"/>
      <c r="DC49" s="253"/>
      <c r="DD49" s="253"/>
      <c r="DE49" s="253"/>
      <c r="DF49" s="253"/>
      <c r="DG49" s="253"/>
      <c r="DH49" s="253"/>
      <c r="DI49" s="253"/>
      <c r="DJ49" s="253"/>
      <c r="DK49" s="253"/>
      <c r="DL49" s="253"/>
      <c r="DM49" s="253"/>
      <c r="DN49" s="253"/>
      <c r="DO49" s="253"/>
      <c r="DP49" s="253"/>
      <c r="DQ49" s="253"/>
      <c r="DR49" s="253"/>
      <c r="DS49" s="253"/>
      <c r="DT49" s="253"/>
      <c r="DU49" s="253"/>
      <c r="DV49" s="253"/>
      <c r="DW49" s="253"/>
      <c r="DX49" s="253"/>
      <c r="DY49" s="253"/>
      <c r="DZ49" s="254"/>
    </row>
    <row r="50" spans="1:130" x14ac:dyDescent="0.3">
      <c r="A50" s="439"/>
      <c r="B50" s="263" t="s">
        <v>82</v>
      </c>
      <c r="C50" s="252"/>
      <c r="D50" s="253"/>
      <c r="E50" s="253"/>
      <c r="F50" s="253"/>
      <c r="G50" s="253"/>
      <c r="H50" s="253"/>
      <c r="I50" s="253"/>
      <c r="J50" s="253"/>
      <c r="K50" s="253"/>
      <c r="L50" s="253"/>
      <c r="M50" s="253">
        <v>2</v>
      </c>
      <c r="N50" s="253"/>
      <c r="O50" s="253"/>
      <c r="P50" s="253"/>
      <c r="Q50" s="253">
        <v>1</v>
      </c>
      <c r="R50" s="253"/>
      <c r="S50" s="253"/>
      <c r="T50" s="253"/>
      <c r="U50" s="253"/>
      <c r="V50" s="253"/>
      <c r="W50" s="253"/>
      <c r="X50" s="253"/>
      <c r="Y50" s="253"/>
      <c r="Z50" s="253"/>
      <c r="AA50" s="253"/>
      <c r="AB50" s="253"/>
      <c r="AC50" s="253"/>
      <c r="AD50" s="253"/>
      <c r="AE50" s="253"/>
      <c r="AF50" s="253"/>
      <c r="AG50" s="253"/>
      <c r="AH50" s="253"/>
      <c r="AI50" s="253"/>
      <c r="AJ50" s="253"/>
      <c r="AK50" s="253"/>
      <c r="AL50" s="253"/>
      <c r="AM50" s="253"/>
      <c r="AN50" s="253"/>
      <c r="AO50" s="253"/>
      <c r="AP50" s="253"/>
      <c r="AQ50" s="253"/>
      <c r="AR50" s="253"/>
      <c r="AS50" s="253"/>
      <c r="AT50" s="253"/>
      <c r="AU50" s="253"/>
      <c r="AV50" s="253"/>
      <c r="AW50" s="253"/>
      <c r="AX50" s="253"/>
      <c r="AY50" s="253"/>
      <c r="AZ50" s="253"/>
      <c r="BA50" s="253"/>
      <c r="BB50" s="253"/>
      <c r="BC50" s="253"/>
      <c r="BD50" s="253"/>
      <c r="BE50" s="253"/>
      <c r="BF50" s="253"/>
      <c r="BG50" s="253"/>
      <c r="BH50" s="253"/>
      <c r="BI50" s="253"/>
      <c r="BJ50" s="253"/>
      <c r="BK50" s="253"/>
      <c r="BL50" s="253"/>
      <c r="BM50" s="253"/>
      <c r="BN50" s="253"/>
      <c r="BO50" s="253"/>
      <c r="BP50" s="253"/>
      <c r="BQ50" s="253"/>
      <c r="BR50" s="253"/>
      <c r="BS50" s="253"/>
      <c r="BT50" s="253"/>
      <c r="BU50" s="253"/>
      <c r="BV50" s="253"/>
      <c r="BW50" s="253"/>
      <c r="BX50" s="253"/>
      <c r="BY50" s="253"/>
      <c r="BZ50" s="253"/>
      <c r="CA50" s="253"/>
      <c r="CB50" s="253"/>
      <c r="CC50" s="253"/>
      <c r="CD50" s="253"/>
      <c r="CE50" s="253"/>
      <c r="CF50" s="253"/>
      <c r="CG50" s="253"/>
      <c r="CH50" s="253"/>
      <c r="CI50" s="253"/>
      <c r="CJ50" s="253"/>
      <c r="CK50" s="253"/>
      <c r="CL50" s="253"/>
      <c r="CM50" s="253"/>
      <c r="CN50" s="253"/>
      <c r="CO50" s="253"/>
      <c r="CP50" s="253"/>
      <c r="CQ50" s="253"/>
      <c r="CR50" s="253"/>
      <c r="CS50" s="253"/>
      <c r="CT50" s="253"/>
      <c r="CU50" s="253"/>
      <c r="CV50" s="253"/>
      <c r="CW50" s="253"/>
      <c r="CX50" s="253"/>
      <c r="CY50" s="253"/>
      <c r="CZ50" s="253"/>
      <c r="DA50" s="253"/>
      <c r="DB50" s="253"/>
      <c r="DC50" s="253"/>
      <c r="DD50" s="253"/>
      <c r="DE50" s="253"/>
      <c r="DF50" s="253"/>
      <c r="DG50" s="253"/>
      <c r="DH50" s="253"/>
      <c r="DI50" s="253"/>
      <c r="DJ50" s="253"/>
      <c r="DK50" s="253"/>
      <c r="DL50" s="253"/>
      <c r="DM50" s="253"/>
      <c r="DN50" s="253"/>
      <c r="DO50" s="253"/>
      <c r="DP50" s="253"/>
      <c r="DQ50" s="253"/>
      <c r="DR50" s="253"/>
      <c r="DS50" s="253"/>
      <c r="DT50" s="253"/>
      <c r="DU50" s="253"/>
      <c r="DV50" s="253"/>
      <c r="DW50" s="253"/>
      <c r="DX50" s="253"/>
      <c r="DY50" s="253"/>
      <c r="DZ50" s="254"/>
    </row>
    <row r="51" spans="1:130" x14ac:dyDescent="0.3">
      <c r="A51" s="439"/>
      <c r="B51" s="263" t="s">
        <v>83</v>
      </c>
      <c r="C51" s="252"/>
      <c r="D51" s="253"/>
      <c r="E51" s="253"/>
      <c r="F51" s="253"/>
      <c r="G51" s="253"/>
      <c r="H51" s="253"/>
      <c r="I51" s="253"/>
      <c r="J51" s="253"/>
      <c r="K51" s="253"/>
      <c r="L51" s="253"/>
      <c r="M51" s="253"/>
      <c r="N51" s="253"/>
      <c r="O51" s="253"/>
      <c r="P51" s="253"/>
      <c r="Q51" s="253"/>
      <c r="R51" s="253"/>
      <c r="S51" s="253"/>
      <c r="T51" s="253"/>
      <c r="U51" s="253"/>
      <c r="V51" s="253"/>
      <c r="W51" s="253"/>
      <c r="X51" s="253"/>
      <c r="Y51" s="253"/>
      <c r="Z51" s="253"/>
      <c r="AA51" s="253"/>
      <c r="AB51" s="253"/>
      <c r="AC51" s="253"/>
      <c r="AD51" s="253"/>
      <c r="AE51" s="253"/>
      <c r="AF51" s="253"/>
      <c r="AG51" s="253"/>
      <c r="AH51" s="253"/>
      <c r="AI51" s="253"/>
      <c r="AJ51" s="253"/>
      <c r="AK51" s="253"/>
      <c r="AL51" s="253"/>
      <c r="AM51" s="253"/>
      <c r="AN51" s="253"/>
      <c r="AO51" s="253"/>
      <c r="AP51" s="253"/>
      <c r="AQ51" s="253"/>
      <c r="AR51" s="253"/>
      <c r="AS51" s="253"/>
      <c r="AT51" s="253"/>
      <c r="AU51" s="253"/>
      <c r="AV51" s="253"/>
      <c r="AW51" s="253"/>
      <c r="AX51" s="253"/>
      <c r="AY51" s="253"/>
      <c r="AZ51" s="253"/>
      <c r="BA51" s="253"/>
      <c r="BB51" s="253"/>
      <c r="BC51" s="253"/>
      <c r="BD51" s="253"/>
      <c r="BE51" s="253"/>
      <c r="BF51" s="253"/>
      <c r="BG51" s="253"/>
      <c r="BH51" s="253"/>
      <c r="BI51" s="253"/>
      <c r="BJ51" s="253"/>
      <c r="BK51" s="253"/>
      <c r="BL51" s="253"/>
      <c r="BM51" s="253"/>
      <c r="BN51" s="253"/>
      <c r="BO51" s="253"/>
      <c r="BP51" s="253"/>
      <c r="BQ51" s="253"/>
      <c r="BR51" s="253"/>
      <c r="BS51" s="253"/>
      <c r="BT51" s="253"/>
      <c r="BU51" s="253"/>
      <c r="BV51" s="253"/>
      <c r="BW51" s="253"/>
      <c r="BX51" s="253"/>
      <c r="BY51" s="253"/>
      <c r="BZ51" s="253"/>
      <c r="CA51" s="253"/>
      <c r="CB51" s="253"/>
      <c r="CC51" s="253"/>
      <c r="CD51" s="253"/>
      <c r="CE51" s="253"/>
      <c r="CF51" s="253"/>
      <c r="CG51" s="253"/>
      <c r="CH51" s="253"/>
      <c r="CI51" s="253"/>
      <c r="CJ51" s="253"/>
      <c r="CK51" s="253"/>
      <c r="CL51" s="253"/>
      <c r="CM51" s="253"/>
      <c r="CN51" s="253"/>
      <c r="CO51" s="253"/>
      <c r="CP51" s="253"/>
      <c r="CQ51" s="253"/>
      <c r="CR51" s="253"/>
      <c r="CS51" s="253"/>
      <c r="CT51" s="253"/>
      <c r="CU51" s="253"/>
      <c r="CV51" s="253"/>
      <c r="CW51" s="253"/>
      <c r="CX51" s="253"/>
      <c r="CY51" s="253"/>
      <c r="CZ51" s="253"/>
      <c r="DA51" s="253"/>
      <c r="DB51" s="253"/>
      <c r="DC51" s="253"/>
      <c r="DD51" s="253"/>
      <c r="DE51" s="253"/>
      <c r="DF51" s="253"/>
      <c r="DG51" s="253"/>
      <c r="DH51" s="253"/>
      <c r="DI51" s="253"/>
      <c r="DJ51" s="253"/>
      <c r="DK51" s="253"/>
      <c r="DL51" s="253"/>
      <c r="DM51" s="253"/>
      <c r="DN51" s="253"/>
      <c r="DO51" s="253"/>
      <c r="DP51" s="253"/>
      <c r="DQ51" s="253"/>
      <c r="DR51" s="253"/>
      <c r="DS51" s="253"/>
      <c r="DT51" s="253"/>
      <c r="DU51" s="253"/>
      <c r="DV51" s="253"/>
      <c r="DW51" s="253"/>
      <c r="DX51" s="253"/>
      <c r="DY51" s="253"/>
      <c r="DZ51" s="254"/>
    </row>
    <row r="52" spans="1:130" x14ac:dyDescent="0.3">
      <c r="A52" s="439"/>
      <c r="B52" s="263" t="s">
        <v>38</v>
      </c>
      <c r="C52" s="252"/>
      <c r="D52" s="253"/>
      <c r="E52" s="253"/>
      <c r="F52" s="253"/>
      <c r="G52" s="253"/>
      <c r="H52" s="253"/>
      <c r="I52" s="253"/>
      <c r="J52" s="253"/>
      <c r="K52" s="253"/>
      <c r="L52" s="253"/>
      <c r="M52" s="253"/>
      <c r="N52" s="253"/>
      <c r="O52" s="253"/>
      <c r="P52" s="253"/>
      <c r="Q52" s="253"/>
      <c r="R52" s="253"/>
      <c r="S52" s="253"/>
      <c r="T52" s="253"/>
      <c r="U52" s="253"/>
      <c r="V52" s="253"/>
      <c r="W52" s="253"/>
      <c r="X52" s="253"/>
      <c r="Y52" s="253"/>
      <c r="Z52" s="253"/>
      <c r="AA52" s="253"/>
      <c r="AB52" s="253"/>
      <c r="AC52" s="253"/>
      <c r="AD52" s="253"/>
      <c r="AE52" s="253"/>
      <c r="AF52" s="253"/>
      <c r="AG52" s="253"/>
      <c r="AH52" s="253"/>
      <c r="AI52" s="253"/>
      <c r="AJ52" s="253"/>
      <c r="AK52" s="253"/>
      <c r="AL52" s="253"/>
      <c r="AM52" s="253"/>
      <c r="AN52" s="253"/>
      <c r="AO52" s="253"/>
      <c r="AP52" s="253"/>
      <c r="AQ52" s="253"/>
      <c r="AR52" s="253"/>
      <c r="AS52" s="253"/>
      <c r="AT52" s="253"/>
      <c r="AU52" s="253"/>
      <c r="AV52" s="253"/>
      <c r="AW52" s="253"/>
      <c r="AX52" s="253"/>
      <c r="AY52" s="253"/>
      <c r="AZ52" s="253"/>
      <c r="BA52" s="253"/>
      <c r="BB52" s="253"/>
      <c r="BC52" s="253"/>
      <c r="BD52" s="253"/>
      <c r="BE52" s="253"/>
      <c r="BF52" s="253"/>
      <c r="BG52" s="253"/>
      <c r="BH52" s="253"/>
      <c r="BI52" s="253"/>
      <c r="BJ52" s="253"/>
      <c r="BK52" s="253"/>
      <c r="BL52" s="253"/>
      <c r="BM52" s="253"/>
      <c r="BN52" s="253"/>
      <c r="BO52" s="253"/>
      <c r="BP52" s="253"/>
      <c r="BQ52" s="253"/>
      <c r="BR52" s="253"/>
      <c r="BS52" s="253"/>
      <c r="BT52" s="253"/>
      <c r="BU52" s="253"/>
      <c r="BV52" s="253"/>
      <c r="BW52" s="253"/>
      <c r="BX52" s="253"/>
      <c r="BY52" s="253"/>
      <c r="BZ52" s="253"/>
      <c r="CA52" s="253"/>
      <c r="CB52" s="253"/>
      <c r="CC52" s="253"/>
      <c r="CD52" s="253"/>
      <c r="CE52" s="253"/>
      <c r="CF52" s="253"/>
      <c r="CG52" s="253"/>
      <c r="CH52" s="253"/>
      <c r="CI52" s="253"/>
      <c r="CJ52" s="253"/>
      <c r="CK52" s="253"/>
      <c r="CL52" s="253"/>
      <c r="CM52" s="253"/>
      <c r="CN52" s="253"/>
      <c r="CO52" s="253"/>
      <c r="CP52" s="253"/>
      <c r="CQ52" s="253"/>
      <c r="CR52" s="253"/>
      <c r="CS52" s="253"/>
      <c r="CT52" s="253"/>
      <c r="CU52" s="253"/>
      <c r="CV52" s="253"/>
      <c r="CW52" s="253"/>
      <c r="CX52" s="253"/>
      <c r="CY52" s="253"/>
      <c r="CZ52" s="253"/>
      <c r="DA52" s="253"/>
      <c r="DB52" s="253"/>
      <c r="DC52" s="253"/>
      <c r="DD52" s="253"/>
      <c r="DE52" s="253"/>
      <c r="DF52" s="253"/>
      <c r="DG52" s="253"/>
      <c r="DH52" s="253"/>
      <c r="DI52" s="253"/>
      <c r="DJ52" s="253"/>
      <c r="DK52" s="253"/>
      <c r="DL52" s="253"/>
      <c r="DM52" s="253"/>
      <c r="DN52" s="253"/>
      <c r="DO52" s="253"/>
      <c r="DP52" s="253"/>
      <c r="DQ52" s="253"/>
      <c r="DR52" s="253"/>
      <c r="DS52" s="253"/>
      <c r="DT52" s="253"/>
      <c r="DU52" s="253"/>
      <c r="DV52" s="253"/>
      <c r="DW52" s="253"/>
      <c r="DX52" s="253"/>
      <c r="DY52" s="253"/>
      <c r="DZ52" s="254"/>
    </row>
    <row r="53" spans="1:130" x14ac:dyDescent="0.3">
      <c r="A53" s="439"/>
      <c r="B53" s="280" t="s">
        <v>80</v>
      </c>
      <c r="C53" s="252">
        <v>1</v>
      </c>
      <c r="D53" s="253">
        <v>1</v>
      </c>
      <c r="E53" s="253">
        <v>1</v>
      </c>
      <c r="F53" s="253">
        <v>1</v>
      </c>
      <c r="G53" s="253">
        <v>1</v>
      </c>
      <c r="H53" s="253">
        <v>1</v>
      </c>
      <c r="I53" s="253">
        <v>1</v>
      </c>
      <c r="J53" s="253"/>
      <c r="K53" s="253"/>
      <c r="L53" s="253"/>
      <c r="M53" s="253"/>
      <c r="N53" s="253"/>
      <c r="O53" s="253"/>
      <c r="P53" s="253"/>
      <c r="Q53" s="253"/>
      <c r="R53" s="253"/>
      <c r="S53" s="253"/>
      <c r="T53" s="253"/>
      <c r="U53" s="253"/>
      <c r="V53" s="253"/>
      <c r="W53" s="253"/>
      <c r="X53" s="253"/>
      <c r="Y53" s="253"/>
      <c r="Z53" s="253"/>
      <c r="AA53" s="253"/>
      <c r="AB53" s="253"/>
      <c r="AC53" s="253"/>
      <c r="AD53" s="253"/>
      <c r="AE53" s="253"/>
      <c r="AF53" s="253"/>
      <c r="AG53" s="253"/>
      <c r="AH53" s="253"/>
      <c r="AI53" s="253"/>
      <c r="AJ53" s="253">
        <v>2</v>
      </c>
      <c r="AK53" s="253">
        <v>2</v>
      </c>
      <c r="AL53" s="253">
        <v>2</v>
      </c>
      <c r="AM53" s="253">
        <v>2</v>
      </c>
      <c r="AN53" s="253">
        <v>2</v>
      </c>
      <c r="AO53" s="253"/>
      <c r="AP53" s="253"/>
      <c r="AQ53" s="253"/>
      <c r="AR53" s="253"/>
      <c r="AS53" s="253"/>
      <c r="AT53" s="253"/>
      <c r="AU53" s="253"/>
      <c r="AV53" s="253"/>
      <c r="AW53" s="253"/>
      <c r="AX53" s="253"/>
      <c r="AY53" s="253"/>
      <c r="AZ53" s="253"/>
      <c r="BA53" s="253"/>
      <c r="BB53" s="253"/>
      <c r="BC53" s="253"/>
      <c r="BD53" s="253"/>
      <c r="BE53" s="253"/>
      <c r="BF53" s="253"/>
      <c r="BG53" s="253"/>
      <c r="BH53" s="253"/>
      <c r="BI53" s="253"/>
      <c r="BJ53" s="253"/>
      <c r="BK53" s="253"/>
      <c r="BL53" s="253"/>
      <c r="BM53" s="253"/>
      <c r="BN53" s="253"/>
      <c r="BO53" s="253"/>
      <c r="BP53" s="253"/>
      <c r="BQ53" s="253"/>
      <c r="BR53" s="253"/>
      <c r="BS53" s="253"/>
      <c r="BT53" s="253"/>
      <c r="BU53" s="253"/>
      <c r="BV53" s="253"/>
      <c r="BW53" s="253"/>
      <c r="BX53" s="253"/>
      <c r="BY53" s="253"/>
      <c r="BZ53" s="253"/>
      <c r="CA53" s="253"/>
      <c r="CB53" s="253"/>
      <c r="CC53" s="253"/>
      <c r="CD53" s="253"/>
      <c r="CE53" s="253"/>
      <c r="CF53" s="253"/>
      <c r="CG53" s="253"/>
      <c r="CH53" s="253"/>
      <c r="CI53" s="253"/>
      <c r="CJ53" s="253"/>
      <c r="CK53" s="253"/>
      <c r="CL53" s="253"/>
      <c r="CM53" s="253"/>
      <c r="CN53" s="253"/>
      <c r="CO53" s="253"/>
      <c r="CP53" s="253"/>
      <c r="CQ53" s="253"/>
      <c r="CR53" s="253"/>
      <c r="CS53" s="253"/>
      <c r="CT53" s="253"/>
      <c r="CU53" s="253"/>
      <c r="CV53" s="253"/>
      <c r="CW53" s="253"/>
      <c r="CX53" s="253"/>
      <c r="CY53" s="253"/>
      <c r="CZ53" s="253"/>
      <c r="DA53" s="253"/>
      <c r="DB53" s="253"/>
      <c r="DC53" s="253"/>
      <c r="DD53" s="253"/>
      <c r="DE53" s="253"/>
      <c r="DF53" s="253"/>
      <c r="DG53" s="253"/>
      <c r="DH53" s="253"/>
      <c r="DI53" s="253"/>
      <c r="DJ53" s="253"/>
      <c r="DK53" s="253"/>
      <c r="DL53" s="253"/>
      <c r="DM53" s="253"/>
      <c r="DN53" s="253"/>
      <c r="DO53" s="253"/>
      <c r="DP53" s="253"/>
      <c r="DQ53" s="253"/>
      <c r="DR53" s="253"/>
      <c r="DS53" s="253"/>
      <c r="DT53" s="253"/>
      <c r="DU53" s="253"/>
      <c r="DV53" s="253"/>
      <c r="DW53" s="253"/>
      <c r="DX53" s="253"/>
      <c r="DY53" s="253"/>
      <c r="DZ53" s="254"/>
    </row>
    <row r="54" spans="1:130" ht="14.4" customHeight="1" x14ac:dyDescent="0.3">
      <c r="A54" s="440"/>
      <c r="B54" s="263" t="s">
        <v>81</v>
      </c>
      <c r="C54" s="252"/>
      <c r="D54" s="253"/>
      <c r="E54" s="253"/>
      <c r="F54" s="253"/>
      <c r="G54" s="253"/>
      <c r="H54" s="253"/>
      <c r="I54" s="253"/>
      <c r="J54" s="253"/>
      <c r="K54" s="253"/>
      <c r="L54" s="253"/>
      <c r="M54" s="253"/>
      <c r="N54" s="253"/>
      <c r="O54" s="253"/>
      <c r="P54" s="253"/>
      <c r="Q54" s="253"/>
      <c r="R54" s="253"/>
      <c r="S54" s="253"/>
      <c r="T54" s="253"/>
      <c r="U54" s="253"/>
      <c r="V54" s="253"/>
      <c r="W54" s="253"/>
      <c r="X54" s="253"/>
      <c r="Y54" s="253"/>
      <c r="Z54" s="253"/>
      <c r="AA54" s="253"/>
      <c r="AB54" s="253"/>
      <c r="AC54" s="253"/>
      <c r="AD54" s="253"/>
      <c r="AE54" s="253"/>
      <c r="AF54" s="253"/>
      <c r="AG54" s="253"/>
      <c r="AH54" s="253"/>
      <c r="AI54" s="253"/>
      <c r="AJ54" s="253"/>
      <c r="AK54" s="253"/>
      <c r="AL54" s="253"/>
      <c r="AM54" s="253"/>
      <c r="AN54" s="253"/>
      <c r="AO54" s="253"/>
      <c r="AP54" s="253"/>
      <c r="AQ54" s="253"/>
      <c r="AR54" s="253"/>
      <c r="AS54" s="253"/>
      <c r="AT54" s="253"/>
      <c r="AU54" s="253"/>
      <c r="AV54" s="253"/>
      <c r="AW54" s="253"/>
      <c r="AX54" s="253"/>
      <c r="AY54" s="253"/>
      <c r="AZ54" s="253"/>
      <c r="BA54" s="253"/>
      <c r="BB54" s="253"/>
      <c r="BC54" s="253"/>
      <c r="BD54" s="253"/>
      <c r="BE54" s="253"/>
      <c r="BF54" s="253"/>
      <c r="BG54" s="253"/>
      <c r="BH54" s="253"/>
      <c r="BI54" s="253"/>
      <c r="BJ54" s="253"/>
      <c r="BK54" s="253"/>
      <c r="BL54" s="253"/>
      <c r="BM54" s="253"/>
      <c r="BN54" s="253"/>
      <c r="BO54" s="253"/>
      <c r="BP54" s="253"/>
      <c r="BQ54" s="253"/>
      <c r="BR54" s="253"/>
      <c r="BS54" s="253"/>
      <c r="BT54" s="253"/>
      <c r="BU54" s="253"/>
      <c r="BV54" s="253"/>
      <c r="BW54" s="253"/>
      <c r="BX54" s="253"/>
      <c r="BY54" s="253"/>
      <c r="BZ54" s="253"/>
      <c r="CA54" s="253"/>
      <c r="CB54" s="253"/>
      <c r="CC54" s="253"/>
      <c r="CD54" s="253"/>
      <c r="CE54" s="253"/>
      <c r="CF54" s="253"/>
      <c r="CG54" s="253"/>
      <c r="CH54" s="253"/>
      <c r="CI54" s="253"/>
      <c r="CJ54" s="253"/>
      <c r="CK54" s="253"/>
      <c r="CL54" s="253"/>
      <c r="CM54" s="253"/>
      <c r="CN54" s="253"/>
      <c r="CO54" s="253"/>
      <c r="CP54" s="253"/>
      <c r="CQ54" s="253"/>
      <c r="CR54" s="253"/>
      <c r="CS54" s="253"/>
      <c r="CT54" s="253"/>
      <c r="CU54" s="253"/>
      <c r="CV54" s="253"/>
      <c r="CW54" s="253"/>
      <c r="CX54" s="253"/>
      <c r="CY54" s="253"/>
      <c r="CZ54" s="253"/>
      <c r="DA54" s="253"/>
      <c r="DB54" s="253"/>
      <c r="DC54" s="253"/>
      <c r="DD54" s="253"/>
      <c r="DE54" s="253"/>
      <c r="DF54" s="253"/>
      <c r="DG54" s="253"/>
      <c r="DH54" s="253"/>
      <c r="DI54" s="253"/>
      <c r="DJ54" s="253"/>
      <c r="DK54" s="253"/>
      <c r="DL54" s="253"/>
      <c r="DM54" s="253"/>
      <c r="DN54" s="253"/>
      <c r="DO54" s="253"/>
      <c r="DP54" s="253"/>
      <c r="DQ54" s="253"/>
      <c r="DR54" s="253"/>
      <c r="DS54" s="253"/>
      <c r="DT54" s="253"/>
      <c r="DU54" s="253"/>
      <c r="DV54" s="253"/>
      <c r="DW54" s="253"/>
      <c r="DX54" s="253"/>
      <c r="DY54" s="253"/>
      <c r="DZ54" s="254"/>
    </row>
    <row r="55" spans="1:130" ht="14.4" customHeight="1" x14ac:dyDescent="0.3">
      <c r="A55" s="438">
        <f t="shared" ref="A55" si="6">A47+7</f>
        <v>43020</v>
      </c>
      <c r="B55" s="263" t="s">
        <v>78</v>
      </c>
      <c r="C55" s="252"/>
      <c r="D55" s="253"/>
      <c r="E55" s="253"/>
      <c r="F55" s="253"/>
      <c r="G55" s="253"/>
      <c r="H55" s="253"/>
      <c r="I55" s="253"/>
      <c r="J55" s="253"/>
      <c r="K55" s="253"/>
      <c r="L55" s="253"/>
      <c r="M55" s="253"/>
      <c r="N55" s="253"/>
      <c r="O55" s="253"/>
      <c r="P55" s="253"/>
      <c r="Q55" s="253"/>
      <c r="R55" s="253"/>
      <c r="S55" s="253"/>
      <c r="T55" s="253"/>
      <c r="U55" s="253"/>
      <c r="V55" s="253"/>
      <c r="W55" s="253"/>
      <c r="X55" s="253"/>
      <c r="Y55" s="253"/>
      <c r="Z55" s="253"/>
      <c r="AA55" s="253"/>
      <c r="AB55" s="253"/>
      <c r="AC55" s="253"/>
      <c r="AD55" s="253"/>
      <c r="AE55" s="253"/>
      <c r="AF55" s="253"/>
      <c r="AG55" s="253"/>
      <c r="AH55" s="253"/>
      <c r="AI55" s="253"/>
      <c r="AJ55" s="253"/>
      <c r="AK55" s="253"/>
      <c r="AL55" s="253"/>
      <c r="AM55" s="253"/>
      <c r="AN55" s="253"/>
      <c r="AO55" s="253"/>
      <c r="AP55" s="253"/>
      <c r="AQ55" s="253"/>
      <c r="AR55" s="253"/>
      <c r="AS55" s="253"/>
      <c r="AT55" s="253"/>
      <c r="AU55" s="253"/>
      <c r="AV55" s="253"/>
      <c r="AW55" s="253"/>
      <c r="AX55" s="253"/>
      <c r="AY55" s="253"/>
      <c r="AZ55" s="253"/>
      <c r="BA55" s="253"/>
      <c r="BB55" s="253"/>
      <c r="BC55" s="253"/>
      <c r="BD55" s="253"/>
      <c r="BE55" s="253"/>
      <c r="BF55" s="253"/>
      <c r="BG55" s="253"/>
      <c r="BH55" s="253"/>
      <c r="BI55" s="253"/>
      <c r="BJ55" s="253"/>
      <c r="BK55" s="253"/>
      <c r="BL55" s="253"/>
      <c r="BM55" s="253"/>
      <c r="BN55" s="253"/>
      <c r="BO55" s="253"/>
      <c r="BP55" s="253"/>
      <c r="BQ55" s="253"/>
      <c r="BR55" s="253"/>
      <c r="BS55" s="253"/>
      <c r="BT55" s="253"/>
      <c r="BU55" s="253"/>
      <c r="BV55" s="253"/>
      <c r="BW55" s="253"/>
      <c r="BX55" s="253"/>
      <c r="BY55" s="253"/>
      <c r="BZ55" s="253"/>
      <c r="CA55" s="253"/>
      <c r="CB55" s="253"/>
      <c r="CC55" s="253"/>
      <c r="CD55" s="253"/>
      <c r="CE55" s="253"/>
      <c r="CF55" s="253"/>
      <c r="CG55" s="253"/>
      <c r="CH55" s="253"/>
      <c r="CI55" s="253"/>
      <c r="CJ55" s="253"/>
      <c r="CK55" s="253"/>
      <c r="CL55" s="253"/>
      <c r="CM55" s="253"/>
      <c r="CN55" s="253"/>
      <c r="CO55" s="253"/>
      <c r="CP55" s="253"/>
      <c r="CQ55" s="253"/>
      <c r="CR55" s="253"/>
      <c r="CS55" s="253"/>
      <c r="CT55" s="253"/>
      <c r="CU55" s="253"/>
      <c r="CV55" s="253"/>
      <c r="CW55" s="253"/>
      <c r="CX55" s="253"/>
      <c r="CY55" s="253"/>
      <c r="CZ55" s="253"/>
      <c r="DA55" s="253"/>
      <c r="DB55" s="253"/>
      <c r="DC55" s="253"/>
      <c r="DD55" s="253"/>
      <c r="DE55" s="253"/>
      <c r="DF55" s="253"/>
      <c r="DG55" s="253"/>
      <c r="DH55" s="253"/>
      <c r="DI55" s="253"/>
      <c r="DJ55" s="253"/>
      <c r="DK55" s="253"/>
      <c r="DL55" s="253"/>
      <c r="DM55" s="253"/>
      <c r="DN55" s="253"/>
      <c r="DO55" s="253"/>
      <c r="DP55" s="253"/>
      <c r="DQ55" s="253"/>
      <c r="DR55" s="253"/>
      <c r="DS55" s="253"/>
      <c r="DT55" s="253"/>
      <c r="DU55" s="253"/>
      <c r="DV55" s="253"/>
      <c r="DW55" s="253"/>
      <c r="DX55" s="253"/>
      <c r="DY55" s="253"/>
      <c r="DZ55" s="254"/>
    </row>
    <row r="56" spans="1:130" x14ac:dyDescent="0.3">
      <c r="A56" s="439"/>
      <c r="B56" s="263" t="s">
        <v>79</v>
      </c>
      <c r="C56" s="252"/>
      <c r="D56" s="253"/>
      <c r="E56" s="253"/>
      <c r="F56" s="253"/>
      <c r="G56" s="253"/>
      <c r="H56" s="253"/>
      <c r="I56" s="253"/>
      <c r="J56" s="253"/>
      <c r="K56" s="253"/>
      <c r="L56" s="253"/>
      <c r="M56" s="253"/>
      <c r="N56" s="253"/>
      <c r="O56" s="253"/>
      <c r="P56" s="253"/>
      <c r="Q56" s="253"/>
      <c r="R56" s="253"/>
      <c r="S56" s="253"/>
      <c r="T56" s="253"/>
      <c r="U56" s="253"/>
      <c r="V56" s="253"/>
      <c r="W56" s="253"/>
      <c r="X56" s="253"/>
      <c r="Y56" s="253"/>
      <c r="Z56" s="253"/>
      <c r="AA56" s="253"/>
      <c r="AB56" s="253"/>
      <c r="AC56" s="253"/>
      <c r="AD56" s="253"/>
      <c r="AE56" s="253"/>
      <c r="AF56" s="253"/>
      <c r="AG56" s="253"/>
      <c r="AH56" s="253"/>
      <c r="AI56" s="253"/>
      <c r="AJ56" s="253"/>
      <c r="AK56" s="253"/>
      <c r="AL56" s="253"/>
      <c r="AM56" s="253"/>
      <c r="AN56" s="253"/>
      <c r="AO56" s="253"/>
      <c r="AP56" s="253"/>
      <c r="AQ56" s="253"/>
      <c r="AR56" s="253"/>
      <c r="AS56" s="253"/>
      <c r="AT56" s="253"/>
      <c r="AU56" s="253"/>
      <c r="AV56" s="253"/>
      <c r="AW56" s="253"/>
      <c r="AX56" s="253"/>
      <c r="AY56" s="253"/>
      <c r="AZ56" s="253"/>
      <c r="BA56" s="253"/>
      <c r="BB56" s="253"/>
      <c r="BC56" s="253"/>
      <c r="BD56" s="253"/>
      <c r="BE56" s="253"/>
      <c r="BF56" s="253"/>
      <c r="BG56" s="253"/>
      <c r="BH56" s="253"/>
      <c r="BI56" s="253"/>
      <c r="BJ56" s="253"/>
      <c r="BK56" s="253"/>
      <c r="BL56" s="253"/>
      <c r="BM56" s="253"/>
      <c r="BN56" s="253"/>
      <c r="BO56" s="253"/>
      <c r="BP56" s="253"/>
      <c r="BQ56" s="253"/>
      <c r="BR56" s="253"/>
      <c r="BS56" s="253"/>
      <c r="BT56" s="253"/>
      <c r="BU56" s="253"/>
      <c r="BV56" s="253"/>
      <c r="BW56" s="253"/>
      <c r="BX56" s="253"/>
      <c r="BY56" s="253"/>
      <c r="BZ56" s="253"/>
      <c r="CA56" s="253"/>
      <c r="CB56" s="253"/>
      <c r="CC56" s="253"/>
      <c r="CD56" s="253"/>
      <c r="CE56" s="253"/>
      <c r="CF56" s="253"/>
      <c r="CG56" s="253"/>
      <c r="CH56" s="253"/>
      <c r="CI56" s="253"/>
      <c r="CJ56" s="253"/>
      <c r="CK56" s="253"/>
      <c r="CL56" s="253"/>
      <c r="CM56" s="253"/>
      <c r="CN56" s="253"/>
      <c r="CO56" s="253"/>
      <c r="CP56" s="253"/>
      <c r="CQ56" s="253"/>
      <c r="CR56" s="253"/>
      <c r="CS56" s="253"/>
      <c r="CT56" s="253"/>
      <c r="CU56" s="253"/>
      <c r="CV56" s="253"/>
      <c r="CW56" s="253"/>
      <c r="CX56" s="253"/>
      <c r="CY56" s="253"/>
      <c r="CZ56" s="253"/>
      <c r="DA56" s="253"/>
      <c r="DB56" s="253"/>
      <c r="DC56" s="253"/>
      <c r="DD56" s="253"/>
      <c r="DE56" s="253"/>
      <c r="DF56" s="253"/>
      <c r="DG56" s="253"/>
      <c r="DH56" s="253"/>
      <c r="DI56" s="253"/>
      <c r="DJ56" s="253"/>
      <c r="DK56" s="253"/>
      <c r="DL56" s="253"/>
      <c r="DM56" s="253"/>
      <c r="DN56" s="253"/>
      <c r="DO56" s="253"/>
      <c r="DP56" s="253"/>
      <c r="DQ56" s="253"/>
      <c r="DR56" s="253"/>
      <c r="DS56" s="253"/>
      <c r="DT56" s="253"/>
      <c r="DU56" s="253"/>
      <c r="DV56" s="253"/>
      <c r="DW56" s="253"/>
      <c r="DX56" s="253"/>
      <c r="DY56" s="253"/>
      <c r="DZ56" s="254"/>
    </row>
    <row r="57" spans="1:130" x14ac:dyDescent="0.3">
      <c r="A57" s="439"/>
      <c r="B57" s="263" t="s">
        <v>77</v>
      </c>
      <c r="C57" s="252"/>
      <c r="D57" s="253"/>
      <c r="E57" s="253"/>
      <c r="F57" s="253"/>
      <c r="G57" s="253"/>
      <c r="H57" s="253"/>
      <c r="I57" s="253"/>
      <c r="J57" s="253"/>
      <c r="K57" s="253"/>
      <c r="L57" s="253"/>
      <c r="M57" s="253"/>
      <c r="N57" s="253"/>
      <c r="O57" s="253"/>
      <c r="P57" s="253"/>
      <c r="Q57" s="253"/>
      <c r="R57" s="253"/>
      <c r="S57" s="253"/>
      <c r="T57" s="253"/>
      <c r="U57" s="253"/>
      <c r="V57" s="253"/>
      <c r="W57" s="253"/>
      <c r="X57" s="253"/>
      <c r="Y57" s="253"/>
      <c r="Z57" s="253"/>
      <c r="AA57" s="253"/>
      <c r="AB57" s="253"/>
      <c r="AC57" s="253"/>
      <c r="AD57" s="253"/>
      <c r="AE57" s="253"/>
      <c r="AF57" s="253"/>
      <c r="AG57" s="253"/>
      <c r="AH57" s="253"/>
      <c r="AI57" s="253"/>
      <c r="AJ57" s="253"/>
      <c r="AK57" s="253"/>
      <c r="AL57" s="253"/>
      <c r="AM57" s="253"/>
      <c r="AN57" s="253"/>
      <c r="AO57" s="253"/>
      <c r="AP57" s="253"/>
      <c r="AQ57" s="253"/>
      <c r="AR57" s="253"/>
      <c r="AS57" s="253"/>
      <c r="AT57" s="253"/>
      <c r="AU57" s="253"/>
      <c r="AV57" s="253"/>
      <c r="AW57" s="253"/>
      <c r="AX57" s="253"/>
      <c r="AY57" s="253"/>
      <c r="AZ57" s="253"/>
      <c r="BA57" s="253"/>
      <c r="BB57" s="253"/>
      <c r="BC57" s="253"/>
      <c r="BD57" s="253"/>
      <c r="BE57" s="253"/>
      <c r="BF57" s="253"/>
      <c r="BG57" s="253"/>
      <c r="BH57" s="253"/>
      <c r="BI57" s="253"/>
      <c r="BJ57" s="253"/>
      <c r="BK57" s="253"/>
      <c r="BL57" s="253"/>
      <c r="BM57" s="253"/>
      <c r="BN57" s="253"/>
      <c r="BO57" s="253"/>
      <c r="BP57" s="253"/>
      <c r="BQ57" s="253"/>
      <c r="BR57" s="253"/>
      <c r="BS57" s="253"/>
      <c r="BT57" s="253"/>
      <c r="BU57" s="253"/>
      <c r="BV57" s="253"/>
      <c r="BW57" s="253"/>
      <c r="BX57" s="253"/>
      <c r="BY57" s="253"/>
      <c r="BZ57" s="253"/>
      <c r="CA57" s="253"/>
      <c r="CB57" s="253"/>
      <c r="CC57" s="253"/>
      <c r="CD57" s="253"/>
      <c r="CE57" s="253"/>
      <c r="CF57" s="253"/>
      <c r="CG57" s="253"/>
      <c r="CH57" s="253"/>
      <c r="CI57" s="253"/>
      <c r="CJ57" s="253"/>
      <c r="CK57" s="253"/>
      <c r="CL57" s="253"/>
      <c r="CM57" s="253"/>
      <c r="CN57" s="253"/>
      <c r="CO57" s="253"/>
      <c r="CP57" s="253"/>
      <c r="CQ57" s="253"/>
      <c r="CR57" s="253"/>
      <c r="CS57" s="253"/>
      <c r="CT57" s="253"/>
      <c r="CU57" s="253"/>
      <c r="CV57" s="253"/>
      <c r="CW57" s="253"/>
      <c r="CX57" s="253"/>
      <c r="CY57" s="253"/>
      <c r="CZ57" s="253"/>
      <c r="DA57" s="253"/>
      <c r="DB57" s="253"/>
      <c r="DC57" s="253"/>
      <c r="DD57" s="253"/>
      <c r="DE57" s="253"/>
      <c r="DF57" s="253"/>
      <c r="DG57" s="253"/>
      <c r="DH57" s="253"/>
      <c r="DI57" s="253"/>
      <c r="DJ57" s="253"/>
      <c r="DK57" s="253"/>
      <c r="DL57" s="253"/>
      <c r="DM57" s="253"/>
      <c r="DN57" s="253"/>
      <c r="DO57" s="253"/>
      <c r="DP57" s="253"/>
      <c r="DQ57" s="253"/>
      <c r="DR57" s="253"/>
      <c r="DS57" s="253"/>
      <c r="DT57" s="253"/>
      <c r="DU57" s="253"/>
      <c r="DV57" s="253"/>
      <c r="DW57" s="253"/>
      <c r="DX57" s="253"/>
      <c r="DY57" s="253"/>
      <c r="DZ57" s="254"/>
    </row>
    <row r="58" spans="1:130" x14ac:dyDescent="0.3">
      <c r="A58" s="439"/>
      <c r="B58" s="263" t="s">
        <v>82</v>
      </c>
      <c r="C58" s="252"/>
      <c r="D58" s="253"/>
      <c r="E58" s="253"/>
      <c r="F58" s="253"/>
      <c r="G58" s="253"/>
      <c r="H58" s="253"/>
      <c r="I58" s="253"/>
      <c r="J58" s="253"/>
      <c r="K58" s="253"/>
      <c r="L58" s="253"/>
      <c r="M58" s="253"/>
      <c r="N58" s="253"/>
      <c r="O58" s="253"/>
      <c r="P58" s="253"/>
      <c r="Q58" s="253"/>
      <c r="R58" s="253"/>
      <c r="S58" s="253"/>
      <c r="T58" s="253"/>
      <c r="U58" s="253"/>
      <c r="V58" s="253"/>
      <c r="W58" s="253"/>
      <c r="X58" s="253"/>
      <c r="Y58" s="253"/>
      <c r="Z58" s="253"/>
      <c r="AA58" s="253"/>
      <c r="AB58" s="253"/>
      <c r="AC58" s="253"/>
      <c r="AD58" s="253"/>
      <c r="AE58" s="253"/>
      <c r="AF58" s="253"/>
      <c r="AG58" s="253"/>
      <c r="AH58" s="253"/>
      <c r="AI58" s="253"/>
      <c r="AJ58" s="253"/>
      <c r="AK58" s="253"/>
      <c r="AL58" s="253"/>
      <c r="AM58" s="253"/>
      <c r="AN58" s="253"/>
      <c r="AO58" s="253"/>
      <c r="AP58" s="253"/>
      <c r="AQ58" s="253"/>
      <c r="AR58" s="253"/>
      <c r="AS58" s="253"/>
      <c r="AT58" s="253"/>
      <c r="AU58" s="253"/>
      <c r="AV58" s="253"/>
      <c r="AW58" s="253"/>
      <c r="AX58" s="253"/>
      <c r="AY58" s="253"/>
      <c r="AZ58" s="253"/>
      <c r="BA58" s="253"/>
      <c r="BB58" s="253"/>
      <c r="BC58" s="253"/>
      <c r="BD58" s="253"/>
      <c r="BE58" s="253"/>
      <c r="BF58" s="253"/>
      <c r="BG58" s="253"/>
      <c r="BH58" s="253"/>
      <c r="BI58" s="253"/>
      <c r="BJ58" s="253"/>
      <c r="BK58" s="253"/>
      <c r="BL58" s="253"/>
      <c r="BM58" s="253"/>
      <c r="BN58" s="253"/>
      <c r="BO58" s="253"/>
      <c r="BP58" s="253"/>
      <c r="BQ58" s="253"/>
      <c r="BR58" s="253"/>
      <c r="BS58" s="253"/>
      <c r="BT58" s="253"/>
      <c r="BU58" s="253"/>
      <c r="BV58" s="253"/>
      <c r="BW58" s="253"/>
      <c r="BX58" s="253"/>
      <c r="BY58" s="253"/>
      <c r="BZ58" s="253"/>
      <c r="CA58" s="253"/>
      <c r="CB58" s="253"/>
      <c r="CC58" s="253"/>
      <c r="CD58" s="253"/>
      <c r="CE58" s="253"/>
      <c r="CF58" s="253"/>
      <c r="CG58" s="253"/>
      <c r="CH58" s="253"/>
      <c r="CI58" s="253"/>
      <c r="CJ58" s="253"/>
      <c r="CK58" s="253"/>
      <c r="CL58" s="253"/>
      <c r="CM58" s="253"/>
      <c r="CN58" s="253"/>
      <c r="CO58" s="253"/>
      <c r="CP58" s="253"/>
      <c r="CQ58" s="253"/>
      <c r="CR58" s="253"/>
      <c r="CS58" s="253"/>
      <c r="CT58" s="253"/>
      <c r="CU58" s="253"/>
      <c r="CV58" s="253"/>
      <c r="CW58" s="253"/>
      <c r="CX58" s="253"/>
      <c r="CY58" s="253"/>
      <c r="CZ58" s="253"/>
      <c r="DA58" s="253"/>
      <c r="DB58" s="253"/>
      <c r="DC58" s="253"/>
      <c r="DD58" s="253"/>
      <c r="DE58" s="253"/>
      <c r="DF58" s="253"/>
      <c r="DG58" s="253"/>
      <c r="DH58" s="253"/>
      <c r="DI58" s="253"/>
      <c r="DJ58" s="253"/>
      <c r="DK58" s="253"/>
      <c r="DL58" s="253"/>
      <c r="DM58" s="253"/>
      <c r="DN58" s="253"/>
      <c r="DO58" s="253"/>
      <c r="DP58" s="253"/>
      <c r="DQ58" s="253"/>
      <c r="DR58" s="253"/>
      <c r="DS58" s="253"/>
      <c r="DT58" s="253"/>
      <c r="DU58" s="253"/>
      <c r="DV58" s="253"/>
      <c r="DW58" s="253"/>
      <c r="DX58" s="253"/>
      <c r="DY58" s="253"/>
      <c r="DZ58" s="254"/>
    </row>
    <row r="59" spans="1:130" x14ac:dyDescent="0.3">
      <c r="A59" s="439"/>
      <c r="B59" s="263" t="s">
        <v>83</v>
      </c>
      <c r="C59" s="252"/>
      <c r="D59" s="253"/>
      <c r="E59" s="253"/>
      <c r="F59" s="253"/>
      <c r="G59" s="253"/>
      <c r="H59" s="253"/>
      <c r="I59" s="253"/>
      <c r="J59" s="253"/>
      <c r="K59" s="253"/>
      <c r="L59" s="253"/>
      <c r="M59" s="253"/>
      <c r="N59" s="253"/>
      <c r="O59" s="253"/>
      <c r="P59" s="253"/>
      <c r="Q59" s="253"/>
      <c r="R59" s="253"/>
      <c r="S59" s="253"/>
      <c r="T59" s="253"/>
      <c r="U59" s="253"/>
      <c r="V59" s="253"/>
      <c r="W59" s="253"/>
      <c r="X59" s="253"/>
      <c r="Y59" s="253"/>
      <c r="Z59" s="253"/>
      <c r="AA59" s="253"/>
      <c r="AB59" s="253"/>
      <c r="AC59" s="253"/>
      <c r="AD59" s="253"/>
      <c r="AE59" s="253"/>
      <c r="AF59" s="253"/>
      <c r="AG59" s="253"/>
      <c r="AH59" s="253"/>
      <c r="AI59" s="253"/>
      <c r="AJ59" s="253"/>
      <c r="AK59" s="253"/>
      <c r="AL59" s="253"/>
      <c r="AM59" s="253"/>
      <c r="AN59" s="253"/>
      <c r="AO59" s="253"/>
      <c r="AP59" s="253"/>
      <c r="AQ59" s="253"/>
      <c r="AR59" s="253"/>
      <c r="AS59" s="253"/>
      <c r="AT59" s="253"/>
      <c r="AU59" s="253"/>
      <c r="AV59" s="253"/>
      <c r="AW59" s="253"/>
      <c r="AX59" s="253"/>
      <c r="AY59" s="253"/>
      <c r="AZ59" s="253"/>
      <c r="BA59" s="253"/>
      <c r="BB59" s="253"/>
      <c r="BC59" s="253"/>
      <c r="BD59" s="253"/>
      <c r="BE59" s="253"/>
      <c r="BF59" s="253"/>
      <c r="BG59" s="253"/>
      <c r="BH59" s="253"/>
      <c r="BI59" s="253"/>
      <c r="BJ59" s="253"/>
      <c r="BK59" s="253"/>
      <c r="BL59" s="253"/>
      <c r="BM59" s="253"/>
      <c r="BN59" s="253"/>
      <c r="BO59" s="253"/>
      <c r="BP59" s="253"/>
      <c r="BQ59" s="253"/>
      <c r="BR59" s="253"/>
      <c r="BS59" s="253"/>
      <c r="BT59" s="253"/>
      <c r="BU59" s="253"/>
      <c r="BV59" s="253"/>
      <c r="BW59" s="253"/>
      <c r="BX59" s="253"/>
      <c r="BY59" s="253"/>
      <c r="BZ59" s="253"/>
      <c r="CA59" s="253"/>
      <c r="CB59" s="253"/>
      <c r="CC59" s="253"/>
      <c r="CD59" s="253"/>
      <c r="CE59" s="253"/>
      <c r="CF59" s="253"/>
      <c r="CG59" s="253"/>
      <c r="CH59" s="253"/>
      <c r="CI59" s="253"/>
      <c r="CJ59" s="253"/>
      <c r="CK59" s="253"/>
      <c r="CL59" s="253"/>
      <c r="CM59" s="253"/>
      <c r="CN59" s="253"/>
      <c r="CO59" s="253"/>
      <c r="CP59" s="253"/>
      <c r="CQ59" s="253"/>
      <c r="CR59" s="253"/>
      <c r="CS59" s="253"/>
      <c r="CT59" s="253"/>
      <c r="CU59" s="253"/>
      <c r="CV59" s="253"/>
      <c r="CW59" s="253"/>
      <c r="CX59" s="253"/>
      <c r="CY59" s="253"/>
      <c r="CZ59" s="253"/>
      <c r="DA59" s="253"/>
      <c r="DB59" s="253"/>
      <c r="DC59" s="253"/>
      <c r="DD59" s="253"/>
      <c r="DE59" s="253"/>
      <c r="DF59" s="253"/>
      <c r="DG59" s="253"/>
      <c r="DH59" s="253"/>
      <c r="DI59" s="253"/>
      <c r="DJ59" s="253"/>
      <c r="DK59" s="253"/>
      <c r="DL59" s="253"/>
      <c r="DM59" s="253"/>
      <c r="DN59" s="253"/>
      <c r="DO59" s="253"/>
      <c r="DP59" s="253"/>
      <c r="DQ59" s="253"/>
      <c r="DR59" s="253"/>
      <c r="DS59" s="253"/>
      <c r="DT59" s="253"/>
      <c r="DU59" s="253"/>
      <c r="DV59" s="253"/>
      <c r="DW59" s="253"/>
      <c r="DX59" s="253"/>
      <c r="DY59" s="253"/>
      <c r="DZ59" s="254"/>
    </row>
    <row r="60" spans="1:130" x14ac:dyDescent="0.3">
      <c r="A60" s="439"/>
      <c r="B60" s="263" t="s">
        <v>38</v>
      </c>
      <c r="C60" s="252">
        <v>2</v>
      </c>
      <c r="D60" s="253">
        <v>2</v>
      </c>
      <c r="E60" s="253">
        <v>2</v>
      </c>
      <c r="F60" s="253">
        <v>2</v>
      </c>
      <c r="G60" s="253">
        <v>2</v>
      </c>
      <c r="H60" s="253">
        <v>1</v>
      </c>
      <c r="I60" s="253">
        <v>1</v>
      </c>
      <c r="J60" s="253"/>
      <c r="K60" s="253"/>
      <c r="L60" s="253"/>
      <c r="M60" s="253"/>
      <c r="N60" s="253"/>
      <c r="O60" s="253"/>
      <c r="P60" s="253"/>
      <c r="Q60" s="253"/>
      <c r="R60" s="253"/>
      <c r="S60" s="253"/>
      <c r="T60" s="253"/>
      <c r="U60" s="253"/>
      <c r="V60" s="253"/>
      <c r="W60" s="253"/>
      <c r="X60" s="253"/>
      <c r="Y60" s="253"/>
      <c r="Z60" s="253"/>
      <c r="AA60" s="253"/>
      <c r="AB60" s="253"/>
      <c r="AC60" s="253"/>
      <c r="AD60" s="253"/>
      <c r="AE60" s="253"/>
      <c r="AF60" s="253"/>
      <c r="AG60" s="253"/>
      <c r="AH60" s="253"/>
      <c r="AI60" s="253"/>
      <c r="AJ60" s="253"/>
      <c r="AK60" s="253"/>
      <c r="AL60" s="253"/>
      <c r="AM60" s="253"/>
      <c r="AN60" s="253"/>
      <c r="AO60" s="253"/>
      <c r="AP60" s="253"/>
      <c r="AQ60" s="253"/>
      <c r="AR60" s="253"/>
      <c r="AS60" s="253"/>
      <c r="AT60" s="253"/>
      <c r="AU60" s="253"/>
      <c r="AV60" s="253"/>
      <c r="AW60" s="253"/>
      <c r="AX60" s="253"/>
      <c r="AY60" s="253"/>
      <c r="AZ60" s="253"/>
      <c r="BA60" s="253"/>
      <c r="BB60" s="253"/>
      <c r="BC60" s="253"/>
      <c r="BD60" s="253"/>
      <c r="BE60" s="253"/>
      <c r="BF60" s="253"/>
      <c r="BG60" s="253"/>
      <c r="BH60" s="253"/>
      <c r="BI60" s="253"/>
      <c r="BJ60" s="253"/>
      <c r="BK60" s="253"/>
      <c r="BL60" s="253"/>
      <c r="BM60" s="253"/>
      <c r="BN60" s="253"/>
      <c r="BO60" s="253"/>
      <c r="BP60" s="253"/>
      <c r="BQ60" s="253"/>
      <c r="BR60" s="253"/>
      <c r="BS60" s="253"/>
      <c r="BT60" s="253"/>
      <c r="BU60" s="253"/>
      <c r="BV60" s="253"/>
      <c r="BW60" s="253"/>
      <c r="BX60" s="253"/>
      <c r="BY60" s="253"/>
      <c r="BZ60" s="253"/>
      <c r="CA60" s="253"/>
      <c r="CB60" s="253"/>
      <c r="CC60" s="253"/>
      <c r="CD60" s="253"/>
      <c r="CE60" s="253"/>
      <c r="CF60" s="253"/>
      <c r="CG60" s="253"/>
      <c r="CH60" s="253"/>
      <c r="CI60" s="253"/>
      <c r="CJ60" s="253"/>
      <c r="CK60" s="253"/>
      <c r="CL60" s="253"/>
      <c r="CM60" s="253"/>
      <c r="CN60" s="253"/>
      <c r="CO60" s="253"/>
      <c r="CP60" s="253"/>
      <c r="CQ60" s="253"/>
      <c r="CR60" s="253"/>
      <c r="CS60" s="253"/>
      <c r="CT60" s="253"/>
      <c r="CU60" s="253"/>
      <c r="CV60" s="253"/>
      <c r="CW60" s="253"/>
      <c r="CX60" s="253"/>
      <c r="CY60" s="253"/>
      <c r="CZ60" s="253"/>
      <c r="DA60" s="253"/>
      <c r="DB60" s="253"/>
      <c r="DC60" s="253"/>
      <c r="DD60" s="253"/>
      <c r="DE60" s="253"/>
      <c r="DF60" s="253"/>
      <c r="DG60" s="253"/>
      <c r="DH60" s="253"/>
      <c r="DI60" s="253"/>
      <c r="DJ60" s="253"/>
      <c r="DK60" s="253"/>
      <c r="DL60" s="253"/>
      <c r="DM60" s="253"/>
      <c r="DN60" s="253"/>
      <c r="DO60" s="253"/>
      <c r="DP60" s="253"/>
      <c r="DQ60" s="253"/>
      <c r="DR60" s="253"/>
      <c r="DS60" s="253"/>
      <c r="DT60" s="253"/>
      <c r="DU60" s="253"/>
      <c r="DV60" s="253"/>
      <c r="DW60" s="253"/>
      <c r="DX60" s="253"/>
      <c r="DY60" s="253"/>
      <c r="DZ60" s="254"/>
    </row>
    <row r="61" spans="1:130" x14ac:dyDescent="0.3">
      <c r="A61" s="439"/>
      <c r="B61" s="280" t="s">
        <v>80</v>
      </c>
      <c r="C61" s="252">
        <v>2</v>
      </c>
      <c r="D61" s="253">
        <v>2</v>
      </c>
      <c r="E61" s="253">
        <v>2</v>
      </c>
      <c r="F61" s="253">
        <v>2</v>
      </c>
      <c r="G61" s="253">
        <v>2</v>
      </c>
      <c r="H61" s="253">
        <v>1</v>
      </c>
      <c r="I61" s="253">
        <v>1</v>
      </c>
      <c r="J61" s="253"/>
      <c r="K61" s="253"/>
      <c r="L61" s="253"/>
      <c r="M61" s="253"/>
      <c r="N61" s="253"/>
      <c r="O61" s="253"/>
      <c r="P61" s="253"/>
      <c r="Q61" s="253"/>
      <c r="R61" s="253"/>
      <c r="S61" s="253"/>
      <c r="T61" s="253"/>
      <c r="U61" s="253"/>
      <c r="V61" s="253"/>
      <c r="W61" s="253"/>
      <c r="X61" s="253"/>
      <c r="Y61" s="253"/>
      <c r="Z61" s="253">
        <v>1</v>
      </c>
      <c r="AA61" s="253">
        <v>1</v>
      </c>
      <c r="AB61" s="253">
        <v>1</v>
      </c>
      <c r="AC61" s="253">
        <v>1</v>
      </c>
      <c r="AD61" s="253">
        <v>1</v>
      </c>
      <c r="AE61" s="253"/>
      <c r="AF61" s="253">
        <v>2</v>
      </c>
      <c r="AG61" s="253">
        <v>2</v>
      </c>
      <c r="AH61" s="253">
        <v>2</v>
      </c>
      <c r="AI61" s="253">
        <v>2</v>
      </c>
      <c r="AJ61" s="253">
        <v>2</v>
      </c>
      <c r="AK61" s="253">
        <v>2</v>
      </c>
      <c r="AL61" s="253">
        <v>2</v>
      </c>
      <c r="AM61" s="253"/>
      <c r="AN61" s="253"/>
      <c r="AO61" s="253"/>
      <c r="AP61" s="253"/>
      <c r="AQ61" s="253"/>
      <c r="AR61" s="253"/>
      <c r="AS61" s="253"/>
      <c r="AT61" s="253"/>
      <c r="AU61" s="253"/>
      <c r="AV61" s="253"/>
      <c r="AW61" s="253"/>
      <c r="AX61" s="253"/>
      <c r="AY61" s="253">
        <v>1</v>
      </c>
      <c r="AZ61" s="253">
        <v>1</v>
      </c>
      <c r="BA61" s="253">
        <v>1</v>
      </c>
      <c r="BB61" s="253"/>
      <c r="BC61" s="253"/>
      <c r="BD61" s="253"/>
      <c r="BE61" s="253"/>
      <c r="BF61" s="253"/>
      <c r="BG61" s="253"/>
      <c r="BH61" s="253"/>
      <c r="BI61" s="253"/>
      <c r="BJ61" s="253"/>
      <c r="BK61" s="253"/>
      <c r="BL61" s="253"/>
      <c r="BM61" s="253"/>
      <c r="BN61" s="253"/>
      <c r="BO61" s="253"/>
      <c r="BP61" s="253"/>
      <c r="BQ61" s="253"/>
      <c r="BR61" s="253"/>
      <c r="BS61" s="253"/>
      <c r="BT61" s="253"/>
      <c r="BU61" s="253"/>
      <c r="BV61" s="253"/>
      <c r="BW61" s="253"/>
      <c r="BX61" s="253"/>
      <c r="BY61" s="253"/>
      <c r="BZ61" s="253"/>
      <c r="CA61" s="253"/>
      <c r="CB61" s="253"/>
      <c r="CC61" s="253"/>
      <c r="CD61" s="253"/>
      <c r="CE61" s="253"/>
      <c r="CF61" s="253"/>
      <c r="CG61" s="253"/>
      <c r="CH61" s="253"/>
      <c r="CI61" s="253"/>
      <c r="CJ61" s="253"/>
      <c r="CK61" s="253"/>
      <c r="CL61" s="253"/>
      <c r="CM61" s="253"/>
      <c r="CN61" s="253"/>
      <c r="CO61" s="253"/>
      <c r="CP61" s="253"/>
      <c r="CQ61" s="253">
        <v>1</v>
      </c>
      <c r="CR61" s="253">
        <v>1</v>
      </c>
      <c r="CS61" s="253">
        <v>2</v>
      </c>
      <c r="CT61" s="253">
        <v>2</v>
      </c>
      <c r="CU61" s="253">
        <v>2</v>
      </c>
      <c r="CV61" s="253">
        <v>2</v>
      </c>
      <c r="CW61" s="253">
        <v>1</v>
      </c>
      <c r="CX61" s="253"/>
      <c r="CY61" s="253"/>
      <c r="CZ61" s="253"/>
      <c r="DA61" s="253"/>
      <c r="DB61" s="253"/>
      <c r="DC61" s="253"/>
      <c r="DD61" s="253"/>
      <c r="DE61" s="253"/>
      <c r="DF61" s="253"/>
      <c r="DG61" s="253"/>
      <c r="DH61" s="253"/>
      <c r="DI61" s="253"/>
      <c r="DJ61" s="253"/>
      <c r="DK61" s="253"/>
      <c r="DL61" s="253"/>
      <c r="DM61" s="253"/>
      <c r="DN61" s="253"/>
      <c r="DO61" s="253"/>
      <c r="DP61" s="253"/>
      <c r="DQ61" s="253"/>
      <c r="DR61" s="253"/>
      <c r="DS61" s="253"/>
      <c r="DT61" s="253"/>
      <c r="DU61" s="253"/>
      <c r="DV61" s="253"/>
      <c r="DW61" s="253"/>
      <c r="DX61" s="253"/>
      <c r="DY61" s="253"/>
      <c r="DZ61" s="254"/>
    </row>
    <row r="62" spans="1:130" ht="14.4" customHeight="1" x14ac:dyDescent="0.3">
      <c r="A62" s="440"/>
      <c r="B62" s="263" t="s">
        <v>81</v>
      </c>
      <c r="C62" s="252"/>
      <c r="D62" s="253"/>
      <c r="E62" s="253"/>
      <c r="F62" s="253"/>
      <c r="G62" s="253"/>
      <c r="H62" s="253"/>
      <c r="I62" s="253"/>
      <c r="J62" s="253"/>
      <c r="K62" s="253"/>
      <c r="L62" s="253"/>
      <c r="M62" s="253"/>
      <c r="N62" s="253"/>
      <c r="O62" s="253"/>
      <c r="P62" s="253"/>
      <c r="Q62" s="253"/>
      <c r="R62" s="253"/>
      <c r="S62" s="253"/>
      <c r="T62" s="253"/>
      <c r="U62" s="253"/>
      <c r="V62" s="253"/>
      <c r="W62" s="253"/>
      <c r="X62" s="253"/>
      <c r="Y62" s="253"/>
      <c r="Z62" s="253"/>
      <c r="AA62" s="253"/>
      <c r="AB62" s="253"/>
      <c r="AC62" s="253"/>
      <c r="AD62" s="253"/>
      <c r="AE62" s="253"/>
      <c r="AF62" s="253"/>
      <c r="AG62" s="253"/>
      <c r="AH62" s="253"/>
      <c r="AI62" s="253"/>
      <c r="AJ62" s="253"/>
      <c r="AK62" s="253"/>
      <c r="AL62" s="253"/>
      <c r="AM62" s="253"/>
      <c r="AN62" s="253"/>
      <c r="AO62" s="253"/>
      <c r="AP62" s="253"/>
      <c r="AQ62" s="253"/>
      <c r="AR62" s="253"/>
      <c r="AS62" s="253"/>
      <c r="AT62" s="253"/>
      <c r="AU62" s="253"/>
      <c r="AV62" s="253"/>
      <c r="AW62" s="253"/>
      <c r="AX62" s="253"/>
      <c r="AY62" s="253"/>
      <c r="AZ62" s="253"/>
      <c r="BA62" s="253"/>
      <c r="BB62" s="253"/>
      <c r="BC62" s="253"/>
      <c r="BD62" s="253"/>
      <c r="BE62" s="253"/>
      <c r="BF62" s="253"/>
      <c r="BG62" s="253"/>
      <c r="BH62" s="253"/>
      <c r="BI62" s="253"/>
      <c r="BJ62" s="253"/>
      <c r="BK62" s="253"/>
      <c r="BL62" s="253"/>
      <c r="BM62" s="253"/>
      <c r="BN62" s="253"/>
      <c r="BO62" s="253"/>
      <c r="BP62" s="253"/>
      <c r="BQ62" s="253"/>
      <c r="BR62" s="253"/>
      <c r="BS62" s="253"/>
      <c r="BT62" s="253"/>
      <c r="BU62" s="253"/>
      <c r="BV62" s="253"/>
      <c r="BW62" s="253"/>
      <c r="BX62" s="253"/>
      <c r="BY62" s="253"/>
      <c r="BZ62" s="253"/>
      <c r="CA62" s="253"/>
      <c r="CB62" s="253"/>
      <c r="CC62" s="253"/>
      <c r="CD62" s="253"/>
      <c r="CE62" s="253"/>
      <c r="CF62" s="253"/>
      <c r="CG62" s="253"/>
      <c r="CH62" s="253"/>
      <c r="CI62" s="253"/>
      <c r="CJ62" s="253"/>
      <c r="CK62" s="253"/>
      <c r="CL62" s="253"/>
      <c r="CM62" s="253"/>
      <c r="CN62" s="253"/>
      <c r="CO62" s="253"/>
      <c r="CP62" s="253"/>
      <c r="CQ62" s="253"/>
      <c r="CR62" s="253"/>
      <c r="CS62" s="253"/>
      <c r="CT62" s="253"/>
      <c r="CU62" s="253"/>
      <c r="CV62" s="253"/>
      <c r="CW62" s="253"/>
      <c r="CX62" s="253"/>
      <c r="CY62" s="253"/>
      <c r="CZ62" s="253"/>
      <c r="DA62" s="253"/>
      <c r="DB62" s="253"/>
      <c r="DC62" s="253"/>
      <c r="DD62" s="253"/>
      <c r="DE62" s="253"/>
      <c r="DF62" s="253"/>
      <c r="DG62" s="253"/>
      <c r="DH62" s="253"/>
      <c r="DI62" s="253"/>
      <c r="DJ62" s="253"/>
      <c r="DK62" s="253"/>
      <c r="DL62" s="253"/>
      <c r="DM62" s="253"/>
      <c r="DN62" s="253"/>
      <c r="DO62" s="253"/>
      <c r="DP62" s="253"/>
      <c r="DQ62" s="253"/>
      <c r="DR62" s="253"/>
      <c r="DS62" s="253"/>
      <c r="DT62" s="253"/>
      <c r="DU62" s="253"/>
      <c r="DV62" s="253"/>
      <c r="DW62" s="253"/>
      <c r="DX62" s="253"/>
      <c r="DY62" s="253"/>
      <c r="DZ62" s="254"/>
    </row>
    <row r="63" spans="1:130" ht="14.4" customHeight="1" x14ac:dyDescent="0.3">
      <c r="A63" s="438">
        <f t="shared" ref="A63" si="7">A55+7</f>
        <v>43027</v>
      </c>
      <c r="B63" s="263" t="s">
        <v>78</v>
      </c>
      <c r="C63" s="252"/>
      <c r="D63" s="253"/>
      <c r="E63" s="253"/>
      <c r="F63" s="253"/>
      <c r="G63" s="253"/>
      <c r="H63" s="253"/>
      <c r="I63" s="253"/>
      <c r="J63" s="253"/>
      <c r="K63" s="253"/>
      <c r="L63" s="253"/>
      <c r="M63" s="253"/>
      <c r="N63" s="253"/>
      <c r="O63" s="253"/>
      <c r="P63" s="253"/>
      <c r="Q63" s="253"/>
      <c r="R63" s="253"/>
      <c r="S63" s="253"/>
      <c r="T63" s="253"/>
      <c r="U63" s="253"/>
      <c r="V63" s="253"/>
      <c r="W63" s="253"/>
      <c r="X63" s="253"/>
      <c r="Y63" s="253"/>
      <c r="Z63" s="253"/>
      <c r="AA63" s="253"/>
      <c r="AB63" s="253"/>
      <c r="AC63" s="253"/>
      <c r="AD63" s="253"/>
      <c r="AE63" s="253"/>
      <c r="AF63" s="253"/>
      <c r="AG63" s="253"/>
      <c r="AH63" s="253"/>
      <c r="AI63" s="253"/>
      <c r="AJ63" s="253"/>
      <c r="AK63" s="253"/>
      <c r="AL63" s="253"/>
      <c r="AM63" s="253"/>
      <c r="AN63" s="253"/>
      <c r="AO63" s="253"/>
      <c r="AP63" s="253"/>
      <c r="AQ63" s="253"/>
      <c r="AR63" s="253"/>
      <c r="AS63" s="253"/>
      <c r="AT63" s="253"/>
      <c r="AU63" s="253"/>
      <c r="AV63" s="253"/>
      <c r="AW63" s="253"/>
      <c r="AX63" s="253"/>
      <c r="AY63" s="253"/>
      <c r="AZ63" s="253"/>
      <c r="BA63" s="253"/>
      <c r="BB63" s="253"/>
      <c r="BC63" s="253"/>
      <c r="BD63" s="253"/>
      <c r="BE63" s="253"/>
      <c r="BF63" s="253"/>
      <c r="BG63" s="253"/>
      <c r="BH63" s="253"/>
      <c r="BI63" s="253"/>
      <c r="BJ63" s="253"/>
      <c r="BK63" s="253"/>
      <c r="BL63" s="253"/>
      <c r="BM63" s="253"/>
      <c r="BN63" s="253"/>
      <c r="BO63" s="253"/>
      <c r="BP63" s="253"/>
      <c r="BQ63" s="253"/>
      <c r="BR63" s="253"/>
      <c r="BS63" s="253"/>
      <c r="BT63" s="253"/>
      <c r="BU63" s="253"/>
      <c r="BV63" s="253"/>
      <c r="BW63" s="253"/>
      <c r="BX63" s="253"/>
      <c r="BY63" s="253"/>
      <c r="BZ63" s="253"/>
      <c r="CA63" s="253"/>
      <c r="CB63" s="253"/>
      <c r="CC63" s="253"/>
      <c r="CD63" s="253"/>
      <c r="CE63" s="253"/>
      <c r="CF63" s="253"/>
      <c r="CG63" s="253"/>
      <c r="CH63" s="253"/>
      <c r="CI63" s="253"/>
      <c r="CJ63" s="253"/>
      <c r="CK63" s="253"/>
      <c r="CL63" s="253"/>
      <c r="CM63" s="253"/>
      <c r="CN63" s="253"/>
      <c r="CO63" s="253"/>
      <c r="CP63" s="253"/>
      <c r="CQ63" s="253"/>
      <c r="CR63" s="253"/>
      <c r="CS63" s="253"/>
      <c r="CT63" s="253"/>
      <c r="CU63" s="253"/>
      <c r="CV63" s="253"/>
      <c r="CW63" s="253"/>
      <c r="CX63" s="253"/>
      <c r="CY63" s="253"/>
      <c r="CZ63" s="253"/>
      <c r="DA63" s="253"/>
      <c r="DB63" s="253"/>
      <c r="DC63" s="253"/>
      <c r="DD63" s="253"/>
      <c r="DE63" s="253"/>
      <c r="DF63" s="253"/>
      <c r="DG63" s="253"/>
      <c r="DH63" s="253"/>
      <c r="DI63" s="253"/>
      <c r="DJ63" s="253"/>
      <c r="DK63" s="253"/>
      <c r="DL63" s="253"/>
      <c r="DM63" s="253"/>
      <c r="DN63" s="253"/>
      <c r="DO63" s="253"/>
      <c r="DP63" s="253"/>
      <c r="DQ63" s="253"/>
      <c r="DR63" s="253"/>
      <c r="DS63" s="253"/>
      <c r="DT63" s="253"/>
      <c r="DU63" s="253"/>
      <c r="DV63" s="253"/>
      <c r="DW63" s="253"/>
      <c r="DX63" s="253"/>
      <c r="DY63" s="253"/>
      <c r="DZ63" s="254"/>
    </row>
    <row r="64" spans="1:130" x14ac:dyDescent="0.3">
      <c r="A64" s="439"/>
      <c r="B64" s="263" t="s">
        <v>79</v>
      </c>
      <c r="C64" s="252"/>
      <c r="D64" s="253"/>
      <c r="E64" s="253"/>
      <c r="F64" s="253"/>
      <c r="G64" s="253"/>
      <c r="H64" s="253"/>
      <c r="I64" s="253"/>
      <c r="J64" s="253"/>
      <c r="K64" s="253"/>
      <c r="L64" s="253"/>
      <c r="M64" s="253"/>
      <c r="N64" s="253"/>
      <c r="O64" s="253"/>
      <c r="P64" s="253"/>
      <c r="Q64" s="253"/>
      <c r="R64" s="253"/>
      <c r="S64" s="253"/>
      <c r="T64" s="253"/>
      <c r="U64" s="253"/>
      <c r="V64" s="253"/>
      <c r="W64" s="253"/>
      <c r="X64" s="253"/>
      <c r="Y64" s="253"/>
      <c r="Z64" s="253"/>
      <c r="AA64" s="253"/>
      <c r="AB64" s="253"/>
      <c r="AC64" s="253"/>
      <c r="AD64" s="253"/>
      <c r="AE64" s="253"/>
      <c r="AF64" s="253"/>
      <c r="AG64" s="253"/>
      <c r="AH64" s="253"/>
      <c r="AI64" s="253"/>
      <c r="AJ64" s="253"/>
      <c r="AK64" s="253"/>
      <c r="AL64" s="253"/>
      <c r="AM64" s="253"/>
      <c r="AN64" s="253"/>
      <c r="AO64" s="253"/>
      <c r="AP64" s="253"/>
      <c r="AQ64" s="253"/>
      <c r="AR64" s="253"/>
      <c r="AS64" s="253"/>
      <c r="AT64" s="253"/>
      <c r="AU64" s="253"/>
      <c r="AV64" s="253"/>
      <c r="AW64" s="253"/>
      <c r="AX64" s="253"/>
      <c r="AY64" s="253"/>
      <c r="AZ64" s="253"/>
      <c r="BA64" s="253"/>
      <c r="BB64" s="253"/>
      <c r="BC64" s="253"/>
      <c r="BD64" s="253"/>
      <c r="BE64" s="253"/>
      <c r="BF64" s="253"/>
      <c r="BG64" s="253"/>
      <c r="BH64" s="253"/>
      <c r="BI64" s="253"/>
      <c r="BJ64" s="253"/>
      <c r="BK64" s="253"/>
      <c r="BL64" s="253"/>
      <c r="BM64" s="253"/>
      <c r="BN64" s="253"/>
      <c r="BO64" s="253"/>
      <c r="BP64" s="253"/>
      <c r="BQ64" s="253"/>
      <c r="BR64" s="253"/>
      <c r="BS64" s="253"/>
      <c r="BT64" s="253"/>
      <c r="BU64" s="253"/>
      <c r="BV64" s="253"/>
      <c r="BW64" s="253"/>
      <c r="BX64" s="253"/>
      <c r="BY64" s="253"/>
      <c r="BZ64" s="253"/>
      <c r="CA64" s="253"/>
      <c r="CB64" s="253"/>
      <c r="CC64" s="253"/>
      <c r="CD64" s="253"/>
      <c r="CE64" s="253"/>
      <c r="CF64" s="253"/>
      <c r="CG64" s="253"/>
      <c r="CH64" s="253"/>
      <c r="CI64" s="253"/>
      <c r="CJ64" s="253"/>
      <c r="CK64" s="253"/>
      <c r="CL64" s="253"/>
      <c r="CM64" s="253"/>
      <c r="CN64" s="253"/>
      <c r="CO64" s="253"/>
      <c r="CP64" s="253"/>
      <c r="CQ64" s="253"/>
      <c r="CR64" s="253"/>
      <c r="CS64" s="253"/>
      <c r="CT64" s="253"/>
      <c r="CU64" s="253"/>
      <c r="CV64" s="253"/>
      <c r="CW64" s="253"/>
      <c r="CX64" s="253"/>
      <c r="CY64" s="253"/>
      <c r="CZ64" s="253"/>
      <c r="DA64" s="253"/>
      <c r="DB64" s="253"/>
      <c r="DC64" s="253"/>
      <c r="DD64" s="253"/>
      <c r="DE64" s="253"/>
      <c r="DF64" s="253"/>
      <c r="DG64" s="253"/>
      <c r="DH64" s="253"/>
      <c r="DI64" s="253"/>
      <c r="DJ64" s="253"/>
      <c r="DK64" s="253"/>
      <c r="DL64" s="253"/>
      <c r="DM64" s="253"/>
      <c r="DN64" s="253"/>
      <c r="DO64" s="253"/>
      <c r="DP64" s="253"/>
      <c r="DQ64" s="253"/>
      <c r="DR64" s="253"/>
      <c r="DS64" s="253"/>
      <c r="DT64" s="253"/>
      <c r="DU64" s="253"/>
      <c r="DV64" s="253"/>
      <c r="DW64" s="253"/>
      <c r="DX64" s="253"/>
      <c r="DY64" s="253"/>
      <c r="DZ64" s="254"/>
    </row>
    <row r="65" spans="1:130" x14ac:dyDescent="0.3">
      <c r="A65" s="439"/>
      <c r="B65" s="263" t="s">
        <v>77</v>
      </c>
      <c r="C65" s="252"/>
      <c r="D65" s="253"/>
      <c r="E65" s="253"/>
      <c r="F65" s="253"/>
      <c r="G65" s="253"/>
      <c r="H65" s="253"/>
      <c r="I65" s="253"/>
      <c r="J65" s="253"/>
      <c r="K65" s="253"/>
      <c r="L65" s="253"/>
      <c r="M65" s="253"/>
      <c r="N65" s="253"/>
      <c r="O65" s="253"/>
      <c r="P65" s="253"/>
      <c r="Q65" s="253"/>
      <c r="R65" s="253"/>
      <c r="S65" s="253"/>
      <c r="T65" s="253"/>
      <c r="U65" s="253"/>
      <c r="V65" s="253"/>
      <c r="W65" s="253"/>
      <c r="X65" s="253"/>
      <c r="Y65" s="253"/>
      <c r="Z65" s="253"/>
      <c r="AA65" s="253"/>
      <c r="AB65" s="253"/>
      <c r="AC65" s="253"/>
      <c r="AD65" s="253"/>
      <c r="AE65" s="253"/>
      <c r="AF65" s="253"/>
      <c r="AG65" s="253"/>
      <c r="AH65" s="253"/>
      <c r="AI65" s="253"/>
      <c r="AJ65" s="253"/>
      <c r="AK65" s="253"/>
      <c r="AL65" s="253"/>
      <c r="AM65" s="253"/>
      <c r="AN65" s="253"/>
      <c r="AO65" s="253"/>
      <c r="AP65" s="253"/>
      <c r="AQ65" s="253"/>
      <c r="AR65" s="253"/>
      <c r="AS65" s="253"/>
      <c r="AT65" s="253"/>
      <c r="AU65" s="253"/>
      <c r="AV65" s="253"/>
      <c r="AW65" s="253"/>
      <c r="AX65" s="253"/>
      <c r="AY65" s="253"/>
      <c r="AZ65" s="253"/>
      <c r="BA65" s="253"/>
      <c r="BB65" s="253"/>
      <c r="BC65" s="253"/>
      <c r="BD65" s="253"/>
      <c r="BE65" s="253"/>
      <c r="BF65" s="253"/>
      <c r="BG65" s="253"/>
      <c r="BH65" s="253"/>
      <c r="BI65" s="253"/>
      <c r="BJ65" s="253"/>
      <c r="BK65" s="253"/>
      <c r="BL65" s="253"/>
      <c r="BM65" s="253"/>
      <c r="BN65" s="253"/>
      <c r="BO65" s="253"/>
      <c r="BP65" s="253"/>
      <c r="BQ65" s="253"/>
      <c r="BR65" s="253"/>
      <c r="BS65" s="253"/>
      <c r="BT65" s="253"/>
      <c r="BU65" s="253"/>
      <c r="BV65" s="253"/>
      <c r="BW65" s="253"/>
      <c r="BX65" s="253"/>
      <c r="BY65" s="253"/>
      <c r="BZ65" s="253"/>
      <c r="CA65" s="253"/>
      <c r="CB65" s="253"/>
      <c r="CC65" s="253"/>
      <c r="CD65" s="253"/>
      <c r="CE65" s="253"/>
      <c r="CF65" s="253"/>
      <c r="CG65" s="253"/>
      <c r="CH65" s="253"/>
      <c r="CI65" s="253"/>
      <c r="CJ65" s="253"/>
      <c r="CK65" s="253"/>
      <c r="CL65" s="253"/>
      <c r="CM65" s="253"/>
      <c r="CN65" s="253"/>
      <c r="CO65" s="253"/>
      <c r="CP65" s="253"/>
      <c r="CQ65" s="253"/>
      <c r="CR65" s="253"/>
      <c r="CS65" s="253"/>
      <c r="CT65" s="253"/>
      <c r="CU65" s="253"/>
      <c r="CV65" s="253"/>
      <c r="CW65" s="253"/>
      <c r="CX65" s="253"/>
      <c r="CY65" s="253"/>
      <c r="CZ65" s="253"/>
      <c r="DA65" s="253"/>
      <c r="DB65" s="253"/>
      <c r="DC65" s="253"/>
      <c r="DD65" s="253"/>
      <c r="DE65" s="253"/>
      <c r="DF65" s="253"/>
      <c r="DG65" s="253"/>
      <c r="DH65" s="253"/>
      <c r="DI65" s="253"/>
      <c r="DJ65" s="253"/>
      <c r="DK65" s="253"/>
      <c r="DL65" s="253"/>
      <c r="DM65" s="253"/>
      <c r="DN65" s="253"/>
      <c r="DO65" s="253"/>
      <c r="DP65" s="253"/>
      <c r="DQ65" s="253"/>
      <c r="DR65" s="253"/>
      <c r="DS65" s="253"/>
      <c r="DT65" s="253"/>
      <c r="DU65" s="253"/>
      <c r="DV65" s="253"/>
      <c r="DW65" s="253"/>
      <c r="DX65" s="253"/>
      <c r="DY65" s="253"/>
      <c r="DZ65" s="254"/>
    </row>
    <row r="66" spans="1:130" x14ac:dyDescent="0.3">
      <c r="A66" s="439"/>
      <c r="B66" s="263" t="s">
        <v>82</v>
      </c>
      <c r="C66" s="252"/>
      <c r="D66" s="253"/>
      <c r="E66" s="253"/>
      <c r="F66" s="253"/>
      <c r="G66" s="253"/>
      <c r="H66" s="253"/>
      <c r="I66" s="253"/>
      <c r="J66" s="253"/>
      <c r="K66" s="253"/>
      <c r="L66" s="253"/>
      <c r="M66" s="253"/>
      <c r="N66" s="253"/>
      <c r="O66" s="253"/>
      <c r="P66" s="253"/>
      <c r="Q66" s="253"/>
      <c r="R66" s="253"/>
      <c r="S66" s="253"/>
      <c r="T66" s="253"/>
      <c r="U66" s="253"/>
      <c r="V66" s="253"/>
      <c r="W66" s="253"/>
      <c r="X66" s="253"/>
      <c r="Y66" s="253"/>
      <c r="Z66" s="253"/>
      <c r="AA66" s="253"/>
      <c r="AB66" s="253"/>
      <c r="AC66" s="253"/>
      <c r="AD66" s="253"/>
      <c r="AE66" s="253"/>
      <c r="AF66" s="253"/>
      <c r="AG66" s="253"/>
      <c r="AH66" s="253"/>
      <c r="AI66" s="253"/>
      <c r="AJ66" s="253"/>
      <c r="AK66" s="253"/>
      <c r="AL66" s="253"/>
      <c r="AM66" s="253"/>
      <c r="AN66" s="253"/>
      <c r="AO66" s="253"/>
      <c r="AP66" s="253"/>
      <c r="AQ66" s="253"/>
      <c r="AR66" s="253"/>
      <c r="AS66" s="253"/>
      <c r="AT66" s="253"/>
      <c r="AU66" s="253"/>
      <c r="AV66" s="253"/>
      <c r="AW66" s="253"/>
      <c r="AX66" s="253"/>
      <c r="AY66" s="253"/>
      <c r="AZ66" s="253"/>
      <c r="BA66" s="253"/>
      <c r="BB66" s="253"/>
      <c r="BC66" s="253"/>
      <c r="BD66" s="253"/>
      <c r="BE66" s="253"/>
      <c r="BF66" s="253"/>
      <c r="BG66" s="253"/>
      <c r="BH66" s="253"/>
      <c r="BI66" s="253"/>
      <c r="BJ66" s="253"/>
      <c r="BK66" s="253"/>
      <c r="BL66" s="253"/>
      <c r="BM66" s="253"/>
      <c r="BN66" s="253"/>
      <c r="BO66" s="253"/>
      <c r="BP66" s="253"/>
      <c r="BQ66" s="253"/>
      <c r="BR66" s="253"/>
      <c r="BS66" s="253"/>
      <c r="BT66" s="253"/>
      <c r="BU66" s="253"/>
      <c r="BV66" s="253"/>
      <c r="BW66" s="253"/>
      <c r="BX66" s="253"/>
      <c r="BY66" s="253"/>
      <c r="BZ66" s="253"/>
      <c r="CA66" s="253"/>
      <c r="CB66" s="253"/>
      <c r="CC66" s="253"/>
      <c r="CD66" s="253"/>
      <c r="CE66" s="253"/>
      <c r="CF66" s="253"/>
      <c r="CG66" s="253"/>
      <c r="CH66" s="253"/>
      <c r="CI66" s="253"/>
      <c r="CJ66" s="253"/>
      <c r="CK66" s="253"/>
      <c r="CL66" s="253"/>
      <c r="CM66" s="253"/>
      <c r="CN66" s="253"/>
      <c r="CO66" s="253"/>
      <c r="CP66" s="253"/>
      <c r="CQ66" s="253"/>
      <c r="CR66" s="253"/>
      <c r="CS66" s="253"/>
      <c r="CT66" s="253"/>
      <c r="CU66" s="253"/>
      <c r="CV66" s="253"/>
      <c r="CW66" s="253"/>
      <c r="CX66" s="253"/>
      <c r="CY66" s="253"/>
      <c r="CZ66" s="253"/>
      <c r="DA66" s="253"/>
      <c r="DB66" s="253"/>
      <c r="DC66" s="253"/>
      <c r="DD66" s="253"/>
      <c r="DE66" s="253"/>
      <c r="DF66" s="253"/>
      <c r="DG66" s="253"/>
      <c r="DH66" s="253"/>
      <c r="DI66" s="253"/>
      <c r="DJ66" s="253"/>
      <c r="DK66" s="253"/>
      <c r="DL66" s="253"/>
      <c r="DM66" s="253"/>
      <c r="DN66" s="253"/>
      <c r="DO66" s="253"/>
      <c r="DP66" s="253"/>
      <c r="DQ66" s="253"/>
      <c r="DR66" s="253"/>
      <c r="DS66" s="253"/>
      <c r="DT66" s="253"/>
      <c r="DU66" s="253"/>
      <c r="DV66" s="253"/>
      <c r="DW66" s="253"/>
      <c r="DX66" s="253"/>
      <c r="DY66" s="253"/>
      <c r="DZ66" s="254"/>
    </row>
    <row r="67" spans="1:130" x14ac:dyDescent="0.3">
      <c r="A67" s="439"/>
      <c r="B67" s="263" t="s">
        <v>83</v>
      </c>
      <c r="C67" s="252"/>
      <c r="D67" s="253"/>
      <c r="E67" s="253"/>
      <c r="F67" s="253"/>
      <c r="G67" s="253"/>
      <c r="H67" s="253"/>
      <c r="I67" s="253"/>
      <c r="J67" s="253"/>
      <c r="K67" s="253"/>
      <c r="L67" s="253"/>
      <c r="M67" s="253"/>
      <c r="N67" s="253"/>
      <c r="O67" s="253"/>
      <c r="P67" s="253"/>
      <c r="Q67" s="253"/>
      <c r="R67" s="253"/>
      <c r="S67" s="253"/>
      <c r="T67" s="253"/>
      <c r="U67" s="253"/>
      <c r="V67" s="253"/>
      <c r="W67" s="253"/>
      <c r="X67" s="253"/>
      <c r="Y67" s="253"/>
      <c r="Z67" s="253"/>
      <c r="AA67" s="253"/>
      <c r="AB67" s="253"/>
      <c r="AC67" s="253"/>
      <c r="AD67" s="253"/>
      <c r="AE67" s="253"/>
      <c r="AF67" s="253"/>
      <c r="AG67" s="253"/>
      <c r="AH67" s="253"/>
      <c r="AI67" s="253"/>
      <c r="AJ67" s="253"/>
      <c r="AK67" s="253"/>
      <c r="AL67" s="253"/>
      <c r="AM67" s="253"/>
      <c r="AN67" s="253"/>
      <c r="AO67" s="253"/>
      <c r="AP67" s="253"/>
      <c r="AQ67" s="253"/>
      <c r="AR67" s="253"/>
      <c r="AS67" s="253"/>
      <c r="AT67" s="253"/>
      <c r="AU67" s="253"/>
      <c r="AV67" s="253"/>
      <c r="AW67" s="253"/>
      <c r="AX67" s="253"/>
      <c r="AY67" s="253"/>
      <c r="AZ67" s="253"/>
      <c r="BA67" s="253"/>
      <c r="BB67" s="253"/>
      <c r="BC67" s="253"/>
      <c r="BD67" s="253"/>
      <c r="BE67" s="253"/>
      <c r="BF67" s="253"/>
      <c r="BG67" s="253"/>
      <c r="BH67" s="253"/>
      <c r="BI67" s="253"/>
      <c r="BJ67" s="253"/>
      <c r="BK67" s="253"/>
      <c r="BL67" s="253"/>
      <c r="BM67" s="253"/>
      <c r="BN67" s="253"/>
      <c r="BO67" s="253"/>
      <c r="BP67" s="253"/>
      <c r="BQ67" s="253"/>
      <c r="BR67" s="253"/>
      <c r="BS67" s="253"/>
      <c r="BT67" s="253"/>
      <c r="BU67" s="253"/>
      <c r="BV67" s="253"/>
      <c r="BW67" s="253"/>
      <c r="BX67" s="253"/>
      <c r="BY67" s="253"/>
      <c r="BZ67" s="253"/>
      <c r="CA67" s="253"/>
      <c r="CB67" s="253"/>
      <c r="CC67" s="253"/>
      <c r="CD67" s="253"/>
      <c r="CE67" s="253"/>
      <c r="CF67" s="253"/>
      <c r="CG67" s="253"/>
      <c r="CH67" s="253"/>
      <c r="CI67" s="253"/>
      <c r="CJ67" s="253"/>
      <c r="CK67" s="253"/>
      <c r="CL67" s="253"/>
      <c r="CM67" s="253"/>
      <c r="CN67" s="253"/>
      <c r="CO67" s="253"/>
      <c r="CP67" s="253"/>
      <c r="CQ67" s="253"/>
      <c r="CR67" s="253"/>
      <c r="CS67" s="253"/>
      <c r="CT67" s="253"/>
      <c r="CU67" s="253"/>
      <c r="CV67" s="253"/>
      <c r="CW67" s="253"/>
      <c r="CX67" s="253"/>
      <c r="CY67" s="253"/>
      <c r="CZ67" s="253"/>
      <c r="DA67" s="253"/>
      <c r="DB67" s="253"/>
      <c r="DC67" s="253"/>
      <c r="DD67" s="253"/>
      <c r="DE67" s="253"/>
      <c r="DF67" s="253"/>
      <c r="DG67" s="253"/>
      <c r="DH67" s="253"/>
      <c r="DI67" s="253"/>
      <c r="DJ67" s="253"/>
      <c r="DK67" s="253"/>
      <c r="DL67" s="253"/>
      <c r="DM67" s="253"/>
      <c r="DN67" s="253"/>
      <c r="DO67" s="253"/>
      <c r="DP67" s="253"/>
      <c r="DQ67" s="253"/>
      <c r="DR67" s="253"/>
      <c r="DS67" s="253"/>
      <c r="DT67" s="253"/>
      <c r="DU67" s="253"/>
      <c r="DV67" s="253"/>
      <c r="DW67" s="253"/>
      <c r="DX67" s="253"/>
      <c r="DY67" s="253"/>
      <c r="DZ67" s="254"/>
    </row>
    <row r="68" spans="1:130" x14ac:dyDescent="0.3">
      <c r="A68" s="439"/>
      <c r="B68" s="263" t="s">
        <v>38</v>
      </c>
      <c r="C68" s="252"/>
      <c r="D68" s="253"/>
      <c r="E68" s="253"/>
      <c r="F68" s="253"/>
      <c r="G68" s="253"/>
      <c r="H68" s="253"/>
      <c r="I68" s="253"/>
      <c r="J68" s="253"/>
      <c r="K68" s="253"/>
      <c r="L68" s="253"/>
      <c r="M68" s="253"/>
      <c r="N68" s="253"/>
      <c r="O68" s="253"/>
      <c r="P68" s="253"/>
      <c r="Q68" s="253"/>
      <c r="R68" s="253"/>
      <c r="S68" s="253"/>
      <c r="T68" s="253"/>
      <c r="U68" s="253"/>
      <c r="V68" s="253"/>
      <c r="W68" s="253"/>
      <c r="X68" s="253"/>
      <c r="Y68" s="253"/>
      <c r="Z68" s="253"/>
      <c r="AA68" s="253"/>
      <c r="AB68" s="253"/>
      <c r="AC68" s="253"/>
      <c r="AD68" s="253"/>
      <c r="AE68" s="253"/>
      <c r="AF68" s="253"/>
      <c r="AG68" s="253"/>
      <c r="AH68" s="253"/>
      <c r="AI68" s="253"/>
      <c r="AJ68" s="253"/>
      <c r="AK68" s="253"/>
      <c r="AL68" s="253"/>
      <c r="AM68" s="253"/>
      <c r="AN68" s="253"/>
      <c r="AO68" s="253"/>
      <c r="AP68" s="253"/>
      <c r="AQ68" s="253"/>
      <c r="AR68" s="253"/>
      <c r="AS68" s="253"/>
      <c r="AT68" s="253"/>
      <c r="AU68" s="253"/>
      <c r="AV68" s="253"/>
      <c r="AW68" s="253"/>
      <c r="AX68" s="253"/>
      <c r="AY68" s="253"/>
      <c r="AZ68" s="253"/>
      <c r="BA68" s="253"/>
      <c r="BB68" s="253"/>
      <c r="BC68" s="253"/>
      <c r="BD68" s="253"/>
      <c r="BE68" s="253"/>
      <c r="BF68" s="253"/>
      <c r="BG68" s="253"/>
      <c r="BH68" s="253"/>
      <c r="BI68" s="253"/>
      <c r="BJ68" s="253"/>
      <c r="BK68" s="253"/>
      <c r="BL68" s="253"/>
      <c r="BM68" s="253"/>
      <c r="BN68" s="253"/>
      <c r="BO68" s="253"/>
      <c r="BP68" s="253"/>
      <c r="BQ68" s="253"/>
      <c r="BR68" s="253"/>
      <c r="BS68" s="253"/>
      <c r="BT68" s="253"/>
      <c r="BU68" s="253"/>
      <c r="BV68" s="253"/>
      <c r="BW68" s="253"/>
      <c r="BX68" s="253"/>
      <c r="BY68" s="253"/>
      <c r="BZ68" s="253"/>
      <c r="CA68" s="253"/>
      <c r="CB68" s="253"/>
      <c r="CC68" s="253"/>
      <c r="CD68" s="253"/>
      <c r="CE68" s="253"/>
      <c r="CF68" s="253"/>
      <c r="CG68" s="253"/>
      <c r="CH68" s="253"/>
      <c r="CI68" s="253"/>
      <c r="CJ68" s="253"/>
      <c r="CK68" s="253"/>
      <c r="CL68" s="253"/>
      <c r="CM68" s="253"/>
      <c r="CN68" s="253"/>
      <c r="CO68" s="253"/>
      <c r="CP68" s="253"/>
      <c r="CQ68" s="253"/>
      <c r="CR68" s="253"/>
      <c r="CS68" s="253"/>
      <c r="CT68" s="253"/>
      <c r="CU68" s="253"/>
      <c r="CV68" s="253"/>
      <c r="CW68" s="253"/>
      <c r="CX68" s="253"/>
      <c r="CY68" s="253"/>
      <c r="CZ68" s="253"/>
      <c r="DA68" s="253"/>
      <c r="DB68" s="253"/>
      <c r="DC68" s="253"/>
      <c r="DD68" s="253"/>
      <c r="DE68" s="253"/>
      <c r="DF68" s="253"/>
      <c r="DG68" s="253"/>
      <c r="DH68" s="253"/>
      <c r="DI68" s="253"/>
      <c r="DJ68" s="253"/>
      <c r="DK68" s="253"/>
      <c r="DL68" s="253"/>
      <c r="DM68" s="253"/>
      <c r="DN68" s="253"/>
      <c r="DO68" s="253"/>
      <c r="DP68" s="253"/>
      <c r="DQ68" s="253"/>
      <c r="DR68" s="253"/>
      <c r="DS68" s="253"/>
      <c r="DT68" s="253"/>
      <c r="DU68" s="253"/>
      <c r="DV68" s="253"/>
      <c r="DW68" s="253"/>
      <c r="DX68" s="253"/>
      <c r="DY68" s="253"/>
      <c r="DZ68" s="254"/>
    </row>
    <row r="69" spans="1:130" x14ac:dyDescent="0.3">
      <c r="A69" s="439"/>
      <c r="B69" s="280" t="s">
        <v>80</v>
      </c>
      <c r="C69" s="252"/>
      <c r="D69" s="253"/>
      <c r="E69" s="253"/>
      <c r="F69" s="253"/>
      <c r="G69" s="253"/>
      <c r="H69" s="253"/>
      <c r="I69" s="253"/>
      <c r="J69" s="253"/>
      <c r="K69" s="253"/>
      <c r="L69" s="253"/>
      <c r="M69" s="253"/>
      <c r="N69" s="253"/>
      <c r="O69" s="253"/>
      <c r="P69" s="253"/>
      <c r="Q69" s="253"/>
      <c r="R69" s="253"/>
      <c r="S69" s="253"/>
      <c r="T69" s="253"/>
      <c r="U69" s="253"/>
      <c r="V69" s="253"/>
      <c r="W69" s="253"/>
      <c r="X69" s="253"/>
      <c r="Y69" s="253"/>
      <c r="Z69" s="253"/>
      <c r="AA69" s="253"/>
      <c r="AB69" s="253"/>
      <c r="AC69" s="253"/>
      <c r="AD69" s="253"/>
      <c r="AE69" s="253"/>
      <c r="AF69" s="253"/>
      <c r="AG69" s="253"/>
      <c r="AH69" s="253"/>
      <c r="AI69" s="253"/>
      <c r="AJ69" s="253"/>
      <c r="AK69" s="253"/>
      <c r="AL69" s="253"/>
      <c r="AM69" s="253"/>
      <c r="AN69" s="253"/>
      <c r="AO69" s="253"/>
      <c r="AP69" s="253"/>
      <c r="AQ69" s="253"/>
      <c r="AR69" s="253"/>
      <c r="AS69" s="253"/>
      <c r="AT69" s="253"/>
      <c r="AU69" s="253"/>
      <c r="AV69" s="253"/>
      <c r="AW69" s="253"/>
      <c r="AX69" s="253"/>
      <c r="AY69" s="253"/>
      <c r="AZ69" s="253"/>
      <c r="BA69" s="253"/>
      <c r="BB69" s="253"/>
      <c r="BC69" s="253"/>
      <c r="BD69" s="253"/>
      <c r="BE69" s="253"/>
      <c r="BF69" s="253"/>
      <c r="BG69" s="253"/>
      <c r="BH69" s="253"/>
      <c r="BI69" s="253"/>
      <c r="BJ69" s="253"/>
      <c r="BK69" s="253"/>
      <c r="BL69" s="253"/>
      <c r="BM69" s="253"/>
      <c r="BN69" s="253"/>
      <c r="BO69" s="253"/>
      <c r="BP69" s="253"/>
      <c r="BQ69" s="253"/>
      <c r="BR69" s="253"/>
      <c r="BS69" s="253"/>
      <c r="BT69" s="253"/>
      <c r="BU69" s="253"/>
      <c r="BV69" s="253"/>
      <c r="BW69" s="253"/>
      <c r="BX69" s="253"/>
      <c r="BY69" s="253"/>
      <c r="BZ69" s="253"/>
      <c r="CA69" s="253"/>
      <c r="CB69" s="253"/>
      <c r="CC69" s="253"/>
      <c r="CD69" s="253"/>
      <c r="CE69" s="253"/>
      <c r="CF69" s="253"/>
      <c r="CG69" s="253"/>
      <c r="CH69" s="253"/>
      <c r="CI69" s="253"/>
      <c r="CJ69" s="253"/>
      <c r="CK69" s="253"/>
      <c r="CL69" s="253"/>
      <c r="CM69" s="253"/>
      <c r="CN69" s="253"/>
      <c r="CO69" s="253"/>
      <c r="CP69" s="253"/>
      <c r="CQ69" s="253"/>
      <c r="CR69" s="253"/>
      <c r="CS69" s="253"/>
      <c r="CT69" s="253"/>
      <c r="CU69" s="253"/>
      <c r="CV69" s="253"/>
      <c r="CW69" s="253"/>
      <c r="CX69" s="253"/>
      <c r="CY69" s="253"/>
      <c r="CZ69" s="253"/>
      <c r="DA69" s="253"/>
      <c r="DB69" s="253"/>
      <c r="DC69" s="253"/>
      <c r="DD69" s="253"/>
      <c r="DE69" s="253"/>
      <c r="DF69" s="253"/>
      <c r="DG69" s="253"/>
      <c r="DH69" s="253"/>
      <c r="DI69" s="253"/>
      <c r="DJ69" s="253"/>
      <c r="DK69" s="253"/>
      <c r="DL69" s="253"/>
      <c r="DM69" s="253"/>
      <c r="DN69" s="253"/>
      <c r="DO69" s="253"/>
      <c r="DP69" s="253"/>
      <c r="DQ69" s="253"/>
      <c r="DR69" s="253"/>
      <c r="DS69" s="253"/>
      <c r="DT69" s="253"/>
      <c r="DU69" s="253"/>
      <c r="DV69" s="253"/>
      <c r="DW69" s="253"/>
      <c r="DX69" s="253"/>
      <c r="DY69" s="253"/>
      <c r="DZ69" s="254"/>
    </row>
    <row r="70" spans="1:130" x14ac:dyDescent="0.3">
      <c r="A70" s="440"/>
      <c r="B70" s="263" t="s">
        <v>81</v>
      </c>
      <c r="C70" s="252"/>
      <c r="D70" s="253"/>
      <c r="E70" s="253"/>
      <c r="F70" s="253"/>
      <c r="G70" s="253"/>
      <c r="H70" s="253"/>
      <c r="I70" s="253"/>
      <c r="J70" s="253"/>
      <c r="K70" s="253"/>
      <c r="L70" s="253"/>
      <c r="M70" s="253"/>
      <c r="N70" s="253"/>
      <c r="O70" s="253"/>
      <c r="P70" s="253"/>
      <c r="Q70" s="253"/>
      <c r="R70" s="253"/>
      <c r="S70" s="253"/>
      <c r="T70" s="253"/>
      <c r="U70" s="253"/>
      <c r="V70" s="253"/>
      <c r="W70" s="253"/>
      <c r="X70" s="253"/>
      <c r="Y70" s="253"/>
      <c r="Z70" s="253"/>
      <c r="AA70" s="253"/>
      <c r="AB70" s="253"/>
      <c r="AC70" s="253"/>
      <c r="AD70" s="253"/>
      <c r="AE70" s="253"/>
      <c r="AF70" s="253"/>
      <c r="AG70" s="253"/>
      <c r="AH70" s="253"/>
      <c r="AI70" s="253"/>
      <c r="AJ70" s="253"/>
      <c r="AK70" s="253"/>
      <c r="AL70" s="253"/>
      <c r="AM70" s="253"/>
      <c r="AN70" s="253"/>
      <c r="AO70" s="253"/>
      <c r="AP70" s="253"/>
      <c r="AQ70" s="253"/>
      <c r="AR70" s="253"/>
      <c r="AS70" s="253"/>
      <c r="AT70" s="253"/>
      <c r="AU70" s="253"/>
      <c r="AV70" s="253"/>
      <c r="AW70" s="253"/>
      <c r="AX70" s="253"/>
      <c r="AY70" s="253"/>
      <c r="AZ70" s="253"/>
      <c r="BA70" s="253"/>
      <c r="BB70" s="253"/>
      <c r="BC70" s="253"/>
      <c r="BD70" s="253"/>
      <c r="BE70" s="253"/>
      <c r="BF70" s="253"/>
      <c r="BG70" s="253"/>
      <c r="BH70" s="253"/>
      <c r="BI70" s="253"/>
      <c r="BJ70" s="253"/>
      <c r="BK70" s="253"/>
      <c r="BL70" s="253"/>
      <c r="BM70" s="253"/>
      <c r="BN70" s="253"/>
      <c r="BO70" s="253"/>
      <c r="BP70" s="253"/>
      <c r="BQ70" s="253"/>
      <c r="BR70" s="253"/>
      <c r="BS70" s="253"/>
      <c r="BT70" s="253"/>
      <c r="BU70" s="253"/>
      <c r="BV70" s="253"/>
      <c r="BW70" s="253"/>
      <c r="BX70" s="253"/>
      <c r="BY70" s="253"/>
      <c r="BZ70" s="253"/>
      <c r="CA70" s="253"/>
      <c r="CB70" s="253"/>
      <c r="CC70" s="253"/>
      <c r="CD70" s="253"/>
      <c r="CE70" s="253"/>
      <c r="CF70" s="253"/>
      <c r="CG70" s="253"/>
      <c r="CH70" s="253"/>
      <c r="CI70" s="253"/>
      <c r="CJ70" s="253"/>
      <c r="CK70" s="253"/>
      <c r="CL70" s="253"/>
      <c r="CM70" s="253"/>
      <c r="CN70" s="253"/>
      <c r="CO70" s="253"/>
      <c r="CP70" s="253"/>
      <c r="CQ70" s="253"/>
      <c r="CR70" s="253"/>
      <c r="CS70" s="253"/>
      <c r="CT70" s="253"/>
      <c r="CU70" s="253"/>
      <c r="CV70" s="253"/>
      <c r="CW70" s="253"/>
      <c r="CX70" s="253"/>
      <c r="CY70" s="253"/>
      <c r="CZ70" s="253"/>
      <c r="DA70" s="253"/>
      <c r="DB70" s="253"/>
      <c r="DC70" s="253"/>
      <c r="DD70" s="253"/>
      <c r="DE70" s="253"/>
      <c r="DF70" s="253"/>
      <c r="DG70" s="253"/>
      <c r="DH70" s="253"/>
      <c r="DI70" s="253"/>
      <c r="DJ70" s="253"/>
      <c r="DK70" s="253"/>
      <c r="DL70" s="253"/>
      <c r="DM70" s="253"/>
      <c r="DN70" s="253"/>
      <c r="DO70" s="253"/>
      <c r="DP70" s="253"/>
      <c r="DQ70" s="253"/>
      <c r="DR70" s="253"/>
      <c r="DS70" s="253"/>
      <c r="DT70" s="253"/>
      <c r="DU70" s="253"/>
      <c r="DV70" s="253"/>
      <c r="DW70" s="253"/>
      <c r="DX70" s="253"/>
      <c r="DY70" s="253"/>
      <c r="DZ70" s="254"/>
    </row>
    <row r="71" spans="1:130" x14ac:dyDescent="0.3">
      <c r="A71" s="438">
        <f t="shared" ref="A71:A119" si="8">A63+7</f>
        <v>43034</v>
      </c>
      <c r="B71" s="263" t="s">
        <v>78</v>
      </c>
      <c r="C71" s="252"/>
      <c r="D71" s="253"/>
      <c r="E71" s="253"/>
      <c r="F71" s="253"/>
      <c r="G71" s="253"/>
      <c r="H71" s="253"/>
      <c r="I71" s="253"/>
      <c r="J71" s="253"/>
      <c r="K71" s="253"/>
      <c r="L71" s="253"/>
      <c r="M71" s="253"/>
      <c r="N71" s="253"/>
      <c r="O71" s="253"/>
      <c r="P71" s="253"/>
      <c r="Q71" s="253"/>
      <c r="R71" s="253"/>
      <c r="S71" s="253"/>
      <c r="T71" s="253"/>
      <c r="U71" s="253"/>
      <c r="V71" s="253"/>
      <c r="W71" s="253"/>
      <c r="X71" s="253"/>
      <c r="Y71" s="253"/>
      <c r="Z71" s="253"/>
      <c r="AA71" s="253"/>
      <c r="AB71" s="253"/>
      <c r="AC71" s="253"/>
      <c r="AD71" s="253"/>
      <c r="AE71" s="253"/>
      <c r="AF71" s="253"/>
      <c r="AG71" s="253"/>
      <c r="AH71" s="253"/>
      <c r="AI71" s="253"/>
      <c r="AJ71" s="253"/>
      <c r="AK71" s="253"/>
      <c r="AL71" s="253"/>
      <c r="AM71" s="253"/>
      <c r="AN71" s="253"/>
      <c r="AO71" s="253"/>
      <c r="AP71" s="253"/>
      <c r="AQ71" s="253"/>
      <c r="AR71" s="253"/>
      <c r="AS71" s="253"/>
      <c r="AT71" s="253"/>
      <c r="AU71" s="253"/>
      <c r="AV71" s="253"/>
      <c r="AW71" s="253"/>
      <c r="AX71" s="253"/>
      <c r="AY71" s="253"/>
      <c r="AZ71" s="253"/>
      <c r="BA71" s="253"/>
      <c r="BB71" s="253"/>
      <c r="BC71" s="253"/>
      <c r="BD71" s="253"/>
      <c r="BE71" s="253"/>
      <c r="BF71" s="253"/>
      <c r="BG71" s="253"/>
      <c r="BH71" s="253"/>
      <c r="BI71" s="253"/>
      <c r="BJ71" s="253"/>
      <c r="BK71" s="253"/>
      <c r="BL71" s="253"/>
      <c r="BM71" s="253"/>
      <c r="BN71" s="253"/>
      <c r="BO71" s="253"/>
      <c r="BP71" s="253"/>
      <c r="BQ71" s="253"/>
      <c r="BR71" s="253"/>
      <c r="BS71" s="253"/>
      <c r="BT71" s="253"/>
      <c r="BU71" s="253"/>
      <c r="BV71" s="253"/>
      <c r="BW71" s="253"/>
      <c r="BX71" s="253"/>
      <c r="BY71" s="253"/>
      <c r="BZ71" s="253"/>
      <c r="CA71" s="253"/>
      <c r="CB71" s="253"/>
      <c r="CC71" s="253"/>
      <c r="CD71" s="253"/>
      <c r="CE71" s="253"/>
      <c r="CF71" s="253"/>
      <c r="CG71" s="253"/>
      <c r="CH71" s="253"/>
      <c r="CI71" s="253"/>
      <c r="CJ71" s="253"/>
      <c r="CK71" s="253"/>
      <c r="CL71" s="253"/>
      <c r="CM71" s="253"/>
      <c r="CN71" s="253"/>
      <c r="CO71" s="253"/>
      <c r="CP71" s="253"/>
      <c r="CQ71" s="253"/>
      <c r="CR71" s="253"/>
      <c r="CS71" s="253"/>
      <c r="CT71" s="253"/>
      <c r="CU71" s="253"/>
      <c r="CV71" s="253"/>
      <c r="CW71" s="253"/>
      <c r="CX71" s="253"/>
      <c r="CY71" s="253"/>
      <c r="CZ71" s="253"/>
      <c r="DA71" s="253"/>
      <c r="DB71" s="253"/>
      <c r="DC71" s="253"/>
      <c r="DD71" s="253"/>
      <c r="DE71" s="253"/>
      <c r="DF71" s="253"/>
      <c r="DG71" s="253"/>
      <c r="DH71" s="253"/>
      <c r="DI71" s="253"/>
      <c r="DJ71" s="253"/>
      <c r="DK71" s="253"/>
      <c r="DL71" s="253"/>
      <c r="DM71" s="253"/>
      <c r="DN71" s="253"/>
      <c r="DO71" s="253"/>
      <c r="DP71" s="253"/>
      <c r="DQ71" s="253"/>
      <c r="DR71" s="253"/>
      <c r="DS71" s="253"/>
      <c r="DT71" s="253"/>
      <c r="DU71" s="253"/>
      <c r="DV71" s="253"/>
      <c r="DW71" s="253"/>
      <c r="DX71" s="253"/>
      <c r="DY71" s="253"/>
      <c r="DZ71" s="254"/>
    </row>
    <row r="72" spans="1:130" x14ac:dyDescent="0.3">
      <c r="A72" s="439"/>
      <c r="B72" s="263" t="s">
        <v>79</v>
      </c>
      <c r="C72" s="252"/>
      <c r="D72" s="253"/>
      <c r="E72" s="253"/>
      <c r="F72" s="253"/>
      <c r="G72" s="253"/>
      <c r="H72" s="253"/>
      <c r="I72" s="253"/>
      <c r="J72" s="253"/>
      <c r="K72" s="253"/>
      <c r="L72" s="253"/>
      <c r="M72" s="253"/>
      <c r="N72" s="253"/>
      <c r="O72" s="253"/>
      <c r="P72" s="253"/>
      <c r="Q72" s="253"/>
      <c r="R72" s="253"/>
      <c r="S72" s="253"/>
      <c r="T72" s="253"/>
      <c r="U72" s="253"/>
      <c r="V72" s="253"/>
      <c r="W72" s="253"/>
      <c r="X72" s="253"/>
      <c r="Y72" s="253"/>
      <c r="Z72" s="253"/>
      <c r="AA72" s="253"/>
      <c r="AB72" s="253"/>
      <c r="AC72" s="253"/>
      <c r="AD72" s="253"/>
      <c r="AE72" s="253"/>
      <c r="AF72" s="253"/>
      <c r="AG72" s="253"/>
      <c r="AH72" s="253"/>
      <c r="AI72" s="253"/>
      <c r="AJ72" s="253"/>
      <c r="AK72" s="253"/>
      <c r="AL72" s="253"/>
      <c r="AM72" s="253"/>
      <c r="AN72" s="253"/>
      <c r="AO72" s="253"/>
      <c r="AP72" s="253"/>
      <c r="AQ72" s="253"/>
      <c r="AR72" s="253"/>
      <c r="AS72" s="253"/>
      <c r="AT72" s="253"/>
      <c r="AU72" s="253"/>
      <c r="AV72" s="253"/>
      <c r="AW72" s="253"/>
      <c r="AX72" s="253"/>
      <c r="AY72" s="253"/>
      <c r="AZ72" s="253"/>
      <c r="BA72" s="253"/>
      <c r="BB72" s="253"/>
      <c r="BC72" s="253"/>
      <c r="BD72" s="253"/>
      <c r="BE72" s="253"/>
      <c r="BF72" s="253"/>
      <c r="BG72" s="253"/>
      <c r="BH72" s="253"/>
      <c r="BI72" s="253"/>
      <c r="BJ72" s="253"/>
      <c r="BK72" s="253"/>
      <c r="BL72" s="253"/>
      <c r="BM72" s="253"/>
      <c r="BN72" s="253"/>
      <c r="BO72" s="253"/>
      <c r="BP72" s="253"/>
      <c r="BQ72" s="253"/>
      <c r="BR72" s="253"/>
      <c r="BS72" s="253"/>
      <c r="BT72" s="253"/>
      <c r="BU72" s="253"/>
      <c r="BV72" s="253"/>
      <c r="BW72" s="253"/>
      <c r="BX72" s="253"/>
      <c r="BY72" s="253"/>
      <c r="BZ72" s="253"/>
      <c r="CA72" s="253"/>
      <c r="CB72" s="253"/>
      <c r="CC72" s="253"/>
      <c r="CD72" s="253"/>
      <c r="CE72" s="253"/>
      <c r="CF72" s="253"/>
      <c r="CG72" s="253"/>
      <c r="CH72" s="253"/>
      <c r="CI72" s="253"/>
      <c r="CJ72" s="253"/>
      <c r="CK72" s="253"/>
      <c r="CL72" s="253"/>
      <c r="CM72" s="253"/>
      <c r="CN72" s="253"/>
      <c r="CO72" s="253"/>
      <c r="CP72" s="253"/>
      <c r="CQ72" s="253"/>
      <c r="CR72" s="253"/>
      <c r="CS72" s="253"/>
      <c r="CT72" s="253"/>
      <c r="CU72" s="253"/>
      <c r="CV72" s="253"/>
      <c r="CW72" s="253"/>
      <c r="CX72" s="253"/>
      <c r="CY72" s="253"/>
      <c r="CZ72" s="253"/>
      <c r="DA72" s="253"/>
      <c r="DB72" s="253"/>
      <c r="DC72" s="253"/>
      <c r="DD72" s="253"/>
      <c r="DE72" s="253"/>
      <c r="DF72" s="253"/>
      <c r="DG72" s="253"/>
      <c r="DH72" s="253"/>
      <c r="DI72" s="253"/>
      <c r="DJ72" s="253"/>
      <c r="DK72" s="253"/>
      <c r="DL72" s="253"/>
      <c r="DM72" s="253"/>
      <c r="DN72" s="253"/>
      <c r="DO72" s="253"/>
      <c r="DP72" s="253"/>
      <c r="DQ72" s="253"/>
      <c r="DR72" s="253"/>
      <c r="DS72" s="253"/>
      <c r="DT72" s="253"/>
      <c r="DU72" s="253"/>
      <c r="DV72" s="253"/>
      <c r="DW72" s="253"/>
      <c r="DX72" s="253"/>
      <c r="DY72" s="253"/>
      <c r="DZ72" s="254"/>
    </row>
    <row r="73" spans="1:130" x14ac:dyDescent="0.3">
      <c r="A73" s="439"/>
      <c r="B73" s="263" t="s">
        <v>77</v>
      </c>
      <c r="C73" s="252"/>
      <c r="D73" s="253"/>
      <c r="E73" s="253"/>
      <c r="F73" s="253"/>
      <c r="G73" s="253"/>
      <c r="H73" s="253"/>
      <c r="I73" s="253"/>
      <c r="J73" s="253"/>
      <c r="K73" s="253"/>
      <c r="L73" s="253"/>
      <c r="M73" s="253"/>
      <c r="N73" s="253"/>
      <c r="O73" s="253"/>
      <c r="P73" s="253"/>
      <c r="Q73" s="253"/>
      <c r="R73" s="253"/>
      <c r="S73" s="253"/>
      <c r="T73" s="253"/>
      <c r="U73" s="253"/>
      <c r="V73" s="253"/>
      <c r="W73" s="253"/>
      <c r="X73" s="253"/>
      <c r="Y73" s="253"/>
      <c r="Z73" s="253"/>
      <c r="AA73" s="253"/>
      <c r="AB73" s="253"/>
      <c r="AC73" s="253"/>
      <c r="AD73" s="253"/>
      <c r="AE73" s="253"/>
      <c r="AF73" s="253"/>
      <c r="AG73" s="253"/>
      <c r="AH73" s="253"/>
      <c r="AI73" s="253"/>
      <c r="AJ73" s="253"/>
      <c r="AK73" s="253"/>
      <c r="AL73" s="253"/>
      <c r="AM73" s="253"/>
      <c r="AN73" s="253"/>
      <c r="AO73" s="253"/>
      <c r="AP73" s="253"/>
      <c r="AQ73" s="253"/>
      <c r="AR73" s="253"/>
      <c r="AS73" s="253"/>
      <c r="AT73" s="253"/>
      <c r="AU73" s="253"/>
      <c r="AV73" s="253"/>
      <c r="AW73" s="253"/>
      <c r="AX73" s="253"/>
      <c r="AY73" s="253"/>
      <c r="AZ73" s="253"/>
      <c r="BA73" s="253"/>
      <c r="BB73" s="253"/>
      <c r="BC73" s="253"/>
      <c r="BD73" s="253"/>
      <c r="BE73" s="253"/>
      <c r="BF73" s="253"/>
      <c r="BG73" s="253"/>
      <c r="BH73" s="253"/>
      <c r="BI73" s="253"/>
      <c r="BJ73" s="253"/>
      <c r="BK73" s="253"/>
      <c r="BL73" s="253"/>
      <c r="BM73" s="253"/>
      <c r="BN73" s="253"/>
      <c r="BO73" s="253"/>
      <c r="BP73" s="253"/>
      <c r="BQ73" s="253"/>
      <c r="BR73" s="253"/>
      <c r="BS73" s="253"/>
      <c r="BT73" s="253"/>
      <c r="BU73" s="253"/>
      <c r="BV73" s="253"/>
      <c r="BW73" s="253"/>
      <c r="BX73" s="253"/>
      <c r="BY73" s="253"/>
      <c r="BZ73" s="253"/>
      <c r="CA73" s="253"/>
      <c r="CB73" s="253"/>
      <c r="CC73" s="253"/>
      <c r="CD73" s="253"/>
      <c r="CE73" s="253"/>
      <c r="CF73" s="253"/>
      <c r="CG73" s="253"/>
      <c r="CH73" s="253"/>
      <c r="CI73" s="253"/>
      <c r="CJ73" s="253"/>
      <c r="CK73" s="253"/>
      <c r="CL73" s="253"/>
      <c r="CM73" s="253"/>
      <c r="CN73" s="253"/>
      <c r="CO73" s="253"/>
      <c r="CP73" s="253"/>
      <c r="CQ73" s="253"/>
      <c r="CR73" s="253"/>
      <c r="CS73" s="253"/>
      <c r="CT73" s="253"/>
      <c r="CU73" s="253"/>
      <c r="CV73" s="253"/>
      <c r="CW73" s="253"/>
      <c r="CX73" s="253"/>
      <c r="CY73" s="253"/>
      <c r="CZ73" s="253"/>
      <c r="DA73" s="253"/>
      <c r="DB73" s="253"/>
      <c r="DC73" s="253"/>
      <c r="DD73" s="253"/>
      <c r="DE73" s="253"/>
      <c r="DF73" s="253"/>
      <c r="DG73" s="253"/>
      <c r="DH73" s="253"/>
      <c r="DI73" s="253"/>
      <c r="DJ73" s="253"/>
      <c r="DK73" s="253"/>
      <c r="DL73" s="253"/>
      <c r="DM73" s="253"/>
      <c r="DN73" s="253"/>
      <c r="DO73" s="253"/>
      <c r="DP73" s="253"/>
      <c r="DQ73" s="253"/>
      <c r="DR73" s="253"/>
      <c r="DS73" s="253"/>
      <c r="DT73" s="253"/>
      <c r="DU73" s="253"/>
      <c r="DV73" s="253"/>
      <c r="DW73" s="253"/>
      <c r="DX73" s="253"/>
      <c r="DY73" s="253"/>
      <c r="DZ73" s="254"/>
    </row>
    <row r="74" spans="1:130" x14ac:dyDescent="0.3">
      <c r="A74" s="439"/>
      <c r="B74" s="263" t="s">
        <v>82</v>
      </c>
      <c r="C74" s="252"/>
      <c r="D74" s="253"/>
      <c r="E74" s="253"/>
      <c r="F74" s="253"/>
      <c r="G74" s="253"/>
      <c r="H74" s="253"/>
      <c r="I74" s="253"/>
      <c r="J74" s="253"/>
      <c r="K74" s="253"/>
      <c r="L74" s="253"/>
      <c r="M74" s="253"/>
      <c r="N74" s="253"/>
      <c r="O74" s="253"/>
      <c r="P74" s="253"/>
      <c r="Q74" s="253"/>
      <c r="R74" s="253"/>
      <c r="S74" s="253"/>
      <c r="T74" s="253"/>
      <c r="U74" s="253"/>
      <c r="V74" s="253"/>
      <c r="W74" s="253"/>
      <c r="X74" s="253"/>
      <c r="Y74" s="253"/>
      <c r="Z74" s="253"/>
      <c r="AA74" s="253"/>
      <c r="AB74" s="253"/>
      <c r="AC74" s="253"/>
      <c r="AD74" s="253"/>
      <c r="AE74" s="253"/>
      <c r="AF74" s="253"/>
      <c r="AG74" s="253"/>
      <c r="AH74" s="253"/>
      <c r="AI74" s="253"/>
      <c r="AJ74" s="253"/>
      <c r="AK74" s="253"/>
      <c r="AL74" s="253"/>
      <c r="AM74" s="253"/>
      <c r="AN74" s="253"/>
      <c r="AO74" s="253"/>
      <c r="AP74" s="253"/>
      <c r="AQ74" s="253"/>
      <c r="AR74" s="253"/>
      <c r="AS74" s="253"/>
      <c r="AT74" s="253"/>
      <c r="AU74" s="253"/>
      <c r="AV74" s="253"/>
      <c r="AW74" s="253"/>
      <c r="AX74" s="253"/>
      <c r="AY74" s="253"/>
      <c r="AZ74" s="253"/>
      <c r="BA74" s="253"/>
      <c r="BB74" s="253"/>
      <c r="BC74" s="253"/>
      <c r="BD74" s="253"/>
      <c r="BE74" s="253"/>
      <c r="BF74" s="253"/>
      <c r="BG74" s="253"/>
      <c r="BH74" s="253"/>
      <c r="BI74" s="253"/>
      <c r="BJ74" s="253"/>
      <c r="BK74" s="253"/>
      <c r="BL74" s="253"/>
      <c r="BM74" s="253"/>
      <c r="BN74" s="253"/>
      <c r="BO74" s="253"/>
      <c r="BP74" s="253"/>
      <c r="BQ74" s="253"/>
      <c r="BR74" s="253"/>
      <c r="BS74" s="253"/>
      <c r="BT74" s="253"/>
      <c r="BU74" s="253"/>
      <c r="BV74" s="253"/>
      <c r="BW74" s="253"/>
      <c r="BX74" s="253"/>
      <c r="BY74" s="253"/>
      <c r="BZ74" s="253"/>
      <c r="CA74" s="253"/>
      <c r="CB74" s="253"/>
      <c r="CC74" s="253"/>
      <c r="CD74" s="253"/>
      <c r="CE74" s="253"/>
      <c r="CF74" s="253"/>
      <c r="CG74" s="253"/>
      <c r="CH74" s="253"/>
      <c r="CI74" s="253"/>
      <c r="CJ74" s="253"/>
      <c r="CK74" s="253"/>
      <c r="CL74" s="253"/>
      <c r="CM74" s="253"/>
      <c r="CN74" s="253"/>
      <c r="CO74" s="253"/>
      <c r="CP74" s="253"/>
      <c r="CQ74" s="253"/>
      <c r="CR74" s="253"/>
      <c r="CS74" s="253"/>
      <c r="CT74" s="253"/>
      <c r="CU74" s="253"/>
      <c r="CV74" s="253"/>
      <c r="CW74" s="253"/>
      <c r="CX74" s="253"/>
      <c r="CY74" s="253"/>
      <c r="CZ74" s="253"/>
      <c r="DA74" s="253"/>
      <c r="DB74" s="253"/>
      <c r="DC74" s="253"/>
      <c r="DD74" s="253"/>
      <c r="DE74" s="253"/>
      <c r="DF74" s="253"/>
      <c r="DG74" s="253"/>
      <c r="DH74" s="253"/>
      <c r="DI74" s="253"/>
      <c r="DJ74" s="253"/>
      <c r="DK74" s="253"/>
      <c r="DL74" s="253"/>
      <c r="DM74" s="253"/>
      <c r="DN74" s="253"/>
      <c r="DO74" s="253"/>
      <c r="DP74" s="253"/>
      <c r="DQ74" s="253"/>
      <c r="DR74" s="253"/>
      <c r="DS74" s="253"/>
      <c r="DT74" s="253"/>
      <c r="DU74" s="253"/>
      <c r="DV74" s="253"/>
      <c r="DW74" s="253"/>
      <c r="DX74" s="253"/>
      <c r="DY74" s="253"/>
      <c r="DZ74" s="254"/>
    </row>
    <row r="75" spans="1:130" x14ac:dyDescent="0.3">
      <c r="A75" s="439"/>
      <c r="B75" s="263" t="s">
        <v>83</v>
      </c>
      <c r="C75" s="252"/>
      <c r="D75" s="253"/>
      <c r="E75" s="253"/>
      <c r="F75" s="253"/>
      <c r="G75" s="253"/>
      <c r="H75" s="253"/>
      <c r="I75" s="253"/>
      <c r="J75" s="253"/>
      <c r="K75" s="253"/>
      <c r="L75" s="253"/>
      <c r="M75" s="253"/>
      <c r="N75" s="253"/>
      <c r="O75" s="253"/>
      <c r="P75" s="253"/>
      <c r="Q75" s="253"/>
      <c r="R75" s="253"/>
      <c r="S75" s="253"/>
      <c r="T75" s="253"/>
      <c r="U75" s="253"/>
      <c r="V75" s="253"/>
      <c r="W75" s="253"/>
      <c r="X75" s="253"/>
      <c r="Y75" s="253"/>
      <c r="Z75" s="253"/>
      <c r="AA75" s="253"/>
      <c r="AB75" s="253"/>
      <c r="AC75" s="253"/>
      <c r="AD75" s="253"/>
      <c r="AE75" s="253"/>
      <c r="AF75" s="253"/>
      <c r="AG75" s="253"/>
      <c r="AH75" s="253"/>
      <c r="AI75" s="253"/>
      <c r="AJ75" s="253"/>
      <c r="AK75" s="253"/>
      <c r="AL75" s="253"/>
      <c r="AM75" s="253"/>
      <c r="AN75" s="253"/>
      <c r="AO75" s="253"/>
      <c r="AP75" s="253"/>
      <c r="AQ75" s="253"/>
      <c r="AR75" s="253"/>
      <c r="AS75" s="253"/>
      <c r="AT75" s="253"/>
      <c r="AU75" s="253"/>
      <c r="AV75" s="253"/>
      <c r="AW75" s="253"/>
      <c r="AX75" s="253"/>
      <c r="AY75" s="253"/>
      <c r="AZ75" s="253"/>
      <c r="BA75" s="253"/>
      <c r="BB75" s="253"/>
      <c r="BC75" s="253"/>
      <c r="BD75" s="253"/>
      <c r="BE75" s="253"/>
      <c r="BF75" s="253"/>
      <c r="BG75" s="253"/>
      <c r="BH75" s="253"/>
      <c r="BI75" s="253"/>
      <c r="BJ75" s="253"/>
      <c r="BK75" s="253"/>
      <c r="BL75" s="253"/>
      <c r="BM75" s="253"/>
      <c r="BN75" s="253"/>
      <c r="BO75" s="253"/>
      <c r="BP75" s="253"/>
      <c r="BQ75" s="253"/>
      <c r="BR75" s="253"/>
      <c r="BS75" s="253"/>
      <c r="BT75" s="253"/>
      <c r="BU75" s="253"/>
      <c r="BV75" s="253"/>
      <c r="BW75" s="253"/>
      <c r="BX75" s="253"/>
      <c r="BY75" s="253"/>
      <c r="BZ75" s="253"/>
      <c r="CA75" s="253"/>
      <c r="CB75" s="253"/>
      <c r="CC75" s="253"/>
      <c r="CD75" s="253"/>
      <c r="CE75" s="253"/>
      <c r="CF75" s="253"/>
      <c r="CG75" s="253"/>
      <c r="CH75" s="253"/>
      <c r="CI75" s="253"/>
      <c r="CJ75" s="253"/>
      <c r="CK75" s="253"/>
      <c r="CL75" s="253"/>
      <c r="CM75" s="253"/>
      <c r="CN75" s="253"/>
      <c r="CO75" s="253"/>
      <c r="CP75" s="253"/>
      <c r="CQ75" s="253"/>
      <c r="CR75" s="253"/>
      <c r="CS75" s="253"/>
      <c r="CT75" s="253"/>
      <c r="CU75" s="253"/>
      <c r="CV75" s="253"/>
      <c r="CW75" s="253"/>
      <c r="CX75" s="253"/>
      <c r="CY75" s="253"/>
      <c r="CZ75" s="253"/>
      <c r="DA75" s="253"/>
      <c r="DB75" s="253"/>
      <c r="DC75" s="253"/>
      <c r="DD75" s="253"/>
      <c r="DE75" s="253"/>
      <c r="DF75" s="253"/>
      <c r="DG75" s="253"/>
      <c r="DH75" s="253"/>
      <c r="DI75" s="253"/>
      <c r="DJ75" s="253"/>
      <c r="DK75" s="253"/>
      <c r="DL75" s="253"/>
      <c r="DM75" s="253"/>
      <c r="DN75" s="253"/>
      <c r="DO75" s="253"/>
      <c r="DP75" s="253"/>
      <c r="DQ75" s="253"/>
      <c r="DR75" s="253"/>
      <c r="DS75" s="253"/>
      <c r="DT75" s="253"/>
      <c r="DU75" s="253"/>
      <c r="DV75" s="253"/>
      <c r="DW75" s="253"/>
      <c r="DX75" s="253"/>
      <c r="DY75" s="253"/>
      <c r="DZ75" s="254"/>
    </row>
    <row r="76" spans="1:130" x14ac:dyDescent="0.3">
      <c r="A76" s="439"/>
      <c r="B76" s="263" t="s">
        <v>38</v>
      </c>
      <c r="C76" s="252"/>
      <c r="D76" s="253"/>
      <c r="E76" s="253"/>
      <c r="F76" s="253"/>
      <c r="G76" s="253"/>
      <c r="H76" s="253"/>
      <c r="I76" s="253"/>
      <c r="J76" s="253"/>
      <c r="K76" s="253"/>
      <c r="L76" s="253"/>
      <c r="M76" s="253"/>
      <c r="N76" s="253"/>
      <c r="O76" s="253"/>
      <c r="P76" s="253"/>
      <c r="Q76" s="253"/>
      <c r="R76" s="253"/>
      <c r="S76" s="253"/>
      <c r="T76" s="253"/>
      <c r="U76" s="253"/>
      <c r="V76" s="253"/>
      <c r="W76" s="253"/>
      <c r="X76" s="253"/>
      <c r="Y76" s="253"/>
      <c r="Z76" s="253"/>
      <c r="AA76" s="253"/>
      <c r="AB76" s="253"/>
      <c r="AC76" s="253"/>
      <c r="AD76" s="253"/>
      <c r="AE76" s="253"/>
      <c r="AF76" s="253"/>
      <c r="AG76" s="253"/>
      <c r="AH76" s="253"/>
      <c r="AI76" s="253"/>
      <c r="AJ76" s="253"/>
      <c r="AK76" s="253"/>
      <c r="AL76" s="253"/>
      <c r="AM76" s="253"/>
      <c r="AN76" s="253"/>
      <c r="AO76" s="253"/>
      <c r="AP76" s="253"/>
      <c r="AQ76" s="253"/>
      <c r="AR76" s="253"/>
      <c r="AS76" s="253"/>
      <c r="AT76" s="253"/>
      <c r="AU76" s="253"/>
      <c r="AV76" s="253"/>
      <c r="AW76" s="253"/>
      <c r="AX76" s="253"/>
      <c r="AY76" s="253"/>
      <c r="AZ76" s="253"/>
      <c r="BA76" s="253"/>
      <c r="BB76" s="253"/>
      <c r="BC76" s="253"/>
      <c r="BD76" s="253"/>
      <c r="BE76" s="253"/>
      <c r="BF76" s="253"/>
      <c r="BG76" s="253"/>
      <c r="BH76" s="253"/>
      <c r="BI76" s="253"/>
      <c r="BJ76" s="253"/>
      <c r="BK76" s="253"/>
      <c r="BL76" s="253"/>
      <c r="BM76" s="253"/>
      <c r="BN76" s="253"/>
      <c r="BO76" s="253"/>
      <c r="BP76" s="253"/>
      <c r="BQ76" s="253"/>
      <c r="BR76" s="253"/>
      <c r="BS76" s="253"/>
      <c r="BT76" s="253"/>
      <c r="BU76" s="253"/>
      <c r="BV76" s="253"/>
      <c r="BW76" s="253"/>
      <c r="BX76" s="253"/>
      <c r="BY76" s="253"/>
      <c r="BZ76" s="253"/>
      <c r="CA76" s="253"/>
      <c r="CB76" s="253"/>
      <c r="CC76" s="253"/>
      <c r="CD76" s="253"/>
      <c r="CE76" s="253"/>
      <c r="CF76" s="253"/>
      <c r="CG76" s="253"/>
      <c r="CH76" s="253"/>
      <c r="CI76" s="253"/>
      <c r="CJ76" s="253"/>
      <c r="CK76" s="253"/>
      <c r="CL76" s="253"/>
      <c r="CM76" s="253"/>
      <c r="CN76" s="253"/>
      <c r="CO76" s="253"/>
      <c r="CP76" s="253"/>
      <c r="CQ76" s="253"/>
      <c r="CR76" s="253"/>
      <c r="CS76" s="253"/>
      <c r="CT76" s="253"/>
      <c r="CU76" s="253"/>
      <c r="CV76" s="253"/>
      <c r="CW76" s="253"/>
      <c r="CX76" s="253"/>
      <c r="CY76" s="253"/>
      <c r="CZ76" s="253"/>
      <c r="DA76" s="253"/>
      <c r="DB76" s="253"/>
      <c r="DC76" s="253"/>
      <c r="DD76" s="253"/>
      <c r="DE76" s="253"/>
      <c r="DF76" s="253"/>
      <c r="DG76" s="253"/>
      <c r="DH76" s="253"/>
      <c r="DI76" s="253"/>
      <c r="DJ76" s="253"/>
      <c r="DK76" s="253"/>
      <c r="DL76" s="253"/>
      <c r="DM76" s="253"/>
      <c r="DN76" s="253"/>
      <c r="DO76" s="253"/>
      <c r="DP76" s="253"/>
      <c r="DQ76" s="253"/>
      <c r="DR76" s="253"/>
      <c r="DS76" s="253"/>
      <c r="DT76" s="253"/>
      <c r="DU76" s="253"/>
      <c r="DV76" s="253"/>
      <c r="DW76" s="253"/>
      <c r="DX76" s="253"/>
      <c r="DY76" s="253"/>
      <c r="DZ76" s="254"/>
    </row>
    <row r="77" spans="1:130" x14ac:dyDescent="0.3">
      <c r="A77" s="439"/>
      <c r="B77" s="280" t="s">
        <v>80</v>
      </c>
      <c r="C77" s="252"/>
      <c r="D77" s="253"/>
      <c r="E77" s="253"/>
      <c r="F77" s="253"/>
      <c r="G77" s="253"/>
      <c r="H77" s="253"/>
      <c r="I77" s="253"/>
      <c r="J77" s="253"/>
      <c r="K77" s="253"/>
      <c r="L77" s="253"/>
      <c r="M77" s="253"/>
      <c r="N77" s="253"/>
      <c r="O77" s="253"/>
      <c r="P77" s="253"/>
      <c r="Q77" s="253"/>
      <c r="R77" s="253"/>
      <c r="S77" s="253"/>
      <c r="T77" s="253"/>
      <c r="U77" s="253"/>
      <c r="V77" s="253"/>
      <c r="W77" s="253"/>
      <c r="X77" s="253"/>
      <c r="Y77" s="253"/>
      <c r="Z77" s="253"/>
      <c r="AA77" s="253"/>
      <c r="AB77" s="253"/>
      <c r="AC77" s="253"/>
      <c r="AD77" s="253"/>
      <c r="AE77" s="253"/>
      <c r="AF77" s="253"/>
      <c r="AG77" s="253"/>
      <c r="AH77" s="253"/>
      <c r="AI77" s="253"/>
      <c r="AJ77" s="253"/>
      <c r="AK77" s="253"/>
      <c r="AL77" s="253"/>
      <c r="AM77" s="253"/>
      <c r="AN77" s="253"/>
      <c r="AO77" s="253"/>
      <c r="AP77" s="253"/>
      <c r="AQ77" s="253"/>
      <c r="AR77" s="253"/>
      <c r="AS77" s="253"/>
      <c r="AT77" s="253"/>
      <c r="AU77" s="253"/>
      <c r="AV77" s="253"/>
      <c r="AW77" s="253"/>
      <c r="AX77" s="253"/>
      <c r="AY77" s="253"/>
      <c r="AZ77" s="253"/>
      <c r="BA77" s="253"/>
      <c r="BB77" s="253"/>
      <c r="BC77" s="253"/>
      <c r="BD77" s="253"/>
      <c r="BE77" s="253"/>
      <c r="BF77" s="253"/>
      <c r="BG77" s="253"/>
      <c r="BH77" s="253"/>
      <c r="BI77" s="253"/>
      <c r="BJ77" s="253"/>
      <c r="BK77" s="253"/>
      <c r="BL77" s="253"/>
      <c r="BM77" s="253"/>
      <c r="BN77" s="253"/>
      <c r="BO77" s="253"/>
      <c r="BP77" s="253"/>
      <c r="BQ77" s="253"/>
      <c r="BR77" s="253"/>
      <c r="BS77" s="253"/>
      <c r="BT77" s="253"/>
      <c r="BU77" s="253"/>
      <c r="BV77" s="253"/>
      <c r="BW77" s="253"/>
      <c r="BX77" s="253"/>
      <c r="BY77" s="253"/>
      <c r="BZ77" s="253"/>
      <c r="CA77" s="253"/>
      <c r="CB77" s="253"/>
      <c r="CC77" s="253"/>
      <c r="CD77" s="253"/>
      <c r="CE77" s="253"/>
      <c r="CF77" s="253"/>
      <c r="CG77" s="253"/>
      <c r="CH77" s="253"/>
      <c r="CI77" s="253"/>
      <c r="CJ77" s="253"/>
      <c r="CK77" s="253"/>
      <c r="CL77" s="253"/>
      <c r="CM77" s="253"/>
      <c r="CN77" s="253"/>
      <c r="CO77" s="253"/>
      <c r="CP77" s="253"/>
      <c r="CQ77" s="253"/>
      <c r="CR77" s="253"/>
      <c r="CS77" s="253"/>
      <c r="CT77" s="253"/>
      <c r="CU77" s="253"/>
      <c r="CV77" s="253"/>
      <c r="CW77" s="253"/>
      <c r="CX77" s="253"/>
      <c r="CY77" s="253"/>
      <c r="CZ77" s="253"/>
      <c r="DA77" s="253"/>
      <c r="DB77" s="253"/>
      <c r="DC77" s="253"/>
      <c r="DD77" s="253"/>
      <c r="DE77" s="253"/>
      <c r="DF77" s="253"/>
      <c r="DG77" s="253"/>
      <c r="DH77" s="253"/>
      <c r="DI77" s="253"/>
      <c r="DJ77" s="253"/>
      <c r="DK77" s="253"/>
      <c r="DL77" s="253"/>
      <c r="DM77" s="253"/>
      <c r="DN77" s="253"/>
      <c r="DO77" s="253"/>
      <c r="DP77" s="253"/>
      <c r="DQ77" s="253"/>
      <c r="DR77" s="253"/>
      <c r="DS77" s="253"/>
      <c r="DT77" s="253"/>
      <c r="DU77" s="253"/>
      <c r="DV77" s="253"/>
      <c r="DW77" s="253"/>
      <c r="DX77" s="253"/>
      <c r="DY77" s="253"/>
      <c r="DZ77" s="254"/>
    </row>
    <row r="78" spans="1:130" x14ac:dyDescent="0.3">
      <c r="A78" s="440"/>
      <c r="B78" s="263" t="s">
        <v>81</v>
      </c>
      <c r="C78" s="252"/>
      <c r="D78" s="253"/>
      <c r="E78" s="253"/>
      <c r="F78" s="253"/>
      <c r="G78" s="253"/>
      <c r="H78" s="253"/>
      <c r="I78" s="253"/>
      <c r="J78" s="253"/>
      <c r="K78" s="253"/>
      <c r="L78" s="253"/>
      <c r="M78" s="253"/>
      <c r="N78" s="253"/>
      <c r="O78" s="253"/>
      <c r="P78" s="253"/>
      <c r="Q78" s="253"/>
      <c r="R78" s="253"/>
      <c r="S78" s="253"/>
      <c r="T78" s="253"/>
      <c r="U78" s="253"/>
      <c r="V78" s="253"/>
      <c r="W78" s="253"/>
      <c r="X78" s="253"/>
      <c r="Y78" s="253"/>
      <c r="Z78" s="253"/>
      <c r="AA78" s="253"/>
      <c r="AB78" s="253"/>
      <c r="AC78" s="253"/>
      <c r="AD78" s="253"/>
      <c r="AE78" s="253"/>
      <c r="AF78" s="253"/>
      <c r="AG78" s="253"/>
      <c r="AH78" s="253"/>
      <c r="AI78" s="253"/>
      <c r="AJ78" s="253"/>
      <c r="AK78" s="253"/>
      <c r="AL78" s="253"/>
      <c r="AM78" s="253"/>
      <c r="AN78" s="253"/>
      <c r="AO78" s="253"/>
      <c r="AP78" s="253"/>
      <c r="AQ78" s="253"/>
      <c r="AR78" s="253"/>
      <c r="AS78" s="253"/>
      <c r="AT78" s="253"/>
      <c r="AU78" s="253"/>
      <c r="AV78" s="253"/>
      <c r="AW78" s="253"/>
      <c r="AX78" s="253"/>
      <c r="AY78" s="253"/>
      <c r="AZ78" s="253"/>
      <c r="BA78" s="253"/>
      <c r="BB78" s="253"/>
      <c r="BC78" s="253"/>
      <c r="BD78" s="253"/>
      <c r="BE78" s="253"/>
      <c r="BF78" s="253"/>
      <c r="BG78" s="253"/>
      <c r="BH78" s="253"/>
      <c r="BI78" s="253"/>
      <c r="BJ78" s="253"/>
      <c r="BK78" s="253"/>
      <c r="BL78" s="253"/>
      <c r="BM78" s="253"/>
      <c r="BN78" s="253"/>
      <c r="BO78" s="253"/>
      <c r="BP78" s="253"/>
      <c r="BQ78" s="253"/>
      <c r="BR78" s="253"/>
      <c r="BS78" s="253"/>
      <c r="BT78" s="253"/>
      <c r="BU78" s="253"/>
      <c r="BV78" s="253"/>
      <c r="BW78" s="253"/>
      <c r="BX78" s="253"/>
      <c r="BY78" s="253"/>
      <c r="BZ78" s="253"/>
      <c r="CA78" s="253"/>
      <c r="CB78" s="253"/>
      <c r="CC78" s="253"/>
      <c r="CD78" s="253"/>
      <c r="CE78" s="253"/>
      <c r="CF78" s="253"/>
      <c r="CG78" s="253"/>
      <c r="CH78" s="253"/>
      <c r="CI78" s="253"/>
      <c r="CJ78" s="253"/>
      <c r="CK78" s="253"/>
      <c r="CL78" s="253"/>
      <c r="CM78" s="253"/>
      <c r="CN78" s="253"/>
      <c r="CO78" s="253"/>
      <c r="CP78" s="253"/>
      <c r="CQ78" s="253"/>
      <c r="CR78" s="253"/>
      <c r="CS78" s="253"/>
      <c r="CT78" s="253"/>
      <c r="CU78" s="253"/>
      <c r="CV78" s="253"/>
      <c r="CW78" s="253"/>
      <c r="CX78" s="253"/>
      <c r="CY78" s="253"/>
      <c r="CZ78" s="253"/>
      <c r="DA78" s="253"/>
      <c r="DB78" s="253"/>
      <c r="DC78" s="253"/>
      <c r="DD78" s="253"/>
      <c r="DE78" s="253"/>
      <c r="DF78" s="253"/>
      <c r="DG78" s="253"/>
      <c r="DH78" s="253"/>
      <c r="DI78" s="253"/>
      <c r="DJ78" s="253"/>
      <c r="DK78" s="253"/>
      <c r="DL78" s="253"/>
      <c r="DM78" s="253"/>
      <c r="DN78" s="253"/>
      <c r="DO78" s="253"/>
      <c r="DP78" s="253"/>
      <c r="DQ78" s="253"/>
      <c r="DR78" s="253"/>
      <c r="DS78" s="253"/>
      <c r="DT78" s="253"/>
      <c r="DU78" s="253"/>
      <c r="DV78" s="253"/>
      <c r="DW78" s="253"/>
      <c r="DX78" s="253"/>
      <c r="DY78" s="253"/>
      <c r="DZ78" s="254"/>
    </row>
    <row r="79" spans="1:130" x14ac:dyDescent="0.3">
      <c r="A79" s="438">
        <f t="shared" si="8"/>
        <v>43041</v>
      </c>
      <c r="B79" s="263" t="s">
        <v>78</v>
      </c>
      <c r="C79" s="252"/>
      <c r="D79" s="253"/>
      <c r="E79" s="253"/>
      <c r="F79" s="253"/>
      <c r="G79" s="253"/>
      <c r="H79" s="253"/>
      <c r="I79" s="253"/>
      <c r="J79" s="253"/>
      <c r="K79" s="253"/>
      <c r="L79" s="253"/>
      <c r="M79" s="253"/>
      <c r="N79" s="253"/>
      <c r="O79" s="253"/>
      <c r="P79" s="253"/>
      <c r="Q79" s="253"/>
      <c r="R79" s="253"/>
      <c r="S79" s="253"/>
      <c r="T79" s="253"/>
      <c r="U79" s="253"/>
      <c r="V79" s="253"/>
      <c r="W79" s="253"/>
      <c r="X79" s="253"/>
      <c r="Y79" s="253"/>
      <c r="Z79" s="253"/>
      <c r="AA79" s="253"/>
      <c r="AB79" s="253"/>
      <c r="AC79" s="253"/>
      <c r="AD79" s="253"/>
      <c r="AE79" s="253"/>
      <c r="AF79" s="253"/>
      <c r="AG79" s="253"/>
      <c r="AH79" s="253"/>
      <c r="AI79" s="253"/>
      <c r="AJ79" s="253"/>
      <c r="AK79" s="253"/>
      <c r="AL79" s="253"/>
      <c r="AM79" s="253"/>
      <c r="AN79" s="253"/>
      <c r="AO79" s="253"/>
      <c r="AP79" s="253"/>
      <c r="AQ79" s="253"/>
      <c r="AR79" s="253"/>
      <c r="AS79" s="253"/>
      <c r="AT79" s="253"/>
      <c r="AU79" s="253"/>
      <c r="AV79" s="253"/>
      <c r="AW79" s="253"/>
      <c r="AX79" s="253"/>
      <c r="AY79" s="253"/>
      <c r="AZ79" s="253"/>
      <c r="BA79" s="253"/>
      <c r="BB79" s="253"/>
      <c r="BC79" s="253"/>
      <c r="BD79" s="253"/>
      <c r="BE79" s="253"/>
      <c r="BF79" s="253"/>
      <c r="BG79" s="253"/>
      <c r="BH79" s="253"/>
      <c r="BI79" s="253"/>
      <c r="BJ79" s="253"/>
      <c r="BK79" s="253"/>
      <c r="BL79" s="253"/>
      <c r="BM79" s="253"/>
      <c r="BN79" s="253"/>
      <c r="BO79" s="253"/>
      <c r="BP79" s="253"/>
      <c r="BQ79" s="253"/>
      <c r="BR79" s="253"/>
      <c r="BS79" s="253"/>
      <c r="BT79" s="253"/>
      <c r="BU79" s="253"/>
      <c r="BV79" s="253"/>
      <c r="BW79" s="253"/>
      <c r="BX79" s="253"/>
      <c r="BY79" s="253"/>
      <c r="BZ79" s="253"/>
      <c r="CA79" s="253"/>
      <c r="CB79" s="253"/>
      <c r="CC79" s="253"/>
      <c r="CD79" s="253"/>
      <c r="CE79" s="253"/>
      <c r="CF79" s="253"/>
      <c r="CG79" s="253"/>
      <c r="CH79" s="253"/>
      <c r="CI79" s="253"/>
      <c r="CJ79" s="253"/>
      <c r="CK79" s="253"/>
      <c r="CL79" s="253"/>
      <c r="CM79" s="253"/>
      <c r="CN79" s="253"/>
      <c r="CO79" s="253"/>
      <c r="CP79" s="253"/>
      <c r="CQ79" s="253"/>
      <c r="CR79" s="253"/>
      <c r="CS79" s="253"/>
      <c r="CT79" s="253"/>
      <c r="CU79" s="253"/>
      <c r="CV79" s="253"/>
      <c r="CW79" s="253"/>
      <c r="CX79" s="253"/>
      <c r="CY79" s="253"/>
      <c r="CZ79" s="253"/>
      <c r="DA79" s="253"/>
      <c r="DB79" s="253"/>
      <c r="DC79" s="253"/>
      <c r="DD79" s="253"/>
      <c r="DE79" s="253"/>
      <c r="DF79" s="253"/>
      <c r="DG79" s="253"/>
      <c r="DH79" s="253"/>
      <c r="DI79" s="253"/>
      <c r="DJ79" s="253"/>
      <c r="DK79" s="253"/>
      <c r="DL79" s="253"/>
      <c r="DM79" s="253"/>
      <c r="DN79" s="253"/>
      <c r="DO79" s="253"/>
      <c r="DP79" s="253"/>
      <c r="DQ79" s="253"/>
      <c r="DR79" s="253"/>
      <c r="DS79" s="253"/>
      <c r="DT79" s="253"/>
      <c r="DU79" s="253"/>
      <c r="DV79" s="253"/>
      <c r="DW79" s="253"/>
      <c r="DX79" s="253"/>
      <c r="DY79" s="253"/>
      <c r="DZ79" s="254"/>
    </row>
    <row r="80" spans="1:130" x14ac:dyDescent="0.3">
      <c r="A80" s="439"/>
      <c r="B80" s="263" t="s">
        <v>79</v>
      </c>
      <c r="C80" s="252"/>
      <c r="D80" s="253"/>
      <c r="E80" s="253"/>
      <c r="F80" s="253"/>
      <c r="G80" s="253"/>
      <c r="H80" s="253"/>
      <c r="I80" s="253"/>
      <c r="J80" s="253"/>
      <c r="K80" s="253"/>
      <c r="L80" s="253"/>
      <c r="M80" s="253"/>
      <c r="N80" s="253"/>
      <c r="O80" s="253"/>
      <c r="P80" s="253"/>
      <c r="Q80" s="253"/>
      <c r="R80" s="253"/>
      <c r="S80" s="253"/>
      <c r="T80" s="253"/>
      <c r="U80" s="253"/>
      <c r="V80" s="253"/>
      <c r="W80" s="253"/>
      <c r="X80" s="253"/>
      <c r="Y80" s="253"/>
      <c r="Z80" s="253"/>
      <c r="AA80" s="253"/>
      <c r="AB80" s="253"/>
      <c r="AC80" s="253"/>
      <c r="AD80" s="253"/>
      <c r="AE80" s="253"/>
      <c r="AF80" s="253"/>
      <c r="AG80" s="253"/>
      <c r="AH80" s="253"/>
      <c r="AI80" s="253"/>
      <c r="AJ80" s="253"/>
      <c r="AK80" s="253"/>
      <c r="AL80" s="253"/>
      <c r="AM80" s="253"/>
      <c r="AN80" s="253"/>
      <c r="AO80" s="253"/>
      <c r="AP80" s="253"/>
      <c r="AQ80" s="253"/>
      <c r="AR80" s="253"/>
      <c r="AS80" s="253"/>
      <c r="AT80" s="253"/>
      <c r="AU80" s="253"/>
      <c r="AV80" s="253"/>
      <c r="AW80" s="253"/>
      <c r="AX80" s="253"/>
      <c r="AY80" s="253"/>
      <c r="AZ80" s="253"/>
      <c r="BA80" s="253"/>
      <c r="BB80" s="253"/>
      <c r="BC80" s="253"/>
      <c r="BD80" s="253"/>
      <c r="BE80" s="253"/>
      <c r="BF80" s="253"/>
      <c r="BG80" s="253"/>
      <c r="BH80" s="253"/>
      <c r="BI80" s="253"/>
      <c r="BJ80" s="253"/>
      <c r="BK80" s="253"/>
      <c r="BL80" s="253"/>
      <c r="BM80" s="253"/>
      <c r="BN80" s="253"/>
      <c r="BO80" s="253"/>
      <c r="BP80" s="253"/>
      <c r="BQ80" s="253"/>
      <c r="BR80" s="253"/>
      <c r="BS80" s="253"/>
      <c r="BT80" s="253"/>
      <c r="BU80" s="253"/>
      <c r="BV80" s="253"/>
      <c r="BW80" s="253"/>
      <c r="BX80" s="253"/>
      <c r="BY80" s="253"/>
      <c r="BZ80" s="253"/>
      <c r="CA80" s="253"/>
      <c r="CB80" s="253"/>
      <c r="CC80" s="253"/>
      <c r="CD80" s="253"/>
      <c r="CE80" s="253"/>
      <c r="CF80" s="253"/>
      <c r="CG80" s="253"/>
      <c r="CH80" s="253"/>
      <c r="CI80" s="253"/>
      <c r="CJ80" s="253"/>
      <c r="CK80" s="253"/>
      <c r="CL80" s="253"/>
      <c r="CM80" s="253"/>
      <c r="CN80" s="253"/>
      <c r="CO80" s="253"/>
      <c r="CP80" s="253"/>
      <c r="CQ80" s="253"/>
      <c r="CR80" s="253"/>
      <c r="CS80" s="253"/>
      <c r="CT80" s="253"/>
      <c r="CU80" s="253"/>
      <c r="CV80" s="253"/>
      <c r="CW80" s="253"/>
      <c r="CX80" s="253"/>
      <c r="CY80" s="253"/>
      <c r="CZ80" s="253"/>
      <c r="DA80" s="253"/>
      <c r="DB80" s="253"/>
      <c r="DC80" s="253"/>
      <c r="DD80" s="253"/>
      <c r="DE80" s="253"/>
      <c r="DF80" s="253"/>
      <c r="DG80" s="253"/>
      <c r="DH80" s="253"/>
      <c r="DI80" s="253"/>
      <c r="DJ80" s="253"/>
      <c r="DK80" s="253"/>
      <c r="DL80" s="253"/>
      <c r="DM80" s="253"/>
      <c r="DN80" s="253"/>
      <c r="DO80" s="253"/>
      <c r="DP80" s="253"/>
      <c r="DQ80" s="253"/>
      <c r="DR80" s="253"/>
      <c r="DS80" s="253"/>
      <c r="DT80" s="253"/>
      <c r="DU80" s="253"/>
      <c r="DV80" s="253"/>
      <c r="DW80" s="253"/>
      <c r="DX80" s="253"/>
      <c r="DY80" s="253"/>
      <c r="DZ80" s="254"/>
    </row>
    <row r="81" spans="1:130" x14ac:dyDescent="0.3">
      <c r="A81" s="439"/>
      <c r="B81" s="263" t="s">
        <v>77</v>
      </c>
      <c r="C81" s="252"/>
      <c r="D81" s="253"/>
      <c r="E81" s="253"/>
      <c r="F81" s="253"/>
      <c r="G81" s="253"/>
      <c r="H81" s="253"/>
      <c r="I81" s="253"/>
      <c r="J81" s="253"/>
      <c r="K81" s="253"/>
      <c r="L81" s="253"/>
      <c r="M81" s="253"/>
      <c r="N81" s="253"/>
      <c r="O81" s="253"/>
      <c r="P81" s="253"/>
      <c r="Q81" s="253"/>
      <c r="R81" s="253"/>
      <c r="S81" s="253"/>
      <c r="T81" s="253"/>
      <c r="U81" s="253"/>
      <c r="V81" s="253"/>
      <c r="W81" s="253"/>
      <c r="X81" s="253"/>
      <c r="Y81" s="253"/>
      <c r="Z81" s="253"/>
      <c r="AA81" s="253"/>
      <c r="AB81" s="253"/>
      <c r="AC81" s="253"/>
      <c r="AD81" s="253"/>
      <c r="AE81" s="253"/>
      <c r="AF81" s="253"/>
      <c r="AG81" s="253"/>
      <c r="AH81" s="253"/>
      <c r="AI81" s="253"/>
      <c r="AJ81" s="253"/>
      <c r="AK81" s="253"/>
      <c r="AL81" s="253"/>
      <c r="AM81" s="253"/>
      <c r="AN81" s="253"/>
      <c r="AO81" s="253"/>
      <c r="AP81" s="253"/>
      <c r="AQ81" s="253"/>
      <c r="AR81" s="253"/>
      <c r="AS81" s="253"/>
      <c r="AT81" s="253"/>
      <c r="AU81" s="253"/>
      <c r="AV81" s="253"/>
      <c r="AW81" s="253"/>
      <c r="AX81" s="253"/>
      <c r="AY81" s="253"/>
      <c r="AZ81" s="253"/>
      <c r="BA81" s="253"/>
      <c r="BB81" s="253"/>
      <c r="BC81" s="253"/>
      <c r="BD81" s="253"/>
      <c r="BE81" s="253"/>
      <c r="BF81" s="253"/>
      <c r="BG81" s="253"/>
      <c r="BH81" s="253"/>
      <c r="BI81" s="253"/>
      <c r="BJ81" s="253"/>
      <c r="BK81" s="253"/>
      <c r="BL81" s="253"/>
      <c r="BM81" s="253"/>
      <c r="BN81" s="253"/>
      <c r="BO81" s="253"/>
      <c r="BP81" s="253"/>
      <c r="BQ81" s="253"/>
      <c r="BR81" s="253"/>
      <c r="BS81" s="253"/>
      <c r="BT81" s="253"/>
      <c r="BU81" s="253"/>
      <c r="BV81" s="253"/>
      <c r="BW81" s="253"/>
      <c r="BX81" s="253"/>
      <c r="BY81" s="253"/>
      <c r="BZ81" s="253"/>
      <c r="CA81" s="253"/>
      <c r="CB81" s="253"/>
      <c r="CC81" s="253"/>
      <c r="CD81" s="253"/>
      <c r="CE81" s="253"/>
      <c r="CF81" s="253"/>
      <c r="CG81" s="253"/>
      <c r="CH81" s="253"/>
      <c r="CI81" s="253"/>
      <c r="CJ81" s="253"/>
      <c r="CK81" s="253"/>
      <c r="CL81" s="253"/>
      <c r="CM81" s="253"/>
      <c r="CN81" s="253"/>
      <c r="CO81" s="253"/>
      <c r="CP81" s="253"/>
      <c r="CQ81" s="253"/>
      <c r="CR81" s="253"/>
      <c r="CS81" s="253"/>
      <c r="CT81" s="253"/>
      <c r="CU81" s="253"/>
      <c r="CV81" s="253"/>
      <c r="CW81" s="253"/>
      <c r="CX81" s="253"/>
      <c r="CY81" s="253"/>
      <c r="CZ81" s="253"/>
      <c r="DA81" s="253"/>
      <c r="DB81" s="253"/>
      <c r="DC81" s="253"/>
      <c r="DD81" s="253"/>
      <c r="DE81" s="253"/>
      <c r="DF81" s="253"/>
      <c r="DG81" s="253"/>
      <c r="DH81" s="253"/>
      <c r="DI81" s="253"/>
      <c r="DJ81" s="253"/>
      <c r="DK81" s="253"/>
      <c r="DL81" s="253"/>
      <c r="DM81" s="253"/>
      <c r="DN81" s="253"/>
      <c r="DO81" s="253"/>
      <c r="DP81" s="253"/>
      <c r="DQ81" s="253"/>
      <c r="DR81" s="253"/>
      <c r="DS81" s="253"/>
      <c r="DT81" s="253"/>
      <c r="DU81" s="253"/>
      <c r="DV81" s="253"/>
      <c r="DW81" s="253"/>
      <c r="DX81" s="253"/>
      <c r="DY81" s="253"/>
      <c r="DZ81" s="254"/>
    </row>
    <row r="82" spans="1:130" x14ac:dyDescent="0.3">
      <c r="A82" s="439"/>
      <c r="B82" s="263" t="s">
        <v>82</v>
      </c>
      <c r="C82" s="252"/>
      <c r="D82" s="253"/>
      <c r="E82" s="253"/>
      <c r="F82" s="253"/>
      <c r="G82" s="253"/>
      <c r="H82" s="253"/>
      <c r="I82" s="253"/>
      <c r="J82" s="253"/>
      <c r="K82" s="253"/>
      <c r="L82" s="253"/>
      <c r="M82" s="253"/>
      <c r="N82" s="253"/>
      <c r="O82" s="253"/>
      <c r="P82" s="253"/>
      <c r="Q82" s="253"/>
      <c r="R82" s="253"/>
      <c r="S82" s="253"/>
      <c r="T82" s="253"/>
      <c r="U82" s="253"/>
      <c r="V82" s="253"/>
      <c r="W82" s="253"/>
      <c r="X82" s="253"/>
      <c r="Y82" s="253"/>
      <c r="Z82" s="253"/>
      <c r="AA82" s="253"/>
      <c r="AB82" s="253"/>
      <c r="AC82" s="253"/>
      <c r="AD82" s="253"/>
      <c r="AE82" s="253"/>
      <c r="AF82" s="253"/>
      <c r="AG82" s="253"/>
      <c r="AH82" s="253"/>
      <c r="AI82" s="253"/>
      <c r="AJ82" s="253"/>
      <c r="AK82" s="253"/>
      <c r="AL82" s="253"/>
      <c r="AM82" s="253"/>
      <c r="AN82" s="253"/>
      <c r="AO82" s="253"/>
      <c r="AP82" s="253"/>
      <c r="AQ82" s="253"/>
      <c r="AR82" s="253"/>
      <c r="AS82" s="253"/>
      <c r="AT82" s="253"/>
      <c r="AU82" s="253"/>
      <c r="AV82" s="253"/>
      <c r="AW82" s="253"/>
      <c r="AX82" s="253"/>
      <c r="AY82" s="253"/>
      <c r="AZ82" s="253"/>
      <c r="BA82" s="253"/>
      <c r="BB82" s="253"/>
      <c r="BC82" s="253"/>
      <c r="BD82" s="253"/>
      <c r="BE82" s="253"/>
      <c r="BF82" s="253"/>
      <c r="BG82" s="253"/>
      <c r="BH82" s="253"/>
      <c r="BI82" s="253"/>
      <c r="BJ82" s="253"/>
      <c r="BK82" s="253"/>
      <c r="BL82" s="253"/>
      <c r="BM82" s="253"/>
      <c r="BN82" s="253"/>
      <c r="BO82" s="253"/>
      <c r="BP82" s="253"/>
      <c r="BQ82" s="253"/>
      <c r="BR82" s="253"/>
      <c r="BS82" s="253"/>
      <c r="BT82" s="253"/>
      <c r="BU82" s="253"/>
      <c r="BV82" s="253"/>
      <c r="BW82" s="253"/>
      <c r="BX82" s="253"/>
      <c r="BY82" s="253"/>
      <c r="BZ82" s="253"/>
      <c r="CA82" s="253"/>
      <c r="CB82" s="253"/>
      <c r="CC82" s="253"/>
      <c r="CD82" s="253"/>
      <c r="CE82" s="253"/>
      <c r="CF82" s="253"/>
      <c r="CG82" s="253"/>
      <c r="CH82" s="253"/>
      <c r="CI82" s="253"/>
      <c r="CJ82" s="253"/>
      <c r="CK82" s="253"/>
      <c r="CL82" s="253"/>
      <c r="CM82" s="253"/>
      <c r="CN82" s="253"/>
      <c r="CO82" s="253"/>
      <c r="CP82" s="253"/>
      <c r="CQ82" s="253"/>
      <c r="CR82" s="253"/>
      <c r="CS82" s="253"/>
      <c r="CT82" s="253"/>
      <c r="CU82" s="253"/>
      <c r="CV82" s="253"/>
      <c r="CW82" s="253"/>
      <c r="CX82" s="253"/>
      <c r="CY82" s="253"/>
      <c r="CZ82" s="253"/>
      <c r="DA82" s="253"/>
      <c r="DB82" s="253"/>
      <c r="DC82" s="253"/>
      <c r="DD82" s="253"/>
      <c r="DE82" s="253"/>
      <c r="DF82" s="253"/>
      <c r="DG82" s="253"/>
      <c r="DH82" s="253"/>
      <c r="DI82" s="253"/>
      <c r="DJ82" s="253"/>
      <c r="DK82" s="253"/>
      <c r="DL82" s="253"/>
      <c r="DM82" s="253"/>
      <c r="DN82" s="253"/>
      <c r="DO82" s="253"/>
      <c r="DP82" s="253"/>
      <c r="DQ82" s="253"/>
      <c r="DR82" s="253"/>
      <c r="DS82" s="253"/>
      <c r="DT82" s="253"/>
      <c r="DU82" s="253"/>
      <c r="DV82" s="253"/>
      <c r="DW82" s="253"/>
      <c r="DX82" s="253"/>
      <c r="DY82" s="253"/>
      <c r="DZ82" s="254"/>
    </row>
    <row r="83" spans="1:130" x14ac:dyDescent="0.3">
      <c r="A83" s="439"/>
      <c r="B83" s="263" t="s">
        <v>83</v>
      </c>
      <c r="C83" s="252"/>
      <c r="D83" s="253"/>
      <c r="E83" s="253"/>
      <c r="F83" s="253"/>
      <c r="G83" s="253"/>
      <c r="H83" s="253"/>
      <c r="I83" s="253"/>
      <c r="J83" s="253"/>
      <c r="K83" s="253"/>
      <c r="L83" s="253"/>
      <c r="M83" s="253"/>
      <c r="N83" s="253"/>
      <c r="O83" s="253"/>
      <c r="P83" s="253"/>
      <c r="Q83" s="253"/>
      <c r="R83" s="253"/>
      <c r="S83" s="253"/>
      <c r="T83" s="253"/>
      <c r="U83" s="253"/>
      <c r="V83" s="253"/>
      <c r="W83" s="253"/>
      <c r="X83" s="253"/>
      <c r="Y83" s="253"/>
      <c r="Z83" s="253"/>
      <c r="AA83" s="253"/>
      <c r="AB83" s="253"/>
      <c r="AC83" s="253"/>
      <c r="AD83" s="253"/>
      <c r="AE83" s="253"/>
      <c r="AF83" s="253"/>
      <c r="AG83" s="253"/>
      <c r="AH83" s="253"/>
      <c r="AI83" s="253"/>
      <c r="AJ83" s="253"/>
      <c r="AK83" s="253"/>
      <c r="AL83" s="253"/>
      <c r="AM83" s="253"/>
      <c r="AN83" s="253"/>
      <c r="AO83" s="253"/>
      <c r="AP83" s="253"/>
      <c r="AQ83" s="253"/>
      <c r="AR83" s="253"/>
      <c r="AS83" s="253"/>
      <c r="AT83" s="253"/>
      <c r="AU83" s="253"/>
      <c r="AV83" s="253"/>
      <c r="AW83" s="253"/>
      <c r="AX83" s="253"/>
      <c r="AY83" s="253"/>
      <c r="AZ83" s="253"/>
      <c r="BA83" s="253"/>
      <c r="BB83" s="253"/>
      <c r="BC83" s="253"/>
      <c r="BD83" s="253"/>
      <c r="BE83" s="253"/>
      <c r="BF83" s="253"/>
      <c r="BG83" s="253"/>
      <c r="BH83" s="253"/>
      <c r="BI83" s="253"/>
      <c r="BJ83" s="253"/>
      <c r="BK83" s="253"/>
      <c r="BL83" s="253"/>
      <c r="BM83" s="253"/>
      <c r="BN83" s="253"/>
      <c r="BO83" s="253"/>
      <c r="BP83" s="253"/>
      <c r="BQ83" s="253"/>
      <c r="BR83" s="253"/>
      <c r="BS83" s="253"/>
      <c r="BT83" s="253"/>
      <c r="BU83" s="253"/>
      <c r="BV83" s="253"/>
      <c r="BW83" s="253"/>
      <c r="BX83" s="253"/>
      <c r="BY83" s="253"/>
      <c r="BZ83" s="253"/>
      <c r="CA83" s="253"/>
      <c r="CB83" s="253"/>
      <c r="CC83" s="253"/>
      <c r="CD83" s="253"/>
      <c r="CE83" s="253"/>
      <c r="CF83" s="253"/>
      <c r="CG83" s="253"/>
      <c r="CH83" s="253"/>
      <c r="CI83" s="253"/>
      <c r="CJ83" s="253"/>
      <c r="CK83" s="253"/>
      <c r="CL83" s="253"/>
      <c r="CM83" s="253"/>
      <c r="CN83" s="253"/>
      <c r="CO83" s="253"/>
      <c r="CP83" s="253"/>
      <c r="CQ83" s="253"/>
      <c r="CR83" s="253"/>
      <c r="CS83" s="253"/>
      <c r="CT83" s="253"/>
      <c r="CU83" s="253"/>
      <c r="CV83" s="253"/>
      <c r="CW83" s="253"/>
      <c r="CX83" s="253"/>
      <c r="CY83" s="253"/>
      <c r="CZ83" s="253"/>
      <c r="DA83" s="253"/>
      <c r="DB83" s="253"/>
      <c r="DC83" s="253"/>
      <c r="DD83" s="253"/>
      <c r="DE83" s="253"/>
      <c r="DF83" s="253"/>
      <c r="DG83" s="253"/>
      <c r="DH83" s="253"/>
      <c r="DI83" s="253"/>
      <c r="DJ83" s="253"/>
      <c r="DK83" s="253"/>
      <c r="DL83" s="253"/>
      <c r="DM83" s="253"/>
      <c r="DN83" s="253"/>
      <c r="DO83" s="253"/>
      <c r="DP83" s="253"/>
      <c r="DQ83" s="253"/>
      <c r="DR83" s="253"/>
      <c r="DS83" s="253"/>
      <c r="DT83" s="253"/>
      <c r="DU83" s="253"/>
      <c r="DV83" s="253"/>
      <c r="DW83" s="253"/>
      <c r="DX83" s="253"/>
      <c r="DY83" s="253"/>
      <c r="DZ83" s="254"/>
    </row>
    <row r="84" spans="1:130" x14ac:dyDescent="0.3">
      <c r="A84" s="439"/>
      <c r="B84" s="263" t="s">
        <v>38</v>
      </c>
      <c r="C84" s="252"/>
      <c r="D84" s="253"/>
      <c r="E84" s="253"/>
      <c r="F84" s="253"/>
      <c r="G84" s="253"/>
      <c r="H84" s="253"/>
      <c r="I84" s="253"/>
      <c r="J84" s="253"/>
      <c r="K84" s="253"/>
      <c r="L84" s="253"/>
      <c r="M84" s="253"/>
      <c r="N84" s="253"/>
      <c r="O84" s="253"/>
      <c r="P84" s="253"/>
      <c r="Q84" s="253"/>
      <c r="R84" s="253"/>
      <c r="S84" s="253"/>
      <c r="T84" s="253"/>
      <c r="U84" s="253"/>
      <c r="V84" s="253"/>
      <c r="W84" s="253"/>
      <c r="X84" s="253"/>
      <c r="Y84" s="253"/>
      <c r="Z84" s="253"/>
      <c r="AA84" s="253"/>
      <c r="AB84" s="253"/>
      <c r="AC84" s="253"/>
      <c r="AD84" s="253"/>
      <c r="AE84" s="253"/>
      <c r="AF84" s="253"/>
      <c r="AG84" s="253"/>
      <c r="AH84" s="253"/>
      <c r="AI84" s="253"/>
      <c r="AJ84" s="253"/>
      <c r="AK84" s="253"/>
      <c r="AL84" s="253"/>
      <c r="AM84" s="253"/>
      <c r="AN84" s="253"/>
      <c r="AO84" s="253"/>
      <c r="AP84" s="253"/>
      <c r="AQ84" s="253"/>
      <c r="AR84" s="253"/>
      <c r="AS84" s="253"/>
      <c r="AT84" s="253"/>
      <c r="AU84" s="253"/>
      <c r="AV84" s="253"/>
      <c r="AW84" s="253"/>
      <c r="AX84" s="253"/>
      <c r="AY84" s="253"/>
      <c r="AZ84" s="253"/>
      <c r="BA84" s="253"/>
      <c r="BB84" s="253"/>
      <c r="BC84" s="253"/>
      <c r="BD84" s="253"/>
      <c r="BE84" s="253"/>
      <c r="BF84" s="253"/>
      <c r="BG84" s="253"/>
      <c r="BH84" s="253"/>
      <c r="BI84" s="253"/>
      <c r="BJ84" s="253"/>
      <c r="BK84" s="253"/>
      <c r="BL84" s="253"/>
      <c r="BM84" s="253"/>
      <c r="BN84" s="253"/>
      <c r="BO84" s="253"/>
      <c r="BP84" s="253"/>
      <c r="BQ84" s="253"/>
      <c r="BR84" s="253"/>
      <c r="BS84" s="253"/>
      <c r="BT84" s="253"/>
      <c r="BU84" s="253"/>
      <c r="BV84" s="253"/>
      <c r="BW84" s="253"/>
      <c r="BX84" s="253"/>
      <c r="BY84" s="253"/>
      <c r="BZ84" s="253"/>
      <c r="CA84" s="253"/>
      <c r="CB84" s="253"/>
      <c r="CC84" s="253"/>
      <c r="CD84" s="253"/>
      <c r="CE84" s="253"/>
      <c r="CF84" s="253"/>
      <c r="CG84" s="253"/>
      <c r="CH84" s="253"/>
      <c r="CI84" s="253"/>
      <c r="CJ84" s="253"/>
      <c r="CK84" s="253"/>
      <c r="CL84" s="253"/>
      <c r="CM84" s="253"/>
      <c r="CN84" s="253"/>
      <c r="CO84" s="253"/>
      <c r="CP84" s="253"/>
      <c r="CQ84" s="253"/>
      <c r="CR84" s="253"/>
      <c r="CS84" s="253"/>
      <c r="CT84" s="253"/>
      <c r="CU84" s="253"/>
      <c r="CV84" s="253"/>
      <c r="CW84" s="253"/>
      <c r="CX84" s="253"/>
      <c r="CY84" s="253"/>
      <c r="CZ84" s="253"/>
      <c r="DA84" s="253"/>
      <c r="DB84" s="253"/>
      <c r="DC84" s="253"/>
      <c r="DD84" s="253"/>
      <c r="DE84" s="253"/>
      <c r="DF84" s="253"/>
      <c r="DG84" s="253"/>
      <c r="DH84" s="253"/>
      <c r="DI84" s="253"/>
      <c r="DJ84" s="253"/>
      <c r="DK84" s="253"/>
      <c r="DL84" s="253"/>
      <c r="DM84" s="253"/>
      <c r="DN84" s="253"/>
      <c r="DO84" s="253"/>
      <c r="DP84" s="253"/>
      <c r="DQ84" s="253"/>
      <c r="DR84" s="253"/>
      <c r="DS84" s="253"/>
      <c r="DT84" s="253"/>
      <c r="DU84" s="253"/>
      <c r="DV84" s="253"/>
      <c r="DW84" s="253"/>
      <c r="DX84" s="253"/>
      <c r="DY84" s="253"/>
      <c r="DZ84" s="254"/>
    </row>
    <row r="85" spans="1:130" x14ac:dyDescent="0.3">
      <c r="A85" s="439"/>
      <c r="B85" s="280" t="s">
        <v>80</v>
      </c>
      <c r="C85" s="252"/>
      <c r="D85" s="253"/>
      <c r="E85" s="253"/>
      <c r="F85" s="253"/>
      <c r="G85" s="253"/>
      <c r="H85" s="253"/>
      <c r="I85" s="253"/>
      <c r="J85" s="253"/>
      <c r="K85" s="253"/>
      <c r="L85" s="253"/>
      <c r="M85" s="253"/>
      <c r="N85" s="253"/>
      <c r="O85" s="253"/>
      <c r="P85" s="253"/>
      <c r="Q85" s="253"/>
      <c r="R85" s="253"/>
      <c r="S85" s="253"/>
      <c r="T85" s="253"/>
      <c r="U85" s="253"/>
      <c r="V85" s="253"/>
      <c r="W85" s="253"/>
      <c r="X85" s="253"/>
      <c r="Y85" s="253"/>
      <c r="Z85" s="253"/>
      <c r="AA85" s="253"/>
      <c r="AB85" s="253"/>
      <c r="AC85" s="253"/>
      <c r="AD85" s="253"/>
      <c r="AE85" s="253"/>
      <c r="AF85" s="253"/>
      <c r="AG85" s="253"/>
      <c r="AH85" s="253"/>
      <c r="AI85" s="253"/>
      <c r="AJ85" s="253"/>
      <c r="AK85" s="253"/>
      <c r="AL85" s="253"/>
      <c r="AM85" s="253"/>
      <c r="AN85" s="253"/>
      <c r="AO85" s="253"/>
      <c r="AP85" s="253"/>
      <c r="AQ85" s="253"/>
      <c r="AR85" s="253"/>
      <c r="AS85" s="253"/>
      <c r="AT85" s="253"/>
      <c r="AU85" s="253"/>
      <c r="AV85" s="253"/>
      <c r="AW85" s="253"/>
      <c r="AX85" s="253"/>
      <c r="AY85" s="253"/>
      <c r="AZ85" s="253"/>
      <c r="BA85" s="253"/>
      <c r="BB85" s="253"/>
      <c r="BC85" s="253"/>
      <c r="BD85" s="253"/>
      <c r="BE85" s="253"/>
      <c r="BF85" s="253"/>
      <c r="BG85" s="253"/>
      <c r="BH85" s="253"/>
      <c r="BI85" s="253"/>
      <c r="BJ85" s="253"/>
      <c r="BK85" s="253"/>
      <c r="BL85" s="253"/>
      <c r="BM85" s="253"/>
      <c r="BN85" s="253"/>
      <c r="BO85" s="253"/>
      <c r="BP85" s="253"/>
      <c r="BQ85" s="253"/>
      <c r="BR85" s="253"/>
      <c r="BS85" s="253"/>
      <c r="BT85" s="253"/>
      <c r="BU85" s="253"/>
      <c r="BV85" s="253"/>
      <c r="BW85" s="253"/>
      <c r="BX85" s="253"/>
      <c r="BY85" s="253"/>
      <c r="BZ85" s="253"/>
      <c r="CA85" s="253"/>
      <c r="CB85" s="253"/>
      <c r="CC85" s="253"/>
      <c r="CD85" s="253"/>
      <c r="CE85" s="253"/>
      <c r="CF85" s="253"/>
      <c r="CG85" s="253"/>
      <c r="CH85" s="253"/>
      <c r="CI85" s="253"/>
      <c r="CJ85" s="253"/>
      <c r="CK85" s="253"/>
      <c r="CL85" s="253"/>
      <c r="CM85" s="253"/>
      <c r="CN85" s="253"/>
      <c r="CO85" s="253"/>
      <c r="CP85" s="253"/>
      <c r="CQ85" s="253"/>
      <c r="CR85" s="253"/>
      <c r="CS85" s="253"/>
      <c r="CT85" s="253"/>
      <c r="CU85" s="253"/>
      <c r="CV85" s="253"/>
      <c r="CW85" s="253"/>
      <c r="CX85" s="253"/>
      <c r="CY85" s="253"/>
      <c r="CZ85" s="253"/>
      <c r="DA85" s="253"/>
      <c r="DB85" s="253"/>
      <c r="DC85" s="253"/>
      <c r="DD85" s="253"/>
      <c r="DE85" s="253"/>
      <c r="DF85" s="253"/>
      <c r="DG85" s="253"/>
      <c r="DH85" s="253"/>
      <c r="DI85" s="253"/>
      <c r="DJ85" s="253"/>
      <c r="DK85" s="253"/>
      <c r="DL85" s="253"/>
      <c r="DM85" s="253"/>
      <c r="DN85" s="253"/>
      <c r="DO85" s="253"/>
      <c r="DP85" s="253"/>
      <c r="DQ85" s="253"/>
      <c r="DR85" s="253"/>
      <c r="DS85" s="253"/>
      <c r="DT85" s="253"/>
      <c r="DU85" s="253"/>
      <c r="DV85" s="253"/>
      <c r="DW85" s="253"/>
      <c r="DX85" s="253"/>
      <c r="DY85" s="253"/>
      <c r="DZ85" s="254"/>
    </row>
    <row r="86" spans="1:130" x14ac:dyDescent="0.3">
      <c r="A86" s="440"/>
      <c r="B86" s="263" t="s">
        <v>81</v>
      </c>
      <c r="C86" s="252"/>
      <c r="D86" s="253"/>
      <c r="E86" s="253"/>
      <c r="F86" s="253"/>
      <c r="G86" s="253"/>
      <c r="H86" s="253"/>
      <c r="I86" s="253"/>
      <c r="J86" s="253"/>
      <c r="K86" s="253"/>
      <c r="L86" s="253"/>
      <c r="M86" s="253"/>
      <c r="N86" s="253"/>
      <c r="O86" s="253"/>
      <c r="P86" s="253"/>
      <c r="Q86" s="253"/>
      <c r="R86" s="253"/>
      <c r="S86" s="253"/>
      <c r="T86" s="253"/>
      <c r="U86" s="253"/>
      <c r="V86" s="253"/>
      <c r="W86" s="253"/>
      <c r="X86" s="253"/>
      <c r="Y86" s="253"/>
      <c r="Z86" s="253"/>
      <c r="AA86" s="253"/>
      <c r="AB86" s="253"/>
      <c r="AC86" s="253"/>
      <c r="AD86" s="253"/>
      <c r="AE86" s="253"/>
      <c r="AF86" s="253"/>
      <c r="AG86" s="253"/>
      <c r="AH86" s="253"/>
      <c r="AI86" s="253"/>
      <c r="AJ86" s="253"/>
      <c r="AK86" s="253"/>
      <c r="AL86" s="253"/>
      <c r="AM86" s="253"/>
      <c r="AN86" s="253"/>
      <c r="AO86" s="253"/>
      <c r="AP86" s="253"/>
      <c r="AQ86" s="253"/>
      <c r="AR86" s="253"/>
      <c r="AS86" s="253"/>
      <c r="AT86" s="253"/>
      <c r="AU86" s="253"/>
      <c r="AV86" s="253"/>
      <c r="AW86" s="253"/>
      <c r="AX86" s="253"/>
      <c r="AY86" s="253"/>
      <c r="AZ86" s="253"/>
      <c r="BA86" s="253"/>
      <c r="BB86" s="253"/>
      <c r="BC86" s="253"/>
      <c r="BD86" s="253"/>
      <c r="BE86" s="253"/>
      <c r="BF86" s="253"/>
      <c r="BG86" s="253"/>
      <c r="BH86" s="253"/>
      <c r="BI86" s="253"/>
      <c r="BJ86" s="253"/>
      <c r="BK86" s="253"/>
      <c r="BL86" s="253"/>
      <c r="BM86" s="253"/>
      <c r="BN86" s="253"/>
      <c r="BO86" s="253"/>
      <c r="BP86" s="253"/>
      <c r="BQ86" s="253"/>
      <c r="BR86" s="253"/>
      <c r="BS86" s="253"/>
      <c r="BT86" s="253"/>
      <c r="BU86" s="253"/>
      <c r="BV86" s="253"/>
      <c r="BW86" s="253"/>
      <c r="BX86" s="253"/>
      <c r="BY86" s="253"/>
      <c r="BZ86" s="253"/>
      <c r="CA86" s="253"/>
      <c r="CB86" s="253"/>
      <c r="CC86" s="253"/>
      <c r="CD86" s="253"/>
      <c r="CE86" s="253"/>
      <c r="CF86" s="253"/>
      <c r="CG86" s="253"/>
      <c r="CH86" s="253"/>
      <c r="CI86" s="253"/>
      <c r="CJ86" s="253"/>
      <c r="CK86" s="253"/>
      <c r="CL86" s="253"/>
      <c r="CM86" s="253"/>
      <c r="CN86" s="253"/>
      <c r="CO86" s="253"/>
      <c r="CP86" s="253"/>
      <c r="CQ86" s="253"/>
      <c r="CR86" s="253"/>
      <c r="CS86" s="253"/>
      <c r="CT86" s="253"/>
      <c r="CU86" s="253"/>
      <c r="CV86" s="253"/>
      <c r="CW86" s="253"/>
      <c r="CX86" s="253"/>
      <c r="CY86" s="253"/>
      <c r="CZ86" s="253"/>
      <c r="DA86" s="253"/>
      <c r="DB86" s="253"/>
      <c r="DC86" s="253"/>
      <c r="DD86" s="253"/>
      <c r="DE86" s="253"/>
      <c r="DF86" s="253"/>
      <c r="DG86" s="253"/>
      <c r="DH86" s="253"/>
      <c r="DI86" s="253"/>
      <c r="DJ86" s="253"/>
      <c r="DK86" s="253"/>
      <c r="DL86" s="253"/>
      <c r="DM86" s="253"/>
      <c r="DN86" s="253"/>
      <c r="DO86" s="253"/>
      <c r="DP86" s="253"/>
      <c r="DQ86" s="253"/>
      <c r="DR86" s="253"/>
      <c r="DS86" s="253"/>
      <c r="DT86" s="253"/>
      <c r="DU86" s="253"/>
      <c r="DV86" s="253"/>
      <c r="DW86" s="253"/>
      <c r="DX86" s="253"/>
      <c r="DY86" s="253"/>
      <c r="DZ86" s="254"/>
    </row>
    <row r="87" spans="1:130" x14ac:dyDescent="0.3">
      <c r="A87" s="438">
        <f t="shared" si="8"/>
        <v>43048</v>
      </c>
      <c r="B87" s="263" t="s">
        <v>78</v>
      </c>
      <c r="C87" s="252"/>
      <c r="D87" s="253"/>
      <c r="E87" s="253"/>
      <c r="F87" s="253"/>
      <c r="G87" s="253"/>
      <c r="H87" s="253"/>
      <c r="I87" s="253"/>
      <c r="J87" s="253"/>
      <c r="K87" s="253"/>
      <c r="L87" s="253"/>
      <c r="M87" s="253"/>
      <c r="N87" s="253"/>
      <c r="O87" s="253"/>
      <c r="P87" s="253"/>
      <c r="Q87" s="253"/>
      <c r="R87" s="253"/>
      <c r="S87" s="253"/>
      <c r="T87" s="253"/>
      <c r="U87" s="253"/>
      <c r="V87" s="253"/>
      <c r="W87" s="253"/>
      <c r="X87" s="253"/>
      <c r="Y87" s="253"/>
      <c r="Z87" s="253"/>
      <c r="AA87" s="253"/>
      <c r="AB87" s="253"/>
      <c r="AC87" s="253"/>
      <c r="AD87" s="253"/>
      <c r="AE87" s="253"/>
      <c r="AF87" s="253"/>
      <c r="AG87" s="253"/>
      <c r="AH87" s="253"/>
      <c r="AI87" s="253"/>
      <c r="AJ87" s="253"/>
      <c r="AK87" s="253"/>
      <c r="AL87" s="253"/>
      <c r="AM87" s="253"/>
      <c r="AN87" s="253"/>
      <c r="AO87" s="253"/>
      <c r="AP87" s="253"/>
      <c r="AQ87" s="253"/>
      <c r="AR87" s="253"/>
      <c r="AS87" s="253"/>
      <c r="AT87" s="253"/>
      <c r="AU87" s="253"/>
      <c r="AV87" s="253"/>
      <c r="AW87" s="253"/>
      <c r="AX87" s="253"/>
      <c r="AY87" s="253"/>
      <c r="AZ87" s="253"/>
      <c r="BA87" s="253"/>
      <c r="BB87" s="253"/>
      <c r="BC87" s="253"/>
      <c r="BD87" s="253"/>
      <c r="BE87" s="253"/>
      <c r="BF87" s="253"/>
      <c r="BG87" s="253"/>
      <c r="BH87" s="253"/>
      <c r="BI87" s="253"/>
      <c r="BJ87" s="253"/>
      <c r="BK87" s="253"/>
      <c r="BL87" s="253"/>
      <c r="BM87" s="253"/>
      <c r="BN87" s="253"/>
      <c r="BO87" s="253"/>
      <c r="BP87" s="253"/>
      <c r="BQ87" s="253"/>
      <c r="BR87" s="253"/>
      <c r="BS87" s="253"/>
      <c r="BT87" s="253"/>
      <c r="BU87" s="253"/>
      <c r="BV87" s="253"/>
      <c r="BW87" s="253"/>
      <c r="BX87" s="253"/>
      <c r="BY87" s="253"/>
      <c r="BZ87" s="253"/>
      <c r="CA87" s="253"/>
      <c r="CB87" s="253"/>
      <c r="CC87" s="253"/>
      <c r="CD87" s="253"/>
      <c r="CE87" s="253"/>
      <c r="CF87" s="253"/>
      <c r="CG87" s="253"/>
      <c r="CH87" s="253"/>
      <c r="CI87" s="253"/>
      <c r="CJ87" s="253"/>
      <c r="CK87" s="253"/>
      <c r="CL87" s="253"/>
      <c r="CM87" s="253"/>
      <c r="CN87" s="253"/>
      <c r="CO87" s="253"/>
      <c r="CP87" s="253"/>
      <c r="CQ87" s="253"/>
      <c r="CR87" s="253"/>
      <c r="CS87" s="253"/>
      <c r="CT87" s="253"/>
      <c r="CU87" s="253"/>
      <c r="CV87" s="253"/>
      <c r="CW87" s="253"/>
      <c r="CX87" s="253"/>
      <c r="CY87" s="253"/>
      <c r="CZ87" s="253"/>
      <c r="DA87" s="253"/>
      <c r="DB87" s="253"/>
      <c r="DC87" s="253"/>
      <c r="DD87" s="253"/>
      <c r="DE87" s="253"/>
      <c r="DF87" s="253"/>
      <c r="DG87" s="253"/>
      <c r="DH87" s="253"/>
      <c r="DI87" s="253"/>
      <c r="DJ87" s="253"/>
      <c r="DK87" s="253"/>
      <c r="DL87" s="253"/>
      <c r="DM87" s="253"/>
      <c r="DN87" s="253"/>
      <c r="DO87" s="253"/>
      <c r="DP87" s="253"/>
      <c r="DQ87" s="253"/>
      <c r="DR87" s="253"/>
      <c r="DS87" s="253"/>
      <c r="DT87" s="253"/>
      <c r="DU87" s="253"/>
      <c r="DV87" s="253"/>
      <c r="DW87" s="253"/>
      <c r="DX87" s="253"/>
      <c r="DY87" s="253"/>
      <c r="DZ87" s="254"/>
    </row>
    <row r="88" spans="1:130" x14ac:dyDescent="0.3">
      <c r="A88" s="439"/>
      <c r="B88" s="263" t="s">
        <v>79</v>
      </c>
      <c r="C88" s="252"/>
      <c r="D88" s="253"/>
      <c r="E88" s="253"/>
      <c r="F88" s="253"/>
      <c r="G88" s="253"/>
      <c r="H88" s="253"/>
      <c r="I88" s="253"/>
      <c r="J88" s="253"/>
      <c r="K88" s="253"/>
      <c r="L88" s="253"/>
      <c r="M88" s="253"/>
      <c r="N88" s="253"/>
      <c r="O88" s="253"/>
      <c r="P88" s="253"/>
      <c r="Q88" s="253"/>
      <c r="R88" s="253"/>
      <c r="S88" s="253"/>
      <c r="T88" s="253"/>
      <c r="U88" s="253"/>
      <c r="V88" s="253"/>
      <c r="W88" s="253"/>
      <c r="X88" s="253"/>
      <c r="Y88" s="253"/>
      <c r="Z88" s="253"/>
      <c r="AA88" s="253"/>
      <c r="AB88" s="253"/>
      <c r="AC88" s="253"/>
      <c r="AD88" s="253"/>
      <c r="AE88" s="253"/>
      <c r="AF88" s="253"/>
      <c r="AG88" s="253"/>
      <c r="AH88" s="253"/>
      <c r="AI88" s="253"/>
      <c r="AJ88" s="253"/>
      <c r="AK88" s="253"/>
      <c r="AL88" s="253"/>
      <c r="AM88" s="253"/>
      <c r="AN88" s="253"/>
      <c r="AO88" s="253"/>
      <c r="AP88" s="253"/>
      <c r="AQ88" s="253"/>
      <c r="AR88" s="253"/>
      <c r="AS88" s="253"/>
      <c r="AT88" s="253"/>
      <c r="AU88" s="253"/>
      <c r="AV88" s="253"/>
      <c r="AW88" s="253"/>
      <c r="AX88" s="253"/>
      <c r="AY88" s="253"/>
      <c r="AZ88" s="253"/>
      <c r="BA88" s="253"/>
      <c r="BB88" s="253"/>
      <c r="BC88" s="253"/>
      <c r="BD88" s="253"/>
      <c r="BE88" s="253"/>
      <c r="BF88" s="253"/>
      <c r="BG88" s="253"/>
      <c r="BH88" s="253"/>
      <c r="BI88" s="253"/>
      <c r="BJ88" s="253"/>
      <c r="BK88" s="253"/>
      <c r="BL88" s="253"/>
      <c r="BM88" s="253"/>
      <c r="BN88" s="253"/>
      <c r="BO88" s="253"/>
      <c r="BP88" s="253"/>
      <c r="BQ88" s="253"/>
      <c r="BR88" s="253"/>
      <c r="BS88" s="253"/>
      <c r="BT88" s="253"/>
      <c r="BU88" s="253"/>
      <c r="BV88" s="253"/>
      <c r="BW88" s="253"/>
      <c r="BX88" s="253"/>
      <c r="BY88" s="253"/>
      <c r="BZ88" s="253"/>
      <c r="CA88" s="253"/>
      <c r="CB88" s="253"/>
      <c r="CC88" s="253"/>
      <c r="CD88" s="253"/>
      <c r="CE88" s="253"/>
      <c r="CF88" s="253"/>
      <c r="CG88" s="253"/>
      <c r="CH88" s="253"/>
      <c r="CI88" s="253"/>
      <c r="CJ88" s="253"/>
      <c r="CK88" s="253"/>
      <c r="CL88" s="253"/>
      <c r="CM88" s="253"/>
      <c r="CN88" s="253"/>
      <c r="CO88" s="253"/>
      <c r="CP88" s="253"/>
      <c r="CQ88" s="253"/>
      <c r="CR88" s="253"/>
      <c r="CS88" s="253"/>
      <c r="CT88" s="253"/>
      <c r="CU88" s="253"/>
      <c r="CV88" s="253"/>
      <c r="CW88" s="253"/>
      <c r="CX88" s="253"/>
      <c r="CY88" s="253"/>
      <c r="CZ88" s="253"/>
      <c r="DA88" s="253"/>
      <c r="DB88" s="253"/>
      <c r="DC88" s="253"/>
      <c r="DD88" s="253"/>
      <c r="DE88" s="253"/>
      <c r="DF88" s="253"/>
      <c r="DG88" s="253"/>
      <c r="DH88" s="253"/>
      <c r="DI88" s="253"/>
      <c r="DJ88" s="253"/>
      <c r="DK88" s="253"/>
      <c r="DL88" s="253"/>
      <c r="DM88" s="253"/>
      <c r="DN88" s="253"/>
      <c r="DO88" s="253"/>
      <c r="DP88" s="253"/>
      <c r="DQ88" s="253"/>
      <c r="DR88" s="253"/>
      <c r="DS88" s="253"/>
      <c r="DT88" s="253"/>
      <c r="DU88" s="253"/>
      <c r="DV88" s="253"/>
      <c r="DW88" s="253"/>
      <c r="DX88" s="253"/>
      <c r="DY88" s="253"/>
      <c r="DZ88" s="254"/>
    </row>
    <row r="89" spans="1:130" x14ac:dyDescent="0.3">
      <c r="A89" s="439"/>
      <c r="B89" s="263" t="s">
        <v>77</v>
      </c>
      <c r="C89" s="252"/>
      <c r="D89" s="253"/>
      <c r="E89" s="253"/>
      <c r="F89" s="253"/>
      <c r="G89" s="253"/>
      <c r="H89" s="253"/>
      <c r="I89" s="253"/>
      <c r="J89" s="253"/>
      <c r="K89" s="253"/>
      <c r="L89" s="253"/>
      <c r="M89" s="253"/>
      <c r="N89" s="253"/>
      <c r="O89" s="253"/>
      <c r="P89" s="253"/>
      <c r="Q89" s="253"/>
      <c r="R89" s="253"/>
      <c r="S89" s="253"/>
      <c r="T89" s="253"/>
      <c r="U89" s="253"/>
      <c r="V89" s="253"/>
      <c r="W89" s="253"/>
      <c r="X89" s="253"/>
      <c r="Y89" s="253"/>
      <c r="Z89" s="253"/>
      <c r="AA89" s="253"/>
      <c r="AB89" s="253"/>
      <c r="AC89" s="253"/>
      <c r="AD89" s="253"/>
      <c r="AE89" s="253"/>
      <c r="AF89" s="253"/>
      <c r="AG89" s="253"/>
      <c r="AH89" s="253"/>
      <c r="AI89" s="253"/>
      <c r="AJ89" s="253"/>
      <c r="AK89" s="253"/>
      <c r="AL89" s="253"/>
      <c r="AM89" s="253"/>
      <c r="AN89" s="253"/>
      <c r="AO89" s="253"/>
      <c r="AP89" s="253"/>
      <c r="AQ89" s="253"/>
      <c r="AR89" s="253"/>
      <c r="AS89" s="253"/>
      <c r="AT89" s="253"/>
      <c r="AU89" s="253"/>
      <c r="AV89" s="253"/>
      <c r="AW89" s="253"/>
      <c r="AX89" s="253"/>
      <c r="AY89" s="253"/>
      <c r="AZ89" s="253"/>
      <c r="BA89" s="253"/>
      <c r="BB89" s="253"/>
      <c r="BC89" s="253"/>
      <c r="BD89" s="253"/>
      <c r="BE89" s="253"/>
      <c r="BF89" s="253"/>
      <c r="BG89" s="253"/>
      <c r="BH89" s="253"/>
      <c r="BI89" s="253"/>
      <c r="BJ89" s="253"/>
      <c r="BK89" s="253"/>
      <c r="BL89" s="253"/>
      <c r="BM89" s="253"/>
      <c r="BN89" s="253"/>
      <c r="BO89" s="253"/>
      <c r="BP89" s="253"/>
      <c r="BQ89" s="253"/>
      <c r="BR89" s="253"/>
      <c r="BS89" s="253"/>
      <c r="BT89" s="253"/>
      <c r="BU89" s="253"/>
      <c r="BV89" s="253"/>
      <c r="BW89" s="253"/>
      <c r="BX89" s="253"/>
      <c r="BY89" s="253"/>
      <c r="BZ89" s="253"/>
      <c r="CA89" s="253"/>
      <c r="CB89" s="253"/>
      <c r="CC89" s="253"/>
      <c r="CD89" s="253"/>
      <c r="CE89" s="253"/>
      <c r="CF89" s="253"/>
      <c r="CG89" s="253"/>
      <c r="CH89" s="253"/>
      <c r="CI89" s="253"/>
      <c r="CJ89" s="253"/>
      <c r="CK89" s="253"/>
      <c r="CL89" s="253"/>
      <c r="CM89" s="253"/>
      <c r="CN89" s="253"/>
      <c r="CO89" s="253"/>
      <c r="CP89" s="253"/>
      <c r="CQ89" s="253"/>
      <c r="CR89" s="253"/>
      <c r="CS89" s="253"/>
      <c r="CT89" s="253"/>
      <c r="CU89" s="253"/>
      <c r="CV89" s="253"/>
      <c r="CW89" s="253"/>
      <c r="CX89" s="253"/>
      <c r="CY89" s="253"/>
      <c r="CZ89" s="253"/>
      <c r="DA89" s="253"/>
      <c r="DB89" s="253"/>
      <c r="DC89" s="253"/>
      <c r="DD89" s="253"/>
      <c r="DE89" s="253"/>
      <c r="DF89" s="253"/>
      <c r="DG89" s="253"/>
      <c r="DH89" s="253"/>
      <c r="DI89" s="253"/>
      <c r="DJ89" s="253"/>
      <c r="DK89" s="253"/>
      <c r="DL89" s="253"/>
      <c r="DM89" s="253"/>
      <c r="DN89" s="253"/>
      <c r="DO89" s="253"/>
      <c r="DP89" s="253"/>
      <c r="DQ89" s="253"/>
      <c r="DR89" s="253"/>
      <c r="DS89" s="253"/>
      <c r="DT89" s="253"/>
      <c r="DU89" s="253"/>
      <c r="DV89" s="253"/>
      <c r="DW89" s="253"/>
      <c r="DX89" s="253"/>
      <c r="DY89" s="253"/>
      <c r="DZ89" s="254"/>
    </row>
    <row r="90" spans="1:130" x14ac:dyDescent="0.3">
      <c r="A90" s="439"/>
      <c r="B90" s="263" t="s">
        <v>82</v>
      </c>
      <c r="C90" s="252"/>
      <c r="D90" s="253"/>
      <c r="E90" s="253"/>
      <c r="F90" s="253"/>
      <c r="G90" s="253"/>
      <c r="H90" s="253"/>
      <c r="I90" s="253"/>
      <c r="J90" s="253"/>
      <c r="K90" s="253"/>
      <c r="L90" s="253"/>
      <c r="M90" s="253"/>
      <c r="N90" s="253"/>
      <c r="O90" s="253"/>
      <c r="P90" s="253"/>
      <c r="Q90" s="253"/>
      <c r="R90" s="253"/>
      <c r="S90" s="253"/>
      <c r="T90" s="253"/>
      <c r="U90" s="253"/>
      <c r="V90" s="253"/>
      <c r="W90" s="253"/>
      <c r="X90" s="253"/>
      <c r="Y90" s="253"/>
      <c r="Z90" s="253"/>
      <c r="AA90" s="253"/>
      <c r="AB90" s="253"/>
      <c r="AC90" s="253"/>
      <c r="AD90" s="253"/>
      <c r="AE90" s="253"/>
      <c r="AF90" s="253"/>
      <c r="AG90" s="253"/>
      <c r="AH90" s="253"/>
      <c r="AI90" s="253"/>
      <c r="AJ90" s="253"/>
      <c r="AK90" s="253"/>
      <c r="AL90" s="253"/>
      <c r="AM90" s="253"/>
      <c r="AN90" s="253"/>
      <c r="AO90" s="253"/>
      <c r="AP90" s="253"/>
      <c r="AQ90" s="253"/>
      <c r="AR90" s="253"/>
      <c r="AS90" s="253"/>
      <c r="AT90" s="253"/>
      <c r="AU90" s="253"/>
      <c r="AV90" s="253"/>
      <c r="AW90" s="253"/>
      <c r="AX90" s="253"/>
      <c r="AY90" s="253"/>
      <c r="AZ90" s="253"/>
      <c r="BA90" s="253"/>
      <c r="BB90" s="253"/>
      <c r="BC90" s="253"/>
      <c r="BD90" s="253"/>
      <c r="BE90" s="253"/>
      <c r="BF90" s="253"/>
      <c r="BG90" s="253"/>
      <c r="BH90" s="253"/>
      <c r="BI90" s="253"/>
      <c r="BJ90" s="253"/>
      <c r="BK90" s="253"/>
      <c r="BL90" s="253"/>
      <c r="BM90" s="253"/>
      <c r="BN90" s="253"/>
      <c r="BO90" s="253"/>
      <c r="BP90" s="253"/>
      <c r="BQ90" s="253"/>
      <c r="BR90" s="253"/>
      <c r="BS90" s="253"/>
      <c r="BT90" s="253"/>
      <c r="BU90" s="253"/>
      <c r="BV90" s="253"/>
      <c r="BW90" s="253"/>
      <c r="BX90" s="253"/>
      <c r="BY90" s="253"/>
      <c r="BZ90" s="253"/>
      <c r="CA90" s="253"/>
      <c r="CB90" s="253"/>
      <c r="CC90" s="253"/>
      <c r="CD90" s="253"/>
      <c r="CE90" s="253"/>
      <c r="CF90" s="253"/>
      <c r="CG90" s="253"/>
      <c r="CH90" s="253"/>
      <c r="CI90" s="253"/>
      <c r="CJ90" s="253"/>
      <c r="CK90" s="253"/>
      <c r="CL90" s="253"/>
      <c r="CM90" s="253"/>
      <c r="CN90" s="253"/>
      <c r="CO90" s="253"/>
      <c r="CP90" s="253"/>
      <c r="CQ90" s="253"/>
      <c r="CR90" s="253"/>
      <c r="CS90" s="253"/>
      <c r="CT90" s="253"/>
      <c r="CU90" s="253"/>
      <c r="CV90" s="253"/>
      <c r="CW90" s="253"/>
      <c r="CX90" s="253"/>
      <c r="CY90" s="253"/>
      <c r="CZ90" s="253"/>
      <c r="DA90" s="253"/>
      <c r="DB90" s="253"/>
      <c r="DC90" s="253"/>
      <c r="DD90" s="253"/>
      <c r="DE90" s="253"/>
      <c r="DF90" s="253"/>
      <c r="DG90" s="253"/>
      <c r="DH90" s="253"/>
      <c r="DI90" s="253"/>
      <c r="DJ90" s="253"/>
      <c r="DK90" s="253"/>
      <c r="DL90" s="253"/>
      <c r="DM90" s="253"/>
      <c r="DN90" s="253"/>
      <c r="DO90" s="253"/>
      <c r="DP90" s="253"/>
      <c r="DQ90" s="253"/>
      <c r="DR90" s="253"/>
      <c r="DS90" s="253"/>
      <c r="DT90" s="253"/>
      <c r="DU90" s="253"/>
      <c r="DV90" s="253"/>
      <c r="DW90" s="253"/>
      <c r="DX90" s="253"/>
      <c r="DY90" s="253"/>
      <c r="DZ90" s="254"/>
    </row>
    <row r="91" spans="1:130" x14ac:dyDescent="0.3">
      <c r="A91" s="439"/>
      <c r="B91" s="263" t="s">
        <v>83</v>
      </c>
      <c r="C91" s="252"/>
      <c r="D91" s="253"/>
      <c r="E91" s="253"/>
      <c r="F91" s="253"/>
      <c r="G91" s="253"/>
      <c r="H91" s="253"/>
      <c r="I91" s="253"/>
      <c r="J91" s="253"/>
      <c r="K91" s="253"/>
      <c r="L91" s="253"/>
      <c r="M91" s="253"/>
      <c r="N91" s="253"/>
      <c r="O91" s="253"/>
      <c r="P91" s="253"/>
      <c r="Q91" s="253"/>
      <c r="R91" s="253"/>
      <c r="S91" s="253"/>
      <c r="T91" s="253"/>
      <c r="U91" s="253"/>
      <c r="V91" s="253"/>
      <c r="W91" s="253"/>
      <c r="X91" s="253"/>
      <c r="Y91" s="253"/>
      <c r="Z91" s="253"/>
      <c r="AA91" s="253"/>
      <c r="AB91" s="253"/>
      <c r="AC91" s="253"/>
      <c r="AD91" s="253"/>
      <c r="AE91" s="253"/>
      <c r="AF91" s="253"/>
      <c r="AG91" s="253"/>
      <c r="AH91" s="253"/>
      <c r="AI91" s="253"/>
      <c r="AJ91" s="253"/>
      <c r="AK91" s="253"/>
      <c r="AL91" s="253"/>
      <c r="AM91" s="253"/>
      <c r="AN91" s="253"/>
      <c r="AO91" s="253"/>
      <c r="AP91" s="253"/>
      <c r="AQ91" s="253"/>
      <c r="AR91" s="253"/>
      <c r="AS91" s="253"/>
      <c r="AT91" s="253"/>
      <c r="AU91" s="253"/>
      <c r="AV91" s="253"/>
      <c r="AW91" s="253"/>
      <c r="AX91" s="253"/>
      <c r="AY91" s="253"/>
      <c r="AZ91" s="253"/>
      <c r="BA91" s="253"/>
      <c r="BB91" s="253"/>
      <c r="BC91" s="253"/>
      <c r="BD91" s="253"/>
      <c r="BE91" s="253"/>
      <c r="BF91" s="253"/>
      <c r="BG91" s="253"/>
      <c r="BH91" s="253"/>
      <c r="BI91" s="253"/>
      <c r="BJ91" s="253"/>
      <c r="BK91" s="253"/>
      <c r="BL91" s="253"/>
      <c r="BM91" s="253"/>
      <c r="BN91" s="253"/>
      <c r="BO91" s="253"/>
      <c r="BP91" s="253"/>
      <c r="BQ91" s="253"/>
      <c r="BR91" s="253"/>
      <c r="BS91" s="253"/>
      <c r="BT91" s="253"/>
      <c r="BU91" s="253"/>
      <c r="BV91" s="253"/>
      <c r="BW91" s="253"/>
      <c r="BX91" s="253"/>
      <c r="BY91" s="253"/>
      <c r="BZ91" s="253"/>
      <c r="CA91" s="253"/>
      <c r="CB91" s="253"/>
      <c r="CC91" s="253"/>
      <c r="CD91" s="253"/>
      <c r="CE91" s="253"/>
      <c r="CF91" s="253"/>
      <c r="CG91" s="253"/>
      <c r="CH91" s="253"/>
      <c r="CI91" s="253"/>
      <c r="CJ91" s="253"/>
      <c r="CK91" s="253"/>
      <c r="CL91" s="253"/>
      <c r="CM91" s="253"/>
      <c r="CN91" s="253"/>
      <c r="CO91" s="253"/>
      <c r="CP91" s="253"/>
      <c r="CQ91" s="253"/>
      <c r="CR91" s="253"/>
      <c r="CS91" s="253"/>
      <c r="CT91" s="253"/>
      <c r="CU91" s="253"/>
      <c r="CV91" s="253"/>
      <c r="CW91" s="253"/>
      <c r="CX91" s="253"/>
      <c r="CY91" s="253"/>
      <c r="CZ91" s="253"/>
      <c r="DA91" s="253"/>
      <c r="DB91" s="253"/>
      <c r="DC91" s="253"/>
      <c r="DD91" s="253"/>
      <c r="DE91" s="253"/>
      <c r="DF91" s="253"/>
      <c r="DG91" s="253"/>
      <c r="DH91" s="253"/>
      <c r="DI91" s="253"/>
      <c r="DJ91" s="253"/>
      <c r="DK91" s="253"/>
      <c r="DL91" s="253"/>
      <c r="DM91" s="253"/>
      <c r="DN91" s="253"/>
      <c r="DO91" s="253"/>
      <c r="DP91" s="253"/>
      <c r="DQ91" s="253"/>
      <c r="DR91" s="253"/>
      <c r="DS91" s="253"/>
      <c r="DT91" s="253"/>
      <c r="DU91" s="253"/>
      <c r="DV91" s="253"/>
      <c r="DW91" s="253"/>
      <c r="DX91" s="253"/>
      <c r="DY91" s="253"/>
      <c r="DZ91" s="254"/>
    </row>
    <row r="92" spans="1:130" x14ac:dyDescent="0.3">
      <c r="A92" s="439"/>
      <c r="B92" s="263" t="s">
        <v>38</v>
      </c>
      <c r="C92" s="252"/>
      <c r="D92" s="253"/>
      <c r="E92" s="253"/>
      <c r="F92" s="253"/>
      <c r="G92" s="253"/>
      <c r="H92" s="253"/>
      <c r="I92" s="253"/>
      <c r="J92" s="253"/>
      <c r="K92" s="253"/>
      <c r="L92" s="253"/>
      <c r="M92" s="253"/>
      <c r="N92" s="253"/>
      <c r="O92" s="253"/>
      <c r="P92" s="253"/>
      <c r="Q92" s="253"/>
      <c r="R92" s="253"/>
      <c r="S92" s="253"/>
      <c r="T92" s="253"/>
      <c r="U92" s="253"/>
      <c r="V92" s="253"/>
      <c r="W92" s="253"/>
      <c r="X92" s="253"/>
      <c r="Y92" s="253"/>
      <c r="Z92" s="253"/>
      <c r="AA92" s="253"/>
      <c r="AB92" s="253"/>
      <c r="AC92" s="253"/>
      <c r="AD92" s="253"/>
      <c r="AE92" s="253"/>
      <c r="AF92" s="253"/>
      <c r="AG92" s="253"/>
      <c r="AH92" s="253"/>
      <c r="AI92" s="253"/>
      <c r="AJ92" s="253"/>
      <c r="AK92" s="253"/>
      <c r="AL92" s="253"/>
      <c r="AM92" s="253"/>
      <c r="AN92" s="253"/>
      <c r="AO92" s="253"/>
      <c r="AP92" s="253"/>
      <c r="AQ92" s="253"/>
      <c r="AR92" s="253"/>
      <c r="AS92" s="253"/>
      <c r="AT92" s="253"/>
      <c r="AU92" s="253"/>
      <c r="AV92" s="253"/>
      <c r="AW92" s="253"/>
      <c r="AX92" s="253"/>
      <c r="AY92" s="253"/>
      <c r="AZ92" s="253"/>
      <c r="BA92" s="253"/>
      <c r="BB92" s="253"/>
      <c r="BC92" s="253"/>
      <c r="BD92" s="253"/>
      <c r="BE92" s="253"/>
      <c r="BF92" s="253"/>
      <c r="BG92" s="253"/>
      <c r="BH92" s="253"/>
      <c r="BI92" s="253"/>
      <c r="BJ92" s="253"/>
      <c r="BK92" s="253"/>
      <c r="BL92" s="253"/>
      <c r="BM92" s="253"/>
      <c r="BN92" s="253"/>
      <c r="BO92" s="253"/>
      <c r="BP92" s="253"/>
      <c r="BQ92" s="253"/>
      <c r="BR92" s="253"/>
      <c r="BS92" s="253"/>
      <c r="BT92" s="253"/>
      <c r="BU92" s="253"/>
      <c r="BV92" s="253"/>
      <c r="BW92" s="253"/>
      <c r="BX92" s="253"/>
      <c r="BY92" s="253"/>
      <c r="BZ92" s="253"/>
      <c r="CA92" s="253"/>
      <c r="CB92" s="253"/>
      <c r="CC92" s="253"/>
      <c r="CD92" s="253"/>
      <c r="CE92" s="253"/>
      <c r="CF92" s="253"/>
      <c r="CG92" s="253"/>
      <c r="CH92" s="253"/>
      <c r="CI92" s="253"/>
      <c r="CJ92" s="253"/>
      <c r="CK92" s="253"/>
      <c r="CL92" s="253"/>
      <c r="CM92" s="253"/>
      <c r="CN92" s="253"/>
      <c r="CO92" s="253"/>
      <c r="CP92" s="253"/>
      <c r="CQ92" s="253"/>
      <c r="CR92" s="253"/>
      <c r="CS92" s="253"/>
      <c r="CT92" s="253"/>
      <c r="CU92" s="253"/>
      <c r="CV92" s="253"/>
      <c r="CW92" s="253"/>
      <c r="CX92" s="253"/>
      <c r="CY92" s="253"/>
      <c r="CZ92" s="253"/>
      <c r="DA92" s="253"/>
      <c r="DB92" s="253"/>
      <c r="DC92" s="253"/>
      <c r="DD92" s="253"/>
      <c r="DE92" s="253"/>
      <c r="DF92" s="253"/>
      <c r="DG92" s="253"/>
      <c r="DH92" s="253"/>
      <c r="DI92" s="253"/>
      <c r="DJ92" s="253"/>
      <c r="DK92" s="253"/>
      <c r="DL92" s="253"/>
      <c r="DM92" s="253"/>
      <c r="DN92" s="253"/>
      <c r="DO92" s="253"/>
      <c r="DP92" s="253"/>
      <c r="DQ92" s="253"/>
      <c r="DR92" s="253"/>
      <c r="DS92" s="253"/>
      <c r="DT92" s="253"/>
      <c r="DU92" s="253"/>
      <c r="DV92" s="253"/>
      <c r="DW92" s="253"/>
      <c r="DX92" s="253"/>
      <c r="DY92" s="253"/>
      <c r="DZ92" s="254"/>
    </row>
    <row r="93" spans="1:130" x14ac:dyDescent="0.3">
      <c r="A93" s="439"/>
      <c r="B93" s="263" t="s">
        <v>80</v>
      </c>
      <c r="C93" s="252"/>
      <c r="D93" s="253"/>
      <c r="E93" s="253"/>
      <c r="F93" s="253"/>
      <c r="G93" s="253"/>
      <c r="H93" s="253"/>
      <c r="I93" s="253"/>
      <c r="J93" s="253"/>
      <c r="K93" s="253"/>
      <c r="L93" s="253"/>
      <c r="M93" s="253"/>
      <c r="N93" s="253"/>
      <c r="O93" s="253"/>
      <c r="P93" s="253"/>
      <c r="Q93" s="253"/>
      <c r="R93" s="253"/>
      <c r="S93" s="253"/>
      <c r="T93" s="253"/>
      <c r="U93" s="253"/>
      <c r="V93" s="253"/>
      <c r="W93" s="253"/>
      <c r="X93" s="253"/>
      <c r="Y93" s="253"/>
      <c r="Z93" s="253"/>
      <c r="AA93" s="253"/>
      <c r="AB93" s="253"/>
      <c r="AC93" s="253"/>
      <c r="AD93" s="253"/>
      <c r="AE93" s="253"/>
      <c r="AF93" s="253"/>
      <c r="AG93" s="253"/>
      <c r="AH93" s="253"/>
      <c r="AI93" s="253"/>
      <c r="AJ93" s="253"/>
      <c r="AK93" s="253"/>
      <c r="AL93" s="253"/>
      <c r="AM93" s="253"/>
      <c r="AN93" s="253"/>
      <c r="AO93" s="253"/>
      <c r="AP93" s="253"/>
      <c r="AQ93" s="253"/>
      <c r="AR93" s="253"/>
      <c r="AS93" s="253"/>
      <c r="AT93" s="253"/>
      <c r="AU93" s="253"/>
      <c r="AV93" s="253"/>
      <c r="AW93" s="253"/>
      <c r="AX93" s="253"/>
      <c r="AY93" s="253"/>
      <c r="AZ93" s="253"/>
      <c r="BA93" s="253"/>
      <c r="BB93" s="253"/>
      <c r="BC93" s="253"/>
      <c r="BD93" s="253"/>
      <c r="BE93" s="253"/>
      <c r="BF93" s="253"/>
      <c r="BG93" s="253"/>
      <c r="BH93" s="253"/>
      <c r="BI93" s="253"/>
      <c r="BJ93" s="253"/>
      <c r="BK93" s="253"/>
      <c r="BL93" s="253"/>
      <c r="BM93" s="253"/>
      <c r="BN93" s="253"/>
      <c r="BO93" s="253"/>
      <c r="BP93" s="253"/>
      <c r="BQ93" s="253"/>
      <c r="BR93" s="253"/>
      <c r="BS93" s="253"/>
      <c r="BT93" s="253"/>
      <c r="BU93" s="253"/>
      <c r="BV93" s="253"/>
      <c r="BW93" s="253"/>
      <c r="BX93" s="253"/>
      <c r="BY93" s="253"/>
      <c r="BZ93" s="253"/>
      <c r="CA93" s="253"/>
      <c r="CB93" s="253"/>
      <c r="CC93" s="253"/>
      <c r="CD93" s="253"/>
      <c r="CE93" s="253"/>
      <c r="CF93" s="253"/>
      <c r="CG93" s="253"/>
      <c r="CH93" s="253"/>
      <c r="CI93" s="253"/>
      <c r="CJ93" s="253"/>
      <c r="CK93" s="253"/>
      <c r="CL93" s="253"/>
      <c r="CM93" s="253"/>
      <c r="CN93" s="253"/>
      <c r="CO93" s="253"/>
      <c r="CP93" s="253"/>
      <c r="CQ93" s="253"/>
      <c r="CR93" s="253"/>
      <c r="CS93" s="253"/>
      <c r="CT93" s="253"/>
      <c r="CU93" s="253"/>
      <c r="CV93" s="253"/>
      <c r="CW93" s="253"/>
      <c r="CX93" s="253"/>
      <c r="CY93" s="253"/>
      <c r="CZ93" s="253"/>
      <c r="DA93" s="253"/>
      <c r="DB93" s="253"/>
      <c r="DC93" s="253"/>
      <c r="DD93" s="253"/>
      <c r="DE93" s="253"/>
      <c r="DF93" s="253"/>
      <c r="DG93" s="253"/>
      <c r="DH93" s="253"/>
      <c r="DI93" s="253"/>
      <c r="DJ93" s="253"/>
      <c r="DK93" s="253"/>
      <c r="DL93" s="253"/>
      <c r="DM93" s="253"/>
      <c r="DN93" s="253"/>
      <c r="DO93" s="253"/>
      <c r="DP93" s="253"/>
      <c r="DQ93" s="253"/>
      <c r="DR93" s="253"/>
      <c r="DS93" s="253"/>
      <c r="DT93" s="253"/>
      <c r="DU93" s="253"/>
      <c r="DV93" s="253"/>
      <c r="DW93" s="253"/>
      <c r="DX93" s="253"/>
      <c r="DY93" s="253"/>
      <c r="DZ93" s="254"/>
    </row>
    <row r="94" spans="1:130" x14ac:dyDescent="0.3">
      <c r="A94" s="440"/>
      <c r="B94" s="263" t="s">
        <v>81</v>
      </c>
      <c r="C94" s="252"/>
      <c r="D94" s="253"/>
      <c r="E94" s="253"/>
      <c r="F94" s="253"/>
      <c r="G94" s="253"/>
      <c r="H94" s="253"/>
      <c r="I94" s="253"/>
      <c r="J94" s="253"/>
      <c r="K94" s="253"/>
      <c r="L94" s="253"/>
      <c r="M94" s="253"/>
      <c r="N94" s="253"/>
      <c r="O94" s="253"/>
      <c r="P94" s="253"/>
      <c r="Q94" s="253"/>
      <c r="R94" s="253"/>
      <c r="S94" s="253"/>
      <c r="T94" s="253"/>
      <c r="U94" s="253"/>
      <c r="V94" s="253"/>
      <c r="W94" s="253"/>
      <c r="X94" s="253"/>
      <c r="Y94" s="253"/>
      <c r="Z94" s="253"/>
      <c r="AA94" s="253"/>
      <c r="AB94" s="253"/>
      <c r="AC94" s="253"/>
      <c r="AD94" s="253"/>
      <c r="AE94" s="253"/>
      <c r="AF94" s="253"/>
      <c r="AG94" s="253"/>
      <c r="AH94" s="253"/>
      <c r="AI94" s="253"/>
      <c r="AJ94" s="253"/>
      <c r="AK94" s="253"/>
      <c r="AL94" s="253"/>
      <c r="AM94" s="253"/>
      <c r="AN94" s="253"/>
      <c r="AO94" s="253"/>
      <c r="AP94" s="253"/>
      <c r="AQ94" s="253"/>
      <c r="AR94" s="253"/>
      <c r="AS94" s="253"/>
      <c r="AT94" s="253"/>
      <c r="AU94" s="253"/>
      <c r="AV94" s="253"/>
      <c r="AW94" s="253"/>
      <c r="AX94" s="253"/>
      <c r="AY94" s="253"/>
      <c r="AZ94" s="253"/>
      <c r="BA94" s="253"/>
      <c r="BB94" s="253"/>
      <c r="BC94" s="253"/>
      <c r="BD94" s="253"/>
      <c r="BE94" s="253"/>
      <c r="BF94" s="253"/>
      <c r="BG94" s="253"/>
      <c r="BH94" s="253"/>
      <c r="BI94" s="253"/>
      <c r="BJ94" s="253"/>
      <c r="BK94" s="253"/>
      <c r="BL94" s="253"/>
      <c r="BM94" s="253"/>
      <c r="BN94" s="253"/>
      <c r="BO94" s="253"/>
      <c r="BP94" s="253"/>
      <c r="BQ94" s="253"/>
      <c r="BR94" s="253"/>
      <c r="BS94" s="253"/>
      <c r="BT94" s="253"/>
      <c r="BU94" s="253"/>
      <c r="BV94" s="253"/>
      <c r="BW94" s="253"/>
      <c r="BX94" s="253"/>
      <c r="BY94" s="253"/>
      <c r="BZ94" s="253"/>
      <c r="CA94" s="253"/>
      <c r="CB94" s="253"/>
      <c r="CC94" s="253"/>
      <c r="CD94" s="253"/>
      <c r="CE94" s="253"/>
      <c r="CF94" s="253"/>
      <c r="CG94" s="253"/>
      <c r="CH94" s="253"/>
      <c r="CI94" s="253"/>
      <c r="CJ94" s="253"/>
      <c r="CK94" s="253"/>
      <c r="CL94" s="253"/>
      <c r="CM94" s="253"/>
      <c r="CN94" s="253"/>
      <c r="CO94" s="253"/>
      <c r="CP94" s="253"/>
      <c r="CQ94" s="253"/>
      <c r="CR94" s="253"/>
      <c r="CS94" s="253"/>
      <c r="CT94" s="253"/>
      <c r="CU94" s="253"/>
      <c r="CV94" s="253"/>
      <c r="CW94" s="253"/>
      <c r="CX94" s="253"/>
      <c r="CY94" s="253"/>
      <c r="CZ94" s="253"/>
      <c r="DA94" s="253"/>
      <c r="DB94" s="253"/>
      <c r="DC94" s="253"/>
      <c r="DD94" s="253"/>
      <c r="DE94" s="253"/>
      <c r="DF94" s="253"/>
      <c r="DG94" s="253"/>
      <c r="DH94" s="253"/>
      <c r="DI94" s="253"/>
      <c r="DJ94" s="253"/>
      <c r="DK94" s="253"/>
      <c r="DL94" s="253"/>
      <c r="DM94" s="253"/>
      <c r="DN94" s="253"/>
      <c r="DO94" s="253"/>
      <c r="DP94" s="253"/>
      <c r="DQ94" s="253"/>
      <c r="DR94" s="253"/>
      <c r="DS94" s="253"/>
      <c r="DT94" s="253"/>
      <c r="DU94" s="253"/>
      <c r="DV94" s="253"/>
      <c r="DW94" s="253"/>
      <c r="DX94" s="253"/>
      <c r="DY94" s="253"/>
      <c r="DZ94" s="254"/>
    </row>
    <row r="95" spans="1:130" x14ac:dyDescent="0.3">
      <c r="A95" s="438">
        <f t="shared" si="8"/>
        <v>43055</v>
      </c>
      <c r="B95" s="263" t="s">
        <v>78</v>
      </c>
      <c r="C95" s="252"/>
      <c r="D95" s="253"/>
      <c r="E95" s="253"/>
      <c r="F95" s="253"/>
      <c r="G95" s="253"/>
      <c r="H95" s="253"/>
      <c r="I95" s="253"/>
      <c r="J95" s="253"/>
      <c r="K95" s="253"/>
      <c r="L95" s="253"/>
      <c r="M95" s="253"/>
      <c r="N95" s="253"/>
      <c r="O95" s="253"/>
      <c r="P95" s="253"/>
      <c r="Q95" s="253"/>
      <c r="R95" s="253"/>
      <c r="S95" s="253"/>
      <c r="T95" s="253"/>
      <c r="U95" s="253"/>
      <c r="V95" s="253"/>
      <c r="W95" s="253"/>
      <c r="X95" s="253"/>
      <c r="Y95" s="253"/>
      <c r="Z95" s="253"/>
      <c r="AA95" s="253"/>
      <c r="AB95" s="253"/>
      <c r="AC95" s="253"/>
      <c r="AD95" s="253"/>
      <c r="AE95" s="253"/>
      <c r="AF95" s="253"/>
      <c r="AG95" s="253"/>
      <c r="AH95" s="253"/>
      <c r="AI95" s="253"/>
      <c r="AJ95" s="253"/>
      <c r="AK95" s="253"/>
      <c r="AL95" s="253"/>
      <c r="AM95" s="253"/>
      <c r="AN95" s="253"/>
      <c r="AO95" s="253"/>
      <c r="AP95" s="253"/>
      <c r="AQ95" s="253"/>
      <c r="AR95" s="253"/>
      <c r="AS95" s="253"/>
      <c r="AT95" s="253"/>
      <c r="AU95" s="253"/>
      <c r="AV95" s="253"/>
      <c r="AW95" s="253"/>
      <c r="AX95" s="253"/>
      <c r="AY95" s="253"/>
      <c r="AZ95" s="253"/>
      <c r="BA95" s="253"/>
      <c r="BB95" s="253"/>
      <c r="BC95" s="253"/>
      <c r="BD95" s="253"/>
      <c r="BE95" s="253"/>
      <c r="BF95" s="253"/>
      <c r="BG95" s="253"/>
      <c r="BH95" s="253"/>
      <c r="BI95" s="253"/>
      <c r="BJ95" s="253"/>
      <c r="BK95" s="253"/>
      <c r="BL95" s="253"/>
      <c r="BM95" s="253"/>
      <c r="BN95" s="253"/>
      <c r="BO95" s="253"/>
      <c r="BP95" s="253"/>
      <c r="BQ95" s="253"/>
      <c r="BR95" s="253"/>
      <c r="BS95" s="253"/>
      <c r="BT95" s="253"/>
      <c r="BU95" s="253"/>
      <c r="BV95" s="253"/>
      <c r="BW95" s="253"/>
      <c r="BX95" s="253"/>
      <c r="BY95" s="253"/>
      <c r="BZ95" s="253"/>
      <c r="CA95" s="253"/>
      <c r="CB95" s="253"/>
      <c r="CC95" s="253"/>
      <c r="CD95" s="253"/>
      <c r="CE95" s="253"/>
      <c r="CF95" s="253"/>
      <c r="CG95" s="253"/>
      <c r="CH95" s="253"/>
      <c r="CI95" s="253"/>
      <c r="CJ95" s="253"/>
      <c r="CK95" s="253"/>
      <c r="CL95" s="253"/>
      <c r="CM95" s="253"/>
      <c r="CN95" s="253"/>
      <c r="CO95" s="253"/>
      <c r="CP95" s="253"/>
      <c r="CQ95" s="253"/>
      <c r="CR95" s="253"/>
      <c r="CS95" s="253"/>
      <c r="CT95" s="253"/>
      <c r="CU95" s="253"/>
      <c r="CV95" s="253"/>
      <c r="CW95" s="253"/>
      <c r="CX95" s="253"/>
      <c r="CY95" s="253"/>
      <c r="CZ95" s="253"/>
      <c r="DA95" s="253"/>
      <c r="DB95" s="253"/>
      <c r="DC95" s="253"/>
      <c r="DD95" s="253"/>
      <c r="DE95" s="253"/>
      <c r="DF95" s="253"/>
      <c r="DG95" s="253"/>
      <c r="DH95" s="253"/>
      <c r="DI95" s="253"/>
      <c r="DJ95" s="253"/>
      <c r="DK95" s="253"/>
      <c r="DL95" s="253"/>
      <c r="DM95" s="253"/>
      <c r="DN95" s="253"/>
      <c r="DO95" s="253"/>
      <c r="DP95" s="253"/>
      <c r="DQ95" s="253"/>
      <c r="DR95" s="253"/>
      <c r="DS95" s="253"/>
      <c r="DT95" s="253"/>
      <c r="DU95" s="253"/>
      <c r="DV95" s="253"/>
      <c r="DW95" s="253"/>
      <c r="DX95" s="253"/>
      <c r="DY95" s="253"/>
      <c r="DZ95" s="254"/>
    </row>
    <row r="96" spans="1:130" x14ac:dyDescent="0.3">
      <c r="A96" s="439"/>
      <c r="B96" s="263" t="s">
        <v>79</v>
      </c>
      <c r="C96" s="252"/>
      <c r="D96" s="253"/>
      <c r="E96" s="253"/>
      <c r="F96" s="253"/>
      <c r="G96" s="253"/>
      <c r="H96" s="253"/>
      <c r="I96" s="253"/>
      <c r="J96" s="253"/>
      <c r="K96" s="253"/>
      <c r="L96" s="253"/>
      <c r="M96" s="253"/>
      <c r="N96" s="253"/>
      <c r="O96" s="253"/>
      <c r="P96" s="253"/>
      <c r="Q96" s="253"/>
      <c r="R96" s="253"/>
      <c r="S96" s="253"/>
      <c r="T96" s="253"/>
      <c r="U96" s="253"/>
      <c r="V96" s="253"/>
      <c r="W96" s="253"/>
      <c r="X96" s="253"/>
      <c r="Y96" s="253"/>
      <c r="Z96" s="253"/>
      <c r="AA96" s="253"/>
      <c r="AB96" s="253"/>
      <c r="AC96" s="253"/>
      <c r="AD96" s="253"/>
      <c r="AE96" s="253"/>
      <c r="AF96" s="253"/>
      <c r="AG96" s="253"/>
      <c r="AH96" s="253"/>
      <c r="AI96" s="253"/>
      <c r="AJ96" s="253"/>
      <c r="AK96" s="253"/>
      <c r="AL96" s="253"/>
      <c r="AM96" s="253"/>
      <c r="AN96" s="253"/>
      <c r="AO96" s="253"/>
      <c r="AP96" s="253"/>
      <c r="AQ96" s="253"/>
      <c r="AR96" s="253"/>
      <c r="AS96" s="253"/>
      <c r="AT96" s="253"/>
      <c r="AU96" s="253"/>
      <c r="AV96" s="253"/>
      <c r="AW96" s="253"/>
      <c r="AX96" s="253"/>
      <c r="AY96" s="253"/>
      <c r="AZ96" s="253"/>
      <c r="BA96" s="253"/>
      <c r="BB96" s="253"/>
      <c r="BC96" s="253"/>
      <c r="BD96" s="253"/>
      <c r="BE96" s="253"/>
      <c r="BF96" s="253"/>
      <c r="BG96" s="253"/>
      <c r="BH96" s="253"/>
      <c r="BI96" s="253"/>
      <c r="BJ96" s="253"/>
      <c r="BK96" s="253"/>
      <c r="BL96" s="253"/>
      <c r="BM96" s="253"/>
      <c r="BN96" s="253"/>
      <c r="BO96" s="253"/>
      <c r="BP96" s="253"/>
      <c r="BQ96" s="253"/>
      <c r="BR96" s="253"/>
      <c r="BS96" s="253"/>
      <c r="BT96" s="253"/>
      <c r="BU96" s="253"/>
      <c r="BV96" s="253"/>
      <c r="BW96" s="253"/>
      <c r="BX96" s="253"/>
      <c r="BY96" s="253"/>
      <c r="BZ96" s="253"/>
      <c r="CA96" s="253"/>
      <c r="CB96" s="253"/>
      <c r="CC96" s="253"/>
      <c r="CD96" s="253"/>
      <c r="CE96" s="253"/>
      <c r="CF96" s="253"/>
      <c r="CG96" s="253"/>
      <c r="CH96" s="253"/>
      <c r="CI96" s="253"/>
      <c r="CJ96" s="253"/>
      <c r="CK96" s="253"/>
      <c r="CL96" s="253"/>
      <c r="CM96" s="253"/>
      <c r="CN96" s="253"/>
      <c r="CO96" s="253"/>
      <c r="CP96" s="253"/>
      <c r="CQ96" s="253"/>
      <c r="CR96" s="253"/>
      <c r="CS96" s="253"/>
      <c r="CT96" s="253"/>
      <c r="CU96" s="253"/>
      <c r="CV96" s="253"/>
      <c r="CW96" s="253"/>
      <c r="CX96" s="253"/>
      <c r="CY96" s="253"/>
      <c r="CZ96" s="253"/>
      <c r="DA96" s="253"/>
      <c r="DB96" s="253"/>
      <c r="DC96" s="253"/>
      <c r="DD96" s="253"/>
      <c r="DE96" s="253"/>
      <c r="DF96" s="253"/>
      <c r="DG96" s="253"/>
      <c r="DH96" s="253"/>
      <c r="DI96" s="253"/>
      <c r="DJ96" s="253"/>
      <c r="DK96" s="253"/>
      <c r="DL96" s="253"/>
      <c r="DM96" s="253"/>
      <c r="DN96" s="253"/>
      <c r="DO96" s="253"/>
      <c r="DP96" s="253"/>
      <c r="DQ96" s="253"/>
      <c r="DR96" s="253"/>
      <c r="DS96" s="253"/>
      <c r="DT96" s="253"/>
      <c r="DU96" s="253"/>
      <c r="DV96" s="253"/>
      <c r="DW96" s="253"/>
      <c r="DX96" s="253"/>
      <c r="DY96" s="253"/>
      <c r="DZ96" s="254"/>
    </row>
    <row r="97" spans="1:130" x14ac:dyDescent="0.3">
      <c r="A97" s="439"/>
      <c r="B97" s="263" t="s">
        <v>77</v>
      </c>
      <c r="C97" s="252"/>
      <c r="D97" s="253"/>
      <c r="E97" s="253"/>
      <c r="F97" s="253"/>
      <c r="G97" s="253"/>
      <c r="H97" s="253"/>
      <c r="I97" s="253"/>
      <c r="J97" s="253"/>
      <c r="K97" s="253"/>
      <c r="L97" s="253"/>
      <c r="M97" s="253"/>
      <c r="N97" s="253"/>
      <c r="O97" s="253"/>
      <c r="P97" s="253"/>
      <c r="Q97" s="253"/>
      <c r="R97" s="253"/>
      <c r="S97" s="253"/>
      <c r="T97" s="253"/>
      <c r="U97" s="253"/>
      <c r="V97" s="253"/>
      <c r="W97" s="253"/>
      <c r="X97" s="253"/>
      <c r="Y97" s="253"/>
      <c r="Z97" s="253"/>
      <c r="AA97" s="253"/>
      <c r="AB97" s="253"/>
      <c r="AC97" s="253"/>
      <c r="AD97" s="253"/>
      <c r="AE97" s="253"/>
      <c r="AF97" s="253"/>
      <c r="AG97" s="253"/>
      <c r="AH97" s="253"/>
      <c r="AI97" s="253"/>
      <c r="AJ97" s="253"/>
      <c r="AK97" s="253"/>
      <c r="AL97" s="253"/>
      <c r="AM97" s="253"/>
      <c r="AN97" s="253"/>
      <c r="AO97" s="253"/>
      <c r="AP97" s="253"/>
      <c r="AQ97" s="253"/>
      <c r="AR97" s="253"/>
      <c r="AS97" s="253"/>
      <c r="AT97" s="253"/>
      <c r="AU97" s="253"/>
      <c r="AV97" s="253"/>
      <c r="AW97" s="253"/>
      <c r="AX97" s="253"/>
      <c r="AY97" s="253"/>
      <c r="AZ97" s="253"/>
      <c r="BA97" s="253"/>
      <c r="BB97" s="253"/>
      <c r="BC97" s="253"/>
      <c r="BD97" s="253"/>
      <c r="BE97" s="253"/>
      <c r="BF97" s="253"/>
      <c r="BG97" s="253"/>
      <c r="BH97" s="253"/>
      <c r="BI97" s="253"/>
      <c r="BJ97" s="253"/>
      <c r="BK97" s="253"/>
      <c r="BL97" s="253"/>
      <c r="BM97" s="253"/>
      <c r="BN97" s="253"/>
      <c r="BO97" s="253"/>
      <c r="BP97" s="253"/>
      <c r="BQ97" s="253"/>
      <c r="BR97" s="253"/>
      <c r="BS97" s="253"/>
      <c r="BT97" s="253"/>
      <c r="BU97" s="253"/>
      <c r="BV97" s="253"/>
      <c r="BW97" s="253"/>
      <c r="BX97" s="253"/>
      <c r="BY97" s="253"/>
      <c r="BZ97" s="253"/>
      <c r="CA97" s="253"/>
      <c r="CB97" s="253"/>
      <c r="CC97" s="253"/>
      <c r="CD97" s="253"/>
      <c r="CE97" s="253"/>
      <c r="CF97" s="253"/>
      <c r="CG97" s="253"/>
      <c r="CH97" s="253"/>
      <c r="CI97" s="253"/>
      <c r="CJ97" s="253"/>
      <c r="CK97" s="253"/>
      <c r="CL97" s="253"/>
      <c r="CM97" s="253"/>
      <c r="CN97" s="253"/>
      <c r="CO97" s="253"/>
      <c r="CP97" s="253"/>
      <c r="CQ97" s="253"/>
      <c r="CR97" s="253"/>
      <c r="CS97" s="253"/>
      <c r="CT97" s="253"/>
      <c r="CU97" s="253"/>
      <c r="CV97" s="253"/>
      <c r="CW97" s="253"/>
      <c r="CX97" s="253"/>
      <c r="CY97" s="253"/>
      <c r="CZ97" s="253"/>
      <c r="DA97" s="253"/>
      <c r="DB97" s="253"/>
      <c r="DC97" s="253"/>
      <c r="DD97" s="253"/>
      <c r="DE97" s="253"/>
      <c r="DF97" s="253"/>
      <c r="DG97" s="253"/>
      <c r="DH97" s="253"/>
      <c r="DI97" s="253"/>
      <c r="DJ97" s="253"/>
      <c r="DK97" s="253"/>
      <c r="DL97" s="253"/>
      <c r="DM97" s="253"/>
      <c r="DN97" s="253"/>
      <c r="DO97" s="253"/>
      <c r="DP97" s="253"/>
      <c r="DQ97" s="253"/>
      <c r="DR97" s="253"/>
      <c r="DS97" s="253"/>
      <c r="DT97" s="253"/>
      <c r="DU97" s="253"/>
      <c r="DV97" s="253"/>
      <c r="DW97" s="253"/>
      <c r="DX97" s="253"/>
      <c r="DY97" s="253"/>
      <c r="DZ97" s="254"/>
    </row>
    <row r="98" spans="1:130" x14ac:dyDescent="0.3">
      <c r="A98" s="439"/>
      <c r="B98" s="263" t="s">
        <v>82</v>
      </c>
      <c r="C98" s="252"/>
      <c r="D98" s="253"/>
      <c r="E98" s="253"/>
      <c r="F98" s="253"/>
      <c r="G98" s="253"/>
      <c r="H98" s="253"/>
      <c r="I98" s="253"/>
      <c r="J98" s="253"/>
      <c r="K98" s="253"/>
      <c r="L98" s="253"/>
      <c r="M98" s="253"/>
      <c r="N98" s="253"/>
      <c r="O98" s="253"/>
      <c r="P98" s="253"/>
      <c r="Q98" s="253"/>
      <c r="R98" s="253"/>
      <c r="S98" s="253"/>
      <c r="T98" s="253"/>
      <c r="U98" s="253"/>
      <c r="V98" s="253"/>
      <c r="W98" s="253"/>
      <c r="X98" s="253"/>
      <c r="Y98" s="253"/>
      <c r="Z98" s="253"/>
      <c r="AA98" s="253"/>
      <c r="AB98" s="253"/>
      <c r="AC98" s="253"/>
      <c r="AD98" s="253"/>
      <c r="AE98" s="253"/>
      <c r="AF98" s="253"/>
      <c r="AG98" s="253"/>
      <c r="AH98" s="253"/>
      <c r="AI98" s="253"/>
      <c r="AJ98" s="253"/>
      <c r="AK98" s="253"/>
      <c r="AL98" s="253"/>
      <c r="AM98" s="253"/>
      <c r="AN98" s="253"/>
      <c r="AO98" s="253"/>
      <c r="AP98" s="253"/>
      <c r="AQ98" s="253"/>
      <c r="AR98" s="253"/>
      <c r="AS98" s="253"/>
      <c r="AT98" s="253"/>
      <c r="AU98" s="253"/>
      <c r="AV98" s="253"/>
      <c r="AW98" s="253"/>
      <c r="AX98" s="253"/>
      <c r="AY98" s="253"/>
      <c r="AZ98" s="253"/>
      <c r="BA98" s="253"/>
      <c r="BB98" s="253"/>
      <c r="BC98" s="253"/>
      <c r="BD98" s="253"/>
      <c r="BE98" s="253"/>
      <c r="BF98" s="253"/>
      <c r="BG98" s="253"/>
      <c r="BH98" s="253"/>
      <c r="BI98" s="253"/>
      <c r="BJ98" s="253"/>
      <c r="BK98" s="253"/>
      <c r="BL98" s="253"/>
      <c r="BM98" s="253"/>
      <c r="BN98" s="253"/>
      <c r="BO98" s="253"/>
      <c r="BP98" s="253"/>
      <c r="BQ98" s="253"/>
      <c r="BR98" s="253"/>
      <c r="BS98" s="253"/>
      <c r="BT98" s="253"/>
      <c r="BU98" s="253"/>
      <c r="BV98" s="253"/>
      <c r="BW98" s="253"/>
      <c r="BX98" s="253"/>
      <c r="BY98" s="253"/>
      <c r="BZ98" s="253"/>
      <c r="CA98" s="253"/>
      <c r="CB98" s="253"/>
      <c r="CC98" s="253"/>
      <c r="CD98" s="253"/>
      <c r="CE98" s="253"/>
      <c r="CF98" s="253"/>
      <c r="CG98" s="253"/>
      <c r="CH98" s="253"/>
      <c r="CI98" s="253"/>
      <c r="CJ98" s="253"/>
      <c r="CK98" s="253"/>
      <c r="CL98" s="253"/>
      <c r="CM98" s="253"/>
      <c r="CN98" s="253"/>
      <c r="CO98" s="253"/>
      <c r="CP98" s="253"/>
      <c r="CQ98" s="253"/>
      <c r="CR98" s="253"/>
      <c r="CS98" s="253"/>
      <c r="CT98" s="253"/>
      <c r="CU98" s="253"/>
      <c r="CV98" s="253"/>
      <c r="CW98" s="253"/>
      <c r="CX98" s="253"/>
      <c r="CY98" s="253"/>
      <c r="CZ98" s="253"/>
      <c r="DA98" s="253"/>
      <c r="DB98" s="253"/>
      <c r="DC98" s="253"/>
      <c r="DD98" s="253"/>
      <c r="DE98" s="253"/>
      <c r="DF98" s="253"/>
      <c r="DG98" s="253"/>
      <c r="DH98" s="253"/>
      <c r="DI98" s="253"/>
      <c r="DJ98" s="253"/>
      <c r="DK98" s="253"/>
      <c r="DL98" s="253"/>
      <c r="DM98" s="253"/>
      <c r="DN98" s="253"/>
      <c r="DO98" s="253"/>
      <c r="DP98" s="253"/>
      <c r="DQ98" s="253"/>
      <c r="DR98" s="253"/>
      <c r="DS98" s="253"/>
      <c r="DT98" s="253"/>
      <c r="DU98" s="253"/>
      <c r="DV98" s="253"/>
      <c r="DW98" s="253"/>
      <c r="DX98" s="253"/>
      <c r="DY98" s="253"/>
      <c r="DZ98" s="254"/>
    </row>
    <row r="99" spans="1:130" x14ac:dyDescent="0.3">
      <c r="A99" s="439"/>
      <c r="B99" s="263" t="s">
        <v>83</v>
      </c>
      <c r="C99" s="252"/>
      <c r="D99" s="253"/>
      <c r="E99" s="253"/>
      <c r="F99" s="253"/>
      <c r="G99" s="253"/>
      <c r="H99" s="253"/>
      <c r="I99" s="253"/>
      <c r="J99" s="253"/>
      <c r="K99" s="253"/>
      <c r="L99" s="253"/>
      <c r="M99" s="253"/>
      <c r="N99" s="253"/>
      <c r="O99" s="253"/>
      <c r="P99" s="253"/>
      <c r="Q99" s="253"/>
      <c r="R99" s="253"/>
      <c r="S99" s="253"/>
      <c r="T99" s="253"/>
      <c r="U99" s="253"/>
      <c r="V99" s="253"/>
      <c r="W99" s="253"/>
      <c r="X99" s="253"/>
      <c r="Y99" s="253"/>
      <c r="Z99" s="253"/>
      <c r="AA99" s="253"/>
      <c r="AB99" s="253"/>
      <c r="AC99" s="253"/>
      <c r="AD99" s="253"/>
      <c r="AE99" s="253"/>
      <c r="AF99" s="253"/>
      <c r="AG99" s="253"/>
      <c r="AH99" s="253"/>
      <c r="AI99" s="253"/>
      <c r="AJ99" s="253"/>
      <c r="AK99" s="253"/>
      <c r="AL99" s="253"/>
      <c r="AM99" s="253"/>
      <c r="AN99" s="253"/>
      <c r="AO99" s="253"/>
      <c r="AP99" s="253"/>
      <c r="AQ99" s="253"/>
      <c r="AR99" s="253"/>
      <c r="AS99" s="253"/>
      <c r="AT99" s="253"/>
      <c r="AU99" s="253"/>
      <c r="AV99" s="253"/>
      <c r="AW99" s="253"/>
      <c r="AX99" s="253"/>
      <c r="AY99" s="253"/>
      <c r="AZ99" s="253"/>
      <c r="BA99" s="253"/>
      <c r="BB99" s="253"/>
      <c r="BC99" s="253"/>
      <c r="BD99" s="253"/>
      <c r="BE99" s="253"/>
      <c r="BF99" s="253"/>
      <c r="BG99" s="253"/>
      <c r="BH99" s="253"/>
      <c r="BI99" s="253"/>
      <c r="BJ99" s="253"/>
      <c r="BK99" s="253"/>
      <c r="BL99" s="253"/>
      <c r="BM99" s="253"/>
      <c r="BN99" s="253"/>
      <c r="BO99" s="253"/>
      <c r="BP99" s="253"/>
      <c r="BQ99" s="253"/>
      <c r="BR99" s="253"/>
      <c r="BS99" s="253"/>
      <c r="BT99" s="253"/>
      <c r="BU99" s="253"/>
      <c r="BV99" s="253"/>
      <c r="BW99" s="253"/>
      <c r="BX99" s="253"/>
      <c r="BY99" s="253"/>
      <c r="BZ99" s="253"/>
      <c r="CA99" s="253"/>
      <c r="CB99" s="253"/>
      <c r="CC99" s="253"/>
      <c r="CD99" s="253"/>
      <c r="CE99" s="253"/>
      <c r="CF99" s="253"/>
      <c r="CG99" s="253"/>
      <c r="CH99" s="253"/>
      <c r="CI99" s="253"/>
      <c r="CJ99" s="253"/>
      <c r="CK99" s="253"/>
      <c r="CL99" s="253"/>
      <c r="CM99" s="253"/>
      <c r="CN99" s="253"/>
      <c r="CO99" s="253"/>
      <c r="CP99" s="253"/>
      <c r="CQ99" s="253"/>
      <c r="CR99" s="253"/>
      <c r="CS99" s="253"/>
      <c r="CT99" s="253"/>
      <c r="CU99" s="253"/>
      <c r="CV99" s="253"/>
      <c r="CW99" s="253"/>
      <c r="CX99" s="253"/>
      <c r="CY99" s="253"/>
      <c r="CZ99" s="253"/>
      <c r="DA99" s="253"/>
      <c r="DB99" s="253"/>
      <c r="DC99" s="253"/>
      <c r="DD99" s="253"/>
      <c r="DE99" s="253"/>
      <c r="DF99" s="253"/>
      <c r="DG99" s="253"/>
      <c r="DH99" s="253"/>
      <c r="DI99" s="253"/>
      <c r="DJ99" s="253"/>
      <c r="DK99" s="253"/>
      <c r="DL99" s="253"/>
      <c r="DM99" s="253"/>
      <c r="DN99" s="253"/>
      <c r="DO99" s="253"/>
      <c r="DP99" s="253"/>
      <c r="DQ99" s="253"/>
      <c r="DR99" s="253"/>
      <c r="DS99" s="253"/>
      <c r="DT99" s="253"/>
      <c r="DU99" s="253"/>
      <c r="DV99" s="253"/>
      <c r="DW99" s="253"/>
      <c r="DX99" s="253"/>
      <c r="DY99" s="253"/>
      <c r="DZ99" s="254"/>
    </row>
    <row r="100" spans="1:130" x14ac:dyDescent="0.3">
      <c r="A100" s="439"/>
      <c r="B100" s="263" t="s">
        <v>38</v>
      </c>
      <c r="C100" s="252"/>
      <c r="D100" s="253"/>
      <c r="E100" s="253"/>
      <c r="F100" s="253"/>
      <c r="G100" s="253"/>
      <c r="H100" s="253"/>
      <c r="I100" s="253"/>
      <c r="J100" s="253"/>
      <c r="K100" s="253"/>
      <c r="L100" s="253"/>
      <c r="M100" s="253"/>
      <c r="N100" s="253"/>
      <c r="O100" s="253"/>
      <c r="P100" s="253"/>
      <c r="Q100" s="253"/>
      <c r="R100" s="253"/>
      <c r="S100" s="253"/>
      <c r="T100" s="253"/>
      <c r="U100" s="253"/>
      <c r="V100" s="253"/>
      <c r="W100" s="253"/>
      <c r="X100" s="253"/>
      <c r="Y100" s="253"/>
      <c r="Z100" s="253"/>
      <c r="AA100" s="253"/>
      <c r="AB100" s="253"/>
      <c r="AC100" s="253"/>
      <c r="AD100" s="253"/>
      <c r="AE100" s="253"/>
      <c r="AF100" s="253"/>
      <c r="AG100" s="253"/>
      <c r="AH100" s="253"/>
      <c r="AI100" s="253"/>
      <c r="AJ100" s="253"/>
      <c r="AK100" s="253"/>
      <c r="AL100" s="253"/>
      <c r="AM100" s="253"/>
      <c r="AN100" s="253"/>
      <c r="AO100" s="253"/>
      <c r="AP100" s="253"/>
      <c r="AQ100" s="253"/>
      <c r="AR100" s="253"/>
      <c r="AS100" s="253"/>
      <c r="AT100" s="253"/>
      <c r="AU100" s="253"/>
      <c r="AV100" s="253"/>
      <c r="AW100" s="253"/>
      <c r="AX100" s="253"/>
      <c r="AY100" s="253"/>
      <c r="AZ100" s="253"/>
      <c r="BA100" s="253"/>
      <c r="BB100" s="253"/>
      <c r="BC100" s="253"/>
      <c r="BD100" s="253"/>
      <c r="BE100" s="253"/>
      <c r="BF100" s="253"/>
      <c r="BG100" s="253"/>
      <c r="BH100" s="253"/>
      <c r="BI100" s="253"/>
      <c r="BJ100" s="253"/>
      <c r="BK100" s="253"/>
      <c r="BL100" s="253"/>
      <c r="BM100" s="253"/>
      <c r="BN100" s="253"/>
      <c r="BO100" s="253"/>
      <c r="BP100" s="253"/>
      <c r="BQ100" s="253"/>
      <c r="BR100" s="253"/>
      <c r="BS100" s="253"/>
      <c r="BT100" s="253"/>
      <c r="BU100" s="253"/>
      <c r="BV100" s="253"/>
      <c r="BW100" s="253"/>
      <c r="BX100" s="253"/>
      <c r="BY100" s="253"/>
      <c r="BZ100" s="253"/>
      <c r="CA100" s="253"/>
      <c r="CB100" s="253"/>
      <c r="CC100" s="253"/>
      <c r="CD100" s="253"/>
      <c r="CE100" s="253"/>
      <c r="CF100" s="253"/>
      <c r="CG100" s="253"/>
      <c r="CH100" s="253"/>
      <c r="CI100" s="253"/>
      <c r="CJ100" s="253"/>
      <c r="CK100" s="253"/>
      <c r="CL100" s="253"/>
      <c r="CM100" s="253"/>
      <c r="CN100" s="253"/>
      <c r="CO100" s="253"/>
      <c r="CP100" s="253"/>
      <c r="CQ100" s="253"/>
      <c r="CR100" s="253"/>
      <c r="CS100" s="253"/>
      <c r="CT100" s="253"/>
      <c r="CU100" s="253"/>
      <c r="CV100" s="253"/>
      <c r="CW100" s="253"/>
      <c r="CX100" s="253"/>
      <c r="CY100" s="253"/>
      <c r="CZ100" s="253"/>
      <c r="DA100" s="253"/>
      <c r="DB100" s="253"/>
      <c r="DC100" s="253"/>
      <c r="DD100" s="253"/>
      <c r="DE100" s="253"/>
      <c r="DF100" s="253"/>
      <c r="DG100" s="253"/>
      <c r="DH100" s="253"/>
      <c r="DI100" s="253"/>
      <c r="DJ100" s="253"/>
      <c r="DK100" s="253"/>
      <c r="DL100" s="253"/>
      <c r="DM100" s="253"/>
      <c r="DN100" s="253"/>
      <c r="DO100" s="253"/>
      <c r="DP100" s="253"/>
      <c r="DQ100" s="253"/>
      <c r="DR100" s="253"/>
      <c r="DS100" s="253"/>
      <c r="DT100" s="253"/>
      <c r="DU100" s="253"/>
      <c r="DV100" s="253"/>
      <c r="DW100" s="253"/>
      <c r="DX100" s="253"/>
      <c r="DY100" s="253"/>
      <c r="DZ100" s="254"/>
    </row>
    <row r="101" spans="1:130" x14ac:dyDescent="0.3">
      <c r="A101" s="439"/>
      <c r="B101" s="280" t="s">
        <v>80</v>
      </c>
      <c r="C101" s="252"/>
      <c r="D101" s="253"/>
      <c r="E101" s="253"/>
      <c r="F101" s="253"/>
      <c r="G101" s="253"/>
      <c r="H101" s="253"/>
      <c r="I101" s="253"/>
      <c r="J101" s="253"/>
      <c r="K101" s="253"/>
      <c r="L101" s="253"/>
      <c r="M101" s="253"/>
      <c r="N101" s="253"/>
      <c r="O101" s="253"/>
      <c r="P101" s="253"/>
      <c r="Q101" s="253"/>
      <c r="R101" s="253"/>
      <c r="S101" s="253"/>
      <c r="T101" s="253"/>
      <c r="U101" s="253"/>
      <c r="V101" s="253"/>
      <c r="W101" s="253"/>
      <c r="X101" s="253"/>
      <c r="Y101" s="253"/>
      <c r="Z101" s="253"/>
      <c r="AA101" s="253"/>
      <c r="AB101" s="253"/>
      <c r="AC101" s="253"/>
      <c r="AD101" s="253"/>
      <c r="AE101" s="253"/>
      <c r="AF101" s="253"/>
      <c r="AG101" s="253"/>
      <c r="AH101" s="253"/>
      <c r="AI101" s="253"/>
      <c r="AJ101" s="253"/>
      <c r="AK101" s="253"/>
      <c r="AL101" s="253"/>
      <c r="AM101" s="253"/>
      <c r="AN101" s="253"/>
      <c r="AO101" s="253"/>
      <c r="AP101" s="253"/>
      <c r="AQ101" s="253"/>
      <c r="AR101" s="253"/>
      <c r="AS101" s="253"/>
      <c r="AT101" s="253"/>
      <c r="AU101" s="253"/>
      <c r="AV101" s="253"/>
      <c r="AW101" s="253"/>
      <c r="AX101" s="253"/>
      <c r="AY101" s="253"/>
      <c r="AZ101" s="253"/>
      <c r="BA101" s="253"/>
      <c r="BB101" s="253"/>
      <c r="BC101" s="253"/>
      <c r="BD101" s="253"/>
      <c r="BE101" s="253"/>
      <c r="BF101" s="253"/>
      <c r="BG101" s="253"/>
      <c r="BH101" s="253"/>
      <c r="BI101" s="253"/>
      <c r="BJ101" s="253"/>
      <c r="BK101" s="253"/>
      <c r="BL101" s="253"/>
      <c r="BM101" s="253"/>
      <c r="BN101" s="253"/>
      <c r="BO101" s="253"/>
      <c r="BP101" s="253"/>
      <c r="BQ101" s="253"/>
      <c r="BR101" s="253"/>
      <c r="BS101" s="253"/>
      <c r="BT101" s="253"/>
      <c r="BU101" s="253"/>
      <c r="BV101" s="253"/>
      <c r="BW101" s="253"/>
      <c r="BX101" s="253"/>
      <c r="BY101" s="253"/>
      <c r="BZ101" s="253"/>
      <c r="CA101" s="253"/>
      <c r="CB101" s="253"/>
      <c r="CC101" s="253"/>
      <c r="CD101" s="253"/>
      <c r="CE101" s="253"/>
      <c r="CF101" s="253"/>
      <c r="CG101" s="253"/>
      <c r="CH101" s="253"/>
      <c r="CI101" s="253"/>
      <c r="CJ101" s="253"/>
      <c r="CK101" s="253"/>
      <c r="CL101" s="253"/>
      <c r="CM101" s="253"/>
      <c r="CN101" s="253"/>
      <c r="CO101" s="253"/>
      <c r="CP101" s="253"/>
      <c r="CQ101" s="253"/>
      <c r="CR101" s="253"/>
      <c r="CS101" s="253"/>
      <c r="CT101" s="253"/>
      <c r="CU101" s="253"/>
      <c r="CV101" s="253"/>
      <c r="CW101" s="253"/>
      <c r="CX101" s="253"/>
      <c r="CY101" s="253"/>
      <c r="CZ101" s="253"/>
      <c r="DA101" s="253"/>
      <c r="DB101" s="253"/>
      <c r="DC101" s="253"/>
      <c r="DD101" s="253"/>
      <c r="DE101" s="253"/>
      <c r="DF101" s="253"/>
      <c r="DG101" s="253"/>
      <c r="DH101" s="253"/>
      <c r="DI101" s="253"/>
      <c r="DJ101" s="253"/>
      <c r="DK101" s="253"/>
      <c r="DL101" s="253"/>
      <c r="DM101" s="253"/>
      <c r="DN101" s="253"/>
      <c r="DO101" s="253"/>
      <c r="DP101" s="253"/>
      <c r="DQ101" s="253"/>
      <c r="DR101" s="253"/>
      <c r="DS101" s="253"/>
      <c r="DT101" s="253"/>
      <c r="DU101" s="253"/>
      <c r="DV101" s="253"/>
      <c r="DW101" s="253"/>
      <c r="DX101" s="253"/>
      <c r="DY101" s="253"/>
      <c r="DZ101" s="254"/>
    </row>
    <row r="102" spans="1:130" x14ac:dyDescent="0.3">
      <c r="A102" s="440"/>
      <c r="B102" s="263" t="s">
        <v>81</v>
      </c>
      <c r="C102" s="252"/>
      <c r="D102" s="253"/>
      <c r="E102" s="253"/>
      <c r="F102" s="253"/>
      <c r="G102" s="253"/>
      <c r="H102" s="253"/>
      <c r="I102" s="253"/>
      <c r="J102" s="253"/>
      <c r="K102" s="253"/>
      <c r="L102" s="253"/>
      <c r="M102" s="253"/>
      <c r="N102" s="253"/>
      <c r="O102" s="253"/>
      <c r="P102" s="253"/>
      <c r="Q102" s="253"/>
      <c r="R102" s="253"/>
      <c r="S102" s="253"/>
      <c r="T102" s="253"/>
      <c r="U102" s="253"/>
      <c r="V102" s="253"/>
      <c r="W102" s="253"/>
      <c r="X102" s="253"/>
      <c r="Y102" s="253"/>
      <c r="Z102" s="253"/>
      <c r="AA102" s="253"/>
      <c r="AB102" s="253"/>
      <c r="AC102" s="253"/>
      <c r="AD102" s="253"/>
      <c r="AE102" s="253"/>
      <c r="AF102" s="253"/>
      <c r="AG102" s="253"/>
      <c r="AH102" s="253"/>
      <c r="AI102" s="253"/>
      <c r="AJ102" s="253"/>
      <c r="AK102" s="253"/>
      <c r="AL102" s="253"/>
      <c r="AM102" s="253"/>
      <c r="AN102" s="253"/>
      <c r="AO102" s="253"/>
      <c r="AP102" s="253"/>
      <c r="AQ102" s="253"/>
      <c r="AR102" s="253"/>
      <c r="AS102" s="253"/>
      <c r="AT102" s="253"/>
      <c r="AU102" s="253"/>
      <c r="AV102" s="253"/>
      <c r="AW102" s="253"/>
      <c r="AX102" s="253"/>
      <c r="AY102" s="253"/>
      <c r="AZ102" s="253"/>
      <c r="BA102" s="253"/>
      <c r="BB102" s="253"/>
      <c r="BC102" s="253"/>
      <c r="BD102" s="253"/>
      <c r="BE102" s="253"/>
      <c r="BF102" s="253"/>
      <c r="BG102" s="253"/>
      <c r="BH102" s="253"/>
      <c r="BI102" s="253"/>
      <c r="BJ102" s="253"/>
      <c r="BK102" s="253"/>
      <c r="BL102" s="253"/>
      <c r="BM102" s="253"/>
      <c r="BN102" s="253"/>
      <c r="BO102" s="253"/>
      <c r="BP102" s="253"/>
      <c r="BQ102" s="253"/>
      <c r="BR102" s="253"/>
      <c r="BS102" s="253"/>
      <c r="BT102" s="253"/>
      <c r="BU102" s="253"/>
      <c r="BV102" s="253"/>
      <c r="BW102" s="253"/>
      <c r="BX102" s="253"/>
      <c r="BY102" s="253"/>
      <c r="BZ102" s="253"/>
      <c r="CA102" s="253"/>
      <c r="CB102" s="253"/>
      <c r="CC102" s="253"/>
      <c r="CD102" s="253"/>
      <c r="CE102" s="253"/>
      <c r="CF102" s="253"/>
      <c r="CG102" s="253"/>
      <c r="CH102" s="253"/>
      <c r="CI102" s="253"/>
      <c r="CJ102" s="253"/>
      <c r="CK102" s="253"/>
      <c r="CL102" s="253"/>
      <c r="CM102" s="253"/>
      <c r="CN102" s="253"/>
      <c r="CO102" s="253"/>
      <c r="CP102" s="253"/>
      <c r="CQ102" s="253"/>
      <c r="CR102" s="253"/>
      <c r="CS102" s="253"/>
      <c r="CT102" s="253"/>
      <c r="CU102" s="253"/>
      <c r="CV102" s="253"/>
      <c r="CW102" s="253"/>
      <c r="CX102" s="253"/>
      <c r="CY102" s="253"/>
      <c r="CZ102" s="253"/>
      <c r="DA102" s="253"/>
      <c r="DB102" s="253"/>
      <c r="DC102" s="253"/>
      <c r="DD102" s="253"/>
      <c r="DE102" s="253"/>
      <c r="DF102" s="253"/>
      <c r="DG102" s="253"/>
      <c r="DH102" s="253"/>
      <c r="DI102" s="253"/>
      <c r="DJ102" s="253"/>
      <c r="DK102" s="253"/>
      <c r="DL102" s="253"/>
      <c r="DM102" s="253"/>
      <c r="DN102" s="253"/>
      <c r="DO102" s="253"/>
      <c r="DP102" s="253"/>
      <c r="DQ102" s="253"/>
      <c r="DR102" s="253"/>
      <c r="DS102" s="253"/>
      <c r="DT102" s="253"/>
      <c r="DU102" s="253"/>
      <c r="DV102" s="253"/>
      <c r="DW102" s="253"/>
      <c r="DX102" s="253"/>
      <c r="DY102" s="253"/>
      <c r="DZ102" s="254"/>
    </row>
    <row r="103" spans="1:130" x14ac:dyDescent="0.3">
      <c r="A103" s="438">
        <f t="shared" si="8"/>
        <v>43062</v>
      </c>
      <c r="B103" s="263" t="s">
        <v>78</v>
      </c>
      <c r="C103" s="252"/>
      <c r="D103" s="253"/>
      <c r="E103" s="253"/>
      <c r="F103" s="253"/>
      <c r="G103" s="253"/>
      <c r="H103" s="253"/>
      <c r="I103" s="253"/>
      <c r="J103" s="253"/>
      <c r="K103" s="253"/>
      <c r="L103" s="253"/>
      <c r="M103" s="253"/>
      <c r="N103" s="253"/>
      <c r="O103" s="253"/>
      <c r="P103" s="253"/>
      <c r="Q103" s="253"/>
      <c r="R103" s="253"/>
      <c r="S103" s="253"/>
      <c r="T103" s="253"/>
      <c r="U103" s="253"/>
      <c r="V103" s="253"/>
      <c r="W103" s="253"/>
      <c r="X103" s="253"/>
      <c r="Y103" s="253"/>
      <c r="Z103" s="253"/>
      <c r="AA103" s="253"/>
      <c r="AB103" s="253"/>
      <c r="AC103" s="253"/>
      <c r="AD103" s="253"/>
      <c r="AE103" s="253"/>
      <c r="AF103" s="253"/>
      <c r="AG103" s="253"/>
      <c r="AH103" s="253"/>
      <c r="AI103" s="253"/>
      <c r="AJ103" s="253"/>
      <c r="AK103" s="253"/>
      <c r="AL103" s="253"/>
      <c r="AM103" s="253"/>
      <c r="AN103" s="253"/>
      <c r="AO103" s="253"/>
      <c r="AP103" s="253"/>
      <c r="AQ103" s="253"/>
      <c r="AR103" s="253"/>
      <c r="AS103" s="253"/>
      <c r="AT103" s="253"/>
      <c r="AU103" s="253"/>
      <c r="AV103" s="253"/>
      <c r="AW103" s="253"/>
      <c r="AX103" s="253"/>
      <c r="AY103" s="253"/>
      <c r="AZ103" s="253"/>
      <c r="BA103" s="253"/>
      <c r="BB103" s="253"/>
      <c r="BC103" s="253"/>
      <c r="BD103" s="253"/>
      <c r="BE103" s="253"/>
      <c r="BF103" s="253"/>
      <c r="BG103" s="253"/>
      <c r="BH103" s="253"/>
      <c r="BI103" s="253"/>
      <c r="BJ103" s="253"/>
      <c r="BK103" s="253"/>
      <c r="BL103" s="253"/>
      <c r="BM103" s="253"/>
      <c r="BN103" s="253"/>
      <c r="BO103" s="253"/>
      <c r="BP103" s="253"/>
      <c r="BQ103" s="253"/>
      <c r="BR103" s="253"/>
      <c r="BS103" s="253"/>
      <c r="BT103" s="253"/>
      <c r="BU103" s="253"/>
      <c r="BV103" s="253"/>
      <c r="BW103" s="253"/>
      <c r="BX103" s="253"/>
      <c r="BY103" s="253"/>
      <c r="BZ103" s="253"/>
      <c r="CA103" s="253"/>
      <c r="CB103" s="253"/>
      <c r="CC103" s="253"/>
      <c r="CD103" s="253"/>
      <c r="CE103" s="253"/>
      <c r="CF103" s="253"/>
      <c r="CG103" s="253"/>
      <c r="CH103" s="253"/>
      <c r="CI103" s="253"/>
      <c r="CJ103" s="253"/>
      <c r="CK103" s="253"/>
      <c r="CL103" s="253"/>
      <c r="CM103" s="253"/>
      <c r="CN103" s="253"/>
      <c r="CO103" s="253"/>
      <c r="CP103" s="253"/>
      <c r="CQ103" s="253"/>
      <c r="CR103" s="253"/>
      <c r="CS103" s="253"/>
      <c r="CT103" s="253"/>
      <c r="CU103" s="253"/>
      <c r="CV103" s="253"/>
      <c r="CW103" s="253"/>
      <c r="CX103" s="253"/>
      <c r="CY103" s="253"/>
      <c r="CZ103" s="253"/>
      <c r="DA103" s="253"/>
      <c r="DB103" s="253"/>
      <c r="DC103" s="253"/>
      <c r="DD103" s="253"/>
      <c r="DE103" s="253"/>
      <c r="DF103" s="253"/>
      <c r="DG103" s="253"/>
      <c r="DH103" s="253"/>
      <c r="DI103" s="253"/>
      <c r="DJ103" s="253"/>
      <c r="DK103" s="253"/>
      <c r="DL103" s="253"/>
      <c r="DM103" s="253"/>
      <c r="DN103" s="253"/>
      <c r="DO103" s="253"/>
      <c r="DP103" s="253"/>
      <c r="DQ103" s="253"/>
      <c r="DR103" s="253"/>
      <c r="DS103" s="253"/>
      <c r="DT103" s="253"/>
      <c r="DU103" s="253"/>
      <c r="DV103" s="253"/>
      <c r="DW103" s="253"/>
      <c r="DX103" s="253"/>
      <c r="DY103" s="253"/>
      <c r="DZ103" s="254"/>
    </row>
    <row r="104" spans="1:130" x14ac:dyDescent="0.3">
      <c r="A104" s="439"/>
      <c r="B104" s="263" t="s">
        <v>79</v>
      </c>
      <c r="C104" s="252"/>
      <c r="D104" s="253"/>
      <c r="E104" s="253"/>
      <c r="F104" s="253"/>
      <c r="G104" s="253"/>
      <c r="H104" s="253"/>
      <c r="I104" s="253"/>
      <c r="J104" s="253"/>
      <c r="K104" s="253"/>
      <c r="L104" s="253"/>
      <c r="M104" s="253"/>
      <c r="N104" s="253"/>
      <c r="O104" s="253"/>
      <c r="P104" s="253"/>
      <c r="Q104" s="253"/>
      <c r="R104" s="253"/>
      <c r="S104" s="253"/>
      <c r="T104" s="253"/>
      <c r="U104" s="253"/>
      <c r="V104" s="253"/>
      <c r="W104" s="253"/>
      <c r="X104" s="253"/>
      <c r="Y104" s="253"/>
      <c r="Z104" s="253"/>
      <c r="AA104" s="253"/>
      <c r="AB104" s="253"/>
      <c r="AC104" s="253"/>
      <c r="AD104" s="253"/>
      <c r="AE104" s="253"/>
      <c r="AF104" s="253"/>
      <c r="AG104" s="253"/>
      <c r="AH104" s="253"/>
      <c r="AI104" s="253"/>
      <c r="AJ104" s="253"/>
      <c r="AK104" s="253"/>
      <c r="AL104" s="253"/>
      <c r="AM104" s="253"/>
      <c r="AN104" s="253"/>
      <c r="AO104" s="253"/>
      <c r="AP104" s="253"/>
      <c r="AQ104" s="253"/>
      <c r="AR104" s="253"/>
      <c r="AS104" s="253"/>
      <c r="AT104" s="253"/>
      <c r="AU104" s="253"/>
      <c r="AV104" s="253"/>
      <c r="AW104" s="253"/>
      <c r="AX104" s="253"/>
      <c r="AY104" s="253"/>
      <c r="AZ104" s="253"/>
      <c r="BA104" s="253"/>
      <c r="BB104" s="253"/>
      <c r="BC104" s="253"/>
      <c r="BD104" s="253"/>
      <c r="BE104" s="253"/>
      <c r="BF104" s="253"/>
      <c r="BG104" s="253"/>
      <c r="BH104" s="253"/>
      <c r="BI104" s="253"/>
      <c r="BJ104" s="253"/>
      <c r="BK104" s="253"/>
      <c r="BL104" s="253"/>
      <c r="BM104" s="253"/>
      <c r="BN104" s="253"/>
      <c r="BO104" s="253"/>
      <c r="BP104" s="253"/>
      <c r="BQ104" s="253"/>
      <c r="BR104" s="253"/>
      <c r="BS104" s="253"/>
      <c r="BT104" s="253"/>
      <c r="BU104" s="253"/>
      <c r="BV104" s="253"/>
      <c r="BW104" s="253"/>
      <c r="BX104" s="253"/>
      <c r="BY104" s="253"/>
      <c r="BZ104" s="253"/>
      <c r="CA104" s="253"/>
      <c r="CB104" s="253"/>
      <c r="CC104" s="253"/>
      <c r="CD104" s="253"/>
      <c r="CE104" s="253"/>
      <c r="CF104" s="253"/>
      <c r="CG104" s="253"/>
      <c r="CH104" s="253"/>
      <c r="CI104" s="253"/>
      <c r="CJ104" s="253"/>
      <c r="CK104" s="253"/>
      <c r="CL104" s="253"/>
      <c r="CM104" s="253"/>
      <c r="CN104" s="253"/>
      <c r="CO104" s="253"/>
      <c r="CP104" s="253"/>
      <c r="CQ104" s="253"/>
      <c r="CR104" s="253"/>
      <c r="CS104" s="253"/>
      <c r="CT104" s="253"/>
      <c r="CU104" s="253"/>
      <c r="CV104" s="253"/>
      <c r="CW104" s="253"/>
      <c r="CX104" s="253"/>
      <c r="CY104" s="253"/>
      <c r="CZ104" s="253"/>
      <c r="DA104" s="253"/>
      <c r="DB104" s="253"/>
      <c r="DC104" s="253"/>
      <c r="DD104" s="253"/>
      <c r="DE104" s="253"/>
      <c r="DF104" s="253"/>
      <c r="DG104" s="253"/>
      <c r="DH104" s="253"/>
      <c r="DI104" s="253"/>
      <c r="DJ104" s="253"/>
      <c r="DK104" s="253"/>
      <c r="DL104" s="253"/>
      <c r="DM104" s="253"/>
      <c r="DN104" s="253"/>
      <c r="DO104" s="253"/>
      <c r="DP104" s="253"/>
      <c r="DQ104" s="253"/>
      <c r="DR104" s="253"/>
      <c r="DS104" s="253"/>
      <c r="DT104" s="253"/>
      <c r="DU104" s="253"/>
      <c r="DV104" s="253"/>
      <c r="DW104" s="253"/>
      <c r="DX104" s="253"/>
      <c r="DY104" s="253"/>
      <c r="DZ104" s="254"/>
    </row>
    <row r="105" spans="1:130" x14ac:dyDescent="0.3">
      <c r="A105" s="439"/>
      <c r="B105" s="263" t="s">
        <v>77</v>
      </c>
      <c r="C105" s="252"/>
      <c r="D105" s="253"/>
      <c r="E105" s="253"/>
      <c r="F105" s="253"/>
      <c r="G105" s="253"/>
      <c r="H105" s="253"/>
      <c r="I105" s="253"/>
      <c r="J105" s="253"/>
      <c r="K105" s="253"/>
      <c r="L105" s="253"/>
      <c r="M105" s="253"/>
      <c r="N105" s="253"/>
      <c r="O105" s="253"/>
      <c r="P105" s="253"/>
      <c r="Q105" s="253"/>
      <c r="R105" s="253"/>
      <c r="S105" s="253"/>
      <c r="T105" s="253"/>
      <c r="U105" s="253"/>
      <c r="V105" s="253"/>
      <c r="W105" s="253"/>
      <c r="X105" s="253"/>
      <c r="Y105" s="253"/>
      <c r="Z105" s="253"/>
      <c r="AA105" s="253"/>
      <c r="AB105" s="253"/>
      <c r="AC105" s="253"/>
      <c r="AD105" s="253"/>
      <c r="AE105" s="253"/>
      <c r="AF105" s="253"/>
      <c r="AG105" s="253"/>
      <c r="AH105" s="253"/>
      <c r="AI105" s="253"/>
      <c r="AJ105" s="253"/>
      <c r="AK105" s="253"/>
      <c r="AL105" s="253"/>
      <c r="AM105" s="253"/>
      <c r="AN105" s="253"/>
      <c r="AO105" s="253"/>
      <c r="AP105" s="253"/>
      <c r="AQ105" s="253"/>
      <c r="AR105" s="253"/>
      <c r="AS105" s="253"/>
      <c r="AT105" s="253"/>
      <c r="AU105" s="253"/>
      <c r="AV105" s="253"/>
      <c r="AW105" s="253"/>
      <c r="AX105" s="253"/>
      <c r="AY105" s="253"/>
      <c r="AZ105" s="253"/>
      <c r="BA105" s="253"/>
      <c r="BB105" s="253"/>
      <c r="BC105" s="253"/>
      <c r="BD105" s="253"/>
      <c r="BE105" s="253"/>
      <c r="BF105" s="253"/>
      <c r="BG105" s="253"/>
      <c r="BH105" s="253"/>
      <c r="BI105" s="253"/>
      <c r="BJ105" s="253"/>
      <c r="BK105" s="253"/>
      <c r="BL105" s="253"/>
      <c r="BM105" s="253"/>
      <c r="BN105" s="253"/>
      <c r="BO105" s="253"/>
      <c r="BP105" s="253"/>
      <c r="BQ105" s="253"/>
      <c r="BR105" s="253"/>
      <c r="BS105" s="253"/>
      <c r="BT105" s="253"/>
      <c r="BU105" s="253"/>
      <c r="BV105" s="253"/>
      <c r="BW105" s="253"/>
      <c r="BX105" s="253"/>
      <c r="BY105" s="253"/>
      <c r="BZ105" s="253"/>
      <c r="CA105" s="253"/>
      <c r="CB105" s="253"/>
      <c r="CC105" s="253"/>
      <c r="CD105" s="253"/>
      <c r="CE105" s="253"/>
      <c r="CF105" s="253"/>
      <c r="CG105" s="253"/>
      <c r="CH105" s="253"/>
      <c r="CI105" s="253"/>
      <c r="CJ105" s="253"/>
      <c r="CK105" s="253"/>
      <c r="CL105" s="253"/>
      <c r="CM105" s="253"/>
      <c r="CN105" s="253"/>
      <c r="CO105" s="253"/>
      <c r="CP105" s="253"/>
      <c r="CQ105" s="253"/>
      <c r="CR105" s="253"/>
      <c r="CS105" s="253"/>
      <c r="CT105" s="253"/>
      <c r="CU105" s="253"/>
      <c r="CV105" s="253"/>
      <c r="CW105" s="253"/>
      <c r="CX105" s="253"/>
      <c r="CY105" s="253"/>
      <c r="CZ105" s="253"/>
      <c r="DA105" s="253"/>
      <c r="DB105" s="253"/>
      <c r="DC105" s="253"/>
      <c r="DD105" s="253"/>
      <c r="DE105" s="253"/>
      <c r="DF105" s="253"/>
      <c r="DG105" s="253"/>
      <c r="DH105" s="253"/>
      <c r="DI105" s="253"/>
      <c r="DJ105" s="253"/>
      <c r="DK105" s="253"/>
      <c r="DL105" s="253"/>
      <c r="DM105" s="253"/>
      <c r="DN105" s="253"/>
      <c r="DO105" s="253"/>
      <c r="DP105" s="253"/>
      <c r="DQ105" s="253"/>
      <c r="DR105" s="253"/>
      <c r="DS105" s="253"/>
      <c r="DT105" s="253"/>
      <c r="DU105" s="253"/>
      <c r="DV105" s="253"/>
      <c r="DW105" s="253"/>
      <c r="DX105" s="253"/>
      <c r="DY105" s="253"/>
      <c r="DZ105" s="254"/>
    </row>
    <row r="106" spans="1:130" x14ac:dyDescent="0.3">
      <c r="A106" s="439"/>
      <c r="B106" s="263" t="s">
        <v>82</v>
      </c>
      <c r="C106" s="252"/>
      <c r="D106" s="253"/>
      <c r="E106" s="253"/>
      <c r="F106" s="253"/>
      <c r="G106" s="253"/>
      <c r="H106" s="253"/>
      <c r="I106" s="253"/>
      <c r="J106" s="253"/>
      <c r="K106" s="253"/>
      <c r="L106" s="253"/>
      <c r="M106" s="253"/>
      <c r="N106" s="253"/>
      <c r="O106" s="253"/>
      <c r="P106" s="253"/>
      <c r="Q106" s="253"/>
      <c r="R106" s="253"/>
      <c r="S106" s="253"/>
      <c r="T106" s="253"/>
      <c r="U106" s="253"/>
      <c r="V106" s="253"/>
      <c r="W106" s="253"/>
      <c r="X106" s="253"/>
      <c r="Y106" s="253"/>
      <c r="Z106" s="253"/>
      <c r="AA106" s="253"/>
      <c r="AB106" s="253"/>
      <c r="AC106" s="253"/>
      <c r="AD106" s="253"/>
      <c r="AE106" s="253"/>
      <c r="AF106" s="253"/>
      <c r="AG106" s="253"/>
      <c r="AH106" s="253"/>
      <c r="AI106" s="253"/>
      <c r="AJ106" s="253"/>
      <c r="AK106" s="253"/>
      <c r="AL106" s="253"/>
      <c r="AM106" s="253"/>
      <c r="AN106" s="253"/>
      <c r="AO106" s="253"/>
      <c r="AP106" s="253"/>
      <c r="AQ106" s="253"/>
      <c r="AR106" s="253"/>
      <c r="AS106" s="253"/>
      <c r="AT106" s="253"/>
      <c r="AU106" s="253"/>
      <c r="AV106" s="253"/>
      <c r="AW106" s="253"/>
      <c r="AX106" s="253"/>
      <c r="AY106" s="253"/>
      <c r="AZ106" s="253"/>
      <c r="BA106" s="253"/>
      <c r="BB106" s="253"/>
      <c r="BC106" s="253"/>
      <c r="BD106" s="253"/>
      <c r="BE106" s="253"/>
      <c r="BF106" s="253"/>
      <c r="BG106" s="253"/>
      <c r="BH106" s="253"/>
      <c r="BI106" s="253"/>
      <c r="BJ106" s="253"/>
      <c r="BK106" s="253"/>
      <c r="BL106" s="253"/>
      <c r="BM106" s="253"/>
      <c r="BN106" s="253"/>
      <c r="BO106" s="253"/>
      <c r="BP106" s="253"/>
      <c r="BQ106" s="253"/>
      <c r="BR106" s="253"/>
      <c r="BS106" s="253"/>
      <c r="BT106" s="253"/>
      <c r="BU106" s="253"/>
      <c r="BV106" s="253"/>
      <c r="BW106" s="253"/>
      <c r="BX106" s="253"/>
      <c r="BY106" s="253"/>
      <c r="BZ106" s="253"/>
      <c r="CA106" s="253"/>
      <c r="CB106" s="253"/>
      <c r="CC106" s="253"/>
      <c r="CD106" s="253"/>
      <c r="CE106" s="253"/>
      <c r="CF106" s="253"/>
      <c r="CG106" s="253"/>
      <c r="CH106" s="253"/>
      <c r="CI106" s="253"/>
      <c r="CJ106" s="253"/>
      <c r="CK106" s="253"/>
      <c r="CL106" s="253"/>
      <c r="CM106" s="253"/>
      <c r="CN106" s="253"/>
      <c r="CO106" s="253"/>
      <c r="CP106" s="253"/>
      <c r="CQ106" s="253"/>
      <c r="CR106" s="253"/>
      <c r="CS106" s="253"/>
      <c r="CT106" s="253"/>
      <c r="CU106" s="253"/>
      <c r="CV106" s="253"/>
      <c r="CW106" s="253"/>
      <c r="CX106" s="253"/>
      <c r="CY106" s="253"/>
      <c r="CZ106" s="253"/>
      <c r="DA106" s="253"/>
      <c r="DB106" s="253"/>
      <c r="DC106" s="253"/>
      <c r="DD106" s="253"/>
      <c r="DE106" s="253"/>
      <c r="DF106" s="253"/>
      <c r="DG106" s="253"/>
      <c r="DH106" s="253"/>
      <c r="DI106" s="253"/>
      <c r="DJ106" s="253"/>
      <c r="DK106" s="253"/>
      <c r="DL106" s="253"/>
      <c r="DM106" s="253"/>
      <c r="DN106" s="253"/>
      <c r="DO106" s="253"/>
      <c r="DP106" s="253"/>
      <c r="DQ106" s="253"/>
      <c r="DR106" s="253"/>
      <c r="DS106" s="253"/>
      <c r="DT106" s="253"/>
      <c r="DU106" s="253"/>
      <c r="DV106" s="253"/>
      <c r="DW106" s="253"/>
      <c r="DX106" s="253"/>
      <c r="DY106" s="253"/>
      <c r="DZ106" s="254"/>
    </row>
    <row r="107" spans="1:130" x14ac:dyDescent="0.3">
      <c r="A107" s="439"/>
      <c r="B107" s="263" t="s">
        <v>83</v>
      </c>
      <c r="C107" s="252"/>
      <c r="D107" s="253"/>
      <c r="E107" s="253"/>
      <c r="F107" s="253"/>
      <c r="G107" s="253"/>
      <c r="H107" s="253"/>
      <c r="I107" s="253"/>
      <c r="J107" s="253"/>
      <c r="K107" s="253"/>
      <c r="L107" s="253"/>
      <c r="M107" s="253"/>
      <c r="N107" s="253"/>
      <c r="O107" s="253"/>
      <c r="P107" s="253"/>
      <c r="Q107" s="253"/>
      <c r="R107" s="253"/>
      <c r="S107" s="253"/>
      <c r="T107" s="253"/>
      <c r="U107" s="253"/>
      <c r="V107" s="253"/>
      <c r="W107" s="253"/>
      <c r="X107" s="253"/>
      <c r="Y107" s="253"/>
      <c r="Z107" s="253"/>
      <c r="AA107" s="253"/>
      <c r="AB107" s="253"/>
      <c r="AC107" s="253"/>
      <c r="AD107" s="253"/>
      <c r="AE107" s="253"/>
      <c r="AF107" s="253"/>
      <c r="AG107" s="253"/>
      <c r="AH107" s="253"/>
      <c r="AI107" s="253"/>
      <c r="AJ107" s="253"/>
      <c r="AK107" s="253"/>
      <c r="AL107" s="253"/>
      <c r="AM107" s="253"/>
      <c r="AN107" s="253"/>
      <c r="AO107" s="253"/>
      <c r="AP107" s="253"/>
      <c r="AQ107" s="253"/>
      <c r="AR107" s="253"/>
      <c r="AS107" s="253"/>
      <c r="AT107" s="253"/>
      <c r="AU107" s="253"/>
      <c r="AV107" s="253"/>
      <c r="AW107" s="253"/>
      <c r="AX107" s="253"/>
      <c r="AY107" s="253"/>
      <c r="AZ107" s="253"/>
      <c r="BA107" s="253"/>
      <c r="BB107" s="253"/>
      <c r="BC107" s="253"/>
      <c r="BD107" s="253"/>
      <c r="BE107" s="253"/>
      <c r="BF107" s="253"/>
      <c r="BG107" s="253"/>
      <c r="BH107" s="253"/>
      <c r="BI107" s="253"/>
      <c r="BJ107" s="253"/>
      <c r="BK107" s="253"/>
      <c r="BL107" s="253"/>
      <c r="BM107" s="253"/>
      <c r="BN107" s="253"/>
      <c r="BO107" s="253"/>
      <c r="BP107" s="253"/>
      <c r="BQ107" s="253"/>
      <c r="BR107" s="253"/>
      <c r="BS107" s="253"/>
      <c r="BT107" s="253"/>
      <c r="BU107" s="253"/>
      <c r="BV107" s="253"/>
      <c r="BW107" s="253"/>
      <c r="BX107" s="253"/>
      <c r="BY107" s="253"/>
      <c r="BZ107" s="253"/>
      <c r="CA107" s="253"/>
      <c r="CB107" s="253"/>
      <c r="CC107" s="253"/>
      <c r="CD107" s="253"/>
      <c r="CE107" s="253"/>
      <c r="CF107" s="253"/>
      <c r="CG107" s="253"/>
      <c r="CH107" s="253"/>
      <c r="CI107" s="253"/>
      <c r="CJ107" s="253"/>
      <c r="CK107" s="253"/>
      <c r="CL107" s="253"/>
      <c r="CM107" s="253"/>
      <c r="CN107" s="253"/>
      <c r="CO107" s="253"/>
      <c r="CP107" s="253"/>
      <c r="CQ107" s="253"/>
      <c r="CR107" s="253"/>
      <c r="CS107" s="253"/>
      <c r="CT107" s="253"/>
      <c r="CU107" s="253"/>
      <c r="CV107" s="253"/>
      <c r="CW107" s="253"/>
      <c r="CX107" s="253"/>
      <c r="CY107" s="253"/>
      <c r="CZ107" s="253"/>
      <c r="DA107" s="253"/>
      <c r="DB107" s="253"/>
      <c r="DC107" s="253"/>
      <c r="DD107" s="253"/>
      <c r="DE107" s="253"/>
      <c r="DF107" s="253"/>
      <c r="DG107" s="253"/>
      <c r="DH107" s="253"/>
      <c r="DI107" s="253"/>
      <c r="DJ107" s="253"/>
      <c r="DK107" s="253"/>
      <c r="DL107" s="253"/>
      <c r="DM107" s="253"/>
      <c r="DN107" s="253"/>
      <c r="DO107" s="253"/>
      <c r="DP107" s="253"/>
      <c r="DQ107" s="253"/>
      <c r="DR107" s="253"/>
      <c r="DS107" s="253"/>
      <c r="DT107" s="253"/>
      <c r="DU107" s="253"/>
      <c r="DV107" s="253"/>
      <c r="DW107" s="253"/>
      <c r="DX107" s="253"/>
      <c r="DY107" s="253"/>
      <c r="DZ107" s="254"/>
    </row>
    <row r="108" spans="1:130" x14ac:dyDescent="0.3">
      <c r="A108" s="439"/>
      <c r="B108" s="263" t="s">
        <v>38</v>
      </c>
      <c r="C108" s="252"/>
      <c r="D108" s="253"/>
      <c r="E108" s="253"/>
      <c r="F108" s="253"/>
      <c r="G108" s="253"/>
      <c r="H108" s="253"/>
      <c r="I108" s="253"/>
      <c r="J108" s="253"/>
      <c r="K108" s="253"/>
      <c r="L108" s="253"/>
      <c r="M108" s="253"/>
      <c r="N108" s="253"/>
      <c r="O108" s="253"/>
      <c r="P108" s="253"/>
      <c r="Q108" s="253"/>
      <c r="R108" s="253"/>
      <c r="S108" s="253"/>
      <c r="T108" s="253"/>
      <c r="U108" s="253"/>
      <c r="V108" s="253"/>
      <c r="W108" s="253"/>
      <c r="X108" s="253"/>
      <c r="Y108" s="253"/>
      <c r="Z108" s="253"/>
      <c r="AA108" s="253"/>
      <c r="AB108" s="253"/>
      <c r="AC108" s="253"/>
      <c r="AD108" s="253"/>
      <c r="AE108" s="253"/>
      <c r="AF108" s="253"/>
      <c r="AG108" s="253"/>
      <c r="AH108" s="253"/>
      <c r="AI108" s="253"/>
      <c r="AJ108" s="253"/>
      <c r="AK108" s="253"/>
      <c r="AL108" s="253"/>
      <c r="AM108" s="253"/>
      <c r="AN108" s="253"/>
      <c r="AO108" s="253"/>
      <c r="AP108" s="253"/>
      <c r="AQ108" s="253"/>
      <c r="AR108" s="253"/>
      <c r="AS108" s="253"/>
      <c r="AT108" s="253"/>
      <c r="AU108" s="253"/>
      <c r="AV108" s="253"/>
      <c r="AW108" s="253"/>
      <c r="AX108" s="253"/>
      <c r="AY108" s="253"/>
      <c r="AZ108" s="253"/>
      <c r="BA108" s="253"/>
      <c r="BB108" s="253"/>
      <c r="BC108" s="253"/>
      <c r="BD108" s="253"/>
      <c r="BE108" s="253"/>
      <c r="BF108" s="253"/>
      <c r="BG108" s="253"/>
      <c r="BH108" s="253"/>
      <c r="BI108" s="253"/>
      <c r="BJ108" s="253"/>
      <c r="BK108" s="253"/>
      <c r="BL108" s="253"/>
      <c r="BM108" s="253"/>
      <c r="BN108" s="253"/>
      <c r="BO108" s="253"/>
      <c r="BP108" s="253"/>
      <c r="BQ108" s="253"/>
      <c r="BR108" s="253"/>
      <c r="BS108" s="253"/>
      <c r="BT108" s="253"/>
      <c r="BU108" s="253"/>
      <c r="BV108" s="253"/>
      <c r="BW108" s="253"/>
      <c r="BX108" s="253"/>
      <c r="BY108" s="253"/>
      <c r="BZ108" s="253"/>
      <c r="CA108" s="253"/>
      <c r="CB108" s="253"/>
      <c r="CC108" s="253"/>
      <c r="CD108" s="253"/>
      <c r="CE108" s="253"/>
      <c r="CF108" s="253"/>
      <c r="CG108" s="253"/>
      <c r="CH108" s="253"/>
      <c r="CI108" s="253"/>
      <c r="CJ108" s="253"/>
      <c r="CK108" s="253"/>
      <c r="CL108" s="253"/>
      <c r="CM108" s="253"/>
      <c r="CN108" s="253"/>
      <c r="CO108" s="253"/>
      <c r="CP108" s="253"/>
      <c r="CQ108" s="253"/>
      <c r="CR108" s="253"/>
      <c r="CS108" s="253"/>
      <c r="CT108" s="253"/>
      <c r="CU108" s="253"/>
      <c r="CV108" s="253"/>
      <c r="CW108" s="253"/>
      <c r="CX108" s="253"/>
      <c r="CY108" s="253"/>
      <c r="CZ108" s="253"/>
      <c r="DA108" s="253"/>
      <c r="DB108" s="253"/>
      <c r="DC108" s="253"/>
      <c r="DD108" s="253"/>
      <c r="DE108" s="253"/>
      <c r="DF108" s="253"/>
      <c r="DG108" s="253"/>
      <c r="DH108" s="253"/>
      <c r="DI108" s="253"/>
      <c r="DJ108" s="253"/>
      <c r="DK108" s="253"/>
      <c r="DL108" s="253"/>
      <c r="DM108" s="253"/>
      <c r="DN108" s="253"/>
      <c r="DO108" s="253"/>
      <c r="DP108" s="253"/>
      <c r="DQ108" s="253"/>
      <c r="DR108" s="253"/>
      <c r="DS108" s="253"/>
      <c r="DT108" s="253"/>
      <c r="DU108" s="253"/>
      <c r="DV108" s="253"/>
      <c r="DW108" s="253"/>
      <c r="DX108" s="253"/>
      <c r="DY108" s="253"/>
      <c r="DZ108" s="254"/>
    </row>
    <row r="109" spans="1:130" x14ac:dyDescent="0.3">
      <c r="A109" s="439"/>
      <c r="B109" s="280" t="s">
        <v>80</v>
      </c>
      <c r="C109" s="252"/>
      <c r="D109" s="253"/>
      <c r="E109" s="253"/>
      <c r="F109" s="253"/>
      <c r="G109" s="253"/>
      <c r="H109" s="253"/>
      <c r="I109" s="253"/>
      <c r="J109" s="253"/>
      <c r="K109" s="253"/>
      <c r="L109" s="253"/>
      <c r="M109" s="253"/>
      <c r="N109" s="253"/>
      <c r="O109" s="253"/>
      <c r="P109" s="253"/>
      <c r="Q109" s="253"/>
      <c r="R109" s="253"/>
      <c r="S109" s="253"/>
      <c r="T109" s="253"/>
      <c r="U109" s="253"/>
      <c r="V109" s="253"/>
      <c r="W109" s="253"/>
      <c r="X109" s="253"/>
      <c r="Y109" s="253"/>
      <c r="Z109" s="253"/>
      <c r="AA109" s="253"/>
      <c r="AB109" s="253"/>
      <c r="AC109" s="253"/>
      <c r="AD109" s="253"/>
      <c r="AE109" s="253"/>
      <c r="AF109" s="253"/>
      <c r="AG109" s="253"/>
      <c r="AH109" s="253"/>
      <c r="AI109" s="253"/>
      <c r="AJ109" s="253"/>
      <c r="AK109" s="253"/>
      <c r="AL109" s="253"/>
      <c r="AM109" s="253"/>
      <c r="AN109" s="253"/>
      <c r="AO109" s="253"/>
      <c r="AP109" s="253"/>
      <c r="AQ109" s="253"/>
      <c r="AR109" s="253"/>
      <c r="AS109" s="253"/>
      <c r="AT109" s="253"/>
      <c r="AU109" s="253"/>
      <c r="AV109" s="253"/>
      <c r="AW109" s="253"/>
      <c r="AX109" s="253"/>
      <c r="AY109" s="253"/>
      <c r="AZ109" s="253"/>
      <c r="BA109" s="253"/>
      <c r="BB109" s="253"/>
      <c r="BC109" s="253"/>
      <c r="BD109" s="253"/>
      <c r="BE109" s="253"/>
      <c r="BF109" s="253"/>
      <c r="BG109" s="253"/>
      <c r="BH109" s="253"/>
      <c r="BI109" s="253"/>
      <c r="BJ109" s="253"/>
      <c r="BK109" s="253"/>
      <c r="BL109" s="253"/>
      <c r="BM109" s="253"/>
      <c r="BN109" s="253"/>
      <c r="BO109" s="253"/>
      <c r="BP109" s="253"/>
      <c r="BQ109" s="253"/>
      <c r="BR109" s="253"/>
      <c r="BS109" s="253"/>
      <c r="BT109" s="253"/>
      <c r="BU109" s="253"/>
      <c r="BV109" s="253"/>
      <c r="BW109" s="253"/>
      <c r="BX109" s="253"/>
      <c r="BY109" s="253"/>
      <c r="BZ109" s="253"/>
      <c r="CA109" s="253"/>
      <c r="CB109" s="253"/>
      <c r="CC109" s="253"/>
      <c r="CD109" s="253"/>
      <c r="CE109" s="253"/>
      <c r="CF109" s="253"/>
      <c r="CG109" s="253"/>
      <c r="CH109" s="253"/>
      <c r="CI109" s="253"/>
      <c r="CJ109" s="253"/>
      <c r="CK109" s="253"/>
      <c r="CL109" s="253"/>
      <c r="CM109" s="253"/>
      <c r="CN109" s="253"/>
      <c r="CO109" s="253"/>
      <c r="CP109" s="253"/>
      <c r="CQ109" s="253"/>
      <c r="CR109" s="253"/>
      <c r="CS109" s="253"/>
      <c r="CT109" s="253"/>
      <c r="CU109" s="253"/>
      <c r="CV109" s="253"/>
      <c r="CW109" s="253"/>
      <c r="CX109" s="253"/>
      <c r="CY109" s="253"/>
      <c r="CZ109" s="253"/>
      <c r="DA109" s="253"/>
      <c r="DB109" s="253"/>
      <c r="DC109" s="253"/>
      <c r="DD109" s="253"/>
      <c r="DE109" s="253"/>
      <c r="DF109" s="253"/>
      <c r="DG109" s="253"/>
      <c r="DH109" s="253"/>
      <c r="DI109" s="253"/>
      <c r="DJ109" s="253"/>
      <c r="DK109" s="253"/>
      <c r="DL109" s="253"/>
      <c r="DM109" s="253"/>
      <c r="DN109" s="253"/>
      <c r="DO109" s="253"/>
      <c r="DP109" s="253"/>
      <c r="DQ109" s="253"/>
      <c r="DR109" s="253"/>
      <c r="DS109" s="253"/>
      <c r="DT109" s="253"/>
      <c r="DU109" s="253"/>
      <c r="DV109" s="253"/>
      <c r="DW109" s="253"/>
      <c r="DX109" s="253"/>
      <c r="DY109" s="253"/>
      <c r="DZ109" s="254"/>
    </row>
    <row r="110" spans="1:130" x14ac:dyDescent="0.3">
      <c r="A110" s="440"/>
      <c r="B110" s="263" t="s">
        <v>81</v>
      </c>
      <c r="C110" s="252"/>
      <c r="D110" s="253"/>
      <c r="E110" s="253"/>
      <c r="F110" s="253"/>
      <c r="G110" s="253"/>
      <c r="H110" s="253"/>
      <c r="I110" s="253"/>
      <c r="J110" s="253"/>
      <c r="K110" s="253"/>
      <c r="L110" s="253"/>
      <c r="M110" s="253"/>
      <c r="N110" s="253"/>
      <c r="O110" s="253"/>
      <c r="P110" s="253"/>
      <c r="Q110" s="253"/>
      <c r="R110" s="253"/>
      <c r="S110" s="253"/>
      <c r="T110" s="253"/>
      <c r="U110" s="253"/>
      <c r="V110" s="253"/>
      <c r="W110" s="253"/>
      <c r="X110" s="253"/>
      <c r="Y110" s="253"/>
      <c r="Z110" s="253"/>
      <c r="AA110" s="253"/>
      <c r="AB110" s="253"/>
      <c r="AC110" s="253"/>
      <c r="AD110" s="253"/>
      <c r="AE110" s="253"/>
      <c r="AF110" s="253"/>
      <c r="AG110" s="253"/>
      <c r="AH110" s="253"/>
      <c r="AI110" s="253"/>
      <c r="AJ110" s="253"/>
      <c r="AK110" s="253"/>
      <c r="AL110" s="253"/>
      <c r="AM110" s="253"/>
      <c r="AN110" s="253"/>
      <c r="AO110" s="253"/>
      <c r="AP110" s="253"/>
      <c r="AQ110" s="253"/>
      <c r="AR110" s="253"/>
      <c r="AS110" s="253"/>
      <c r="AT110" s="253"/>
      <c r="AU110" s="253"/>
      <c r="AV110" s="253"/>
      <c r="AW110" s="253"/>
      <c r="AX110" s="253"/>
      <c r="AY110" s="253"/>
      <c r="AZ110" s="253"/>
      <c r="BA110" s="253"/>
      <c r="BB110" s="253"/>
      <c r="BC110" s="253"/>
      <c r="BD110" s="253"/>
      <c r="BE110" s="253"/>
      <c r="BF110" s="253"/>
      <c r="BG110" s="253"/>
      <c r="BH110" s="253"/>
      <c r="BI110" s="253"/>
      <c r="BJ110" s="253"/>
      <c r="BK110" s="253"/>
      <c r="BL110" s="253"/>
      <c r="BM110" s="253"/>
      <c r="BN110" s="253"/>
      <c r="BO110" s="253"/>
      <c r="BP110" s="253"/>
      <c r="BQ110" s="253"/>
      <c r="BR110" s="253"/>
      <c r="BS110" s="253"/>
      <c r="BT110" s="253"/>
      <c r="BU110" s="253"/>
      <c r="BV110" s="253"/>
      <c r="BW110" s="253"/>
      <c r="BX110" s="253"/>
      <c r="BY110" s="253"/>
      <c r="BZ110" s="253"/>
      <c r="CA110" s="253"/>
      <c r="CB110" s="253"/>
      <c r="CC110" s="253"/>
      <c r="CD110" s="253"/>
      <c r="CE110" s="253"/>
      <c r="CF110" s="253"/>
      <c r="CG110" s="253"/>
      <c r="CH110" s="253"/>
      <c r="CI110" s="253"/>
      <c r="CJ110" s="253"/>
      <c r="CK110" s="253"/>
      <c r="CL110" s="253"/>
      <c r="CM110" s="253"/>
      <c r="CN110" s="253"/>
      <c r="CO110" s="253"/>
      <c r="CP110" s="253"/>
      <c r="CQ110" s="253"/>
      <c r="CR110" s="253"/>
      <c r="CS110" s="253"/>
      <c r="CT110" s="253"/>
      <c r="CU110" s="253"/>
      <c r="CV110" s="253"/>
      <c r="CW110" s="253"/>
      <c r="CX110" s="253"/>
      <c r="CY110" s="253"/>
      <c r="CZ110" s="253"/>
      <c r="DA110" s="253"/>
      <c r="DB110" s="253"/>
      <c r="DC110" s="253"/>
      <c r="DD110" s="253"/>
      <c r="DE110" s="253"/>
      <c r="DF110" s="253"/>
      <c r="DG110" s="253"/>
      <c r="DH110" s="253"/>
      <c r="DI110" s="253"/>
      <c r="DJ110" s="253"/>
      <c r="DK110" s="253"/>
      <c r="DL110" s="253"/>
      <c r="DM110" s="253"/>
      <c r="DN110" s="253"/>
      <c r="DO110" s="253"/>
      <c r="DP110" s="253"/>
      <c r="DQ110" s="253"/>
      <c r="DR110" s="253"/>
      <c r="DS110" s="253"/>
      <c r="DT110" s="253"/>
      <c r="DU110" s="253"/>
      <c r="DV110" s="253"/>
      <c r="DW110" s="253"/>
      <c r="DX110" s="253"/>
      <c r="DY110" s="253"/>
      <c r="DZ110" s="254"/>
    </row>
    <row r="111" spans="1:130" x14ac:dyDescent="0.3">
      <c r="A111" s="438">
        <f t="shared" si="8"/>
        <v>43069</v>
      </c>
      <c r="B111" s="263" t="s">
        <v>78</v>
      </c>
      <c r="C111" s="252"/>
      <c r="D111" s="253"/>
      <c r="E111" s="253"/>
      <c r="F111" s="253"/>
      <c r="G111" s="253"/>
      <c r="H111" s="253"/>
      <c r="I111" s="253"/>
      <c r="J111" s="253"/>
      <c r="K111" s="253"/>
      <c r="L111" s="253"/>
      <c r="M111" s="253"/>
      <c r="N111" s="253"/>
      <c r="O111" s="253"/>
      <c r="P111" s="253"/>
      <c r="Q111" s="253"/>
      <c r="R111" s="253"/>
      <c r="S111" s="253"/>
      <c r="T111" s="253"/>
      <c r="U111" s="253"/>
      <c r="V111" s="253"/>
      <c r="W111" s="253"/>
      <c r="X111" s="253"/>
      <c r="Y111" s="253"/>
      <c r="Z111" s="253"/>
      <c r="AA111" s="253"/>
      <c r="AB111" s="253"/>
      <c r="AC111" s="253"/>
      <c r="AD111" s="253"/>
      <c r="AE111" s="253"/>
      <c r="AF111" s="253"/>
      <c r="AG111" s="253"/>
      <c r="AH111" s="253"/>
      <c r="AI111" s="253"/>
      <c r="AJ111" s="253"/>
      <c r="AK111" s="253"/>
      <c r="AL111" s="253"/>
      <c r="AM111" s="253"/>
      <c r="AN111" s="253"/>
      <c r="AO111" s="253"/>
      <c r="AP111" s="253"/>
      <c r="AQ111" s="253"/>
      <c r="AR111" s="253"/>
      <c r="AS111" s="253"/>
      <c r="AT111" s="253"/>
      <c r="AU111" s="253"/>
      <c r="AV111" s="253"/>
      <c r="AW111" s="253"/>
      <c r="AX111" s="253"/>
      <c r="AY111" s="253"/>
      <c r="AZ111" s="253"/>
      <c r="BA111" s="253"/>
      <c r="BB111" s="253"/>
      <c r="BC111" s="253"/>
      <c r="BD111" s="253"/>
      <c r="BE111" s="253"/>
      <c r="BF111" s="253"/>
      <c r="BG111" s="253"/>
      <c r="BH111" s="253"/>
      <c r="BI111" s="253"/>
      <c r="BJ111" s="253"/>
      <c r="BK111" s="253"/>
      <c r="BL111" s="253"/>
      <c r="BM111" s="253"/>
      <c r="BN111" s="253"/>
      <c r="BO111" s="253"/>
      <c r="BP111" s="253"/>
      <c r="BQ111" s="253"/>
      <c r="BR111" s="253"/>
      <c r="BS111" s="253"/>
      <c r="BT111" s="253"/>
      <c r="BU111" s="253"/>
      <c r="BV111" s="253"/>
      <c r="BW111" s="253"/>
      <c r="BX111" s="253"/>
      <c r="BY111" s="253"/>
      <c r="BZ111" s="253"/>
      <c r="CA111" s="253"/>
      <c r="CB111" s="253"/>
      <c r="CC111" s="253"/>
      <c r="CD111" s="253"/>
      <c r="CE111" s="253"/>
      <c r="CF111" s="253"/>
      <c r="CG111" s="253"/>
      <c r="CH111" s="253"/>
      <c r="CI111" s="253"/>
      <c r="CJ111" s="253"/>
      <c r="CK111" s="253"/>
      <c r="CL111" s="253"/>
      <c r="CM111" s="253"/>
      <c r="CN111" s="253"/>
      <c r="CO111" s="253"/>
      <c r="CP111" s="253"/>
      <c r="CQ111" s="253"/>
      <c r="CR111" s="253"/>
      <c r="CS111" s="253"/>
      <c r="CT111" s="253"/>
      <c r="CU111" s="253"/>
      <c r="CV111" s="253"/>
      <c r="CW111" s="253"/>
      <c r="CX111" s="253"/>
      <c r="CY111" s="253"/>
      <c r="CZ111" s="253"/>
      <c r="DA111" s="253"/>
      <c r="DB111" s="253"/>
      <c r="DC111" s="253"/>
      <c r="DD111" s="253"/>
      <c r="DE111" s="253"/>
      <c r="DF111" s="253"/>
      <c r="DG111" s="253"/>
      <c r="DH111" s="253"/>
      <c r="DI111" s="253"/>
      <c r="DJ111" s="253"/>
      <c r="DK111" s="253"/>
      <c r="DL111" s="253"/>
      <c r="DM111" s="253"/>
      <c r="DN111" s="253"/>
      <c r="DO111" s="253"/>
      <c r="DP111" s="253"/>
      <c r="DQ111" s="253"/>
      <c r="DR111" s="253"/>
      <c r="DS111" s="253"/>
      <c r="DT111" s="253"/>
      <c r="DU111" s="253"/>
      <c r="DV111" s="253"/>
      <c r="DW111" s="253"/>
      <c r="DX111" s="253"/>
      <c r="DY111" s="253"/>
      <c r="DZ111" s="254"/>
    </row>
    <row r="112" spans="1:130" x14ac:dyDescent="0.3">
      <c r="A112" s="439"/>
      <c r="B112" s="263" t="s">
        <v>79</v>
      </c>
      <c r="C112" s="252"/>
      <c r="D112" s="253"/>
      <c r="E112" s="253"/>
      <c r="F112" s="253"/>
      <c r="G112" s="253"/>
      <c r="H112" s="253"/>
      <c r="I112" s="253"/>
      <c r="J112" s="253"/>
      <c r="K112" s="253"/>
      <c r="L112" s="253"/>
      <c r="M112" s="253"/>
      <c r="N112" s="253"/>
      <c r="O112" s="253"/>
      <c r="P112" s="253"/>
      <c r="Q112" s="253"/>
      <c r="R112" s="253"/>
      <c r="S112" s="253"/>
      <c r="T112" s="253"/>
      <c r="U112" s="253"/>
      <c r="V112" s="253"/>
      <c r="W112" s="253"/>
      <c r="X112" s="253"/>
      <c r="Y112" s="253"/>
      <c r="Z112" s="253"/>
      <c r="AA112" s="253"/>
      <c r="AB112" s="253"/>
      <c r="AC112" s="253"/>
      <c r="AD112" s="253"/>
      <c r="AE112" s="253"/>
      <c r="AF112" s="253"/>
      <c r="AG112" s="253"/>
      <c r="AH112" s="253"/>
      <c r="AI112" s="253"/>
      <c r="AJ112" s="253"/>
      <c r="AK112" s="253"/>
      <c r="AL112" s="253"/>
      <c r="AM112" s="253"/>
      <c r="AN112" s="253"/>
      <c r="AO112" s="253"/>
      <c r="AP112" s="253"/>
      <c r="AQ112" s="253"/>
      <c r="AR112" s="253"/>
      <c r="AS112" s="253"/>
      <c r="AT112" s="253"/>
      <c r="AU112" s="253"/>
      <c r="AV112" s="253"/>
      <c r="AW112" s="253"/>
      <c r="AX112" s="253"/>
      <c r="AY112" s="253"/>
      <c r="AZ112" s="253"/>
      <c r="BA112" s="253"/>
      <c r="BB112" s="253"/>
      <c r="BC112" s="253"/>
      <c r="BD112" s="253"/>
      <c r="BE112" s="253"/>
      <c r="BF112" s="253"/>
      <c r="BG112" s="253"/>
      <c r="BH112" s="253"/>
      <c r="BI112" s="253"/>
      <c r="BJ112" s="253"/>
      <c r="BK112" s="253"/>
      <c r="BL112" s="253"/>
      <c r="BM112" s="253"/>
      <c r="BN112" s="253"/>
      <c r="BO112" s="253"/>
      <c r="BP112" s="253"/>
      <c r="BQ112" s="253"/>
      <c r="BR112" s="253"/>
      <c r="BS112" s="253"/>
      <c r="BT112" s="253"/>
      <c r="BU112" s="253"/>
      <c r="BV112" s="253"/>
      <c r="BW112" s="253"/>
      <c r="BX112" s="253"/>
      <c r="BY112" s="253"/>
      <c r="BZ112" s="253"/>
      <c r="CA112" s="253"/>
      <c r="CB112" s="253"/>
      <c r="CC112" s="253"/>
      <c r="CD112" s="253"/>
      <c r="CE112" s="253"/>
      <c r="CF112" s="253"/>
      <c r="CG112" s="253"/>
      <c r="CH112" s="253"/>
      <c r="CI112" s="253"/>
      <c r="CJ112" s="253"/>
      <c r="CK112" s="253"/>
      <c r="CL112" s="253"/>
      <c r="CM112" s="253"/>
      <c r="CN112" s="253"/>
      <c r="CO112" s="253"/>
      <c r="CP112" s="253"/>
      <c r="CQ112" s="253"/>
      <c r="CR112" s="253"/>
      <c r="CS112" s="253"/>
      <c r="CT112" s="253"/>
      <c r="CU112" s="253"/>
      <c r="CV112" s="253"/>
      <c r="CW112" s="253"/>
      <c r="CX112" s="253"/>
      <c r="CY112" s="253"/>
      <c r="CZ112" s="253"/>
      <c r="DA112" s="253"/>
      <c r="DB112" s="253"/>
      <c r="DC112" s="253"/>
      <c r="DD112" s="253"/>
      <c r="DE112" s="253"/>
      <c r="DF112" s="253"/>
      <c r="DG112" s="253"/>
      <c r="DH112" s="253"/>
      <c r="DI112" s="253"/>
      <c r="DJ112" s="253"/>
      <c r="DK112" s="253"/>
      <c r="DL112" s="253"/>
      <c r="DM112" s="253"/>
      <c r="DN112" s="253"/>
      <c r="DO112" s="253"/>
      <c r="DP112" s="253"/>
      <c r="DQ112" s="253"/>
      <c r="DR112" s="253"/>
      <c r="DS112" s="253"/>
      <c r="DT112" s="253"/>
      <c r="DU112" s="253"/>
      <c r="DV112" s="253"/>
      <c r="DW112" s="253"/>
      <c r="DX112" s="253"/>
      <c r="DY112" s="253"/>
      <c r="DZ112" s="254"/>
    </row>
    <row r="113" spans="1:130" x14ac:dyDescent="0.3">
      <c r="A113" s="439"/>
      <c r="B113" s="263" t="s">
        <v>77</v>
      </c>
      <c r="C113" s="252"/>
      <c r="D113" s="253"/>
      <c r="E113" s="253"/>
      <c r="F113" s="253"/>
      <c r="G113" s="253"/>
      <c r="H113" s="253"/>
      <c r="I113" s="253"/>
      <c r="J113" s="253"/>
      <c r="K113" s="253"/>
      <c r="L113" s="253"/>
      <c r="M113" s="253"/>
      <c r="N113" s="253"/>
      <c r="O113" s="253"/>
      <c r="P113" s="253"/>
      <c r="Q113" s="253"/>
      <c r="R113" s="253"/>
      <c r="S113" s="253"/>
      <c r="T113" s="253"/>
      <c r="U113" s="253"/>
      <c r="V113" s="253"/>
      <c r="W113" s="253"/>
      <c r="X113" s="253"/>
      <c r="Y113" s="253"/>
      <c r="Z113" s="253"/>
      <c r="AA113" s="253"/>
      <c r="AB113" s="253"/>
      <c r="AC113" s="253"/>
      <c r="AD113" s="253"/>
      <c r="AE113" s="253"/>
      <c r="AF113" s="253"/>
      <c r="AG113" s="253"/>
      <c r="AH113" s="253"/>
      <c r="AI113" s="253"/>
      <c r="AJ113" s="253"/>
      <c r="AK113" s="253"/>
      <c r="AL113" s="253"/>
      <c r="AM113" s="253"/>
      <c r="AN113" s="253"/>
      <c r="AO113" s="253"/>
      <c r="AP113" s="253"/>
      <c r="AQ113" s="253"/>
      <c r="AR113" s="253"/>
      <c r="AS113" s="253"/>
      <c r="AT113" s="253"/>
      <c r="AU113" s="253"/>
      <c r="AV113" s="253"/>
      <c r="AW113" s="253"/>
      <c r="AX113" s="253"/>
      <c r="AY113" s="253"/>
      <c r="AZ113" s="253"/>
      <c r="BA113" s="253"/>
      <c r="BB113" s="253"/>
      <c r="BC113" s="253"/>
      <c r="BD113" s="253"/>
      <c r="BE113" s="253"/>
      <c r="BF113" s="253"/>
      <c r="BG113" s="253"/>
      <c r="BH113" s="253"/>
      <c r="BI113" s="253"/>
      <c r="BJ113" s="253"/>
      <c r="BK113" s="253"/>
      <c r="BL113" s="253"/>
      <c r="BM113" s="253"/>
      <c r="BN113" s="253"/>
      <c r="BO113" s="253"/>
      <c r="BP113" s="253"/>
      <c r="BQ113" s="253"/>
      <c r="BR113" s="253"/>
      <c r="BS113" s="253"/>
      <c r="BT113" s="253"/>
      <c r="BU113" s="253"/>
      <c r="BV113" s="253"/>
      <c r="BW113" s="253"/>
      <c r="BX113" s="253"/>
      <c r="BY113" s="253"/>
      <c r="BZ113" s="253"/>
      <c r="CA113" s="253"/>
      <c r="CB113" s="253"/>
      <c r="CC113" s="253"/>
      <c r="CD113" s="253"/>
      <c r="CE113" s="253"/>
      <c r="CF113" s="253"/>
      <c r="CG113" s="253"/>
      <c r="CH113" s="253"/>
      <c r="CI113" s="253"/>
      <c r="CJ113" s="253"/>
      <c r="CK113" s="253"/>
      <c r="CL113" s="253"/>
      <c r="CM113" s="253"/>
      <c r="CN113" s="253"/>
      <c r="CO113" s="253"/>
      <c r="CP113" s="253"/>
      <c r="CQ113" s="253"/>
      <c r="CR113" s="253"/>
      <c r="CS113" s="253"/>
      <c r="CT113" s="253"/>
      <c r="CU113" s="253"/>
      <c r="CV113" s="253"/>
      <c r="CW113" s="253"/>
      <c r="CX113" s="253"/>
      <c r="CY113" s="253"/>
      <c r="CZ113" s="253"/>
      <c r="DA113" s="253"/>
      <c r="DB113" s="253"/>
      <c r="DC113" s="253"/>
      <c r="DD113" s="253"/>
      <c r="DE113" s="253"/>
      <c r="DF113" s="253"/>
      <c r="DG113" s="253"/>
      <c r="DH113" s="253"/>
      <c r="DI113" s="253"/>
      <c r="DJ113" s="253"/>
      <c r="DK113" s="253"/>
      <c r="DL113" s="253"/>
      <c r="DM113" s="253"/>
      <c r="DN113" s="253"/>
      <c r="DO113" s="253"/>
      <c r="DP113" s="253"/>
      <c r="DQ113" s="253"/>
      <c r="DR113" s="253"/>
      <c r="DS113" s="253"/>
      <c r="DT113" s="253"/>
      <c r="DU113" s="253"/>
      <c r="DV113" s="253"/>
      <c r="DW113" s="253"/>
      <c r="DX113" s="253"/>
      <c r="DY113" s="253"/>
      <c r="DZ113" s="254"/>
    </row>
    <row r="114" spans="1:130" x14ac:dyDescent="0.3">
      <c r="A114" s="439"/>
      <c r="B114" s="263" t="s">
        <v>82</v>
      </c>
      <c r="C114" s="252"/>
      <c r="D114" s="253"/>
      <c r="E114" s="253"/>
      <c r="F114" s="253"/>
      <c r="G114" s="253"/>
      <c r="H114" s="253"/>
      <c r="I114" s="253"/>
      <c r="J114" s="253"/>
      <c r="K114" s="253"/>
      <c r="L114" s="253"/>
      <c r="M114" s="253"/>
      <c r="N114" s="253"/>
      <c r="O114" s="253"/>
      <c r="P114" s="253"/>
      <c r="Q114" s="253"/>
      <c r="R114" s="253"/>
      <c r="S114" s="253"/>
      <c r="T114" s="253"/>
      <c r="U114" s="253"/>
      <c r="V114" s="253"/>
      <c r="W114" s="253"/>
      <c r="X114" s="253"/>
      <c r="Y114" s="253"/>
      <c r="Z114" s="253"/>
      <c r="AA114" s="253"/>
      <c r="AB114" s="253"/>
      <c r="AC114" s="253"/>
      <c r="AD114" s="253"/>
      <c r="AE114" s="253"/>
      <c r="AF114" s="253"/>
      <c r="AG114" s="253"/>
      <c r="AH114" s="253"/>
      <c r="AI114" s="253"/>
      <c r="AJ114" s="253"/>
      <c r="AK114" s="253"/>
      <c r="AL114" s="253"/>
      <c r="AM114" s="253"/>
      <c r="AN114" s="253"/>
      <c r="AO114" s="253"/>
      <c r="AP114" s="253"/>
      <c r="AQ114" s="253"/>
      <c r="AR114" s="253"/>
      <c r="AS114" s="253"/>
      <c r="AT114" s="253"/>
      <c r="AU114" s="253"/>
      <c r="AV114" s="253"/>
      <c r="AW114" s="253"/>
      <c r="AX114" s="253"/>
      <c r="AY114" s="253"/>
      <c r="AZ114" s="253"/>
      <c r="BA114" s="253"/>
      <c r="BB114" s="253"/>
      <c r="BC114" s="253"/>
      <c r="BD114" s="253"/>
      <c r="BE114" s="253"/>
      <c r="BF114" s="253"/>
      <c r="BG114" s="253"/>
      <c r="BH114" s="253"/>
      <c r="BI114" s="253"/>
      <c r="BJ114" s="253"/>
      <c r="BK114" s="253"/>
      <c r="BL114" s="253"/>
      <c r="BM114" s="253"/>
      <c r="BN114" s="253"/>
      <c r="BO114" s="253"/>
      <c r="BP114" s="253"/>
      <c r="BQ114" s="253"/>
      <c r="BR114" s="253"/>
      <c r="BS114" s="253"/>
      <c r="BT114" s="253"/>
      <c r="BU114" s="253"/>
      <c r="BV114" s="253"/>
      <c r="BW114" s="253"/>
      <c r="BX114" s="253"/>
      <c r="BY114" s="253"/>
      <c r="BZ114" s="253"/>
      <c r="CA114" s="253"/>
      <c r="CB114" s="253"/>
      <c r="CC114" s="253"/>
      <c r="CD114" s="253"/>
      <c r="CE114" s="253"/>
      <c r="CF114" s="253"/>
      <c r="CG114" s="253"/>
      <c r="CH114" s="253"/>
      <c r="CI114" s="253"/>
      <c r="CJ114" s="253"/>
      <c r="CK114" s="253"/>
      <c r="CL114" s="253"/>
      <c r="CM114" s="253"/>
      <c r="CN114" s="253"/>
      <c r="CO114" s="253"/>
      <c r="CP114" s="253"/>
      <c r="CQ114" s="253"/>
      <c r="CR114" s="253"/>
      <c r="CS114" s="253"/>
      <c r="CT114" s="253"/>
      <c r="CU114" s="253"/>
      <c r="CV114" s="253"/>
      <c r="CW114" s="253"/>
      <c r="CX114" s="253"/>
      <c r="CY114" s="253"/>
      <c r="CZ114" s="253"/>
      <c r="DA114" s="253"/>
      <c r="DB114" s="253"/>
      <c r="DC114" s="253"/>
      <c r="DD114" s="253"/>
      <c r="DE114" s="253"/>
      <c r="DF114" s="253"/>
      <c r="DG114" s="253"/>
      <c r="DH114" s="253"/>
      <c r="DI114" s="253"/>
      <c r="DJ114" s="253"/>
      <c r="DK114" s="253"/>
      <c r="DL114" s="253"/>
      <c r="DM114" s="253"/>
      <c r="DN114" s="253"/>
      <c r="DO114" s="253"/>
      <c r="DP114" s="253"/>
      <c r="DQ114" s="253"/>
      <c r="DR114" s="253"/>
      <c r="DS114" s="253"/>
      <c r="DT114" s="253"/>
      <c r="DU114" s="253"/>
      <c r="DV114" s="253"/>
      <c r="DW114" s="253"/>
      <c r="DX114" s="253"/>
      <c r="DY114" s="253"/>
      <c r="DZ114" s="254"/>
    </row>
    <row r="115" spans="1:130" x14ac:dyDescent="0.3">
      <c r="A115" s="439"/>
      <c r="B115" s="263" t="s">
        <v>83</v>
      </c>
      <c r="C115" s="252"/>
      <c r="D115" s="253"/>
      <c r="E115" s="253"/>
      <c r="F115" s="253"/>
      <c r="G115" s="253"/>
      <c r="H115" s="253"/>
      <c r="I115" s="253"/>
      <c r="J115" s="253"/>
      <c r="K115" s="253"/>
      <c r="L115" s="253"/>
      <c r="M115" s="253"/>
      <c r="N115" s="253"/>
      <c r="O115" s="253"/>
      <c r="P115" s="253"/>
      <c r="Q115" s="253"/>
      <c r="R115" s="253"/>
      <c r="S115" s="253"/>
      <c r="T115" s="253"/>
      <c r="U115" s="253"/>
      <c r="V115" s="253"/>
      <c r="W115" s="253"/>
      <c r="X115" s="253"/>
      <c r="Y115" s="253"/>
      <c r="Z115" s="253"/>
      <c r="AA115" s="253"/>
      <c r="AB115" s="253"/>
      <c r="AC115" s="253"/>
      <c r="AD115" s="253"/>
      <c r="AE115" s="253"/>
      <c r="AF115" s="253"/>
      <c r="AG115" s="253"/>
      <c r="AH115" s="253"/>
      <c r="AI115" s="253"/>
      <c r="AJ115" s="253"/>
      <c r="AK115" s="253"/>
      <c r="AL115" s="253"/>
      <c r="AM115" s="253"/>
      <c r="AN115" s="253"/>
      <c r="AO115" s="253"/>
      <c r="AP115" s="253"/>
      <c r="AQ115" s="253"/>
      <c r="AR115" s="253"/>
      <c r="AS115" s="253"/>
      <c r="AT115" s="253"/>
      <c r="AU115" s="253"/>
      <c r="AV115" s="253"/>
      <c r="AW115" s="253"/>
      <c r="AX115" s="253"/>
      <c r="AY115" s="253"/>
      <c r="AZ115" s="253"/>
      <c r="BA115" s="253"/>
      <c r="BB115" s="253"/>
      <c r="BC115" s="253"/>
      <c r="BD115" s="253"/>
      <c r="BE115" s="253"/>
      <c r="BF115" s="253"/>
      <c r="BG115" s="253"/>
      <c r="BH115" s="253"/>
      <c r="BI115" s="253"/>
      <c r="BJ115" s="253"/>
      <c r="BK115" s="253"/>
      <c r="BL115" s="253"/>
      <c r="BM115" s="253"/>
      <c r="BN115" s="253"/>
      <c r="BO115" s="253"/>
      <c r="BP115" s="253"/>
      <c r="BQ115" s="253"/>
      <c r="BR115" s="253"/>
      <c r="BS115" s="253"/>
      <c r="BT115" s="253"/>
      <c r="BU115" s="253"/>
      <c r="BV115" s="253"/>
      <c r="BW115" s="253"/>
      <c r="BX115" s="253"/>
      <c r="BY115" s="253"/>
      <c r="BZ115" s="253"/>
      <c r="CA115" s="253"/>
      <c r="CB115" s="253"/>
      <c r="CC115" s="253"/>
      <c r="CD115" s="253"/>
      <c r="CE115" s="253"/>
      <c r="CF115" s="253"/>
      <c r="CG115" s="253"/>
      <c r="CH115" s="253"/>
      <c r="CI115" s="253"/>
      <c r="CJ115" s="253"/>
      <c r="CK115" s="253"/>
      <c r="CL115" s="253"/>
      <c r="CM115" s="253"/>
      <c r="CN115" s="253"/>
      <c r="CO115" s="253"/>
      <c r="CP115" s="253"/>
      <c r="CQ115" s="253"/>
      <c r="CR115" s="253"/>
      <c r="CS115" s="253"/>
      <c r="CT115" s="253"/>
      <c r="CU115" s="253"/>
      <c r="CV115" s="253"/>
      <c r="CW115" s="253"/>
      <c r="CX115" s="253"/>
      <c r="CY115" s="253"/>
      <c r="CZ115" s="253"/>
      <c r="DA115" s="253"/>
      <c r="DB115" s="253"/>
      <c r="DC115" s="253"/>
      <c r="DD115" s="253"/>
      <c r="DE115" s="253"/>
      <c r="DF115" s="253"/>
      <c r="DG115" s="253"/>
      <c r="DH115" s="253"/>
      <c r="DI115" s="253"/>
      <c r="DJ115" s="253"/>
      <c r="DK115" s="253"/>
      <c r="DL115" s="253"/>
      <c r="DM115" s="253"/>
      <c r="DN115" s="253"/>
      <c r="DO115" s="253"/>
      <c r="DP115" s="253"/>
      <c r="DQ115" s="253"/>
      <c r="DR115" s="253"/>
      <c r="DS115" s="253"/>
      <c r="DT115" s="253"/>
      <c r="DU115" s="253"/>
      <c r="DV115" s="253"/>
      <c r="DW115" s="253"/>
      <c r="DX115" s="253"/>
      <c r="DY115" s="253"/>
      <c r="DZ115" s="254"/>
    </row>
    <row r="116" spans="1:130" x14ac:dyDescent="0.3">
      <c r="A116" s="439"/>
      <c r="B116" s="263" t="s">
        <v>38</v>
      </c>
      <c r="C116" s="252"/>
      <c r="D116" s="253"/>
      <c r="E116" s="253"/>
      <c r="F116" s="253"/>
      <c r="G116" s="253"/>
      <c r="H116" s="253"/>
      <c r="I116" s="253"/>
      <c r="J116" s="253"/>
      <c r="K116" s="253"/>
      <c r="L116" s="253"/>
      <c r="M116" s="253"/>
      <c r="N116" s="253"/>
      <c r="O116" s="253"/>
      <c r="P116" s="253"/>
      <c r="Q116" s="253"/>
      <c r="R116" s="253"/>
      <c r="S116" s="253"/>
      <c r="T116" s="253"/>
      <c r="U116" s="253"/>
      <c r="V116" s="253"/>
      <c r="W116" s="253"/>
      <c r="X116" s="253"/>
      <c r="Y116" s="253"/>
      <c r="Z116" s="253"/>
      <c r="AA116" s="253"/>
      <c r="AB116" s="253"/>
      <c r="AC116" s="253"/>
      <c r="AD116" s="253"/>
      <c r="AE116" s="253"/>
      <c r="AF116" s="253"/>
      <c r="AG116" s="253"/>
      <c r="AH116" s="253"/>
      <c r="AI116" s="253"/>
      <c r="AJ116" s="253"/>
      <c r="AK116" s="253"/>
      <c r="AL116" s="253"/>
      <c r="AM116" s="253"/>
      <c r="AN116" s="253"/>
      <c r="AO116" s="253"/>
      <c r="AP116" s="253"/>
      <c r="AQ116" s="253"/>
      <c r="AR116" s="253"/>
      <c r="AS116" s="253"/>
      <c r="AT116" s="253"/>
      <c r="AU116" s="253"/>
      <c r="AV116" s="253"/>
      <c r="AW116" s="253"/>
      <c r="AX116" s="253"/>
      <c r="AY116" s="253"/>
      <c r="AZ116" s="253"/>
      <c r="BA116" s="253"/>
      <c r="BB116" s="253"/>
      <c r="BC116" s="253"/>
      <c r="BD116" s="253"/>
      <c r="BE116" s="253"/>
      <c r="BF116" s="253"/>
      <c r="BG116" s="253"/>
      <c r="BH116" s="253"/>
      <c r="BI116" s="253"/>
      <c r="BJ116" s="253"/>
      <c r="BK116" s="253"/>
      <c r="BL116" s="253"/>
      <c r="BM116" s="253"/>
      <c r="BN116" s="253"/>
      <c r="BO116" s="253"/>
      <c r="BP116" s="253"/>
      <c r="BQ116" s="253"/>
      <c r="BR116" s="253"/>
      <c r="BS116" s="253"/>
      <c r="BT116" s="253"/>
      <c r="BU116" s="253"/>
      <c r="BV116" s="253"/>
      <c r="BW116" s="253"/>
      <c r="BX116" s="253"/>
      <c r="BY116" s="253"/>
      <c r="BZ116" s="253"/>
      <c r="CA116" s="253"/>
      <c r="CB116" s="253"/>
      <c r="CC116" s="253"/>
      <c r="CD116" s="253"/>
      <c r="CE116" s="253"/>
      <c r="CF116" s="253"/>
      <c r="CG116" s="253"/>
      <c r="CH116" s="253"/>
      <c r="CI116" s="253"/>
      <c r="CJ116" s="253"/>
      <c r="CK116" s="253"/>
      <c r="CL116" s="253"/>
      <c r="CM116" s="253"/>
      <c r="CN116" s="253"/>
      <c r="CO116" s="253"/>
      <c r="CP116" s="253"/>
      <c r="CQ116" s="253"/>
      <c r="CR116" s="253"/>
      <c r="CS116" s="253"/>
      <c r="CT116" s="253"/>
      <c r="CU116" s="253"/>
      <c r="CV116" s="253"/>
      <c r="CW116" s="253"/>
      <c r="CX116" s="253"/>
      <c r="CY116" s="253"/>
      <c r="CZ116" s="253"/>
      <c r="DA116" s="253"/>
      <c r="DB116" s="253"/>
      <c r="DC116" s="253"/>
      <c r="DD116" s="253"/>
      <c r="DE116" s="253"/>
      <c r="DF116" s="253"/>
      <c r="DG116" s="253"/>
      <c r="DH116" s="253"/>
      <c r="DI116" s="253"/>
      <c r="DJ116" s="253"/>
      <c r="DK116" s="253"/>
      <c r="DL116" s="253"/>
      <c r="DM116" s="253"/>
      <c r="DN116" s="253"/>
      <c r="DO116" s="253"/>
      <c r="DP116" s="253"/>
      <c r="DQ116" s="253"/>
      <c r="DR116" s="253"/>
      <c r="DS116" s="253"/>
      <c r="DT116" s="253"/>
      <c r="DU116" s="253"/>
      <c r="DV116" s="253"/>
      <c r="DW116" s="253"/>
      <c r="DX116" s="253"/>
      <c r="DY116" s="253"/>
      <c r="DZ116" s="254"/>
    </row>
    <row r="117" spans="1:130" x14ac:dyDescent="0.3">
      <c r="A117" s="439"/>
      <c r="B117" s="280" t="s">
        <v>80</v>
      </c>
      <c r="C117" s="252"/>
      <c r="D117" s="253"/>
      <c r="E117" s="253"/>
      <c r="F117" s="253"/>
      <c r="G117" s="253"/>
      <c r="H117" s="253"/>
      <c r="I117" s="253"/>
      <c r="J117" s="253"/>
      <c r="K117" s="253"/>
      <c r="L117" s="253"/>
      <c r="M117" s="253"/>
      <c r="N117" s="253"/>
      <c r="O117" s="253"/>
      <c r="P117" s="253"/>
      <c r="Q117" s="253"/>
      <c r="R117" s="253"/>
      <c r="S117" s="253"/>
      <c r="T117" s="253"/>
      <c r="U117" s="253"/>
      <c r="V117" s="253"/>
      <c r="W117" s="253"/>
      <c r="X117" s="253"/>
      <c r="Y117" s="253"/>
      <c r="Z117" s="253"/>
      <c r="AA117" s="253"/>
      <c r="AB117" s="253"/>
      <c r="AC117" s="253"/>
      <c r="AD117" s="253"/>
      <c r="AE117" s="253"/>
      <c r="AF117" s="253"/>
      <c r="AG117" s="253"/>
      <c r="AH117" s="253"/>
      <c r="AI117" s="253"/>
      <c r="AJ117" s="253"/>
      <c r="AK117" s="253"/>
      <c r="AL117" s="253"/>
      <c r="AM117" s="253"/>
      <c r="AN117" s="253"/>
      <c r="AO117" s="253"/>
      <c r="AP117" s="253"/>
      <c r="AQ117" s="253"/>
      <c r="AR117" s="253"/>
      <c r="AS117" s="253"/>
      <c r="AT117" s="253"/>
      <c r="AU117" s="253"/>
      <c r="AV117" s="253"/>
      <c r="AW117" s="253"/>
      <c r="AX117" s="253"/>
      <c r="AY117" s="253"/>
      <c r="AZ117" s="253"/>
      <c r="BA117" s="253"/>
      <c r="BB117" s="253"/>
      <c r="BC117" s="253"/>
      <c r="BD117" s="253"/>
      <c r="BE117" s="253"/>
      <c r="BF117" s="253"/>
      <c r="BG117" s="253"/>
      <c r="BH117" s="253"/>
      <c r="BI117" s="253"/>
      <c r="BJ117" s="253"/>
      <c r="BK117" s="253"/>
      <c r="BL117" s="253"/>
      <c r="BM117" s="253"/>
      <c r="BN117" s="253"/>
      <c r="BO117" s="253"/>
      <c r="BP117" s="253"/>
      <c r="BQ117" s="253"/>
      <c r="BR117" s="253"/>
      <c r="BS117" s="253"/>
      <c r="BT117" s="253"/>
      <c r="BU117" s="253"/>
      <c r="BV117" s="253"/>
      <c r="BW117" s="253"/>
      <c r="BX117" s="253"/>
      <c r="BY117" s="253"/>
      <c r="BZ117" s="253"/>
      <c r="CA117" s="253"/>
      <c r="CB117" s="253"/>
      <c r="CC117" s="253"/>
      <c r="CD117" s="253"/>
      <c r="CE117" s="253"/>
      <c r="CF117" s="253"/>
      <c r="CG117" s="253"/>
      <c r="CH117" s="253"/>
      <c r="CI117" s="253"/>
      <c r="CJ117" s="253"/>
      <c r="CK117" s="253"/>
      <c r="CL117" s="253"/>
      <c r="CM117" s="253"/>
      <c r="CN117" s="253"/>
      <c r="CO117" s="253"/>
      <c r="CP117" s="253"/>
      <c r="CQ117" s="253"/>
      <c r="CR117" s="253"/>
      <c r="CS117" s="253"/>
      <c r="CT117" s="253"/>
      <c r="CU117" s="253"/>
      <c r="CV117" s="253"/>
      <c r="CW117" s="253"/>
      <c r="CX117" s="253"/>
      <c r="CY117" s="253"/>
      <c r="CZ117" s="253"/>
      <c r="DA117" s="253"/>
      <c r="DB117" s="253"/>
      <c r="DC117" s="253"/>
      <c r="DD117" s="253"/>
      <c r="DE117" s="253"/>
      <c r="DF117" s="253"/>
      <c r="DG117" s="253"/>
      <c r="DH117" s="253"/>
      <c r="DI117" s="253"/>
      <c r="DJ117" s="253"/>
      <c r="DK117" s="253"/>
      <c r="DL117" s="253"/>
      <c r="DM117" s="253"/>
      <c r="DN117" s="253"/>
      <c r="DO117" s="253"/>
      <c r="DP117" s="253"/>
      <c r="DQ117" s="253"/>
      <c r="DR117" s="253"/>
      <c r="DS117" s="253"/>
      <c r="DT117" s="253"/>
      <c r="DU117" s="253"/>
      <c r="DV117" s="253"/>
      <c r="DW117" s="253"/>
      <c r="DX117" s="253"/>
      <c r="DY117" s="253"/>
      <c r="DZ117" s="254"/>
    </row>
    <row r="118" spans="1:130" x14ac:dyDescent="0.3">
      <c r="A118" s="440"/>
      <c r="B118" s="263" t="s">
        <v>81</v>
      </c>
      <c r="C118" s="252"/>
      <c r="D118" s="253"/>
      <c r="E118" s="253"/>
      <c r="F118" s="253"/>
      <c r="G118" s="253"/>
      <c r="H118" s="253"/>
      <c r="I118" s="253"/>
      <c r="J118" s="253"/>
      <c r="K118" s="253"/>
      <c r="L118" s="253"/>
      <c r="M118" s="253"/>
      <c r="N118" s="253"/>
      <c r="O118" s="253"/>
      <c r="P118" s="253"/>
      <c r="Q118" s="253"/>
      <c r="R118" s="253"/>
      <c r="S118" s="253"/>
      <c r="T118" s="253"/>
      <c r="U118" s="253"/>
      <c r="V118" s="253"/>
      <c r="W118" s="253"/>
      <c r="X118" s="253"/>
      <c r="Y118" s="253"/>
      <c r="Z118" s="253"/>
      <c r="AA118" s="253"/>
      <c r="AB118" s="253"/>
      <c r="AC118" s="253"/>
      <c r="AD118" s="253"/>
      <c r="AE118" s="253"/>
      <c r="AF118" s="253"/>
      <c r="AG118" s="253"/>
      <c r="AH118" s="253"/>
      <c r="AI118" s="253"/>
      <c r="AJ118" s="253"/>
      <c r="AK118" s="253"/>
      <c r="AL118" s="253"/>
      <c r="AM118" s="253"/>
      <c r="AN118" s="253"/>
      <c r="AO118" s="253"/>
      <c r="AP118" s="253"/>
      <c r="AQ118" s="253"/>
      <c r="AR118" s="253"/>
      <c r="AS118" s="253"/>
      <c r="AT118" s="253"/>
      <c r="AU118" s="253"/>
      <c r="AV118" s="253"/>
      <c r="AW118" s="253"/>
      <c r="AX118" s="253"/>
      <c r="AY118" s="253"/>
      <c r="AZ118" s="253"/>
      <c r="BA118" s="253"/>
      <c r="BB118" s="253"/>
      <c r="BC118" s="253"/>
      <c r="BD118" s="253"/>
      <c r="BE118" s="253"/>
      <c r="BF118" s="253"/>
      <c r="BG118" s="253"/>
      <c r="BH118" s="253"/>
      <c r="BI118" s="253"/>
      <c r="BJ118" s="253"/>
      <c r="BK118" s="253"/>
      <c r="BL118" s="253"/>
      <c r="BM118" s="253"/>
      <c r="BN118" s="253"/>
      <c r="BO118" s="253"/>
      <c r="BP118" s="253"/>
      <c r="BQ118" s="253"/>
      <c r="BR118" s="253"/>
      <c r="BS118" s="253"/>
      <c r="BT118" s="253"/>
      <c r="BU118" s="253"/>
      <c r="BV118" s="253"/>
      <c r="BW118" s="253"/>
      <c r="BX118" s="253"/>
      <c r="BY118" s="253"/>
      <c r="BZ118" s="253"/>
      <c r="CA118" s="253"/>
      <c r="CB118" s="253"/>
      <c r="CC118" s="253"/>
      <c r="CD118" s="253"/>
      <c r="CE118" s="253"/>
      <c r="CF118" s="253"/>
      <c r="CG118" s="253"/>
      <c r="CH118" s="253"/>
      <c r="CI118" s="253"/>
      <c r="CJ118" s="253"/>
      <c r="CK118" s="253"/>
      <c r="CL118" s="253"/>
      <c r="CM118" s="253"/>
      <c r="CN118" s="253"/>
      <c r="CO118" s="253"/>
      <c r="CP118" s="253"/>
      <c r="CQ118" s="253"/>
      <c r="CR118" s="253"/>
      <c r="CS118" s="253"/>
      <c r="CT118" s="253"/>
      <c r="CU118" s="253"/>
      <c r="CV118" s="253"/>
      <c r="CW118" s="253"/>
      <c r="CX118" s="253"/>
      <c r="CY118" s="253"/>
      <c r="CZ118" s="253"/>
      <c r="DA118" s="253"/>
      <c r="DB118" s="253"/>
      <c r="DC118" s="253"/>
      <c r="DD118" s="253"/>
      <c r="DE118" s="253"/>
      <c r="DF118" s="253"/>
      <c r="DG118" s="253"/>
      <c r="DH118" s="253"/>
      <c r="DI118" s="253"/>
      <c r="DJ118" s="253"/>
      <c r="DK118" s="253"/>
      <c r="DL118" s="253"/>
      <c r="DM118" s="253"/>
      <c r="DN118" s="253"/>
      <c r="DO118" s="253"/>
      <c r="DP118" s="253"/>
      <c r="DQ118" s="253"/>
      <c r="DR118" s="253"/>
      <c r="DS118" s="253"/>
      <c r="DT118" s="253"/>
      <c r="DU118" s="253"/>
      <c r="DV118" s="253"/>
      <c r="DW118" s="253"/>
      <c r="DX118" s="253"/>
      <c r="DY118" s="253"/>
      <c r="DZ118" s="254"/>
    </row>
    <row r="119" spans="1:130" x14ac:dyDescent="0.3">
      <c r="A119" s="438">
        <f t="shared" si="8"/>
        <v>43076</v>
      </c>
      <c r="B119" s="263" t="s">
        <v>78</v>
      </c>
      <c r="C119" s="252"/>
      <c r="D119" s="253"/>
      <c r="E119" s="253"/>
      <c r="F119" s="253"/>
      <c r="G119" s="253"/>
      <c r="H119" s="253"/>
      <c r="I119" s="253"/>
      <c r="J119" s="253"/>
      <c r="K119" s="253"/>
      <c r="L119" s="253"/>
      <c r="M119" s="253"/>
      <c r="N119" s="253"/>
      <c r="O119" s="253"/>
      <c r="P119" s="253"/>
      <c r="Q119" s="253"/>
      <c r="R119" s="253"/>
      <c r="S119" s="253"/>
      <c r="T119" s="253"/>
      <c r="U119" s="253"/>
      <c r="V119" s="253"/>
      <c r="W119" s="253"/>
      <c r="X119" s="253"/>
      <c r="Y119" s="253"/>
      <c r="Z119" s="253"/>
      <c r="AA119" s="253"/>
      <c r="AB119" s="253"/>
      <c r="AC119" s="253"/>
      <c r="AD119" s="253"/>
      <c r="AE119" s="253"/>
      <c r="AF119" s="253"/>
      <c r="AG119" s="253"/>
      <c r="AH119" s="253"/>
      <c r="AI119" s="253"/>
      <c r="AJ119" s="253"/>
      <c r="AK119" s="253"/>
      <c r="AL119" s="253"/>
      <c r="AM119" s="253"/>
      <c r="AN119" s="253"/>
      <c r="AO119" s="253"/>
      <c r="AP119" s="253"/>
      <c r="AQ119" s="253"/>
      <c r="AR119" s="253"/>
      <c r="AS119" s="253"/>
      <c r="AT119" s="253"/>
      <c r="AU119" s="253"/>
      <c r="AV119" s="253"/>
      <c r="AW119" s="253"/>
      <c r="AX119" s="253"/>
      <c r="AY119" s="253"/>
      <c r="AZ119" s="253"/>
      <c r="BA119" s="253"/>
      <c r="BB119" s="253"/>
      <c r="BC119" s="253"/>
      <c r="BD119" s="253"/>
      <c r="BE119" s="253"/>
      <c r="BF119" s="253"/>
      <c r="BG119" s="253"/>
      <c r="BH119" s="253"/>
      <c r="BI119" s="253"/>
      <c r="BJ119" s="253"/>
      <c r="BK119" s="253"/>
      <c r="BL119" s="253"/>
      <c r="BM119" s="253"/>
      <c r="BN119" s="253"/>
      <c r="BO119" s="253"/>
      <c r="BP119" s="253"/>
      <c r="BQ119" s="253"/>
      <c r="BR119" s="253"/>
      <c r="BS119" s="253"/>
      <c r="BT119" s="253"/>
      <c r="BU119" s="253"/>
      <c r="BV119" s="253"/>
      <c r="BW119" s="253"/>
      <c r="BX119" s="253"/>
      <c r="BY119" s="253"/>
      <c r="BZ119" s="253"/>
      <c r="CA119" s="253"/>
      <c r="CB119" s="253"/>
      <c r="CC119" s="253"/>
      <c r="CD119" s="253"/>
      <c r="CE119" s="253"/>
      <c r="CF119" s="253"/>
      <c r="CG119" s="253"/>
      <c r="CH119" s="253"/>
      <c r="CI119" s="253"/>
      <c r="CJ119" s="253"/>
      <c r="CK119" s="253"/>
      <c r="CL119" s="253"/>
      <c r="CM119" s="253"/>
      <c r="CN119" s="253"/>
      <c r="CO119" s="253"/>
      <c r="CP119" s="253"/>
      <c r="CQ119" s="253"/>
      <c r="CR119" s="253"/>
      <c r="CS119" s="253"/>
      <c r="CT119" s="253"/>
      <c r="CU119" s="253"/>
      <c r="CV119" s="253"/>
      <c r="CW119" s="253"/>
      <c r="CX119" s="253"/>
      <c r="CY119" s="253"/>
      <c r="CZ119" s="253"/>
      <c r="DA119" s="253"/>
      <c r="DB119" s="253"/>
      <c r="DC119" s="253"/>
      <c r="DD119" s="253"/>
      <c r="DE119" s="253"/>
      <c r="DF119" s="253"/>
      <c r="DG119" s="253"/>
      <c r="DH119" s="253"/>
      <c r="DI119" s="253"/>
      <c r="DJ119" s="253"/>
      <c r="DK119" s="253"/>
      <c r="DL119" s="253"/>
      <c r="DM119" s="253"/>
      <c r="DN119" s="253"/>
      <c r="DO119" s="253"/>
      <c r="DP119" s="253"/>
      <c r="DQ119" s="253"/>
      <c r="DR119" s="253"/>
      <c r="DS119" s="253"/>
      <c r="DT119" s="253"/>
      <c r="DU119" s="253"/>
      <c r="DV119" s="253"/>
      <c r="DW119" s="253"/>
      <c r="DX119" s="253"/>
      <c r="DY119" s="253"/>
      <c r="DZ119" s="254"/>
    </row>
    <row r="120" spans="1:130" x14ac:dyDescent="0.3">
      <c r="A120" s="439"/>
      <c r="B120" s="263" t="s">
        <v>79</v>
      </c>
      <c r="C120" s="252"/>
      <c r="D120" s="253"/>
      <c r="E120" s="253"/>
      <c r="F120" s="253"/>
      <c r="G120" s="253"/>
      <c r="H120" s="253"/>
      <c r="I120" s="253"/>
      <c r="J120" s="253"/>
      <c r="K120" s="253"/>
      <c r="L120" s="253"/>
      <c r="M120" s="253"/>
      <c r="N120" s="253"/>
      <c r="O120" s="253"/>
      <c r="P120" s="253"/>
      <c r="Q120" s="253"/>
      <c r="R120" s="253"/>
      <c r="S120" s="253"/>
      <c r="T120" s="253"/>
      <c r="U120" s="253"/>
      <c r="V120" s="253"/>
      <c r="W120" s="253"/>
      <c r="X120" s="253"/>
      <c r="Y120" s="253"/>
      <c r="Z120" s="253"/>
      <c r="AA120" s="253"/>
      <c r="AB120" s="253"/>
      <c r="AC120" s="253"/>
      <c r="AD120" s="253"/>
      <c r="AE120" s="253"/>
      <c r="AF120" s="253"/>
      <c r="AG120" s="253"/>
      <c r="AH120" s="253"/>
      <c r="AI120" s="253"/>
      <c r="AJ120" s="253"/>
      <c r="AK120" s="253"/>
      <c r="AL120" s="253"/>
      <c r="AM120" s="253"/>
      <c r="AN120" s="253"/>
      <c r="AO120" s="253"/>
      <c r="AP120" s="253"/>
      <c r="AQ120" s="253"/>
      <c r="AR120" s="253"/>
      <c r="AS120" s="253"/>
      <c r="AT120" s="253"/>
      <c r="AU120" s="253"/>
      <c r="AV120" s="253"/>
      <c r="AW120" s="253"/>
      <c r="AX120" s="253"/>
      <c r="AY120" s="253"/>
      <c r="AZ120" s="253"/>
      <c r="BA120" s="253"/>
      <c r="BB120" s="253"/>
      <c r="BC120" s="253"/>
      <c r="BD120" s="253"/>
      <c r="BE120" s="253"/>
      <c r="BF120" s="253"/>
      <c r="BG120" s="253"/>
      <c r="BH120" s="253"/>
      <c r="BI120" s="253"/>
      <c r="BJ120" s="253"/>
      <c r="BK120" s="253"/>
      <c r="BL120" s="253"/>
      <c r="BM120" s="253"/>
      <c r="BN120" s="253"/>
      <c r="BO120" s="253"/>
      <c r="BP120" s="253"/>
      <c r="BQ120" s="253"/>
      <c r="BR120" s="253"/>
      <c r="BS120" s="253"/>
      <c r="BT120" s="253"/>
      <c r="BU120" s="253"/>
      <c r="BV120" s="253"/>
      <c r="BW120" s="253"/>
      <c r="BX120" s="253"/>
      <c r="BY120" s="253"/>
      <c r="BZ120" s="253"/>
      <c r="CA120" s="253"/>
      <c r="CB120" s="253"/>
      <c r="CC120" s="253"/>
      <c r="CD120" s="253"/>
      <c r="CE120" s="253"/>
      <c r="CF120" s="253"/>
      <c r="CG120" s="253"/>
      <c r="CH120" s="253"/>
      <c r="CI120" s="253"/>
      <c r="CJ120" s="253"/>
      <c r="CK120" s="253"/>
      <c r="CL120" s="253"/>
      <c r="CM120" s="253"/>
      <c r="CN120" s="253"/>
      <c r="CO120" s="253"/>
      <c r="CP120" s="253"/>
      <c r="CQ120" s="253"/>
      <c r="CR120" s="253"/>
      <c r="CS120" s="253"/>
      <c r="CT120" s="253"/>
      <c r="CU120" s="253"/>
      <c r="CV120" s="253"/>
      <c r="CW120" s="253"/>
      <c r="CX120" s="253"/>
      <c r="CY120" s="253"/>
      <c r="CZ120" s="253"/>
      <c r="DA120" s="253"/>
      <c r="DB120" s="253"/>
      <c r="DC120" s="253"/>
      <c r="DD120" s="253"/>
      <c r="DE120" s="253"/>
      <c r="DF120" s="253"/>
      <c r="DG120" s="253"/>
      <c r="DH120" s="253"/>
      <c r="DI120" s="253"/>
      <c r="DJ120" s="253"/>
      <c r="DK120" s="253"/>
      <c r="DL120" s="253"/>
      <c r="DM120" s="253"/>
      <c r="DN120" s="253"/>
      <c r="DO120" s="253"/>
      <c r="DP120" s="253"/>
      <c r="DQ120" s="253"/>
      <c r="DR120" s="253"/>
      <c r="DS120" s="253"/>
      <c r="DT120" s="253"/>
      <c r="DU120" s="253"/>
      <c r="DV120" s="253"/>
      <c r="DW120" s="253"/>
      <c r="DX120" s="253"/>
      <c r="DY120" s="253"/>
      <c r="DZ120" s="254"/>
    </row>
    <row r="121" spans="1:130" x14ac:dyDescent="0.3">
      <c r="A121" s="439"/>
      <c r="B121" s="263" t="s">
        <v>77</v>
      </c>
      <c r="C121" s="252"/>
      <c r="D121" s="253"/>
      <c r="E121" s="253"/>
      <c r="F121" s="253"/>
      <c r="G121" s="253"/>
      <c r="H121" s="253"/>
      <c r="I121" s="253"/>
      <c r="J121" s="253"/>
      <c r="K121" s="253"/>
      <c r="L121" s="253"/>
      <c r="M121" s="253"/>
      <c r="N121" s="253"/>
      <c r="O121" s="253"/>
      <c r="P121" s="253"/>
      <c r="Q121" s="253"/>
      <c r="R121" s="253"/>
      <c r="S121" s="253"/>
      <c r="T121" s="253"/>
      <c r="U121" s="253"/>
      <c r="V121" s="253"/>
      <c r="W121" s="253"/>
      <c r="X121" s="253"/>
      <c r="Y121" s="253"/>
      <c r="Z121" s="253"/>
      <c r="AA121" s="253"/>
      <c r="AB121" s="253"/>
      <c r="AC121" s="253"/>
      <c r="AD121" s="253"/>
      <c r="AE121" s="253"/>
      <c r="AF121" s="253"/>
      <c r="AG121" s="253"/>
      <c r="AH121" s="253"/>
      <c r="AI121" s="253"/>
      <c r="AJ121" s="253"/>
      <c r="AK121" s="253"/>
      <c r="AL121" s="253"/>
      <c r="AM121" s="253"/>
      <c r="AN121" s="253"/>
      <c r="AO121" s="253"/>
      <c r="AP121" s="253"/>
      <c r="AQ121" s="253"/>
      <c r="AR121" s="253"/>
      <c r="AS121" s="253"/>
      <c r="AT121" s="253"/>
      <c r="AU121" s="253"/>
      <c r="AV121" s="253"/>
      <c r="AW121" s="253"/>
      <c r="AX121" s="253"/>
      <c r="AY121" s="253"/>
      <c r="AZ121" s="253"/>
      <c r="BA121" s="253"/>
      <c r="BB121" s="253"/>
      <c r="BC121" s="253"/>
      <c r="BD121" s="253"/>
      <c r="BE121" s="253"/>
      <c r="BF121" s="253"/>
      <c r="BG121" s="253"/>
      <c r="BH121" s="253"/>
      <c r="BI121" s="253"/>
      <c r="BJ121" s="253"/>
      <c r="BK121" s="253"/>
      <c r="BL121" s="253"/>
      <c r="BM121" s="253"/>
      <c r="BN121" s="253"/>
      <c r="BO121" s="253"/>
      <c r="BP121" s="253"/>
      <c r="BQ121" s="253"/>
      <c r="BR121" s="253"/>
      <c r="BS121" s="253"/>
      <c r="BT121" s="253"/>
      <c r="BU121" s="253"/>
      <c r="BV121" s="253"/>
      <c r="BW121" s="253"/>
      <c r="BX121" s="253"/>
      <c r="BY121" s="253"/>
      <c r="BZ121" s="253"/>
      <c r="CA121" s="253"/>
      <c r="CB121" s="253"/>
      <c r="CC121" s="253"/>
      <c r="CD121" s="253"/>
      <c r="CE121" s="253"/>
      <c r="CF121" s="253"/>
      <c r="CG121" s="253"/>
      <c r="CH121" s="253"/>
      <c r="CI121" s="253"/>
      <c r="CJ121" s="253"/>
      <c r="CK121" s="253"/>
      <c r="CL121" s="253"/>
      <c r="CM121" s="253"/>
      <c r="CN121" s="253"/>
      <c r="CO121" s="253"/>
      <c r="CP121" s="253"/>
      <c r="CQ121" s="253"/>
      <c r="CR121" s="253"/>
      <c r="CS121" s="253"/>
      <c r="CT121" s="253"/>
      <c r="CU121" s="253"/>
      <c r="CV121" s="253"/>
      <c r="CW121" s="253"/>
      <c r="CX121" s="253"/>
      <c r="CY121" s="253"/>
      <c r="CZ121" s="253"/>
      <c r="DA121" s="253"/>
      <c r="DB121" s="253"/>
      <c r="DC121" s="253"/>
      <c r="DD121" s="253"/>
      <c r="DE121" s="253"/>
      <c r="DF121" s="253"/>
      <c r="DG121" s="253"/>
      <c r="DH121" s="253"/>
      <c r="DI121" s="253"/>
      <c r="DJ121" s="253"/>
      <c r="DK121" s="253"/>
      <c r="DL121" s="253"/>
      <c r="DM121" s="253"/>
      <c r="DN121" s="253"/>
      <c r="DO121" s="253"/>
      <c r="DP121" s="253"/>
      <c r="DQ121" s="253"/>
      <c r="DR121" s="253"/>
      <c r="DS121" s="253"/>
      <c r="DT121" s="253"/>
      <c r="DU121" s="253"/>
      <c r="DV121" s="253"/>
      <c r="DW121" s="253"/>
      <c r="DX121" s="253"/>
      <c r="DY121" s="253"/>
      <c r="DZ121" s="254"/>
    </row>
    <row r="122" spans="1:130" x14ac:dyDescent="0.3">
      <c r="A122" s="439"/>
      <c r="B122" s="263" t="s">
        <v>82</v>
      </c>
      <c r="C122" s="252"/>
      <c r="D122" s="253"/>
      <c r="E122" s="253"/>
      <c r="F122" s="253"/>
      <c r="G122" s="253"/>
      <c r="H122" s="253"/>
      <c r="I122" s="253"/>
      <c r="J122" s="253"/>
      <c r="K122" s="253"/>
      <c r="L122" s="253"/>
      <c r="M122" s="253"/>
      <c r="N122" s="253"/>
      <c r="O122" s="253"/>
      <c r="P122" s="253"/>
      <c r="Q122" s="253"/>
      <c r="R122" s="253"/>
      <c r="S122" s="253"/>
      <c r="T122" s="253"/>
      <c r="U122" s="253"/>
      <c r="V122" s="253"/>
      <c r="W122" s="253"/>
      <c r="X122" s="253"/>
      <c r="Y122" s="253"/>
      <c r="Z122" s="253"/>
      <c r="AA122" s="253"/>
      <c r="AB122" s="253"/>
      <c r="AC122" s="253"/>
      <c r="AD122" s="253"/>
      <c r="AE122" s="253"/>
      <c r="AF122" s="253"/>
      <c r="AG122" s="253"/>
      <c r="AH122" s="253"/>
      <c r="AI122" s="253"/>
      <c r="AJ122" s="253"/>
      <c r="AK122" s="253"/>
      <c r="AL122" s="253"/>
      <c r="AM122" s="253"/>
      <c r="AN122" s="253"/>
      <c r="AO122" s="253"/>
      <c r="AP122" s="253"/>
      <c r="AQ122" s="253"/>
      <c r="AR122" s="253"/>
      <c r="AS122" s="253"/>
      <c r="AT122" s="253"/>
      <c r="AU122" s="253"/>
      <c r="AV122" s="253"/>
      <c r="AW122" s="253"/>
      <c r="AX122" s="253"/>
      <c r="AY122" s="253"/>
      <c r="AZ122" s="253"/>
      <c r="BA122" s="253"/>
      <c r="BB122" s="253"/>
      <c r="BC122" s="253"/>
      <c r="BD122" s="253"/>
      <c r="BE122" s="253"/>
      <c r="BF122" s="253"/>
      <c r="BG122" s="253"/>
      <c r="BH122" s="253"/>
      <c r="BI122" s="253"/>
      <c r="BJ122" s="253"/>
      <c r="BK122" s="253"/>
      <c r="BL122" s="253"/>
      <c r="BM122" s="253"/>
      <c r="BN122" s="253"/>
      <c r="BO122" s="253"/>
      <c r="BP122" s="253"/>
      <c r="BQ122" s="253"/>
      <c r="BR122" s="253"/>
      <c r="BS122" s="253"/>
      <c r="BT122" s="253"/>
      <c r="BU122" s="253"/>
      <c r="BV122" s="253"/>
      <c r="BW122" s="253"/>
      <c r="BX122" s="253"/>
      <c r="BY122" s="253"/>
      <c r="BZ122" s="253"/>
      <c r="CA122" s="253"/>
      <c r="CB122" s="253"/>
      <c r="CC122" s="253"/>
      <c r="CD122" s="253"/>
      <c r="CE122" s="253"/>
      <c r="CF122" s="253"/>
      <c r="CG122" s="253"/>
      <c r="CH122" s="253"/>
      <c r="CI122" s="253"/>
      <c r="CJ122" s="253"/>
      <c r="CK122" s="253"/>
      <c r="CL122" s="253"/>
      <c r="CM122" s="253"/>
      <c r="CN122" s="253"/>
      <c r="CO122" s="253"/>
      <c r="CP122" s="253"/>
      <c r="CQ122" s="253"/>
      <c r="CR122" s="253"/>
      <c r="CS122" s="253"/>
      <c r="CT122" s="253"/>
      <c r="CU122" s="253"/>
      <c r="CV122" s="253"/>
      <c r="CW122" s="253"/>
      <c r="CX122" s="253"/>
      <c r="CY122" s="253"/>
      <c r="CZ122" s="253"/>
      <c r="DA122" s="253"/>
      <c r="DB122" s="253"/>
      <c r="DC122" s="253"/>
      <c r="DD122" s="253"/>
      <c r="DE122" s="253"/>
      <c r="DF122" s="253"/>
      <c r="DG122" s="253"/>
      <c r="DH122" s="253"/>
      <c r="DI122" s="253"/>
      <c r="DJ122" s="253"/>
      <c r="DK122" s="253"/>
      <c r="DL122" s="253"/>
      <c r="DM122" s="253"/>
      <c r="DN122" s="253"/>
      <c r="DO122" s="253"/>
      <c r="DP122" s="253"/>
      <c r="DQ122" s="253"/>
      <c r="DR122" s="253"/>
      <c r="DS122" s="253"/>
      <c r="DT122" s="253"/>
      <c r="DU122" s="253"/>
      <c r="DV122" s="253"/>
      <c r="DW122" s="253"/>
      <c r="DX122" s="253"/>
      <c r="DY122" s="253"/>
      <c r="DZ122" s="254"/>
    </row>
    <row r="123" spans="1:130" x14ac:dyDescent="0.3">
      <c r="A123" s="439"/>
      <c r="B123" s="263" t="s">
        <v>83</v>
      </c>
      <c r="C123" s="252"/>
      <c r="D123" s="253"/>
      <c r="E123" s="253"/>
      <c r="F123" s="253"/>
      <c r="G123" s="253"/>
      <c r="H123" s="253"/>
      <c r="I123" s="253"/>
      <c r="J123" s="253"/>
      <c r="K123" s="253"/>
      <c r="L123" s="253"/>
      <c r="M123" s="253"/>
      <c r="N123" s="253"/>
      <c r="O123" s="253"/>
      <c r="P123" s="253"/>
      <c r="Q123" s="253"/>
      <c r="R123" s="253"/>
      <c r="S123" s="253"/>
      <c r="T123" s="253"/>
      <c r="U123" s="253"/>
      <c r="V123" s="253"/>
      <c r="W123" s="253"/>
      <c r="X123" s="253"/>
      <c r="Y123" s="253"/>
      <c r="Z123" s="253"/>
      <c r="AA123" s="253"/>
      <c r="AB123" s="253"/>
      <c r="AC123" s="253"/>
      <c r="AD123" s="253"/>
      <c r="AE123" s="253"/>
      <c r="AF123" s="253"/>
      <c r="AG123" s="253"/>
      <c r="AH123" s="253"/>
      <c r="AI123" s="253"/>
      <c r="AJ123" s="253"/>
      <c r="AK123" s="253"/>
      <c r="AL123" s="253"/>
      <c r="AM123" s="253"/>
      <c r="AN123" s="253"/>
      <c r="AO123" s="253"/>
      <c r="AP123" s="253"/>
      <c r="AQ123" s="253"/>
      <c r="AR123" s="253"/>
      <c r="AS123" s="253"/>
      <c r="AT123" s="253"/>
      <c r="AU123" s="253"/>
      <c r="AV123" s="253"/>
      <c r="AW123" s="253"/>
      <c r="AX123" s="253"/>
      <c r="AY123" s="253"/>
      <c r="AZ123" s="253"/>
      <c r="BA123" s="253"/>
      <c r="BB123" s="253"/>
      <c r="BC123" s="253"/>
      <c r="BD123" s="253"/>
      <c r="BE123" s="253"/>
      <c r="BF123" s="253"/>
      <c r="BG123" s="253"/>
      <c r="BH123" s="253"/>
      <c r="BI123" s="253"/>
      <c r="BJ123" s="253"/>
      <c r="BK123" s="253"/>
      <c r="BL123" s="253"/>
      <c r="BM123" s="253"/>
      <c r="BN123" s="253"/>
      <c r="BO123" s="253"/>
      <c r="BP123" s="253"/>
      <c r="BQ123" s="253"/>
      <c r="BR123" s="253"/>
      <c r="BS123" s="253"/>
      <c r="BT123" s="253"/>
      <c r="BU123" s="253"/>
      <c r="BV123" s="253"/>
      <c r="BW123" s="253"/>
      <c r="BX123" s="253"/>
      <c r="BY123" s="253"/>
      <c r="BZ123" s="253"/>
      <c r="CA123" s="253"/>
      <c r="CB123" s="253"/>
      <c r="CC123" s="253"/>
      <c r="CD123" s="253"/>
      <c r="CE123" s="253"/>
      <c r="CF123" s="253"/>
      <c r="CG123" s="253"/>
      <c r="CH123" s="253"/>
      <c r="CI123" s="253"/>
      <c r="CJ123" s="253"/>
      <c r="CK123" s="253"/>
      <c r="CL123" s="253"/>
      <c r="CM123" s="253"/>
      <c r="CN123" s="253"/>
      <c r="CO123" s="253"/>
      <c r="CP123" s="253"/>
      <c r="CQ123" s="253"/>
      <c r="CR123" s="253"/>
      <c r="CS123" s="253"/>
      <c r="CT123" s="253"/>
      <c r="CU123" s="253"/>
      <c r="CV123" s="253"/>
      <c r="CW123" s="253"/>
      <c r="CX123" s="253"/>
      <c r="CY123" s="253"/>
      <c r="CZ123" s="253"/>
      <c r="DA123" s="253"/>
      <c r="DB123" s="253"/>
      <c r="DC123" s="253"/>
      <c r="DD123" s="253"/>
      <c r="DE123" s="253"/>
      <c r="DF123" s="253"/>
      <c r="DG123" s="253"/>
      <c r="DH123" s="253"/>
      <c r="DI123" s="253"/>
      <c r="DJ123" s="253"/>
      <c r="DK123" s="253"/>
      <c r="DL123" s="253"/>
      <c r="DM123" s="253"/>
      <c r="DN123" s="253"/>
      <c r="DO123" s="253"/>
      <c r="DP123" s="253"/>
      <c r="DQ123" s="253"/>
      <c r="DR123" s="253"/>
      <c r="DS123" s="253"/>
      <c r="DT123" s="253"/>
      <c r="DU123" s="253"/>
      <c r="DV123" s="253"/>
      <c r="DW123" s="253"/>
      <c r="DX123" s="253"/>
      <c r="DY123" s="253"/>
      <c r="DZ123" s="254"/>
    </row>
    <row r="124" spans="1:130" x14ac:dyDescent="0.3">
      <c r="A124" s="439"/>
      <c r="B124" s="263" t="s">
        <v>38</v>
      </c>
      <c r="C124" s="252"/>
      <c r="D124" s="253"/>
      <c r="E124" s="253"/>
      <c r="F124" s="253"/>
      <c r="G124" s="253"/>
      <c r="H124" s="253"/>
      <c r="I124" s="253"/>
      <c r="J124" s="253"/>
      <c r="K124" s="253"/>
      <c r="L124" s="253"/>
      <c r="M124" s="253"/>
      <c r="N124" s="253"/>
      <c r="O124" s="253"/>
      <c r="P124" s="253"/>
      <c r="Q124" s="253"/>
      <c r="R124" s="253"/>
      <c r="S124" s="253"/>
      <c r="T124" s="253"/>
      <c r="U124" s="253"/>
      <c r="V124" s="253"/>
      <c r="W124" s="253"/>
      <c r="X124" s="253"/>
      <c r="Y124" s="253"/>
      <c r="Z124" s="253"/>
      <c r="AA124" s="253"/>
      <c r="AB124" s="253"/>
      <c r="AC124" s="253"/>
      <c r="AD124" s="253"/>
      <c r="AE124" s="253"/>
      <c r="AF124" s="253"/>
      <c r="AG124" s="253"/>
      <c r="AH124" s="253"/>
      <c r="AI124" s="253"/>
      <c r="AJ124" s="253"/>
      <c r="AK124" s="253"/>
      <c r="AL124" s="253"/>
      <c r="AM124" s="253"/>
      <c r="AN124" s="253"/>
      <c r="AO124" s="253"/>
      <c r="AP124" s="253"/>
      <c r="AQ124" s="253"/>
      <c r="AR124" s="253"/>
      <c r="AS124" s="253"/>
      <c r="AT124" s="253"/>
      <c r="AU124" s="253"/>
      <c r="AV124" s="253"/>
      <c r="AW124" s="253"/>
      <c r="AX124" s="253"/>
      <c r="AY124" s="253"/>
      <c r="AZ124" s="253"/>
      <c r="BA124" s="253"/>
      <c r="BB124" s="253"/>
      <c r="BC124" s="253"/>
      <c r="BD124" s="253"/>
      <c r="BE124" s="253"/>
      <c r="BF124" s="253"/>
      <c r="BG124" s="253"/>
      <c r="BH124" s="253"/>
      <c r="BI124" s="253"/>
      <c r="BJ124" s="253"/>
      <c r="BK124" s="253"/>
      <c r="BL124" s="253"/>
      <c r="BM124" s="253"/>
      <c r="BN124" s="253"/>
      <c r="BO124" s="253"/>
      <c r="BP124" s="253"/>
      <c r="BQ124" s="253"/>
      <c r="BR124" s="253"/>
      <c r="BS124" s="253"/>
      <c r="BT124" s="253"/>
      <c r="BU124" s="253"/>
      <c r="BV124" s="253"/>
      <c r="BW124" s="253"/>
      <c r="BX124" s="253"/>
      <c r="BY124" s="253"/>
      <c r="BZ124" s="253"/>
      <c r="CA124" s="253"/>
      <c r="CB124" s="253"/>
      <c r="CC124" s="253"/>
      <c r="CD124" s="253"/>
      <c r="CE124" s="253"/>
      <c r="CF124" s="253"/>
      <c r="CG124" s="253"/>
      <c r="CH124" s="253"/>
      <c r="CI124" s="253"/>
      <c r="CJ124" s="253"/>
      <c r="CK124" s="253"/>
      <c r="CL124" s="253"/>
      <c r="CM124" s="253"/>
      <c r="CN124" s="253"/>
      <c r="CO124" s="253"/>
      <c r="CP124" s="253"/>
      <c r="CQ124" s="253"/>
      <c r="CR124" s="253"/>
      <c r="CS124" s="253"/>
      <c r="CT124" s="253"/>
      <c r="CU124" s="253"/>
      <c r="CV124" s="253"/>
      <c r="CW124" s="253"/>
      <c r="CX124" s="253"/>
      <c r="CY124" s="253"/>
      <c r="CZ124" s="253"/>
      <c r="DA124" s="253"/>
      <c r="DB124" s="253"/>
      <c r="DC124" s="253"/>
      <c r="DD124" s="253"/>
      <c r="DE124" s="253"/>
      <c r="DF124" s="253"/>
      <c r="DG124" s="253"/>
      <c r="DH124" s="253"/>
      <c r="DI124" s="253"/>
      <c r="DJ124" s="253"/>
      <c r="DK124" s="253"/>
      <c r="DL124" s="253"/>
      <c r="DM124" s="253"/>
      <c r="DN124" s="253"/>
      <c r="DO124" s="253"/>
      <c r="DP124" s="253"/>
      <c r="DQ124" s="253"/>
      <c r="DR124" s="253"/>
      <c r="DS124" s="253"/>
      <c r="DT124" s="253"/>
      <c r="DU124" s="253"/>
      <c r="DV124" s="253"/>
      <c r="DW124" s="253"/>
      <c r="DX124" s="253"/>
      <c r="DY124" s="253"/>
      <c r="DZ124" s="254"/>
    </row>
    <row r="125" spans="1:130" x14ac:dyDescent="0.3">
      <c r="A125" s="439"/>
      <c r="B125" s="280" t="s">
        <v>80</v>
      </c>
      <c r="C125" s="252"/>
      <c r="D125" s="253"/>
      <c r="E125" s="253"/>
      <c r="F125" s="253"/>
      <c r="G125" s="253"/>
      <c r="H125" s="253"/>
      <c r="I125" s="253"/>
      <c r="J125" s="253"/>
      <c r="K125" s="253"/>
      <c r="L125" s="253"/>
      <c r="M125" s="253"/>
      <c r="N125" s="253"/>
      <c r="O125" s="253"/>
      <c r="P125" s="253"/>
      <c r="Q125" s="253"/>
      <c r="R125" s="253"/>
      <c r="S125" s="253"/>
      <c r="T125" s="253"/>
      <c r="U125" s="253"/>
      <c r="V125" s="253"/>
      <c r="W125" s="253"/>
      <c r="X125" s="253"/>
      <c r="Y125" s="253"/>
      <c r="Z125" s="253"/>
      <c r="AA125" s="253"/>
      <c r="AB125" s="253"/>
      <c r="AC125" s="253"/>
      <c r="AD125" s="253"/>
      <c r="AE125" s="253"/>
      <c r="AF125" s="253"/>
      <c r="AG125" s="253"/>
      <c r="AH125" s="253"/>
      <c r="AI125" s="253"/>
      <c r="AJ125" s="253"/>
      <c r="AK125" s="253"/>
      <c r="AL125" s="253"/>
      <c r="AM125" s="253"/>
      <c r="AN125" s="253"/>
      <c r="AO125" s="253"/>
      <c r="AP125" s="253"/>
      <c r="AQ125" s="253"/>
      <c r="AR125" s="253"/>
      <c r="AS125" s="253"/>
      <c r="AT125" s="253"/>
      <c r="AU125" s="253"/>
      <c r="AV125" s="253"/>
      <c r="AW125" s="253"/>
      <c r="AX125" s="253"/>
      <c r="AY125" s="253"/>
      <c r="AZ125" s="253"/>
      <c r="BA125" s="253"/>
      <c r="BB125" s="253"/>
      <c r="BC125" s="253"/>
      <c r="BD125" s="253"/>
      <c r="BE125" s="253"/>
      <c r="BF125" s="253"/>
      <c r="BG125" s="253"/>
      <c r="BH125" s="253"/>
      <c r="BI125" s="253"/>
      <c r="BJ125" s="253"/>
      <c r="BK125" s="253"/>
      <c r="BL125" s="253"/>
      <c r="BM125" s="253"/>
      <c r="BN125" s="253"/>
      <c r="BO125" s="253"/>
      <c r="BP125" s="253"/>
      <c r="BQ125" s="253"/>
      <c r="BR125" s="253"/>
      <c r="BS125" s="253"/>
      <c r="BT125" s="253"/>
      <c r="BU125" s="253"/>
      <c r="BV125" s="253"/>
      <c r="BW125" s="253"/>
      <c r="BX125" s="253"/>
      <c r="BY125" s="253"/>
      <c r="BZ125" s="253"/>
      <c r="CA125" s="253"/>
      <c r="CB125" s="253"/>
      <c r="CC125" s="253"/>
      <c r="CD125" s="253"/>
      <c r="CE125" s="253"/>
      <c r="CF125" s="253"/>
      <c r="CG125" s="253"/>
      <c r="CH125" s="253"/>
      <c r="CI125" s="253"/>
      <c r="CJ125" s="253"/>
      <c r="CK125" s="253"/>
      <c r="CL125" s="253"/>
      <c r="CM125" s="253"/>
      <c r="CN125" s="253"/>
      <c r="CO125" s="253"/>
      <c r="CP125" s="253"/>
      <c r="CQ125" s="253"/>
      <c r="CR125" s="253"/>
      <c r="CS125" s="253"/>
      <c r="CT125" s="253"/>
      <c r="CU125" s="253"/>
      <c r="CV125" s="253"/>
      <c r="CW125" s="253"/>
      <c r="CX125" s="253"/>
      <c r="CY125" s="253"/>
      <c r="CZ125" s="253"/>
      <c r="DA125" s="253"/>
      <c r="DB125" s="253"/>
      <c r="DC125" s="253"/>
      <c r="DD125" s="253"/>
      <c r="DE125" s="253"/>
      <c r="DF125" s="253"/>
      <c r="DG125" s="253"/>
      <c r="DH125" s="253"/>
      <c r="DI125" s="253"/>
      <c r="DJ125" s="253"/>
      <c r="DK125" s="253"/>
      <c r="DL125" s="253"/>
      <c r="DM125" s="253"/>
      <c r="DN125" s="253"/>
      <c r="DO125" s="253"/>
      <c r="DP125" s="253"/>
      <c r="DQ125" s="253"/>
      <c r="DR125" s="253"/>
      <c r="DS125" s="253"/>
      <c r="DT125" s="253"/>
      <c r="DU125" s="253"/>
      <c r="DV125" s="253"/>
      <c r="DW125" s="253"/>
      <c r="DX125" s="253"/>
      <c r="DY125" s="253"/>
      <c r="DZ125" s="254"/>
    </row>
    <row r="126" spans="1:130" x14ac:dyDescent="0.3">
      <c r="A126" s="440"/>
      <c r="B126" s="263" t="s">
        <v>81</v>
      </c>
      <c r="C126" s="252"/>
      <c r="D126" s="253"/>
      <c r="E126" s="253"/>
      <c r="F126" s="253"/>
      <c r="G126" s="253"/>
      <c r="H126" s="253"/>
      <c r="I126" s="253"/>
      <c r="J126" s="253"/>
      <c r="K126" s="253"/>
      <c r="L126" s="253"/>
      <c r="M126" s="253"/>
      <c r="N126" s="253"/>
      <c r="O126" s="253"/>
      <c r="P126" s="253"/>
      <c r="Q126" s="253"/>
      <c r="R126" s="253"/>
      <c r="S126" s="253"/>
      <c r="T126" s="253"/>
      <c r="U126" s="253"/>
      <c r="V126" s="253"/>
      <c r="W126" s="253"/>
      <c r="X126" s="253"/>
      <c r="Y126" s="253"/>
      <c r="Z126" s="253"/>
      <c r="AA126" s="253"/>
      <c r="AB126" s="253"/>
      <c r="AC126" s="253"/>
      <c r="AD126" s="253"/>
      <c r="AE126" s="253"/>
      <c r="AF126" s="253"/>
      <c r="AG126" s="253"/>
      <c r="AH126" s="253"/>
      <c r="AI126" s="253"/>
      <c r="AJ126" s="253"/>
      <c r="AK126" s="253"/>
      <c r="AL126" s="253"/>
      <c r="AM126" s="253"/>
      <c r="AN126" s="253"/>
      <c r="AO126" s="253"/>
      <c r="AP126" s="253"/>
      <c r="AQ126" s="253"/>
      <c r="AR126" s="253"/>
      <c r="AS126" s="253"/>
      <c r="AT126" s="253"/>
      <c r="AU126" s="253"/>
      <c r="AV126" s="253"/>
      <c r="AW126" s="253"/>
      <c r="AX126" s="253"/>
      <c r="AY126" s="253"/>
      <c r="AZ126" s="253"/>
      <c r="BA126" s="253"/>
      <c r="BB126" s="253"/>
      <c r="BC126" s="253"/>
      <c r="BD126" s="253"/>
      <c r="BE126" s="253"/>
      <c r="BF126" s="253"/>
      <c r="BG126" s="253"/>
      <c r="BH126" s="253"/>
      <c r="BI126" s="253"/>
      <c r="BJ126" s="253"/>
      <c r="BK126" s="253"/>
      <c r="BL126" s="253"/>
      <c r="BM126" s="253"/>
      <c r="BN126" s="253"/>
      <c r="BO126" s="253"/>
      <c r="BP126" s="253"/>
      <c r="BQ126" s="253"/>
      <c r="BR126" s="253"/>
      <c r="BS126" s="253"/>
      <c r="BT126" s="253"/>
      <c r="BU126" s="253"/>
      <c r="BV126" s="253"/>
      <c r="BW126" s="253"/>
      <c r="BX126" s="253"/>
      <c r="BY126" s="253"/>
      <c r="BZ126" s="253"/>
      <c r="CA126" s="253"/>
      <c r="CB126" s="253"/>
      <c r="CC126" s="253"/>
      <c r="CD126" s="253"/>
      <c r="CE126" s="253"/>
      <c r="CF126" s="253"/>
      <c r="CG126" s="253"/>
      <c r="CH126" s="253"/>
      <c r="CI126" s="253"/>
      <c r="CJ126" s="253"/>
      <c r="CK126" s="253"/>
      <c r="CL126" s="253"/>
      <c r="CM126" s="253"/>
      <c r="CN126" s="253"/>
      <c r="CO126" s="253"/>
      <c r="CP126" s="253"/>
      <c r="CQ126" s="253"/>
      <c r="CR126" s="253"/>
      <c r="CS126" s="253"/>
      <c r="CT126" s="253"/>
      <c r="CU126" s="253"/>
      <c r="CV126" s="253"/>
      <c r="CW126" s="253"/>
      <c r="CX126" s="253"/>
      <c r="CY126" s="253"/>
      <c r="CZ126" s="253"/>
      <c r="DA126" s="253"/>
      <c r="DB126" s="253"/>
      <c r="DC126" s="253"/>
      <c r="DD126" s="253"/>
      <c r="DE126" s="253"/>
      <c r="DF126" s="253"/>
      <c r="DG126" s="253"/>
      <c r="DH126" s="253"/>
      <c r="DI126" s="253"/>
      <c r="DJ126" s="253"/>
      <c r="DK126" s="253"/>
      <c r="DL126" s="253"/>
      <c r="DM126" s="253"/>
      <c r="DN126" s="253"/>
      <c r="DO126" s="253"/>
      <c r="DP126" s="253"/>
      <c r="DQ126" s="253"/>
      <c r="DR126" s="253"/>
      <c r="DS126" s="253"/>
      <c r="DT126" s="253"/>
      <c r="DU126" s="253"/>
      <c r="DV126" s="253"/>
      <c r="DW126" s="253"/>
      <c r="DX126" s="253"/>
      <c r="DY126" s="253"/>
      <c r="DZ126" s="254"/>
    </row>
    <row r="127" spans="1:130" x14ac:dyDescent="0.3">
      <c r="A127" s="438">
        <f t="shared" ref="A127:A183" si="9">A119+7</f>
        <v>43083</v>
      </c>
      <c r="B127" s="263" t="s">
        <v>78</v>
      </c>
      <c r="C127" s="252"/>
      <c r="D127" s="253"/>
      <c r="E127" s="253"/>
      <c r="F127" s="253"/>
      <c r="G127" s="253"/>
      <c r="H127" s="253"/>
      <c r="I127" s="253"/>
      <c r="J127" s="253"/>
      <c r="K127" s="253"/>
      <c r="L127" s="253"/>
      <c r="M127" s="253"/>
      <c r="N127" s="253"/>
      <c r="O127" s="253"/>
      <c r="P127" s="253"/>
      <c r="Q127" s="253"/>
      <c r="R127" s="253"/>
      <c r="S127" s="253"/>
      <c r="T127" s="253"/>
      <c r="U127" s="253"/>
      <c r="V127" s="253"/>
      <c r="W127" s="253"/>
      <c r="X127" s="253"/>
      <c r="Y127" s="253"/>
      <c r="Z127" s="253"/>
      <c r="AA127" s="253"/>
      <c r="AB127" s="253"/>
      <c r="AC127" s="253"/>
      <c r="AD127" s="253"/>
      <c r="AE127" s="253"/>
      <c r="AF127" s="253"/>
      <c r="AG127" s="253"/>
      <c r="AH127" s="253"/>
      <c r="AI127" s="253"/>
      <c r="AJ127" s="253"/>
      <c r="AK127" s="253"/>
      <c r="AL127" s="253"/>
      <c r="AM127" s="253"/>
      <c r="AN127" s="253"/>
      <c r="AO127" s="253"/>
      <c r="AP127" s="253"/>
      <c r="AQ127" s="253"/>
      <c r="AR127" s="253"/>
      <c r="AS127" s="253"/>
      <c r="AT127" s="253"/>
      <c r="AU127" s="253"/>
      <c r="AV127" s="253"/>
      <c r="AW127" s="253"/>
      <c r="AX127" s="253"/>
      <c r="AY127" s="253"/>
      <c r="AZ127" s="253"/>
      <c r="BA127" s="253"/>
      <c r="BB127" s="253"/>
      <c r="BC127" s="253"/>
      <c r="BD127" s="253"/>
      <c r="BE127" s="253"/>
      <c r="BF127" s="253"/>
      <c r="BG127" s="253"/>
      <c r="BH127" s="253"/>
      <c r="BI127" s="253"/>
      <c r="BJ127" s="253"/>
      <c r="BK127" s="253"/>
      <c r="BL127" s="253"/>
      <c r="BM127" s="253"/>
      <c r="BN127" s="253"/>
      <c r="BO127" s="253"/>
      <c r="BP127" s="253"/>
      <c r="BQ127" s="253"/>
      <c r="BR127" s="253"/>
      <c r="BS127" s="253"/>
      <c r="BT127" s="253"/>
      <c r="BU127" s="253"/>
      <c r="BV127" s="253"/>
      <c r="BW127" s="253"/>
      <c r="BX127" s="253"/>
      <c r="BY127" s="253"/>
      <c r="BZ127" s="253"/>
      <c r="CA127" s="253"/>
      <c r="CB127" s="253"/>
      <c r="CC127" s="253"/>
      <c r="CD127" s="253"/>
      <c r="CE127" s="253"/>
      <c r="CF127" s="253"/>
      <c r="CG127" s="253"/>
      <c r="CH127" s="253"/>
      <c r="CI127" s="253"/>
      <c r="CJ127" s="253"/>
      <c r="CK127" s="253"/>
      <c r="CL127" s="253"/>
      <c r="CM127" s="253"/>
      <c r="CN127" s="253"/>
      <c r="CO127" s="253"/>
      <c r="CP127" s="253"/>
      <c r="CQ127" s="253"/>
      <c r="CR127" s="253"/>
      <c r="CS127" s="253"/>
      <c r="CT127" s="253"/>
      <c r="CU127" s="253"/>
      <c r="CV127" s="253"/>
      <c r="CW127" s="253"/>
      <c r="CX127" s="253"/>
      <c r="CY127" s="253"/>
      <c r="CZ127" s="253"/>
      <c r="DA127" s="253"/>
      <c r="DB127" s="253"/>
      <c r="DC127" s="253"/>
      <c r="DD127" s="253"/>
      <c r="DE127" s="253"/>
      <c r="DF127" s="253"/>
      <c r="DG127" s="253"/>
      <c r="DH127" s="253"/>
      <c r="DI127" s="253"/>
      <c r="DJ127" s="253"/>
      <c r="DK127" s="253"/>
      <c r="DL127" s="253"/>
      <c r="DM127" s="253"/>
      <c r="DN127" s="253"/>
      <c r="DO127" s="253"/>
      <c r="DP127" s="253"/>
      <c r="DQ127" s="253"/>
      <c r="DR127" s="253"/>
      <c r="DS127" s="253"/>
      <c r="DT127" s="253"/>
      <c r="DU127" s="253"/>
      <c r="DV127" s="253"/>
      <c r="DW127" s="253"/>
      <c r="DX127" s="253"/>
      <c r="DY127" s="253"/>
      <c r="DZ127" s="254"/>
    </row>
    <row r="128" spans="1:130" x14ac:dyDescent="0.3">
      <c r="A128" s="439"/>
      <c r="B128" s="263" t="s">
        <v>79</v>
      </c>
      <c r="C128" s="252"/>
      <c r="D128" s="253"/>
      <c r="E128" s="253"/>
      <c r="F128" s="253"/>
      <c r="G128" s="253"/>
      <c r="H128" s="253"/>
      <c r="I128" s="253"/>
      <c r="J128" s="253"/>
      <c r="K128" s="253"/>
      <c r="L128" s="253"/>
      <c r="M128" s="253"/>
      <c r="N128" s="253"/>
      <c r="O128" s="253"/>
      <c r="P128" s="253"/>
      <c r="Q128" s="253"/>
      <c r="R128" s="253"/>
      <c r="S128" s="253"/>
      <c r="T128" s="253"/>
      <c r="U128" s="253"/>
      <c r="V128" s="253"/>
      <c r="W128" s="253"/>
      <c r="X128" s="253"/>
      <c r="Y128" s="253"/>
      <c r="Z128" s="253"/>
      <c r="AA128" s="253"/>
      <c r="AB128" s="253"/>
      <c r="AC128" s="253"/>
      <c r="AD128" s="253"/>
      <c r="AE128" s="253"/>
      <c r="AF128" s="253"/>
      <c r="AG128" s="253"/>
      <c r="AH128" s="253"/>
      <c r="AI128" s="253"/>
      <c r="AJ128" s="253"/>
      <c r="AK128" s="253"/>
      <c r="AL128" s="253"/>
      <c r="AM128" s="253"/>
      <c r="AN128" s="253"/>
      <c r="AO128" s="253"/>
      <c r="AP128" s="253"/>
      <c r="AQ128" s="253"/>
      <c r="AR128" s="253"/>
      <c r="AS128" s="253"/>
      <c r="AT128" s="253"/>
      <c r="AU128" s="253"/>
      <c r="AV128" s="253"/>
      <c r="AW128" s="253"/>
      <c r="AX128" s="253"/>
      <c r="AY128" s="253"/>
      <c r="AZ128" s="253"/>
      <c r="BA128" s="253"/>
      <c r="BB128" s="253"/>
      <c r="BC128" s="253"/>
      <c r="BD128" s="253"/>
      <c r="BE128" s="253"/>
      <c r="BF128" s="253"/>
      <c r="BG128" s="253"/>
      <c r="BH128" s="253"/>
      <c r="BI128" s="253"/>
      <c r="BJ128" s="253"/>
      <c r="BK128" s="253"/>
      <c r="BL128" s="253"/>
      <c r="BM128" s="253"/>
      <c r="BN128" s="253"/>
      <c r="BO128" s="253"/>
      <c r="BP128" s="253"/>
      <c r="BQ128" s="253"/>
      <c r="BR128" s="253"/>
      <c r="BS128" s="253"/>
      <c r="BT128" s="253"/>
      <c r="BU128" s="253"/>
      <c r="BV128" s="253"/>
      <c r="BW128" s="253"/>
      <c r="BX128" s="253"/>
      <c r="BY128" s="253"/>
      <c r="BZ128" s="253"/>
      <c r="CA128" s="253"/>
      <c r="CB128" s="253"/>
      <c r="CC128" s="253"/>
      <c r="CD128" s="253"/>
      <c r="CE128" s="253"/>
      <c r="CF128" s="253"/>
      <c r="CG128" s="253"/>
      <c r="CH128" s="253"/>
      <c r="CI128" s="253"/>
      <c r="CJ128" s="253"/>
      <c r="CK128" s="253"/>
      <c r="CL128" s="253"/>
      <c r="CM128" s="253"/>
      <c r="CN128" s="253"/>
      <c r="CO128" s="253"/>
      <c r="CP128" s="253"/>
      <c r="CQ128" s="253"/>
      <c r="CR128" s="253"/>
      <c r="CS128" s="253"/>
      <c r="CT128" s="253"/>
      <c r="CU128" s="253"/>
      <c r="CV128" s="253"/>
      <c r="CW128" s="253"/>
      <c r="CX128" s="253"/>
      <c r="CY128" s="253"/>
      <c r="CZ128" s="253"/>
      <c r="DA128" s="253"/>
      <c r="DB128" s="253"/>
      <c r="DC128" s="253"/>
      <c r="DD128" s="253"/>
      <c r="DE128" s="253"/>
      <c r="DF128" s="253"/>
      <c r="DG128" s="253"/>
      <c r="DH128" s="253"/>
      <c r="DI128" s="253"/>
      <c r="DJ128" s="253"/>
      <c r="DK128" s="253"/>
      <c r="DL128" s="253"/>
      <c r="DM128" s="253"/>
      <c r="DN128" s="253"/>
      <c r="DO128" s="253"/>
      <c r="DP128" s="253"/>
      <c r="DQ128" s="253"/>
      <c r="DR128" s="253"/>
      <c r="DS128" s="253"/>
      <c r="DT128" s="253"/>
      <c r="DU128" s="253"/>
      <c r="DV128" s="253"/>
      <c r="DW128" s="253"/>
      <c r="DX128" s="253"/>
      <c r="DY128" s="253"/>
      <c r="DZ128" s="254"/>
    </row>
    <row r="129" spans="1:130" x14ac:dyDescent="0.3">
      <c r="A129" s="439"/>
      <c r="B129" s="263" t="s">
        <v>77</v>
      </c>
      <c r="C129" s="252"/>
      <c r="D129" s="253"/>
      <c r="E129" s="253"/>
      <c r="F129" s="253"/>
      <c r="G129" s="253"/>
      <c r="H129" s="253"/>
      <c r="I129" s="253"/>
      <c r="J129" s="253"/>
      <c r="K129" s="253"/>
      <c r="L129" s="253"/>
      <c r="M129" s="253"/>
      <c r="N129" s="253"/>
      <c r="O129" s="253"/>
      <c r="P129" s="253"/>
      <c r="Q129" s="253"/>
      <c r="R129" s="253"/>
      <c r="S129" s="253"/>
      <c r="T129" s="253"/>
      <c r="U129" s="253"/>
      <c r="V129" s="253"/>
      <c r="W129" s="253"/>
      <c r="X129" s="253"/>
      <c r="Y129" s="253"/>
      <c r="Z129" s="253"/>
      <c r="AA129" s="253"/>
      <c r="AB129" s="253"/>
      <c r="AC129" s="253"/>
      <c r="AD129" s="253"/>
      <c r="AE129" s="253"/>
      <c r="AF129" s="253"/>
      <c r="AG129" s="253"/>
      <c r="AH129" s="253"/>
      <c r="AI129" s="253"/>
      <c r="AJ129" s="253"/>
      <c r="AK129" s="253"/>
      <c r="AL129" s="253"/>
      <c r="AM129" s="253"/>
      <c r="AN129" s="253"/>
      <c r="AO129" s="253"/>
      <c r="AP129" s="253"/>
      <c r="AQ129" s="253"/>
      <c r="AR129" s="253"/>
      <c r="AS129" s="253"/>
      <c r="AT129" s="253"/>
      <c r="AU129" s="253"/>
      <c r="AV129" s="253"/>
      <c r="AW129" s="253"/>
      <c r="AX129" s="253"/>
      <c r="AY129" s="253"/>
      <c r="AZ129" s="253"/>
      <c r="BA129" s="253"/>
      <c r="BB129" s="253"/>
      <c r="BC129" s="253"/>
      <c r="BD129" s="253"/>
      <c r="BE129" s="253"/>
      <c r="BF129" s="253"/>
      <c r="BG129" s="253"/>
      <c r="BH129" s="253"/>
      <c r="BI129" s="253"/>
      <c r="BJ129" s="253"/>
      <c r="BK129" s="253"/>
      <c r="BL129" s="253"/>
      <c r="BM129" s="253"/>
      <c r="BN129" s="253"/>
      <c r="BO129" s="253"/>
      <c r="BP129" s="253"/>
      <c r="BQ129" s="253"/>
      <c r="BR129" s="253"/>
      <c r="BS129" s="253"/>
      <c r="BT129" s="253"/>
      <c r="BU129" s="253"/>
      <c r="BV129" s="253"/>
      <c r="BW129" s="253"/>
      <c r="BX129" s="253"/>
      <c r="BY129" s="253"/>
      <c r="BZ129" s="253"/>
      <c r="CA129" s="253"/>
      <c r="CB129" s="253"/>
      <c r="CC129" s="253"/>
      <c r="CD129" s="253"/>
      <c r="CE129" s="253"/>
      <c r="CF129" s="253"/>
      <c r="CG129" s="253"/>
      <c r="CH129" s="253"/>
      <c r="CI129" s="253"/>
      <c r="CJ129" s="253"/>
      <c r="CK129" s="253"/>
      <c r="CL129" s="253"/>
      <c r="CM129" s="253"/>
      <c r="CN129" s="253"/>
      <c r="CO129" s="253"/>
      <c r="CP129" s="253"/>
      <c r="CQ129" s="253"/>
      <c r="CR129" s="253"/>
      <c r="CS129" s="253"/>
      <c r="CT129" s="253"/>
      <c r="CU129" s="253"/>
      <c r="CV129" s="253"/>
      <c r="CW129" s="253"/>
      <c r="CX129" s="253"/>
      <c r="CY129" s="253"/>
      <c r="CZ129" s="253"/>
      <c r="DA129" s="253"/>
      <c r="DB129" s="253"/>
      <c r="DC129" s="253"/>
      <c r="DD129" s="253"/>
      <c r="DE129" s="253"/>
      <c r="DF129" s="253"/>
      <c r="DG129" s="253"/>
      <c r="DH129" s="253"/>
      <c r="DI129" s="253"/>
      <c r="DJ129" s="253"/>
      <c r="DK129" s="253"/>
      <c r="DL129" s="253"/>
      <c r="DM129" s="253"/>
      <c r="DN129" s="253"/>
      <c r="DO129" s="253"/>
      <c r="DP129" s="253"/>
      <c r="DQ129" s="253"/>
      <c r="DR129" s="253"/>
      <c r="DS129" s="253"/>
      <c r="DT129" s="253"/>
      <c r="DU129" s="253"/>
      <c r="DV129" s="253"/>
      <c r="DW129" s="253"/>
      <c r="DX129" s="253"/>
      <c r="DY129" s="253"/>
      <c r="DZ129" s="254"/>
    </row>
    <row r="130" spans="1:130" x14ac:dyDescent="0.3">
      <c r="A130" s="439"/>
      <c r="B130" s="263" t="s">
        <v>82</v>
      </c>
      <c r="C130" s="252"/>
      <c r="D130" s="253"/>
      <c r="E130" s="253"/>
      <c r="F130" s="253"/>
      <c r="G130" s="253"/>
      <c r="H130" s="253"/>
      <c r="I130" s="253"/>
      <c r="J130" s="253"/>
      <c r="K130" s="253"/>
      <c r="L130" s="253"/>
      <c r="M130" s="253"/>
      <c r="N130" s="253"/>
      <c r="O130" s="253"/>
      <c r="P130" s="253"/>
      <c r="Q130" s="253"/>
      <c r="R130" s="253"/>
      <c r="S130" s="253"/>
      <c r="T130" s="253"/>
      <c r="U130" s="253"/>
      <c r="V130" s="253"/>
      <c r="W130" s="253"/>
      <c r="X130" s="253"/>
      <c r="Y130" s="253"/>
      <c r="Z130" s="253"/>
      <c r="AA130" s="253"/>
      <c r="AB130" s="253"/>
      <c r="AC130" s="253"/>
      <c r="AD130" s="253"/>
      <c r="AE130" s="253"/>
      <c r="AF130" s="253"/>
      <c r="AG130" s="253"/>
      <c r="AH130" s="253"/>
      <c r="AI130" s="253"/>
      <c r="AJ130" s="253"/>
      <c r="AK130" s="253"/>
      <c r="AL130" s="253"/>
      <c r="AM130" s="253"/>
      <c r="AN130" s="253"/>
      <c r="AO130" s="253"/>
      <c r="AP130" s="253"/>
      <c r="AQ130" s="253"/>
      <c r="AR130" s="253"/>
      <c r="AS130" s="253"/>
      <c r="AT130" s="253"/>
      <c r="AU130" s="253"/>
      <c r="AV130" s="253"/>
      <c r="AW130" s="253"/>
      <c r="AX130" s="253"/>
      <c r="AY130" s="253"/>
      <c r="AZ130" s="253"/>
      <c r="BA130" s="253"/>
      <c r="BB130" s="253"/>
      <c r="BC130" s="253"/>
      <c r="BD130" s="253"/>
      <c r="BE130" s="253"/>
      <c r="BF130" s="253"/>
      <c r="BG130" s="253"/>
      <c r="BH130" s="253"/>
      <c r="BI130" s="253"/>
      <c r="BJ130" s="253"/>
      <c r="BK130" s="253"/>
      <c r="BL130" s="253"/>
      <c r="BM130" s="253"/>
      <c r="BN130" s="253"/>
      <c r="BO130" s="253"/>
      <c r="BP130" s="253"/>
      <c r="BQ130" s="253"/>
      <c r="BR130" s="253"/>
      <c r="BS130" s="253"/>
      <c r="BT130" s="253"/>
      <c r="BU130" s="253"/>
      <c r="BV130" s="253"/>
      <c r="BW130" s="253"/>
      <c r="BX130" s="253"/>
      <c r="BY130" s="253"/>
      <c r="BZ130" s="253"/>
      <c r="CA130" s="253"/>
      <c r="CB130" s="253"/>
      <c r="CC130" s="253"/>
      <c r="CD130" s="253"/>
      <c r="CE130" s="253"/>
      <c r="CF130" s="253"/>
      <c r="CG130" s="253"/>
      <c r="CH130" s="253"/>
      <c r="CI130" s="253"/>
      <c r="CJ130" s="253"/>
      <c r="CK130" s="253"/>
      <c r="CL130" s="253"/>
      <c r="CM130" s="253"/>
      <c r="CN130" s="253"/>
      <c r="CO130" s="253"/>
      <c r="CP130" s="253"/>
      <c r="CQ130" s="253"/>
      <c r="CR130" s="253"/>
      <c r="CS130" s="253"/>
      <c r="CT130" s="253"/>
      <c r="CU130" s="253"/>
      <c r="CV130" s="253"/>
      <c r="CW130" s="253"/>
      <c r="CX130" s="253"/>
      <c r="CY130" s="253"/>
      <c r="CZ130" s="253"/>
      <c r="DA130" s="253"/>
      <c r="DB130" s="253"/>
      <c r="DC130" s="253"/>
      <c r="DD130" s="253"/>
      <c r="DE130" s="253"/>
      <c r="DF130" s="253"/>
      <c r="DG130" s="253"/>
      <c r="DH130" s="253"/>
      <c r="DI130" s="253"/>
      <c r="DJ130" s="253"/>
      <c r="DK130" s="253"/>
      <c r="DL130" s="253"/>
      <c r="DM130" s="253"/>
      <c r="DN130" s="253"/>
      <c r="DO130" s="253"/>
      <c r="DP130" s="253"/>
      <c r="DQ130" s="253"/>
      <c r="DR130" s="253"/>
      <c r="DS130" s="253"/>
      <c r="DT130" s="253"/>
      <c r="DU130" s="253"/>
      <c r="DV130" s="253"/>
      <c r="DW130" s="253"/>
      <c r="DX130" s="253"/>
      <c r="DY130" s="253"/>
      <c r="DZ130" s="254"/>
    </row>
    <row r="131" spans="1:130" x14ac:dyDescent="0.3">
      <c r="A131" s="439"/>
      <c r="B131" s="263" t="s">
        <v>83</v>
      </c>
      <c r="C131" s="252"/>
      <c r="D131" s="253"/>
      <c r="E131" s="253"/>
      <c r="F131" s="253"/>
      <c r="G131" s="253"/>
      <c r="H131" s="253"/>
      <c r="I131" s="253"/>
      <c r="J131" s="253"/>
      <c r="K131" s="253"/>
      <c r="L131" s="253"/>
      <c r="M131" s="253"/>
      <c r="N131" s="253"/>
      <c r="O131" s="253"/>
      <c r="P131" s="253"/>
      <c r="Q131" s="253"/>
      <c r="R131" s="253"/>
      <c r="S131" s="253"/>
      <c r="T131" s="253"/>
      <c r="U131" s="253"/>
      <c r="V131" s="253"/>
      <c r="W131" s="253"/>
      <c r="X131" s="253"/>
      <c r="Y131" s="253"/>
      <c r="Z131" s="253"/>
      <c r="AA131" s="253"/>
      <c r="AB131" s="253"/>
      <c r="AC131" s="253"/>
      <c r="AD131" s="253"/>
      <c r="AE131" s="253"/>
      <c r="AF131" s="253"/>
      <c r="AG131" s="253"/>
      <c r="AH131" s="253"/>
      <c r="AI131" s="253"/>
      <c r="AJ131" s="253"/>
      <c r="AK131" s="253"/>
      <c r="AL131" s="253"/>
      <c r="AM131" s="253"/>
      <c r="AN131" s="253"/>
      <c r="AO131" s="253"/>
      <c r="AP131" s="253"/>
      <c r="AQ131" s="253"/>
      <c r="AR131" s="253"/>
      <c r="AS131" s="253"/>
      <c r="AT131" s="253"/>
      <c r="AU131" s="253"/>
      <c r="AV131" s="253"/>
      <c r="AW131" s="253"/>
      <c r="AX131" s="253"/>
      <c r="AY131" s="253"/>
      <c r="AZ131" s="253"/>
      <c r="BA131" s="253"/>
      <c r="BB131" s="253"/>
      <c r="BC131" s="253"/>
      <c r="BD131" s="253"/>
      <c r="BE131" s="253"/>
      <c r="BF131" s="253"/>
      <c r="BG131" s="253"/>
      <c r="BH131" s="253"/>
      <c r="BI131" s="253"/>
      <c r="BJ131" s="253"/>
      <c r="BK131" s="253"/>
      <c r="BL131" s="253"/>
      <c r="BM131" s="253"/>
      <c r="BN131" s="253"/>
      <c r="BO131" s="253"/>
      <c r="BP131" s="253"/>
      <c r="BQ131" s="253"/>
      <c r="BR131" s="253"/>
      <c r="BS131" s="253"/>
      <c r="BT131" s="253"/>
      <c r="BU131" s="253"/>
      <c r="BV131" s="253"/>
      <c r="BW131" s="253"/>
      <c r="BX131" s="253"/>
      <c r="BY131" s="253"/>
      <c r="BZ131" s="253"/>
      <c r="CA131" s="253"/>
      <c r="CB131" s="253"/>
      <c r="CC131" s="253"/>
      <c r="CD131" s="253"/>
      <c r="CE131" s="253"/>
      <c r="CF131" s="253"/>
      <c r="CG131" s="253"/>
      <c r="CH131" s="253"/>
      <c r="CI131" s="253"/>
      <c r="CJ131" s="253"/>
      <c r="CK131" s="253"/>
      <c r="CL131" s="253"/>
      <c r="CM131" s="253"/>
      <c r="CN131" s="253"/>
      <c r="CO131" s="253"/>
      <c r="CP131" s="253"/>
      <c r="CQ131" s="253"/>
      <c r="CR131" s="253"/>
      <c r="CS131" s="253"/>
      <c r="CT131" s="253"/>
      <c r="CU131" s="253"/>
      <c r="CV131" s="253"/>
      <c r="CW131" s="253"/>
      <c r="CX131" s="253"/>
      <c r="CY131" s="253"/>
      <c r="CZ131" s="253"/>
      <c r="DA131" s="253"/>
      <c r="DB131" s="253"/>
      <c r="DC131" s="253"/>
      <c r="DD131" s="253"/>
      <c r="DE131" s="253"/>
      <c r="DF131" s="253"/>
      <c r="DG131" s="253"/>
      <c r="DH131" s="253"/>
      <c r="DI131" s="253"/>
      <c r="DJ131" s="253"/>
      <c r="DK131" s="253"/>
      <c r="DL131" s="253"/>
      <c r="DM131" s="253"/>
      <c r="DN131" s="253"/>
      <c r="DO131" s="253"/>
      <c r="DP131" s="253"/>
      <c r="DQ131" s="253"/>
      <c r="DR131" s="253"/>
      <c r="DS131" s="253"/>
      <c r="DT131" s="253"/>
      <c r="DU131" s="253"/>
      <c r="DV131" s="253"/>
      <c r="DW131" s="253"/>
      <c r="DX131" s="253"/>
      <c r="DY131" s="253"/>
      <c r="DZ131" s="254"/>
    </row>
    <row r="132" spans="1:130" x14ac:dyDescent="0.3">
      <c r="A132" s="439"/>
      <c r="B132" s="263" t="s">
        <v>38</v>
      </c>
      <c r="C132" s="252"/>
      <c r="D132" s="253"/>
      <c r="E132" s="253"/>
      <c r="F132" s="253"/>
      <c r="G132" s="253"/>
      <c r="H132" s="253"/>
      <c r="I132" s="253"/>
      <c r="J132" s="253"/>
      <c r="K132" s="253"/>
      <c r="L132" s="253"/>
      <c r="M132" s="253"/>
      <c r="N132" s="253"/>
      <c r="O132" s="253"/>
      <c r="P132" s="253"/>
      <c r="Q132" s="253"/>
      <c r="R132" s="253"/>
      <c r="S132" s="253"/>
      <c r="T132" s="253"/>
      <c r="U132" s="253"/>
      <c r="V132" s="253"/>
      <c r="W132" s="253"/>
      <c r="X132" s="253"/>
      <c r="Y132" s="253"/>
      <c r="Z132" s="253"/>
      <c r="AA132" s="253"/>
      <c r="AB132" s="253"/>
      <c r="AC132" s="253"/>
      <c r="AD132" s="253"/>
      <c r="AE132" s="253"/>
      <c r="AF132" s="253"/>
      <c r="AG132" s="253"/>
      <c r="AH132" s="253"/>
      <c r="AI132" s="253"/>
      <c r="AJ132" s="253"/>
      <c r="AK132" s="253"/>
      <c r="AL132" s="253"/>
      <c r="AM132" s="253"/>
      <c r="AN132" s="253"/>
      <c r="AO132" s="253"/>
      <c r="AP132" s="253"/>
      <c r="AQ132" s="253"/>
      <c r="AR132" s="253"/>
      <c r="AS132" s="253"/>
      <c r="AT132" s="253"/>
      <c r="AU132" s="253"/>
      <c r="AV132" s="253"/>
      <c r="AW132" s="253"/>
      <c r="AX132" s="253"/>
      <c r="AY132" s="253"/>
      <c r="AZ132" s="253"/>
      <c r="BA132" s="253"/>
      <c r="BB132" s="253"/>
      <c r="BC132" s="253"/>
      <c r="BD132" s="253"/>
      <c r="BE132" s="253"/>
      <c r="BF132" s="253"/>
      <c r="BG132" s="253"/>
      <c r="BH132" s="253"/>
      <c r="BI132" s="253"/>
      <c r="BJ132" s="253"/>
      <c r="BK132" s="253"/>
      <c r="BL132" s="253"/>
      <c r="BM132" s="253"/>
      <c r="BN132" s="253"/>
      <c r="BO132" s="253"/>
      <c r="BP132" s="253"/>
      <c r="BQ132" s="253"/>
      <c r="BR132" s="253"/>
      <c r="BS132" s="253"/>
      <c r="BT132" s="253"/>
      <c r="BU132" s="253"/>
      <c r="BV132" s="253"/>
      <c r="BW132" s="253"/>
      <c r="BX132" s="253"/>
      <c r="BY132" s="253"/>
      <c r="BZ132" s="253"/>
      <c r="CA132" s="253"/>
      <c r="CB132" s="253"/>
      <c r="CC132" s="253"/>
      <c r="CD132" s="253"/>
      <c r="CE132" s="253"/>
      <c r="CF132" s="253"/>
      <c r="CG132" s="253"/>
      <c r="CH132" s="253"/>
      <c r="CI132" s="253"/>
      <c r="CJ132" s="253"/>
      <c r="CK132" s="253"/>
      <c r="CL132" s="253"/>
      <c r="CM132" s="253"/>
      <c r="CN132" s="253"/>
      <c r="CO132" s="253"/>
      <c r="CP132" s="253"/>
      <c r="CQ132" s="253"/>
      <c r="CR132" s="253"/>
      <c r="CS132" s="253"/>
      <c r="CT132" s="253"/>
      <c r="CU132" s="253"/>
      <c r="CV132" s="253"/>
      <c r="CW132" s="253"/>
      <c r="CX132" s="253"/>
      <c r="CY132" s="253"/>
      <c r="CZ132" s="253"/>
      <c r="DA132" s="253"/>
      <c r="DB132" s="253"/>
      <c r="DC132" s="253"/>
      <c r="DD132" s="253"/>
      <c r="DE132" s="253"/>
      <c r="DF132" s="253"/>
      <c r="DG132" s="253"/>
      <c r="DH132" s="253"/>
      <c r="DI132" s="253"/>
      <c r="DJ132" s="253"/>
      <c r="DK132" s="253"/>
      <c r="DL132" s="253"/>
      <c r="DM132" s="253"/>
      <c r="DN132" s="253"/>
      <c r="DO132" s="253"/>
      <c r="DP132" s="253"/>
      <c r="DQ132" s="253"/>
      <c r="DR132" s="253"/>
      <c r="DS132" s="253"/>
      <c r="DT132" s="253"/>
      <c r="DU132" s="253"/>
      <c r="DV132" s="253"/>
      <c r="DW132" s="253"/>
      <c r="DX132" s="253"/>
      <c r="DY132" s="253"/>
      <c r="DZ132" s="254"/>
    </row>
    <row r="133" spans="1:130" x14ac:dyDescent="0.3">
      <c r="A133" s="439"/>
      <c r="B133" s="280" t="s">
        <v>80</v>
      </c>
      <c r="C133" s="252"/>
      <c r="D133" s="253"/>
      <c r="E133" s="253"/>
      <c r="F133" s="253"/>
      <c r="G133" s="253"/>
      <c r="H133" s="253"/>
      <c r="I133" s="253"/>
      <c r="J133" s="253"/>
      <c r="K133" s="253"/>
      <c r="L133" s="253"/>
      <c r="M133" s="253"/>
      <c r="N133" s="253"/>
      <c r="O133" s="253"/>
      <c r="P133" s="253"/>
      <c r="Q133" s="253"/>
      <c r="R133" s="253"/>
      <c r="S133" s="253"/>
      <c r="T133" s="253"/>
      <c r="U133" s="253"/>
      <c r="V133" s="253"/>
      <c r="W133" s="253"/>
      <c r="X133" s="253"/>
      <c r="Y133" s="253"/>
      <c r="Z133" s="253"/>
      <c r="AA133" s="253"/>
      <c r="AB133" s="253"/>
      <c r="AC133" s="253"/>
      <c r="AD133" s="253"/>
      <c r="AE133" s="253"/>
      <c r="AF133" s="253"/>
      <c r="AG133" s="253"/>
      <c r="AH133" s="253"/>
      <c r="AI133" s="253"/>
      <c r="AJ133" s="253"/>
      <c r="AK133" s="253"/>
      <c r="AL133" s="253"/>
      <c r="AM133" s="253"/>
      <c r="AN133" s="253"/>
      <c r="AO133" s="253"/>
      <c r="AP133" s="253"/>
      <c r="AQ133" s="253"/>
      <c r="AR133" s="253"/>
      <c r="AS133" s="253"/>
      <c r="AT133" s="253"/>
      <c r="AU133" s="253"/>
      <c r="AV133" s="253"/>
      <c r="AW133" s="253"/>
      <c r="AX133" s="253"/>
      <c r="AY133" s="253"/>
      <c r="AZ133" s="253"/>
      <c r="BA133" s="253"/>
      <c r="BB133" s="253"/>
      <c r="BC133" s="253"/>
      <c r="BD133" s="253"/>
      <c r="BE133" s="253"/>
      <c r="BF133" s="253"/>
      <c r="BG133" s="253"/>
      <c r="BH133" s="253"/>
      <c r="BI133" s="253"/>
      <c r="BJ133" s="253"/>
      <c r="BK133" s="253"/>
      <c r="BL133" s="253"/>
      <c r="BM133" s="253"/>
      <c r="BN133" s="253"/>
      <c r="BO133" s="253"/>
      <c r="BP133" s="253"/>
      <c r="BQ133" s="253"/>
      <c r="BR133" s="253"/>
      <c r="BS133" s="253"/>
      <c r="BT133" s="253"/>
      <c r="BU133" s="253"/>
      <c r="BV133" s="253"/>
      <c r="BW133" s="253"/>
      <c r="BX133" s="253"/>
      <c r="BY133" s="253"/>
      <c r="BZ133" s="253"/>
      <c r="CA133" s="253"/>
      <c r="CB133" s="253"/>
      <c r="CC133" s="253"/>
      <c r="CD133" s="253"/>
      <c r="CE133" s="253"/>
      <c r="CF133" s="253"/>
      <c r="CG133" s="253"/>
      <c r="CH133" s="253"/>
      <c r="CI133" s="253"/>
      <c r="CJ133" s="253"/>
      <c r="CK133" s="253"/>
      <c r="CL133" s="253"/>
      <c r="CM133" s="253"/>
      <c r="CN133" s="253"/>
      <c r="CO133" s="253"/>
      <c r="CP133" s="253"/>
      <c r="CQ133" s="253"/>
      <c r="CR133" s="253"/>
      <c r="CS133" s="253"/>
      <c r="CT133" s="253"/>
      <c r="CU133" s="253"/>
      <c r="CV133" s="253"/>
      <c r="CW133" s="253"/>
      <c r="CX133" s="253"/>
      <c r="CY133" s="253"/>
      <c r="CZ133" s="253"/>
      <c r="DA133" s="253"/>
      <c r="DB133" s="253"/>
      <c r="DC133" s="253"/>
      <c r="DD133" s="253"/>
      <c r="DE133" s="253"/>
      <c r="DF133" s="253"/>
      <c r="DG133" s="253"/>
      <c r="DH133" s="253"/>
      <c r="DI133" s="253"/>
      <c r="DJ133" s="253"/>
      <c r="DK133" s="253"/>
      <c r="DL133" s="253"/>
      <c r="DM133" s="253"/>
      <c r="DN133" s="253"/>
      <c r="DO133" s="253"/>
      <c r="DP133" s="253"/>
      <c r="DQ133" s="253"/>
      <c r="DR133" s="253"/>
      <c r="DS133" s="253"/>
      <c r="DT133" s="253"/>
      <c r="DU133" s="253"/>
      <c r="DV133" s="253"/>
      <c r="DW133" s="253"/>
      <c r="DX133" s="253"/>
      <c r="DY133" s="253"/>
      <c r="DZ133" s="254"/>
    </row>
    <row r="134" spans="1:130" x14ac:dyDescent="0.3">
      <c r="A134" s="440"/>
      <c r="B134" s="263" t="s">
        <v>81</v>
      </c>
      <c r="C134" s="252"/>
      <c r="D134" s="253"/>
      <c r="E134" s="253"/>
      <c r="F134" s="253"/>
      <c r="G134" s="253"/>
      <c r="H134" s="253"/>
      <c r="I134" s="253"/>
      <c r="J134" s="253"/>
      <c r="K134" s="253"/>
      <c r="L134" s="253"/>
      <c r="M134" s="253"/>
      <c r="N134" s="253"/>
      <c r="O134" s="253"/>
      <c r="P134" s="253"/>
      <c r="Q134" s="253"/>
      <c r="R134" s="253"/>
      <c r="S134" s="253"/>
      <c r="T134" s="253"/>
      <c r="U134" s="253"/>
      <c r="V134" s="253"/>
      <c r="W134" s="253"/>
      <c r="X134" s="253"/>
      <c r="Y134" s="253"/>
      <c r="Z134" s="253"/>
      <c r="AA134" s="253"/>
      <c r="AB134" s="253"/>
      <c r="AC134" s="253"/>
      <c r="AD134" s="253"/>
      <c r="AE134" s="253"/>
      <c r="AF134" s="253"/>
      <c r="AG134" s="253"/>
      <c r="AH134" s="253"/>
      <c r="AI134" s="253"/>
      <c r="AJ134" s="253"/>
      <c r="AK134" s="253"/>
      <c r="AL134" s="253"/>
      <c r="AM134" s="253"/>
      <c r="AN134" s="253"/>
      <c r="AO134" s="253"/>
      <c r="AP134" s="253"/>
      <c r="AQ134" s="253"/>
      <c r="AR134" s="253"/>
      <c r="AS134" s="253"/>
      <c r="AT134" s="253"/>
      <c r="AU134" s="253"/>
      <c r="AV134" s="253"/>
      <c r="AW134" s="253"/>
      <c r="AX134" s="253"/>
      <c r="AY134" s="253"/>
      <c r="AZ134" s="253"/>
      <c r="BA134" s="253"/>
      <c r="BB134" s="253"/>
      <c r="BC134" s="253"/>
      <c r="BD134" s="253"/>
      <c r="BE134" s="253"/>
      <c r="BF134" s="253"/>
      <c r="BG134" s="253"/>
      <c r="BH134" s="253"/>
      <c r="BI134" s="253"/>
      <c r="BJ134" s="253"/>
      <c r="BK134" s="253"/>
      <c r="BL134" s="253"/>
      <c r="BM134" s="253"/>
      <c r="BN134" s="253"/>
      <c r="BO134" s="253"/>
      <c r="BP134" s="253"/>
      <c r="BQ134" s="253"/>
      <c r="BR134" s="253"/>
      <c r="BS134" s="253"/>
      <c r="BT134" s="253"/>
      <c r="BU134" s="253"/>
      <c r="BV134" s="253"/>
      <c r="BW134" s="253"/>
      <c r="BX134" s="253"/>
      <c r="BY134" s="253"/>
      <c r="BZ134" s="253"/>
      <c r="CA134" s="253"/>
      <c r="CB134" s="253"/>
      <c r="CC134" s="253"/>
      <c r="CD134" s="253"/>
      <c r="CE134" s="253"/>
      <c r="CF134" s="253"/>
      <c r="CG134" s="253"/>
      <c r="CH134" s="253"/>
      <c r="CI134" s="253"/>
      <c r="CJ134" s="253"/>
      <c r="CK134" s="253"/>
      <c r="CL134" s="253"/>
      <c r="CM134" s="253"/>
      <c r="CN134" s="253"/>
      <c r="CO134" s="253"/>
      <c r="CP134" s="253"/>
      <c r="CQ134" s="253"/>
      <c r="CR134" s="253"/>
      <c r="CS134" s="253"/>
      <c r="CT134" s="253"/>
      <c r="CU134" s="253"/>
      <c r="CV134" s="253"/>
      <c r="CW134" s="253"/>
      <c r="CX134" s="253"/>
      <c r="CY134" s="253"/>
      <c r="CZ134" s="253"/>
      <c r="DA134" s="253"/>
      <c r="DB134" s="253"/>
      <c r="DC134" s="253"/>
      <c r="DD134" s="253"/>
      <c r="DE134" s="253"/>
      <c r="DF134" s="253"/>
      <c r="DG134" s="253"/>
      <c r="DH134" s="253"/>
      <c r="DI134" s="253"/>
      <c r="DJ134" s="253"/>
      <c r="DK134" s="253"/>
      <c r="DL134" s="253"/>
      <c r="DM134" s="253"/>
      <c r="DN134" s="253"/>
      <c r="DO134" s="253"/>
      <c r="DP134" s="253"/>
      <c r="DQ134" s="253"/>
      <c r="DR134" s="253"/>
      <c r="DS134" s="253"/>
      <c r="DT134" s="253"/>
      <c r="DU134" s="253"/>
      <c r="DV134" s="253"/>
      <c r="DW134" s="253"/>
      <c r="DX134" s="253"/>
      <c r="DY134" s="253"/>
      <c r="DZ134" s="254"/>
    </row>
    <row r="135" spans="1:130" x14ac:dyDescent="0.3">
      <c r="A135" s="438">
        <f t="shared" si="9"/>
        <v>43090</v>
      </c>
      <c r="B135" s="263" t="s">
        <v>78</v>
      </c>
      <c r="C135" s="252"/>
      <c r="D135" s="253"/>
      <c r="E135" s="253"/>
      <c r="F135" s="253"/>
      <c r="G135" s="253"/>
      <c r="H135" s="253"/>
      <c r="I135" s="253"/>
      <c r="J135" s="253"/>
      <c r="K135" s="253"/>
      <c r="L135" s="253"/>
      <c r="M135" s="253"/>
      <c r="N135" s="253"/>
      <c r="O135" s="253"/>
      <c r="P135" s="253"/>
      <c r="Q135" s="253"/>
      <c r="R135" s="253"/>
      <c r="S135" s="253"/>
      <c r="T135" s="253"/>
      <c r="U135" s="253"/>
      <c r="V135" s="253"/>
      <c r="W135" s="253"/>
      <c r="X135" s="253"/>
      <c r="Y135" s="253"/>
      <c r="Z135" s="253"/>
      <c r="AA135" s="253"/>
      <c r="AB135" s="253"/>
      <c r="AC135" s="253"/>
      <c r="AD135" s="253"/>
      <c r="AE135" s="253"/>
      <c r="AF135" s="253"/>
      <c r="AG135" s="253"/>
      <c r="AH135" s="253"/>
      <c r="AI135" s="253"/>
      <c r="AJ135" s="253"/>
      <c r="AK135" s="253"/>
      <c r="AL135" s="253"/>
      <c r="AM135" s="253"/>
      <c r="AN135" s="253"/>
      <c r="AO135" s="253"/>
      <c r="AP135" s="253"/>
      <c r="AQ135" s="253"/>
      <c r="AR135" s="253"/>
      <c r="AS135" s="253"/>
      <c r="AT135" s="253"/>
      <c r="AU135" s="253"/>
      <c r="AV135" s="253"/>
      <c r="AW135" s="253"/>
      <c r="AX135" s="253"/>
      <c r="AY135" s="253"/>
      <c r="AZ135" s="253"/>
      <c r="BA135" s="253"/>
      <c r="BB135" s="253"/>
      <c r="BC135" s="253"/>
      <c r="BD135" s="253"/>
      <c r="BE135" s="253"/>
      <c r="BF135" s="253"/>
      <c r="BG135" s="253"/>
      <c r="BH135" s="253"/>
      <c r="BI135" s="253"/>
      <c r="BJ135" s="253"/>
      <c r="BK135" s="253"/>
      <c r="BL135" s="253"/>
      <c r="BM135" s="253"/>
      <c r="BN135" s="253"/>
      <c r="BO135" s="253"/>
      <c r="BP135" s="253"/>
      <c r="BQ135" s="253"/>
      <c r="BR135" s="253"/>
      <c r="BS135" s="253"/>
      <c r="BT135" s="253"/>
      <c r="BU135" s="253"/>
      <c r="BV135" s="253"/>
      <c r="BW135" s="253"/>
      <c r="BX135" s="253"/>
      <c r="BY135" s="253"/>
      <c r="BZ135" s="253"/>
      <c r="CA135" s="253"/>
      <c r="CB135" s="253"/>
      <c r="CC135" s="253"/>
      <c r="CD135" s="253"/>
      <c r="CE135" s="253"/>
      <c r="CF135" s="253"/>
      <c r="CG135" s="253"/>
      <c r="CH135" s="253"/>
      <c r="CI135" s="253"/>
      <c r="CJ135" s="253"/>
      <c r="CK135" s="253"/>
      <c r="CL135" s="253"/>
      <c r="CM135" s="253"/>
      <c r="CN135" s="253"/>
      <c r="CO135" s="253"/>
      <c r="CP135" s="253"/>
      <c r="CQ135" s="253"/>
      <c r="CR135" s="253"/>
      <c r="CS135" s="253"/>
      <c r="CT135" s="253"/>
      <c r="CU135" s="253"/>
      <c r="CV135" s="253"/>
      <c r="CW135" s="253"/>
      <c r="CX135" s="253"/>
      <c r="CY135" s="253"/>
      <c r="CZ135" s="253"/>
      <c r="DA135" s="253"/>
      <c r="DB135" s="253"/>
      <c r="DC135" s="253"/>
      <c r="DD135" s="253"/>
      <c r="DE135" s="253"/>
      <c r="DF135" s="253"/>
      <c r="DG135" s="253"/>
      <c r="DH135" s="253"/>
      <c r="DI135" s="253"/>
      <c r="DJ135" s="253"/>
      <c r="DK135" s="253"/>
      <c r="DL135" s="253"/>
      <c r="DM135" s="253"/>
      <c r="DN135" s="253"/>
      <c r="DO135" s="253"/>
      <c r="DP135" s="253"/>
      <c r="DQ135" s="253"/>
      <c r="DR135" s="253"/>
      <c r="DS135" s="253"/>
      <c r="DT135" s="253"/>
      <c r="DU135" s="253"/>
      <c r="DV135" s="253"/>
      <c r="DW135" s="253"/>
      <c r="DX135" s="253"/>
      <c r="DY135" s="253"/>
      <c r="DZ135" s="254"/>
    </row>
    <row r="136" spans="1:130" x14ac:dyDescent="0.3">
      <c r="A136" s="439"/>
      <c r="B136" s="263" t="s">
        <v>79</v>
      </c>
      <c r="C136" s="252"/>
      <c r="D136" s="253"/>
      <c r="E136" s="253"/>
      <c r="F136" s="253"/>
      <c r="G136" s="253"/>
      <c r="H136" s="253"/>
      <c r="I136" s="253"/>
      <c r="J136" s="253"/>
      <c r="K136" s="253"/>
      <c r="L136" s="253"/>
      <c r="M136" s="253"/>
      <c r="N136" s="253"/>
      <c r="O136" s="253"/>
      <c r="P136" s="253"/>
      <c r="Q136" s="253"/>
      <c r="R136" s="253"/>
      <c r="S136" s="253"/>
      <c r="T136" s="253"/>
      <c r="U136" s="253"/>
      <c r="V136" s="253"/>
      <c r="W136" s="253"/>
      <c r="X136" s="253"/>
      <c r="Y136" s="253"/>
      <c r="Z136" s="253"/>
      <c r="AA136" s="253"/>
      <c r="AB136" s="253"/>
      <c r="AC136" s="253"/>
      <c r="AD136" s="253"/>
      <c r="AE136" s="253"/>
      <c r="AF136" s="253"/>
      <c r="AG136" s="253"/>
      <c r="AH136" s="253"/>
      <c r="AI136" s="253"/>
      <c r="AJ136" s="253"/>
      <c r="AK136" s="253"/>
      <c r="AL136" s="253"/>
      <c r="AM136" s="253"/>
      <c r="AN136" s="253"/>
      <c r="AO136" s="253"/>
      <c r="AP136" s="253"/>
      <c r="AQ136" s="253"/>
      <c r="AR136" s="253"/>
      <c r="AS136" s="253"/>
      <c r="AT136" s="253"/>
      <c r="AU136" s="253"/>
      <c r="AV136" s="253"/>
      <c r="AW136" s="253"/>
      <c r="AX136" s="253"/>
      <c r="AY136" s="253"/>
      <c r="AZ136" s="253"/>
      <c r="BA136" s="253"/>
      <c r="BB136" s="253"/>
      <c r="BC136" s="253"/>
      <c r="BD136" s="253"/>
      <c r="BE136" s="253"/>
      <c r="BF136" s="253"/>
      <c r="BG136" s="253"/>
      <c r="BH136" s="253"/>
      <c r="BI136" s="253"/>
      <c r="BJ136" s="253"/>
      <c r="BK136" s="253"/>
      <c r="BL136" s="253"/>
      <c r="BM136" s="253"/>
      <c r="BN136" s="253"/>
      <c r="BO136" s="253"/>
      <c r="BP136" s="253"/>
      <c r="BQ136" s="253"/>
      <c r="BR136" s="253"/>
      <c r="BS136" s="253"/>
      <c r="BT136" s="253"/>
      <c r="BU136" s="253"/>
      <c r="BV136" s="253"/>
      <c r="BW136" s="253"/>
      <c r="BX136" s="253"/>
      <c r="BY136" s="253"/>
      <c r="BZ136" s="253"/>
      <c r="CA136" s="253"/>
      <c r="CB136" s="253"/>
      <c r="CC136" s="253"/>
      <c r="CD136" s="253"/>
      <c r="CE136" s="253"/>
      <c r="CF136" s="253"/>
      <c r="CG136" s="253"/>
      <c r="CH136" s="253"/>
      <c r="CI136" s="253"/>
      <c r="CJ136" s="253"/>
      <c r="CK136" s="253"/>
      <c r="CL136" s="253"/>
      <c r="CM136" s="253"/>
      <c r="CN136" s="253"/>
      <c r="CO136" s="253"/>
      <c r="CP136" s="253"/>
      <c r="CQ136" s="253"/>
      <c r="CR136" s="253"/>
      <c r="CS136" s="253"/>
      <c r="CT136" s="253"/>
      <c r="CU136" s="253"/>
      <c r="CV136" s="253"/>
      <c r="CW136" s="253"/>
      <c r="CX136" s="253"/>
      <c r="CY136" s="253"/>
      <c r="CZ136" s="253"/>
      <c r="DA136" s="253"/>
      <c r="DB136" s="253"/>
      <c r="DC136" s="253"/>
      <c r="DD136" s="253"/>
      <c r="DE136" s="253"/>
      <c r="DF136" s="253"/>
      <c r="DG136" s="253"/>
      <c r="DH136" s="253"/>
      <c r="DI136" s="253"/>
      <c r="DJ136" s="253"/>
      <c r="DK136" s="253"/>
      <c r="DL136" s="253"/>
      <c r="DM136" s="253"/>
      <c r="DN136" s="253"/>
      <c r="DO136" s="253"/>
      <c r="DP136" s="253"/>
      <c r="DQ136" s="253"/>
      <c r="DR136" s="253"/>
      <c r="DS136" s="253"/>
      <c r="DT136" s="253"/>
      <c r="DU136" s="253"/>
      <c r="DV136" s="253"/>
      <c r="DW136" s="253"/>
      <c r="DX136" s="253"/>
      <c r="DY136" s="253"/>
      <c r="DZ136" s="254"/>
    </row>
    <row r="137" spans="1:130" x14ac:dyDescent="0.3">
      <c r="A137" s="439"/>
      <c r="B137" s="263" t="s">
        <v>77</v>
      </c>
      <c r="C137" s="252"/>
      <c r="D137" s="253"/>
      <c r="E137" s="253"/>
      <c r="F137" s="253"/>
      <c r="G137" s="253"/>
      <c r="H137" s="253"/>
      <c r="I137" s="253"/>
      <c r="J137" s="253"/>
      <c r="K137" s="253"/>
      <c r="L137" s="253"/>
      <c r="M137" s="253"/>
      <c r="N137" s="253"/>
      <c r="O137" s="253"/>
      <c r="P137" s="253"/>
      <c r="Q137" s="253"/>
      <c r="R137" s="253"/>
      <c r="S137" s="253"/>
      <c r="T137" s="253"/>
      <c r="U137" s="253"/>
      <c r="V137" s="253"/>
      <c r="W137" s="253"/>
      <c r="X137" s="253"/>
      <c r="Y137" s="253"/>
      <c r="Z137" s="253"/>
      <c r="AA137" s="253"/>
      <c r="AB137" s="253"/>
      <c r="AC137" s="253"/>
      <c r="AD137" s="253"/>
      <c r="AE137" s="253"/>
      <c r="AF137" s="253"/>
      <c r="AG137" s="253"/>
      <c r="AH137" s="253"/>
      <c r="AI137" s="253"/>
      <c r="AJ137" s="253"/>
      <c r="AK137" s="253"/>
      <c r="AL137" s="253"/>
      <c r="AM137" s="253"/>
      <c r="AN137" s="253"/>
      <c r="AO137" s="253"/>
      <c r="AP137" s="253"/>
      <c r="AQ137" s="253"/>
      <c r="AR137" s="253"/>
      <c r="AS137" s="253"/>
      <c r="AT137" s="253"/>
      <c r="AU137" s="253"/>
      <c r="AV137" s="253"/>
      <c r="AW137" s="253"/>
      <c r="AX137" s="253"/>
      <c r="AY137" s="253"/>
      <c r="AZ137" s="253"/>
      <c r="BA137" s="253"/>
      <c r="BB137" s="253"/>
      <c r="BC137" s="253"/>
      <c r="BD137" s="253"/>
      <c r="BE137" s="253"/>
      <c r="BF137" s="253"/>
      <c r="BG137" s="253"/>
      <c r="BH137" s="253"/>
      <c r="BI137" s="253"/>
      <c r="BJ137" s="253"/>
      <c r="BK137" s="253"/>
      <c r="BL137" s="253"/>
      <c r="BM137" s="253"/>
      <c r="BN137" s="253"/>
      <c r="BO137" s="253"/>
      <c r="BP137" s="253"/>
      <c r="BQ137" s="253"/>
      <c r="BR137" s="253"/>
      <c r="BS137" s="253"/>
      <c r="BT137" s="253"/>
      <c r="BU137" s="253"/>
      <c r="BV137" s="253"/>
      <c r="BW137" s="253"/>
      <c r="BX137" s="253"/>
      <c r="BY137" s="253"/>
      <c r="BZ137" s="253"/>
      <c r="CA137" s="253"/>
      <c r="CB137" s="253"/>
      <c r="CC137" s="253"/>
      <c r="CD137" s="253"/>
      <c r="CE137" s="253"/>
      <c r="CF137" s="253"/>
      <c r="CG137" s="253"/>
      <c r="CH137" s="253"/>
      <c r="CI137" s="253"/>
      <c r="CJ137" s="253"/>
      <c r="CK137" s="253"/>
      <c r="CL137" s="253"/>
      <c r="CM137" s="253"/>
      <c r="CN137" s="253"/>
      <c r="CO137" s="253"/>
      <c r="CP137" s="253"/>
      <c r="CQ137" s="253"/>
      <c r="CR137" s="253"/>
      <c r="CS137" s="253"/>
      <c r="CT137" s="253"/>
      <c r="CU137" s="253"/>
      <c r="CV137" s="253"/>
      <c r="CW137" s="253"/>
      <c r="CX137" s="253"/>
      <c r="CY137" s="253"/>
      <c r="CZ137" s="253"/>
      <c r="DA137" s="253"/>
      <c r="DB137" s="253"/>
      <c r="DC137" s="253"/>
      <c r="DD137" s="253"/>
      <c r="DE137" s="253"/>
      <c r="DF137" s="253"/>
      <c r="DG137" s="253"/>
      <c r="DH137" s="253"/>
      <c r="DI137" s="253"/>
      <c r="DJ137" s="253"/>
      <c r="DK137" s="253"/>
      <c r="DL137" s="253"/>
      <c r="DM137" s="253"/>
      <c r="DN137" s="253"/>
      <c r="DO137" s="253"/>
      <c r="DP137" s="253"/>
      <c r="DQ137" s="253"/>
      <c r="DR137" s="253"/>
      <c r="DS137" s="253"/>
      <c r="DT137" s="253"/>
      <c r="DU137" s="253"/>
      <c r="DV137" s="253"/>
      <c r="DW137" s="253"/>
      <c r="DX137" s="253"/>
      <c r="DY137" s="253"/>
      <c r="DZ137" s="254"/>
    </row>
    <row r="138" spans="1:130" x14ac:dyDescent="0.3">
      <c r="A138" s="439"/>
      <c r="B138" s="263" t="s">
        <v>82</v>
      </c>
      <c r="C138" s="252"/>
      <c r="D138" s="253"/>
      <c r="E138" s="253"/>
      <c r="F138" s="253"/>
      <c r="G138" s="253"/>
      <c r="H138" s="253"/>
      <c r="I138" s="253"/>
      <c r="J138" s="253"/>
      <c r="K138" s="253"/>
      <c r="L138" s="253"/>
      <c r="M138" s="253"/>
      <c r="N138" s="253"/>
      <c r="O138" s="253"/>
      <c r="P138" s="253"/>
      <c r="Q138" s="253"/>
      <c r="R138" s="253"/>
      <c r="S138" s="253"/>
      <c r="T138" s="253"/>
      <c r="U138" s="253"/>
      <c r="V138" s="253"/>
      <c r="W138" s="253"/>
      <c r="X138" s="253"/>
      <c r="Y138" s="253"/>
      <c r="Z138" s="253"/>
      <c r="AA138" s="253"/>
      <c r="AB138" s="253"/>
      <c r="AC138" s="253"/>
      <c r="AD138" s="253"/>
      <c r="AE138" s="253"/>
      <c r="AF138" s="253"/>
      <c r="AG138" s="253"/>
      <c r="AH138" s="253"/>
      <c r="AI138" s="253"/>
      <c r="AJ138" s="253"/>
      <c r="AK138" s="253"/>
      <c r="AL138" s="253"/>
      <c r="AM138" s="253"/>
      <c r="AN138" s="253"/>
      <c r="AO138" s="253"/>
      <c r="AP138" s="253"/>
      <c r="AQ138" s="253"/>
      <c r="AR138" s="253"/>
      <c r="AS138" s="253"/>
      <c r="AT138" s="253"/>
      <c r="AU138" s="253"/>
      <c r="AV138" s="253"/>
      <c r="AW138" s="253"/>
      <c r="AX138" s="253"/>
      <c r="AY138" s="253"/>
      <c r="AZ138" s="253"/>
      <c r="BA138" s="253"/>
      <c r="BB138" s="253"/>
      <c r="BC138" s="253"/>
      <c r="BD138" s="253"/>
      <c r="BE138" s="253"/>
      <c r="BF138" s="253"/>
      <c r="BG138" s="253"/>
      <c r="BH138" s="253"/>
      <c r="BI138" s="253"/>
      <c r="BJ138" s="253"/>
      <c r="BK138" s="253"/>
      <c r="BL138" s="253"/>
      <c r="BM138" s="253"/>
      <c r="BN138" s="253"/>
      <c r="BO138" s="253"/>
      <c r="BP138" s="253"/>
      <c r="BQ138" s="253"/>
      <c r="BR138" s="253"/>
      <c r="BS138" s="253"/>
      <c r="BT138" s="253"/>
      <c r="BU138" s="253"/>
      <c r="BV138" s="253"/>
      <c r="BW138" s="253"/>
      <c r="BX138" s="253"/>
      <c r="BY138" s="253"/>
      <c r="BZ138" s="253"/>
      <c r="CA138" s="253"/>
      <c r="CB138" s="253"/>
      <c r="CC138" s="253"/>
      <c r="CD138" s="253"/>
      <c r="CE138" s="253"/>
      <c r="CF138" s="253"/>
      <c r="CG138" s="253"/>
      <c r="CH138" s="253"/>
      <c r="CI138" s="253"/>
      <c r="CJ138" s="253"/>
      <c r="CK138" s="253"/>
      <c r="CL138" s="253"/>
      <c r="CM138" s="253"/>
      <c r="CN138" s="253"/>
      <c r="CO138" s="253"/>
      <c r="CP138" s="253"/>
      <c r="CQ138" s="253"/>
      <c r="CR138" s="253"/>
      <c r="CS138" s="253"/>
      <c r="CT138" s="253"/>
      <c r="CU138" s="253"/>
      <c r="CV138" s="253"/>
      <c r="CW138" s="253"/>
      <c r="CX138" s="253"/>
      <c r="CY138" s="253"/>
      <c r="CZ138" s="253"/>
      <c r="DA138" s="253"/>
      <c r="DB138" s="253"/>
      <c r="DC138" s="253"/>
      <c r="DD138" s="253"/>
      <c r="DE138" s="253"/>
      <c r="DF138" s="253"/>
      <c r="DG138" s="253"/>
      <c r="DH138" s="253"/>
      <c r="DI138" s="253"/>
      <c r="DJ138" s="253"/>
      <c r="DK138" s="253"/>
      <c r="DL138" s="253"/>
      <c r="DM138" s="253"/>
      <c r="DN138" s="253"/>
      <c r="DO138" s="253"/>
      <c r="DP138" s="253"/>
      <c r="DQ138" s="253"/>
      <c r="DR138" s="253"/>
      <c r="DS138" s="253"/>
      <c r="DT138" s="253"/>
      <c r="DU138" s="253"/>
      <c r="DV138" s="253"/>
      <c r="DW138" s="253"/>
      <c r="DX138" s="253"/>
      <c r="DY138" s="253"/>
      <c r="DZ138" s="254"/>
    </row>
    <row r="139" spans="1:130" x14ac:dyDescent="0.3">
      <c r="A139" s="439"/>
      <c r="B139" s="263" t="s">
        <v>83</v>
      </c>
      <c r="C139" s="252"/>
      <c r="D139" s="253"/>
      <c r="E139" s="253"/>
      <c r="F139" s="253"/>
      <c r="G139" s="253"/>
      <c r="H139" s="253"/>
      <c r="I139" s="253"/>
      <c r="J139" s="253"/>
      <c r="K139" s="253"/>
      <c r="L139" s="253"/>
      <c r="M139" s="253"/>
      <c r="N139" s="253"/>
      <c r="O139" s="253"/>
      <c r="P139" s="253"/>
      <c r="Q139" s="253"/>
      <c r="R139" s="253"/>
      <c r="S139" s="253"/>
      <c r="T139" s="253"/>
      <c r="U139" s="253"/>
      <c r="V139" s="253"/>
      <c r="W139" s="253"/>
      <c r="X139" s="253"/>
      <c r="Y139" s="253"/>
      <c r="Z139" s="253"/>
      <c r="AA139" s="253"/>
      <c r="AB139" s="253"/>
      <c r="AC139" s="253"/>
      <c r="AD139" s="253"/>
      <c r="AE139" s="253"/>
      <c r="AF139" s="253"/>
      <c r="AG139" s="253"/>
      <c r="AH139" s="253"/>
      <c r="AI139" s="253"/>
      <c r="AJ139" s="253"/>
      <c r="AK139" s="253"/>
      <c r="AL139" s="253"/>
      <c r="AM139" s="253"/>
      <c r="AN139" s="253"/>
      <c r="AO139" s="253"/>
      <c r="AP139" s="253"/>
      <c r="AQ139" s="253"/>
      <c r="AR139" s="253"/>
      <c r="AS139" s="253"/>
      <c r="AT139" s="253"/>
      <c r="AU139" s="253"/>
      <c r="AV139" s="253"/>
      <c r="AW139" s="253"/>
      <c r="AX139" s="253"/>
      <c r="AY139" s="253"/>
      <c r="AZ139" s="253"/>
      <c r="BA139" s="253"/>
      <c r="BB139" s="253"/>
      <c r="BC139" s="253"/>
      <c r="BD139" s="253"/>
      <c r="BE139" s="253"/>
      <c r="BF139" s="253"/>
      <c r="BG139" s="253"/>
      <c r="BH139" s="253"/>
      <c r="BI139" s="253"/>
      <c r="BJ139" s="253"/>
      <c r="BK139" s="253"/>
      <c r="BL139" s="253"/>
      <c r="BM139" s="253"/>
      <c r="BN139" s="253"/>
      <c r="BO139" s="253"/>
      <c r="BP139" s="253"/>
      <c r="BQ139" s="253"/>
      <c r="BR139" s="253"/>
      <c r="BS139" s="253"/>
      <c r="BT139" s="253"/>
      <c r="BU139" s="253"/>
      <c r="BV139" s="253"/>
      <c r="BW139" s="253"/>
      <c r="BX139" s="253"/>
      <c r="BY139" s="253"/>
      <c r="BZ139" s="253"/>
      <c r="CA139" s="253"/>
      <c r="CB139" s="253"/>
      <c r="CC139" s="253"/>
      <c r="CD139" s="253"/>
      <c r="CE139" s="253"/>
      <c r="CF139" s="253"/>
      <c r="CG139" s="253"/>
      <c r="CH139" s="253"/>
      <c r="CI139" s="253"/>
      <c r="CJ139" s="253"/>
      <c r="CK139" s="253"/>
      <c r="CL139" s="253"/>
      <c r="CM139" s="253"/>
      <c r="CN139" s="253"/>
      <c r="CO139" s="253"/>
      <c r="CP139" s="253"/>
      <c r="CQ139" s="253"/>
      <c r="CR139" s="253"/>
      <c r="CS139" s="253"/>
      <c r="CT139" s="253"/>
      <c r="CU139" s="253"/>
      <c r="CV139" s="253"/>
      <c r="CW139" s="253"/>
      <c r="CX139" s="253"/>
      <c r="CY139" s="253"/>
      <c r="CZ139" s="253"/>
      <c r="DA139" s="253"/>
      <c r="DB139" s="253"/>
      <c r="DC139" s="253"/>
      <c r="DD139" s="253"/>
      <c r="DE139" s="253"/>
      <c r="DF139" s="253"/>
      <c r="DG139" s="253"/>
      <c r="DH139" s="253"/>
      <c r="DI139" s="253"/>
      <c r="DJ139" s="253"/>
      <c r="DK139" s="253"/>
      <c r="DL139" s="253"/>
      <c r="DM139" s="253"/>
      <c r="DN139" s="253"/>
      <c r="DO139" s="253"/>
      <c r="DP139" s="253"/>
      <c r="DQ139" s="253"/>
      <c r="DR139" s="253"/>
      <c r="DS139" s="253"/>
      <c r="DT139" s="253"/>
      <c r="DU139" s="253"/>
      <c r="DV139" s="253"/>
      <c r="DW139" s="253"/>
      <c r="DX139" s="253"/>
      <c r="DY139" s="253"/>
      <c r="DZ139" s="254"/>
    </row>
    <row r="140" spans="1:130" x14ac:dyDescent="0.3">
      <c r="A140" s="439"/>
      <c r="B140" s="263" t="s">
        <v>38</v>
      </c>
      <c r="C140" s="252"/>
      <c r="D140" s="253"/>
      <c r="E140" s="253"/>
      <c r="F140" s="253"/>
      <c r="G140" s="253"/>
      <c r="H140" s="253"/>
      <c r="I140" s="253"/>
      <c r="J140" s="253"/>
      <c r="K140" s="253"/>
      <c r="L140" s="253"/>
      <c r="M140" s="253"/>
      <c r="N140" s="253"/>
      <c r="O140" s="253"/>
      <c r="P140" s="253"/>
      <c r="Q140" s="253"/>
      <c r="R140" s="253"/>
      <c r="S140" s="253"/>
      <c r="T140" s="253"/>
      <c r="U140" s="253"/>
      <c r="V140" s="253"/>
      <c r="W140" s="253"/>
      <c r="X140" s="253"/>
      <c r="Y140" s="253"/>
      <c r="Z140" s="253"/>
      <c r="AA140" s="253"/>
      <c r="AB140" s="253"/>
      <c r="AC140" s="253"/>
      <c r="AD140" s="253"/>
      <c r="AE140" s="253"/>
      <c r="AF140" s="253"/>
      <c r="AG140" s="253"/>
      <c r="AH140" s="253"/>
      <c r="AI140" s="253"/>
      <c r="AJ140" s="253"/>
      <c r="AK140" s="253"/>
      <c r="AL140" s="253"/>
      <c r="AM140" s="253"/>
      <c r="AN140" s="253"/>
      <c r="AO140" s="253"/>
      <c r="AP140" s="253"/>
      <c r="AQ140" s="253"/>
      <c r="AR140" s="253"/>
      <c r="AS140" s="253"/>
      <c r="AT140" s="253"/>
      <c r="AU140" s="253"/>
      <c r="AV140" s="253"/>
      <c r="AW140" s="253"/>
      <c r="AX140" s="253"/>
      <c r="AY140" s="253"/>
      <c r="AZ140" s="253"/>
      <c r="BA140" s="253"/>
      <c r="BB140" s="253"/>
      <c r="BC140" s="253"/>
      <c r="BD140" s="253"/>
      <c r="BE140" s="253"/>
      <c r="BF140" s="253"/>
      <c r="BG140" s="253"/>
      <c r="BH140" s="253"/>
      <c r="BI140" s="253"/>
      <c r="BJ140" s="253"/>
      <c r="BK140" s="253"/>
      <c r="BL140" s="253"/>
      <c r="BM140" s="253"/>
      <c r="BN140" s="253"/>
      <c r="BO140" s="253"/>
      <c r="BP140" s="253"/>
      <c r="BQ140" s="253"/>
      <c r="BR140" s="253"/>
      <c r="BS140" s="253"/>
      <c r="BT140" s="253"/>
      <c r="BU140" s="253"/>
      <c r="BV140" s="253"/>
      <c r="BW140" s="253"/>
      <c r="BX140" s="253"/>
      <c r="BY140" s="253"/>
      <c r="BZ140" s="253"/>
      <c r="CA140" s="253"/>
      <c r="CB140" s="253"/>
      <c r="CC140" s="253"/>
      <c r="CD140" s="253"/>
      <c r="CE140" s="253"/>
      <c r="CF140" s="253"/>
      <c r="CG140" s="253"/>
      <c r="CH140" s="253"/>
      <c r="CI140" s="253"/>
      <c r="CJ140" s="253"/>
      <c r="CK140" s="253"/>
      <c r="CL140" s="253"/>
      <c r="CM140" s="253"/>
      <c r="CN140" s="253"/>
      <c r="CO140" s="253"/>
      <c r="CP140" s="253"/>
      <c r="CQ140" s="253"/>
      <c r="CR140" s="253"/>
      <c r="CS140" s="253"/>
      <c r="CT140" s="253"/>
      <c r="CU140" s="253"/>
      <c r="CV140" s="253"/>
      <c r="CW140" s="253"/>
      <c r="CX140" s="253"/>
      <c r="CY140" s="253"/>
      <c r="CZ140" s="253"/>
      <c r="DA140" s="253"/>
      <c r="DB140" s="253"/>
      <c r="DC140" s="253"/>
      <c r="DD140" s="253"/>
      <c r="DE140" s="253"/>
      <c r="DF140" s="253"/>
      <c r="DG140" s="253"/>
      <c r="DH140" s="253"/>
      <c r="DI140" s="253"/>
      <c r="DJ140" s="253"/>
      <c r="DK140" s="253"/>
      <c r="DL140" s="253"/>
      <c r="DM140" s="253"/>
      <c r="DN140" s="253"/>
      <c r="DO140" s="253"/>
      <c r="DP140" s="253"/>
      <c r="DQ140" s="253"/>
      <c r="DR140" s="253"/>
      <c r="DS140" s="253"/>
      <c r="DT140" s="253"/>
      <c r="DU140" s="253"/>
      <c r="DV140" s="253"/>
      <c r="DW140" s="253"/>
      <c r="DX140" s="253"/>
      <c r="DY140" s="253"/>
      <c r="DZ140" s="254"/>
    </row>
    <row r="141" spans="1:130" x14ac:dyDescent="0.3">
      <c r="A141" s="439"/>
      <c r="B141" s="280" t="s">
        <v>80</v>
      </c>
      <c r="C141" s="252"/>
      <c r="D141" s="253"/>
      <c r="E141" s="253"/>
      <c r="F141" s="253"/>
      <c r="G141" s="253"/>
      <c r="H141" s="253"/>
      <c r="I141" s="253"/>
      <c r="J141" s="253"/>
      <c r="K141" s="253"/>
      <c r="L141" s="253"/>
      <c r="M141" s="253"/>
      <c r="N141" s="253"/>
      <c r="O141" s="253"/>
      <c r="P141" s="253"/>
      <c r="Q141" s="253"/>
      <c r="R141" s="253"/>
      <c r="S141" s="253"/>
      <c r="T141" s="253"/>
      <c r="U141" s="253"/>
      <c r="V141" s="253"/>
      <c r="W141" s="253"/>
      <c r="X141" s="253"/>
      <c r="Y141" s="253"/>
      <c r="Z141" s="253"/>
      <c r="AA141" s="253"/>
      <c r="AB141" s="253"/>
      <c r="AC141" s="253"/>
      <c r="AD141" s="253"/>
      <c r="AE141" s="253"/>
      <c r="AF141" s="253"/>
      <c r="AG141" s="253"/>
      <c r="AH141" s="253"/>
      <c r="AI141" s="253"/>
      <c r="AJ141" s="253"/>
      <c r="AK141" s="253"/>
      <c r="AL141" s="253"/>
      <c r="AM141" s="253"/>
      <c r="AN141" s="253"/>
      <c r="AO141" s="253"/>
      <c r="AP141" s="253"/>
      <c r="AQ141" s="253"/>
      <c r="AR141" s="253"/>
      <c r="AS141" s="253"/>
      <c r="AT141" s="253"/>
      <c r="AU141" s="253"/>
      <c r="AV141" s="253"/>
      <c r="AW141" s="253"/>
      <c r="AX141" s="253"/>
      <c r="AY141" s="253"/>
      <c r="AZ141" s="253"/>
      <c r="BA141" s="253"/>
      <c r="BB141" s="253"/>
      <c r="BC141" s="253"/>
      <c r="BD141" s="253"/>
      <c r="BE141" s="253"/>
      <c r="BF141" s="253"/>
      <c r="BG141" s="253"/>
      <c r="BH141" s="253"/>
      <c r="BI141" s="253"/>
      <c r="BJ141" s="253"/>
      <c r="BK141" s="253"/>
      <c r="BL141" s="253"/>
      <c r="BM141" s="253"/>
      <c r="BN141" s="253"/>
      <c r="BO141" s="253"/>
      <c r="BP141" s="253"/>
      <c r="BQ141" s="253"/>
      <c r="BR141" s="253"/>
      <c r="BS141" s="253"/>
      <c r="BT141" s="253"/>
      <c r="BU141" s="253"/>
      <c r="BV141" s="253"/>
      <c r="BW141" s="253"/>
      <c r="BX141" s="253"/>
      <c r="BY141" s="253"/>
      <c r="BZ141" s="253"/>
      <c r="CA141" s="253"/>
      <c r="CB141" s="253"/>
      <c r="CC141" s="253"/>
      <c r="CD141" s="253"/>
      <c r="CE141" s="253"/>
      <c r="CF141" s="253"/>
      <c r="CG141" s="253"/>
      <c r="CH141" s="253"/>
      <c r="CI141" s="253"/>
      <c r="CJ141" s="253"/>
      <c r="CK141" s="253"/>
      <c r="CL141" s="253"/>
      <c r="CM141" s="253"/>
      <c r="CN141" s="253"/>
      <c r="CO141" s="253"/>
      <c r="CP141" s="253"/>
      <c r="CQ141" s="253"/>
      <c r="CR141" s="253"/>
      <c r="CS141" s="253"/>
      <c r="CT141" s="253"/>
      <c r="CU141" s="253"/>
      <c r="CV141" s="253"/>
      <c r="CW141" s="253"/>
      <c r="CX141" s="253"/>
      <c r="CY141" s="253"/>
      <c r="CZ141" s="253"/>
      <c r="DA141" s="253"/>
      <c r="DB141" s="253"/>
      <c r="DC141" s="253"/>
      <c r="DD141" s="253"/>
      <c r="DE141" s="253"/>
      <c r="DF141" s="253"/>
      <c r="DG141" s="253"/>
      <c r="DH141" s="253"/>
      <c r="DI141" s="253"/>
      <c r="DJ141" s="253"/>
      <c r="DK141" s="253"/>
      <c r="DL141" s="253"/>
      <c r="DM141" s="253"/>
      <c r="DN141" s="253"/>
      <c r="DO141" s="253"/>
      <c r="DP141" s="253"/>
      <c r="DQ141" s="253"/>
      <c r="DR141" s="253"/>
      <c r="DS141" s="253"/>
      <c r="DT141" s="253"/>
      <c r="DU141" s="253"/>
      <c r="DV141" s="253"/>
      <c r="DW141" s="253"/>
      <c r="DX141" s="253"/>
      <c r="DY141" s="253"/>
      <c r="DZ141" s="254"/>
    </row>
    <row r="142" spans="1:130" x14ac:dyDescent="0.3">
      <c r="A142" s="440"/>
      <c r="B142" s="263" t="s">
        <v>81</v>
      </c>
      <c r="C142" s="252"/>
      <c r="D142" s="253"/>
      <c r="E142" s="253"/>
      <c r="F142" s="253"/>
      <c r="G142" s="253"/>
      <c r="H142" s="253"/>
      <c r="I142" s="253"/>
      <c r="J142" s="253"/>
      <c r="K142" s="253"/>
      <c r="L142" s="253"/>
      <c r="M142" s="253"/>
      <c r="N142" s="253"/>
      <c r="O142" s="253"/>
      <c r="P142" s="253"/>
      <c r="Q142" s="253"/>
      <c r="R142" s="253"/>
      <c r="S142" s="253"/>
      <c r="T142" s="253"/>
      <c r="U142" s="253"/>
      <c r="V142" s="253"/>
      <c r="W142" s="253"/>
      <c r="X142" s="253"/>
      <c r="Y142" s="253"/>
      <c r="Z142" s="253"/>
      <c r="AA142" s="253"/>
      <c r="AB142" s="253"/>
      <c r="AC142" s="253"/>
      <c r="AD142" s="253"/>
      <c r="AE142" s="253"/>
      <c r="AF142" s="253"/>
      <c r="AG142" s="253"/>
      <c r="AH142" s="253"/>
      <c r="AI142" s="253"/>
      <c r="AJ142" s="253"/>
      <c r="AK142" s="253"/>
      <c r="AL142" s="253"/>
      <c r="AM142" s="253"/>
      <c r="AN142" s="253"/>
      <c r="AO142" s="253"/>
      <c r="AP142" s="253"/>
      <c r="AQ142" s="253"/>
      <c r="AR142" s="253"/>
      <c r="AS142" s="253"/>
      <c r="AT142" s="253"/>
      <c r="AU142" s="253"/>
      <c r="AV142" s="253"/>
      <c r="AW142" s="253"/>
      <c r="AX142" s="253"/>
      <c r="AY142" s="253"/>
      <c r="AZ142" s="253"/>
      <c r="BA142" s="253"/>
      <c r="BB142" s="253"/>
      <c r="BC142" s="253"/>
      <c r="BD142" s="253"/>
      <c r="BE142" s="253"/>
      <c r="BF142" s="253"/>
      <c r="BG142" s="253"/>
      <c r="BH142" s="253"/>
      <c r="BI142" s="253"/>
      <c r="BJ142" s="253"/>
      <c r="BK142" s="253"/>
      <c r="BL142" s="253"/>
      <c r="BM142" s="253"/>
      <c r="BN142" s="253"/>
      <c r="BO142" s="253"/>
      <c r="BP142" s="253"/>
      <c r="BQ142" s="253"/>
      <c r="BR142" s="253"/>
      <c r="BS142" s="253"/>
      <c r="BT142" s="253"/>
      <c r="BU142" s="253"/>
      <c r="BV142" s="253"/>
      <c r="BW142" s="253"/>
      <c r="BX142" s="253"/>
      <c r="BY142" s="253"/>
      <c r="BZ142" s="253"/>
      <c r="CA142" s="253"/>
      <c r="CB142" s="253"/>
      <c r="CC142" s="253"/>
      <c r="CD142" s="253"/>
      <c r="CE142" s="253"/>
      <c r="CF142" s="253"/>
      <c r="CG142" s="253"/>
      <c r="CH142" s="253"/>
      <c r="CI142" s="253"/>
      <c r="CJ142" s="253"/>
      <c r="CK142" s="253"/>
      <c r="CL142" s="253"/>
      <c r="CM142" s="253"/>
      <c r="CN142" s="253"/>
      <c r="CO142" s="253"/>
      <c r="CP142" s="253"/>
      <c r="CQ142" s="253"/>
      <c r="CR142" s="253"/>
      <c r="CS142" s="253"/>
      <c r="CT142" s="253"/>
      <c r="CU142" s="253"/>
      <c r="CV142" s="253"/>
      <c r="CW142" s="253"/>
      <c r="CX142" s="253"/>
      <c r="CY142" s="253"/>
      <c r="CZ142" s="253"/>
      <c r="DA142" s="253"/>
      <c r="DB142" s="253"/>
      <c r="DC142" s="253"/>
      <c r="DD142" s="253"/>
      <c r="DE142" s="253"/>
      <c r="DF142" s="253"/>
      <c r="DG142" s="253"/>
      <c r="DH142" s="253"/>
      <c r="DI142" s="253"/>
      <c r="DJ142" s="253"/>
      <c r="DK142" s="253"/>
      <c r="DL142" s="253"/>
      <c r="DM142" s="253"/>
      <c r="DN142" s="253"/>
      <c r="DO142" s="253"/>
      <c r="DP142" s="253"/>
      <c r="DQ142" s="253"/>
      <c r="DR142" s="253"/>
      <c r="DS142" s="253"/>
      <c r="DT142" s="253"/>
      <c r="DU142" s="253"/>
      <c r="DV142" s="253"/>
      <c r="DW142" s="253"/>
      <c r="DX142" s="253"/>
      <c r="DY142" s="253"/>
      <c r="DZ142" s="254"/>
    </row>
    <row r="143" spans="1:130" x14ac:dyDescent="0.3">
      <c r="A143" s="438">
        <f t="shared" si="9"/>
        <v>43097</v>
      </c>
      <c r="B143" s="263" t="s">
        <v>78</v>
      </c>
      <c r="C143" s="252"/>
      <c r="D143" s="253"/>
      <c r="E143" s="253"/>
      <c r="F143" s="253"/>
      <c r="G143" s="253"/>
      <c r="H143" s="253"/>
      <c r="I143" s="253"/>
      <c r="J143" s="253"/>
      <c r="K143" s="253"/>
      <c r="L143" s="253"/>
      <c r="M143" s="253"/>
      <c r="N143" s="253"/>
      <c r="O143" s="253"/>
      <c r="P143" s="253"/>
      <c r="Q143" s="253"/>
      <c r="R143" s="253"/>
      <c r="S143" s="253"/>
      <c r="T143" s="253"/>
      <c r="U143" s="253"/>
      <c r="V143" s="253"/>
      <c r="W143" s="253"/>
      <c r="X143" s="253"/>
      <c r="Y143" s="253"/>
      <c r="Z143" s="253"/>
      <c r="AA143" s="253"/>
      <c r="AB143" s="253"/>
      <c r="AC143" s="253"/>
      <c r="AD143" s="253"/>
      <c r="AE143" s="253"/>
      <c r="AF143" s="253"/>
      <c r="AG143" s="253"/>
      <c r="AH143" s="253"/>
      <c r="AI143" s="253"/>
      <c r="AJ143" s="253"/>
      <c r="AK143" s="253"/>
      <c r="AL143" s="253"/>
      <c r="AM143" s="253"/>
      <c r="AN143" s="253"/>
      <c r="AO143" s="253"/>
      <c r="AP143" s="253"/>
      <c r="AQ143" s="253"/>
      <c r="AR143" s="253"/>
      <c r="AS143" s="253"/>
      <c r="AT143" s="253"/>
      <c r="AU143" s="253"/>
      <c r="AV143" s="253"/>
      <c r="AW143" s="253"/>
      <c r="AX143" s="253"/>
      <c r="AY143" s="253"/>
      <c r="AZ143" s="253"/>
      <c r="BA143" s="253"/>
      <c r="BB143" s="253"/>
      <c r="BC143" s="253"/>
      <c r="BD143" s="253"/>
      <c r="BE143" s="253"/>
      <c r="BF143" s="253"/>
      <c r="BG143" s="253"/>
      <c r="BH143" s="253"/>
      <c r="BI143" s="253"/>
      <c r="BJ143" s="253"/>
      <c r="BK143" s="253"/>
      <c r="BL143" s="253"/>
      <c r="BM143" s="253"/>
      <c r="BN143" s="253"/>
      <c r="BO143" s="253"/>
      <c r="BP143" s="253"/>
      <c r="BQ143" s="253"/>
      <c r="BR143" s="253"/>
      <c r="BS143" s="253"/>
      <c r="BT143" s="253"/>
      <c r="BU143" s="253"/>
      <c r="BV143" s="253"/>
      <c r="BW143" s="253"/>
      <c r="BX143" s="253"/>
      <c r="BY143" s="253"/>
      <c r="BZ143" s="253"/>
      <c r="CA143" s="253"/>
      <c r="CB143" s="253"/>
      <c r="CC143" s="253"/>
      <c r="CD143" s="253"/>
      <c r="CE143" s="253"/>
      <c r="CF143" s="253"/>
      <c r="CG143" s="253"/>
      <c r="CH143" s="253"/>
      <c r="CI143" s="253"/>
      <c r="CJ143" s="253"/>
      <c r="CK143" s="253"/>
      <c r="CL143" s="253"/>
      <c r="CM143" s="253"/>
      <c r="CN143" s="253"/>
      <c r="CO143" s="253"/>
      <c r="CP143" s="253"/>
      <c r="CQ143" s="253"/>
      <c r="CR143" s="253"/>
      <c r="CS143" s="253"/>
      <c r="CT143" s="253"/>
      <c r="CU143" s="253"/>
      <c r="CV143" s="253"/>
      <c r="CW143" s="253"/>
      <c r="CX143" s="253"/>
      <c r="CY143" s="253"/>
      <c r="CZ143" s="253"/>
      <c r="DA143" s="253"/>
      <c r="DB143" s="253"/>
      <c r="DC143" s="253"/>
      <c r="DD143" s="253"/>
      <c r="DE143" s="253"/>
      <c r="DF143" s="253"/>
      <c r="DG143" s="253"/>
      <c r="DH143" s="253"/>
      <c r="DI143" s="253"/>
      <c r="DJ143" s="253"/>
      <c r="DK143" s="253"/>
      <c r="DL143" s="253"/>
      <c r="DM143" s="253"/>
      <c r="DN143" s="253"/>
      <c r="DO143" s="253"/>
      <c r="DP143" s="253"/>
      <c r="DQ143" s="253"/>
      <c r="DR143" s="253"/>
      <c r="DS143" s="253"/>
      <c r="DT143" s="253"/>
      <c r="DU143" s="253"/>
      <c r="DV143" s="253"/>
      <c r="DW143" s="253"/>
      <c r="DX143" s="253"/>
      <c r="DY143" s="253"/>
      <c r="DZ143" s="254"/>
    </row>
    <row r="144" spans="1:130" x14ac:dyDescent="0.3">
      <c r="A144" s="439"/>
      <c r="B144" s="263" t="s">
        <v>79</v>
      </c>
      <c r="C144" s="252"/>
      <c r="D144" s="253"/>
      <c r="E144" s="253"/>
      <c r="F144" s="253"/>
      <c r="G144" s="253"/>
      <c r="H144" s="253"/>
      <c r="I144" s="253"/>
      <c r="J144" s="253"/>
      <c r="K144" s="253"/>
      <c r="L144" s="253"/>
      <c r="M144" s="253"/>
      <c r="N144" s="253"/>
      <c r="O144" s="253"/>
      <c r="P144" s="253"/>
      <c r="Q144" s="253"/>
      <c r="R144" s="253"/>
      <c r="S144" s="253"/>
      <c r="T144" s="253"/>
      <c r="U144" s="253"/>
      <c r="V144" s="253"/>
      <c r="W144" s="253"/>
      <c r="X144" s="253"/>
      <c r="Y144" s="253"/>
      <c r="Z144" s="253"/>
      <c r="AA144" s="253"/>
      <c r="AB144" s="253"/>
      <c r="AC144" s="253"/>
      <c r="AD144" s="253"/>
      <c r="AE144" s="253"/>
      <c r="AF144" s="253"/>
      <c r="AG144" s="253"/>
      <c r="AH144" s="253"/>
      <c r="AI144" s="253"/>
      <c r="AJ144" s="253"/>
      <c r="AK144" s="253"/>
      <c r="AL144" s="253"/>
      <c r="AM144" s="253"/>
      <c r="AN144" s="253"/>
      <c r="AO144" s="253"/>
      <c r="AP144" s="253"/>
      <c r="AQ144" s="253"/>
      <c r="AR144" s="253"/>
      <c r="AS144" s="253"/>
      <c r="AT144" s="253"/>
      <c r="AU144" s="253"/>
      <c r="AV144" s="253"/>
      <c r="AW144" s="253"/>
      <c r="AX144" s="253"/>
      <c r="AY144" s="253"/>
      <c r="AZ144" s="253"/>
      <c r="BA144" s="253"/>
      <c r="BB144" s="253"/>
      <c r="BC144" s="253"/>
      <c r="BD144" s="253"/>
      <c r="BE144" s="253"/>
      <c r="BF144" s="253"/>
      <c r="BG144" s="253"/>
      <c r="BH144" s="253"/>
      <c r="BI144" s="253"/>
      <c r="BJ144" s="253"/>
      <c r="BK144" s="253"/>
      <c r="BL144" s="253"/>
      <c r="BM144" s="253"/>
      <c r="BN144" s="253"/>
      <c r="BO144" s="253"/>
      <c r="BP144" s="253"/>
      <c r="BQ144" s="253"/>
      <c r="BR144" s="253"/>
      <c r="BS144" s="253"/>
      <c r="BT144" s="253"/>
      <c r="BU144" s="253"/>
      <c r="BV144" s="253"/>
      <c r="BW144" s="253"/>
      <c r="BX144" s="253"/>
      <c r="BY144" s="253"/>
      <c r="BZ144" s="253"/>
      <c r="CA144" s="253"/>
      <c r="CB144" s="253"/>
      <c r="CC144" s="253"/>
      <c r="CD144" s="253"/>
      <c r="CE144" s="253"/>
      <c r="CF144" s="253"/>
      <c r="CG144" s="253"/>
      <c r="CH144" s="253"/>
      <c r="CI144" s="253"/>
      <c r="CJ144" s="253"/>
      <c r="CK144" s="253"/>
      <c r="CL144" s="253"/>
      <c r="CM144" s="253"/>
      <c r="CN144" s="253"/>
      <c r="CO144" s="253"/>
      <c r="CP144" s="253"/>
      <c r="CQ144" s="253"/>
      <c r="CR144" s="253"/>
      <c r="CS144" s="253"/>
      <c r="CT144" s="253"/>
      <c r="CU144" s="253"/>
      <c r="CV144" s="253"/>
      <c r="CW144" s="253"/>
      <c r="CX144" s="253"/>
      <c r="CY144" s="253"/>
      <c r="CZ144" s="253"/>
      <c r="DA144" s="253"/>
      <c r="DB144" s="253"/>
      <c r="DC144" s="253"/>
      <c r="DD144" s="253"/>
      <c r="DE144" s="253"/>
      <c r="DF144" s="253"/>
      <c r="DG144" s="253"/>
      <c r="DH144" s="253"/>
      <c r="DI144" s="253"/>
      <c r="DJ144" s="253"/>
      <c r="DK144" s="253"/>
      <c r="DL144" s="253"/>
      <c r="DM144" s="253"/>
      <c r="DN144" s="253"/>
      <c r="DO144" s="253"/>
      <c r="DP144" s="253"/>
      <c r="DQ144" s="253"/>
      <c r="DR144" s="253"/>
      <c r="DS144" s="253"/>
      <c r="DT144" s="253"/>
      <c r="DU144" s="253"/>
      <c r="DV144" s="253"/>
      <c r="DW144" s="253"/>
      <c r="DX144" s="253"/>
      <c r="DY144" s="253"/>
      <c r="DZ144" s="254"/>
    </row>
    <row r="145" spans="1:130" x14ac:dyDescent="0.3">
      <c r="A145" s="439"/>
      <c r="B145" s="263" t="s">
        <v>77</v>
      </c>
      <c r="C145" s="252"/>
      <c r="D145" s="253"/>
      <c r="E145" s="253"/>
      <c r="F145" s="253"/>
      <c r="G145" s="253"/>
      <c r="H145" s="253"/>
      <c r="I145" s="253"/>
      <c r="J145" s="253"/>
      <c r="K145" s="253"/>
      <c r="L145" s="253"/>
      <c r="M145" s="253"/>
      <c r="N145" s="253"/>
      <c r="O145" s="253"/>
      <c r="P145" s="253"/>
      <c r="Q145" s="253"/>
      <c r="R145" s="253"/>
      <c r="S145" s="253"/>
      <c r="T145" s="253"/>
      <c r="U145" s="253"/>
      <c r="V145" s="253"/>
      <c r="W145" s="253"/>
      <c r="X145" s="253"/>
      <c r="Y145" s="253"/>
      <c r="Z145" s="253"/>
      <c r="AA145" s="253"/>
      <c r="AB145" s="253"/>
      <c r="AC145" s="253"/>
      <c r="AD145" s="253"/>
      <c r="AE145" s="253"/>
      <c r="AF145" s="253"/>
      <c r="AG145" s="253"/>
      <c r="AH145" s="253"/>
      <c r="AI145" s="253"/>
      <c r="AJ145" s="253"/>
      <c r="AK145" s="253"/>
      <c r="AL145" s="253"/>
      <c r="AM145" s="253"/>
      <c r="AN145" s="253"/>
      <c r="AO145" s="253"/>
      <c r="AP145" s="253"/>
      <c r="AQ145" s="253"/>
      <c r="AR145" s="253"/>
      <c r="AS145" s="253"/>
      <c r="AT145" s="253"/>
      <c r="AU145" s="253"/>
      <c r="AV145" s="253"/>
      <c r="AW145" s="253"/>
      <c r="AX145" s="253"/>
      <c r="AY145" s="253"/>
      <c r="AZ145" s="253"/>
      <c r="BA145" s="253"/>
      <c r="BB145" s="253"/>
      <c r="BC145" s="253"/>
      <c r="BD145" s="253"/>
      <c r="BE145" s="253"/>
      <c r="BF145" s="253"/>
      <c r="BG145" s="253"/>
      <c r="BH145" s="253"/>
      <c r="BI145" s="253"/>
      <c r="BJ145" s="253"/>
      <c r="BK145" s="253"/>
      <c r="BL145" s="253"/>
      <c r="BM145" s="253"/>
      <c r="BN145" s="253"/>
      <c r="BO145" s="253"/>
      <c r="BP145" s="253"/>
      <c r="BQ145" s="253"/>
      <c r="BR145" s="253"/>
      <c r="BS145" s="253"/>
      <c r="BT145" s="253"/>
      <c r="BU145" s="253"/>
      <c r="BV145" s="253"/>
      <c r="BW145" s="253"/>
      <c r="BX145" s="253"/>
      <c r="BY145" s="253"/>
      <c r="BZ145" s="253"/>
      <c r="CA145" s="253"/>
      <c r="CB145" s="253"/>
      <c r="CC145" s="253"/>
      <c r="CD145" s="253"/>
      <c r="CE145" s="253"/>
      <c r="CF145" s="253"/>
      <c r="CG145" s="253"/>
      <c r="CH145" s="253"/>
      <c r="CI145" s="253"/>
      <c r="CJ145" s="253"/>
      <c r="CK145" s="253"/>
      <c r="CL145" s="253"/>
      <c r="CM145" s="253"/>
      <c r="CN145" s="253"/>
      <c r="CO145" s="253"/>
      <c r="CP145" s="253"/>
      <c r="CQ145" s="253"/>
      <c r="CR145" s="253"/>
      <c r="CS145" s="253"/>
      <c r="CT145" s="253"/>
      <c r="CU145" s="253"/>
      <c r="CV145" s="253"/>
      <c r="CW145" s="253"/>
      <c r="CX145" s="253"/>
      <c r="CY145" s="253"/>
      <c r="CZ145" s="253"/>
      <c r="DA145" s="253"/>
      <c r="DB145" s="253"/>
      <c r="DC145" s="253"/>
      <c r="DD145" s="253"/>
      <c r="DE145" s="253"/>
      <c r="DF145" s="253"/>
      <c r="DG145" s="253"/>
      <c r="DH145" s="253"/>
      <c r="DI145" s="253"/>
      <c r="DJ145" s="253"/>
      <c r="DK145" s="253"/>
      <c r="DL145" s="253"/>
      <c r="DM145" s="253"/>
      <c r="DN145" s="253"/>
      <c r="DO145" s="253"/>
      <c r="DP145" s="253"/>
      <c r="DQ145" s="253"/>
      <c r="DR145" s="253"/>
      <c r="DS145" s="253"/>
      <c r="DT145" s="253"/>
      <c r="DU145" s="253"/>
      <c r="DV145" s="253"/>
      <c r="DW145" s="253"/>
      <c r="DX145" s="253"/>
      <c r="DY145" s="253"/>
      <c r="DZ145" s="254"/>
    </row>
    <row r="146" spans="1:130" x14ac:dyDescent="0.3">
      <c r="A146" s="439"/>
      <c r="B146" s="263" t="s">
        <v>82</v>
      </c>
      <c r="C146" s="252"/>
      <c r="D146" s="253"/>
      <c r="E146" s="253"/>
      <c r="F146" s="253"/>
      <c r="G146" s="253"/>
      <c r="H146" s="253"/>
      <c r="I146" s="253"/>
      <c r="J146" s="253"/>
      <c r="K146" s="253"/>
      <c r="L146" s="253"/>
      <c r="M146" s="253"/>
      <c r="N146" s="253"/>
      <c r="O146" s="253"/>
      <c r="P146" s="253"/>
      <c r="Q146" s="253"/>
      <c r="R146" s="253"/>
      <c r="S146" s="253"/>
      <c r="T146" s="253"/>
      <c r="U146" s="253"/>
      <c r="V146" s="253"/>
      <c r="W146" s="253"/>
      <c r="X146" s="253"/>
      <c r="Y146" s="253"/>
      <c r="Z146" s="253"/>
      <c r="AA146" s="253"/>
      <c r="AB146" s="253"/>
      <c r="AC146" s="253"/>
      <c r="AD146" s="253"/>
      <c r="AE146" s="253"/>
      <c r="AF146" s="253"/>
      <c r="AG146" s="253"/>
      <c r="AH146" s="253"/>
      <c r="AI146" s="253"/>
      <c r="AJ146" s="253"/>
      <c r="AK146" s="253"/>
      <c r="AL146" s="253"/>
      <c r="AM146" s="253"/>
      <c r="AN146" s="253"/>
      <c r="AO146" s="253"/>
      <c r="AP146" s="253"/>
      <c r="AQ146" s="253"/>
      <c r="AR146" s="253"/>
      <c r="AS146" s="253"/>
      <c r="AT146" s="253"/>
      <c r="AU146" s="253"/>
      <c r="AV146" s="253"/>
      <c r="AW146" s="253"/>
      <c r="AX146" s="253"/>
      <c r="AY146" s="253"/>
      <c r="AZ146" s="253"/>
      <c r="BA146" s="253"/>
      <c r="BB146" s="253"/>
      <c r="BC146" s="253"/>
      <c r="BD146" s="253"/>
      <c r="BE146" s="253"/>
      <c r="BF146" s="253"/>
      <c r="BG146" s="253"/>
      <c r="BH146" s="253"/>
      <c r="BI146" s="253"/>
      <c r="BJ146" s="253"/>
      <c r="BK146" s="253"/>
      <c r="BL146" s="253"/>
      <c r="BM146" s="253"/>
      <c r="BN146" s="253"/>
      <c r="BO146" s="253"/>
      <c r="BP146" s="253"/>
      <c r="BQ146" s="253"/>
      <c r="BR146" s="253"/>
      <c r="BS146" s="253"/>
      <c r="BT146" s="253"/>
      <c r="BU146" s="253"/>
      <c r="BV146" s="253"/>
      <c r="BW146" s="253"/>
      <c r="BX146" s="253"/>
      <c r="BY146" s="253"/>
      <c r="BZ146" s="253"/>
      <c r="CA146" s="253"/>
      <c r="CB146" s="253"/>
      <c r="CC146" s="253"/>
      <c r="CD146" s="253"/>
      <c r="CE146" s="253"/>
      <c r="CF146" s="253"/>
      <c r="CG146" s="253"/>
      <c r="CH146" s="253"/>
      <c r="CI146" s="253"/>
      <c r="CJ146" s="253"/>
      <c r="CK146" s="253"/>
      <c r="CL146" s="253"/>
      <c r="CM146" s="253"/>
      <c r="CN146" s="253"/>
      <c r="CO146" s="253"/>
      <c r="CP146" s="253"/>
      <c r="CQ146" s="253"/>
      <c r="CR146" s="253"/>
      <c r="CS146" s="253"/>
      <c r="CT146" s="253"/>
      <c r="CU146" s="253"/>
      <c r="CV146" s="253"/>
      <c r="CW146" s="253"/>
      <c r="CX146" s="253"/>
      <c r="CY146" s="253"/>
      <c r="CZ146" s="253"/>
      <c r="DA146" s="253"/>
      <c r="DB146" s="253"/>
      <c r="DC146" s="253"/>
      <c r="DD146" s="253"/>
      <c r="DE146" s="253"/>
      <c r="DF146" s="253"/>
      <c r="DG146" s="253"/>
      <c r="DH146" s="253"/>
      <c r="DI146" s="253"/>
      <c r="DJ146" s="253"/>
      <c r="DK146" s="253"/>
      <c r="DL146" s="253"/>
      <c r="DM146" s="253"/>
      <c r="DN146" s="253"/>
      <c r="DO146" s="253"/>
      <c r="DP146" s="253"/>
      <c r="DQ146" s="253"/>
      <c r="DR146" s="253"/>
      <c r="DS146" s="253"/>
      <c r="DT146" s="253"/>
      <c r="DU146" s="253"/>
      <c r="DV146" s="253"/>
      <c r="DW146" s="253"/>
      <c r="DX146" s="253"/>
      <c r="DY146" s="253"/>
      <c r="DZ146" s="254"/>
    </row>
    <row r="147" spans="1:130" x14ac:dyDescent="0.3">
      <c r="A147" s="439"/>
      <c r="B147" s="263" t="s">
        <v>83</v>
      </c>
      <c r="C147" s="252"/>
      <c r="D147" s="253"/>
      <c r="E147" s="253"/>
      <c r="F147" s="253"/>
      <c r="G147" s="253"/>
      <c r="H147" s="253"/>
      <c r="I147" s="253"/>
      <c r="J147" s="253"/>
      <c r="K147" s="253"/>
      <c r="L147" s="253"/>
      <c r="M147" s="253"/>
      <c r="N147" s="253"/>
      <c r="O147" s="253"/>
      <c r="P147" s="253"/>
      <c r="Q147" s="253"/>
      <c r="R147" s="253"/>
      <c r="S147" s="253"/>
      <c r="T147" s="253"/>
      <c r="U147" s="253"/>
      <c r="V147" s="253"/>
      <c r="W147" s="253"/>
      <c r="X147" s="253"/>
      <c r="Y147" s="253"/>
      <c r="Z147" s="253"/>
      <c r="AA147" s="253"/>
      <c r="AB147" s="253"/>
      <c r="AC147" s="253"/>
      <c r="AD147" s="253"/>
      <c r="AE147" s="253"/>
      <c r="AF147" s="253"/>
      <c r="AG147" s="253"/>
      <c r="AH147" s="253"/>
      <c r="AI147" s="253"/>
      <c r="AJ147" s="253"/>
      <c r="AK147" s="253"/>
      <c r="AL147" s="253"/>
      <c r="AM147" s="253"/>
      <c r="AN147" s="253"/>
      <c r="AO147" s="253"/>
      <c r="AP147" s="253"/>
      <c r="AQ147" s="253"/>
      <c r="AR147" s="253"/>
      <c r="AS147" s="253"/>
      <c r="AT147" s="253"/>
      <c r="AU147" s="253"/>
      <c r="AV147" s="253"/>
      <c r="AW147" s="253"/>
      <c r="AX147" s="253"/>
      <c r="AY147" s="253"/>
      <c r="AZ147" s="253"/>
      <c r="BA147" s="253"/>
      <c r="BB147" s="253"/>
      <c r="BC147" s="253"/>
      <c r="BD147" s="253"/>
      <c r="BE147" s="253"/>
      <c r="BF147" s="253"/>
      <c r="BG147" s="253"/>
      <c r="BH147" s="253"/>
      <c r="BI147" s="253"/>
      <c r="BJ147" s="253"/>
      <c r="BK147" s="253"/>
      <c r="BL147" s="253"/>
      <c r="BM147" s="253"/>
      <c r="BN147" s="253"/>
      <c r="BO147" s="253"/>
      <c r="BP147" s="253"/>
      <c r="BQ147" s="253"/>
      <c r="BR147" s="253"/>
      <c r="BS147" s="253"/>
      <c r="BT147" s="253"/>
      <c r="BU147" s="253"/>
      <c r="BV147" s="253"/>
      <c r="BW147" s="253"/>
      <c r="BX147" s="253"/>
      <c r="BY147" s="253"/>
      <c r="BZ147" s="253"/>
      <c r="CA147" s="253"/>
      <c r="CB147" s="253"/>
      <c r="CC147" s="253"/>
      <c r="CD147" s="253"/>
      <c r="CE147" s="253"/>
      <c r="CF147" s="253"/>
      <c r="CG147" s="253"/>
      <c r="CH147" s="253"/>
      <c r="CI147" s="253"/>
      <c r="CJ147" s="253"/>
      <c r="CK147" s="253"/>
      <c r="CL147" s="253"/>
      <c r="CM147" s="253"/>
      <c r="CN147" s="253"/>
      <c r="CO147" s="253"/>
      <c r="CP147" s="253"/>
      <c r="CQ147" s="253"/>
      <c r="CR147" s="253"/>
      <c r="CS147" s="253"/>
      <c r="CT147" s="253"/>
      <c r="CU147" s="253"/>
      <c r="CV147" s="253"/>
      <c r="CW147" s="253"/>
      <c r="CX147" s="253"/>
      <c r="CY147" s="253"/>
      <c r="CZ147" s="253"/>
      <c r="DA147" s="253"/>
      <c r="DB147" s="253"/>
      <c r="DC147" s="253"/>
      <c r="DD147" s="253"/>
      <c r="DE147" s="253"/>
      <c r="DF147" s="253"/>
      <c r="DG147" s="253"/>
      <c r="DH147" s="253"/>
      <c r="DI147" s="253"/>
      <c r="DJ147" s="253"/>
      <c r="DK147" s="253"/>
      <c r="DL147" s="253"/>
      <c r="DM147" s="253"/>
      <c r="DN147" s="253"/>
      <c r="DO147" s="253"/>
      <c r="DP147" s="253"/>
      <c r="DQ147" s="253"/>
      <c r="DR147" s="253"/>
      <c r="DS147" s="253"/>
      <c r="DT147" s="253"/>
      <c r="DU147" s="253"/>
      <c r="DV147" s="253"/>
      <c r="DW147" s="253"/>
      <c r="DX147" s="253"/>
      <c r="DY147" s="253"/>
      <c r="DZ147" s="254"/>
    </row>
    <row r="148" spans="1:130" x14ac:dyDescent="0.3">
      <c r="A148" s="439"/>
      <c r="B148" s="263" t="s">
        <v>38</v>
      </c>
      <c r="C148" s="252"/>
      <c r="D148" s="253"/>
      <c r="E148" s="253"/>
      <c r="F148" s="253"/>
      <c r="G148" s="253"/>
      <c r="H148" s="253"/>
      <c r="I148" s="253"/>
      <c r="J148" s="253"/>
      <c r="K148" s="253"/>
      <c r="L148" s="253"/>
      <c r="M148" s="253"/>
      <c r="N148" s="253"/>
      <c r="O148" s="253"/>
      <c r="P148" s="253"/>
      <c r="Q148" s="253"/>
      <c r="R148" s="253"/>
      <c r="S148" s="253"/>
      <c r="T148" s="253"/>
      <c r="U148" s="253"/>
      <c r="V148" s="253"/>
      <c r="W148" s="253"/>
      <c r="X148" s="253"/>
      <c r="Y148" s="253"/>
      <c r="Z148" s="253"/>
      <c r="AA148" s="253"/>
      <c r="AB148" s="253"/>
      <c r="AC148" s="253"/>
      <c r="AD148" s="253"/>
      <c r="AE148" s="253"/>
      <c r="AF148" s="253"/>
      <c r="AG148" s="253"/>
      <c r="AH148" s="253"/>
      <c r="AI148" s="253"/>
      <c r="AJ148" s="253"/>
      <c r="AK148" s="253"/>
      <c r="AL148" s="253"/>
      <c r="AM148" s="253"/>
      <c r="AN148" s="253"/>
      <c r="AO148" s="253"/>
      <c r="AP148" s="253"/>
      <c r="AQ148" s="253"/>
      <c r="AR148" s="253"/>
      <c r="AS148" s="253"/>
      <c r="AT148" s="253"/>
      <c r="AU148" s="253"/>
      <c r="AV148" s="253"/>
      <c r="AW148" s="253"/>
      <c r="AX148" s="253"/>
      <c r="AY148" s="253"/>
      <c r="AZ148" s="253"/>
      <c r="BA148" s="253"/>
      <c r="BB148" s="253"/>
      <c r="BC148" s="253"/>
      <c r="BD148" s="253"/>
      <c r="BE148" s="253"/>
      <c r="BF148" s="253"/>
      <c r="BG148" s="253"/>
      <c r="BH148" s="253"/>
      <c r="BI148" s="253"/>
      <c r="BJ148" s="253"/>
      <c r="BK148" s="253"/>
      <c r="BL148" s="253"/>
      <c r="BM148" s="253"/>
      <c r="BN148" s="253"/>
      <c r="BO148" s="253"/>
      <c r="BP148" s="253"/>
      <c r="BQ148" s="253"/>
      <c r="BR148" s="253"/>
      <c r="BS148" s="253"/>
      <c r="BT148" s="253"/>
      <c r="BU148" s="253"/>
      <c r="BV148" s="253"/>
      <c r="BW148" s="253"/>
      <c r="BX148" s="253"/>
      <c r="BY148" s="253"/>
      <c r="BZ148" s="253"/>
      <c r="CA148" s="253"/>
      <c r="CB148" s="253"/>
      <c r="CC148" s="253"/>
      <c r="CD148" s="253"/>
      <c r="CE148" s="253"/>
      <c r="CF148" s="253"/>
      <c r="CG148" s="253"/>
      <c r="CH148" s="253"/>
      <c r="CI148" s="253"/>
      <c r="CJ148" s="253"/>
      <c r="CK148" s="253"/>
      <c r="CL148" s="253"/>
      <c r="CM148" s="253"/>
      <c r="CN148" s="253"/>
      <c r="CO148" s="253"/>
      <c r="CP148" s="253"/>
      <c r="CQ148" s="253"/>
      <c r="CR148" s="253"/>
      <c r="CS148" s="253"/>
      <c r="CT148" s="253"/>
      <c r="CU148" s="253"/>
      <c r="CV148" s="253"/>
      <c r="CW148" s="253"/>
      <c r="CX148" s="253"/>
      <c r="CY148" s="253"/>
      <c r="CZ148" s="253"/>
      <c r="DA148" s="253"/>
      <c r="DB148" s="253"/>
      <c r="DC148" s="253"/>
      <c r="DD148" s="253"/>
      <c r="DE148" s="253"/>
      <c r="DF148" s="253"/>
      <c r="DG148" s="253"/>
      <c r="DH148" s="253"/>
      <c r="DI148" s="253"/>
      <c r="DJ148" s="253"/>
      <c r="DK148" s="253"/>
      <c r="DL148" s="253"/>
      <c r="DM148" s="253"/>
      <c r="DN148" s="253"/>
      <c r="DO148" s="253"/>
      <c r="DP148" s="253"/>
      <c r="DQ148" s="253"/>
      <c r="DR148" s="253"/>
      <c r="DS148" s="253"/>
      <c r="DT148" s="253"/>
      <c r="DU148" s="253"/>
      <c r="DV148" s="253"/>
      <c r="DW148" s="253"/>
      <c r="DX148" s="253"/>
      <c r="DY148" s="253"/>
      <c r="DZ148" s="254"/>
    </row>
    <row r="149" spans="1:130" x14ac:dyDescent="0.3">
      <c r="A149" s="439"/>
      <c r="B149" s="280" t="s">
        <v>80</v>
      </c>
      <c r="C149" s="252"/>
      <c r="D149" s="253"/>
      <c r="E149" s="253"/>
      <c r="F149" s="253"/>
      <c r="G149" s="253"/>
      <c r="H149" s="253"/>
      <c r="I149" s="253"/>
      <c r="J149" s="253"/>
      <c r="K149" s="253"/>
      <c r="L149" s="253"/>
      <c r="M149" s="253"/>
      <c r="N149" s="253"/>
      <c r="O149" s="253"/>
      <c r="P149" s="253"/>
      <c r="Q149" s="253"/>
      <c r="R149" s="253"/>
      <c r="S149" s="253"/>
      <c r="T149" s="253"/>
      <c r="U149" s="253"/>
      <c r="V149" s="253"/>
      <c r="W149" s="253"/>
      <c r="X149" s="253"/>
      <c r="Y149" s="253"/>
      <c r="Z149" s="253"/>
      <c r="AA149" s="253"/>
      <c r="AB149" s="253"/>
      <c r="AC149" s="253"/>
      <c r="AD149" s="253"/>
      <c r="AE149" s="253"/>
      <c r="AF149" s="253"/>
      <c r="AG149" s="253"/>
      <c r="AH149" s="253"/>
      <c r="AI149" s="253"/>
      <c r="AJ149" s="253"/>
      <c r="AK149" s="253"/>
      <c r="AL149" s="253"/>
      <c r="AM149" s="253"/>
      <c r="AN149" s="253"/>
      <c r="AO149" s="253"/>
      <c r="AP149" s="253"/>
      <c r="AQ149" s="253"/>
      <c r="AR149" s="253"/>
      <c r="AS149" s="253"/>
      <c r="AT149" s="253"/>
      <c r="AU149" s="253"/>
      <c r="AV149" s="253"/>
      <c r="AW149" s="253"/>
      <c r="AX149" s="253"/>
      <c r="AY149" s="253"/>
      <c r="AZ149" s="253"/>
      <c r="BA149" s="253"/>
      <c r="BB149" s="253"/>
      <c r="BC149" s="253"/>
      <c r="BD149" s="253"/>
      <c r="BE149" s="253"/>
      <c r="BF149" s="253"/>
      <c r="BG149" s="253"/>
      <c r="BH149" s="253"/>
      <c r="BI149" s="253"/>
      <c r="BJ149" s="253"/>
      <c r="BK149" s="253"/>
      <c r="BL149" s="253"/>
      <c r="BM149" s="253"/>
      <c r="BN149" s="253"/>
      <c r="BO149" s="253"/>
      <c r="BP149" s="253"/>
      <c r="BQ149" s="253"/>
      <c r="BR149" s="253"/>
      <c r="BS149" s="253"/>
      <c r="BT149" s="253"/>
      <c r="BU149" s="253"/>
      <c r="BV149" s="253"/>
      <c r="BW149" s="253"/>
      <c r="BX149" s="253"/>
      <c r="BY149" s="253"/>
      <c r="BZ149" s="253"/>
      <c r="CA149" s="253"/>
      <c r="CB149" s="253"/>
      <c r="CC149" s="253"/>
      <c r="CD149" s="253"/>
      <c r="CE149" s="253"/>
      <c r="CF149" s="253"/>
      <c r="CG149" s="253"/>
      <c r="CH149" s="253"/>
      <c r="CI149" s="253"/>
      <c r="CJ149" s="253"/>
      <c r="CK149" s="253"/>
      <c r="CL149" s="253"/>
      <c r="CM149" s="253"/>
      <c r="CN149" s="253"/>
      <c r="CO149" s="253"/>
      <c r="CP149" s="253"/>
      <c r="CQ149" s="253"/>
      <c r="CR149" s="253"/>
      <c r="CS149" s="253"/>
      <c r="CT149" s="253"/>
      <c r="CU149" s="253"/>
      <c r="CV149" s="253"/>
      <c r="CW149" s="253"/>
      <c r="CX149" s="253"/>
      <c r="CY149" s="253"/>
      <c r="CZ149" s="253"/>
      <c r="DA149" s="253"/>
      <c r="DB149" s="253"/>
      <c r="DC149" s="253"/>
      <c r="DD149" s="253"/>
      <c r="DE149" s="253"/>
      <c r="DF149" s="253"/>
      <c r="DG149" s="253"/>
      <c r="DH149" s="253"/>
      <c r="DI149" s="253"/>
      <c r="DJ149" s="253"/>
      <c r="DK149" s="253"/>
      <c r="DL149" s="253"/>
      <c r="DM149" s="253"/>
      <c r="DN149" s="253"/>
      <c r="DO149" s="253"/>
      <c r="DP149" s="253"/>
      <c r="DQ149" s="253"/>
      <c r="DR149" s="253"/>
      <c r="DS149" s="253"/>
      <c r="DT149" s="253"/>
      <c r="DU149" s="253"/>
      <c r="DV149" s="253"/>
      <c r="DW149" s="253"/>
      <c r="DX149" s="253"/>
      <c r="DY149" s="253"/>
      <c r="DZ149" s="254"/>
    </row>
    <row r="150" spans="1:130" x14ac:dyDescent="0.3">
      <c r="A150" s="440"/>
      <c r="B150" s="263" t="s">
        <v>81</v>
      </c>
      <c r="C150" s="252"/>
      <c r="D150" s="253"/>
      <c r="E150" s="253"/>
      <c r="F150" s="253"/>
      <c r="G150" s="253"/>
      <c r="H150" s="253"/>
      <c r="I150" s="253"/>
      <c r="J150" s="253"/>
      <c r="K150" s="253"/>
      <c r="L150" s="253"/>
      <c r="M150" s="253"/>
      <c r="N150" s="253"/>
      <c r="O150" s="253"/>
      <c r="P150" s="253"/>
      <c r="Q150" s="253"/>
      <c r="R150" s="253"/>
      <c r="S150" s="253"/>
      <c r="T150" s="253"/>
      <c r="U150" s="253"/>
      <c r="V150" s="253"/>
      <c r="W150" s="253"/>
      <c r="X150" s="253"/>
      <c r="Y150" s="253"/>
      <c r="Z150" s="253"/>
      <c r="AA150" s="253"/>
      <c r="AB150" s="253"/>
      <c r="AC150" s="253"/>
      <c r="AD150" s="253"/>
      <c r="AE150" s="253"/>
      <c r="AF150" s="253"/>
      <c r="AG150" s="253"/>
      <c r="AH150" s="253"/>
      <c r="AI150" s="253"/>
      <c r="AJ150" s="253"/>
      <c r="AK150" s="253"/>
      <c r="AL150" s="253"/>
      <c r="AM150" s="253"/>
      <c r="AN150" s="253"/>
      <c r="AO150" s="253"/>
      <c r="AP150" s="253"/>
      <c r="AQ150" s="253"/>
      <c r="AR150" s="253"/>
      <c r="AS150" s="253"/>
      <c r="AT150" s="253"/>
      <c r="AU150" s="253"/>
      <c r="AV150" s="253"/>
      <c r="AW150" s="253"/>
      <c r="AX150" s="253"/>
      <c r="AY150" s="253"/>
      <c r="AZ150" s="253"/>
      <c r="BA150" s="253"/>
      <c r="BB150" s="253"/>
      <c r="BC150" s="253"/>
      <c r="BD150" s="253"/>
      <c r="BE150" s="253"/>
      <c r="BF150" s="253"/>
      <c r="BG150" s="253"/>
      <c r="BH150" s="253"/>
      <c r="BI150" s="253"/>
      <c r="BJ150" s="253"/>
      <c r="BK150" s="253"/>
      <c r="BL150" s="253"/>
      <c r="BM150" s="253"/>
      <c r="BN150" s="253"/>
      <c r="BO150" s="253"/>
      <c r="BP150" s="253"/>
      <c r="BQ150" s="253"/>
      <c r="BR150" s="253"/>
      <c r="BS150" s="253"/>
      <c r="BT150" s="253"/>
      <c r="BU150" s="253"/>
      <c r="BV150" s="253"/>
      <c r="BW150" s="253"/>
      <c r="BX150" s="253"/>
      <c r="BY150" s="253"/>
      <c r="BZ150" s="253"/>
      <c r="CA150" s="253"/>
      <c r="CB150" s="253"/>
      <c r="CC150" s="253"/>
      <c r="CD150" s="253"/>
      <c r="CE150" s="253"/>
      <c r="CF150" s="253"/>
      <c r="CG150" s="253"/>
      <c r="CH150" s="253"/>
      <c r="CI150" s="253"/>
      <c r="CJ150" s="253"/>
      <c r="CK150" s="253"/>
      <c r="CL150" s="253"/>
      <c r="CM150" s="253"/>
      <c r="CN150" s="253"/>
      <c r="CO150" s="253"/>
      <c r="CP150" s="253"/>
      <c r="CQ150" s="253"/>
      <c r="CR150" s="253"/>
      <c r="CS150" s="253"/>
      <c r="CT150" s="253"/>
      <c r="CU150" s="253"/>
      <c r="CV150" s="253"/>
      <c r="CW150" s="253"/>
      <c r="CX150" s="253"/>
      <c r="CY150" s="253"/>
      <c r="CZ150" s="253"/>
      <c r="DA150" s="253"/>
      <c r="DB150" s="253"/>
      <c r="DC150" s="253"/>
      <c r="DD150" s="253"/>
      <c r="DE150" s="253"/>
      <c r="DF150" s="253"/>
      <c r="DG150" s="253"/>
      <c r="DH150" s="253"/>
      <c r="DI150" s="253"/>
      <c r="DJ150" s="253"/>
      <c r="DK150" s="253"/>
      <c r="DL150" s="253"/>
      <c r="DM150" s="253"/>
      <c r="DN150" s="253"/>
      <c r="DO150" s="253"/>
      <c r="DP150" s="253"/>
      <c r="DQ150" s="253"/>
      <c r="DR150" s="253"/>
      <c r="DS150" s="253"/>
      <c r="DT150" s="253"/>
      <c r="DU150" s="253"/>
      <c r="DV150" s="253"/>
      <c r="DW150" s="253"/>
      <c r="DX150" s="253"/>
      <c r="DY150" s="253"/>
      <c r="DZ150" s="254"/>
    </row>
    <row r="151" spans="1:130" x14ac:dyDescent="0.3">
      <c r="A151" s="438">
        <f t="shared" si="9"/>
        <v>43104</v>
      </c>
      <c r="B151" s="263" t="s">
        <v>78</v>
      </c>
      <c r="C151" s="252"/>
      <c r="D151" s="253"/>
      <c r="E151" s="253"/>
      <c r="F151" s="253"/>
      <c r="G151" s="253"/>
      <c r="H151" s="253"/>
      <c r="I151" s="253"/>
      <c r="J151" s="253"/>
      <c r="K151" s="253"/>
      <c r="L151" s="253"/>
      <c r="M151" s="253"/>
      <c r="N151" s="253"/>
      <c r="O151" s="253"/>
      <c r="P151" s="253"/>
      <c r="Q151" s="253"/>
      <c r="R151" s="253"/>
      <c r="S151" s="253"/>
      <c r="T151" s="253"/>
      <c r="U151" s="253"/>
      <c r="V151" s="253"/>
      <c r="W151" s="253"/>
      <c r="X151" s="253"/>
      <c r="Y151" s="253"/>
      <c r="Z151" s="253"/>
      <c r="AA151" s="253"/>
      <c r="AB151" s="253"/>
      <c r="AC151" s="253"/>
      <c r="AD151" s="253"/>
      <c r="AE151" s="253"/>
      <c r="AF151" s="253"/>
      <c r="AG151" s="253"/>
      <c r="AH151" s="253"/>
      <c r="AI151" s="253"/>
      <c r="AJ151" s="253"/>
      <c r="AK151" s="253"/>
      <c r="AL151" s="253"/>
      <c r="AM151" s="253"/>
      <c r="AN151" s="253"/>
      <c r="AO151" s="253"/>
      <c r="AP151" s="253"/>
      <c r="AQ151" s="253"/>
      <c r="AR151" s="253"/>
      <c r="AS151" s="253"/>
      <c r="AT151" s="253"/>
      <c r="AU151" s="253"/>
      <c r="AV151" s="253"/>
      <c r="AW151" s="253"/>
      <c r="AX151" s="253"/>
      <c r="AY151" s="253"/>
      <c r="AZ151" s="253"/>
      <c r="BA151" s="253"/>
      <c r="BB151" s="253"/>
      <c r="BC151" s="253"/>
      <c r="BD151" s="253"/>
      <c r="BE151" s="253"/>
      <c r="BF151" s="253"/>
      <c r="BG151" s="253"/>
      <c r="BH151" s="253"/>
      <c r="BI151" s="253"/>
      <c r="BJ151" s="253"/>
      <c r="BK151" s="253"/>
      <c r="BL151" s="253"/>
      <c r="BM151" s="253"/>
      <c r="BN151" s="253"/>
      <c r="BO151" s="253"/>
      <c r="BP151" s="253"/>
      <c r="BQ151" s="253"/>
      <c r="BR151" s="253"/>
      <c r="BS151" s="253"/>
      <c r="BT151" s="253"/>
      <c r="BU151" s="253"/>
      <c r="BV151" s="253"/>
      <c r="BW151" s="253"/>
      <c r="BX151" s="253"/>
      <c r="BY151" s="253"/>
      <c r="BZ151" s="253"/>
      <c r="CA151" s="253"/>
      <c r="CB151" s="253"/>
      <c r="CC151" s="253"/>
      <c r="CD151" s="253"/>
      <c r="CE151" s="253"/>
      <c r="CF151" s="253"/>
      <c r="CG151" s="253"/>
      <c r="CH151" s="253"/>
      <c r="CI151" s="253"/>
      <c r="CJ151" s="253"/>
      <c r="CK151" s="253"/>
      <c r="CL151" s="253"/>
      <c r="CM151" s="253"/>
      <c r="CN151" s="253"/>
      <c r="CO151" s="253"/>
      <c r="CP151" s="253"/>
      <c r="CQ151" s="253"/>
      <c r="CR151" s="253"/>
      <c r="CS151" s="253"/>
      <c r="CT151" s="253"/>
      <c r="CU151" s="253"/>
      <c r="CV151" s="253"/>
      <c r="CW151" s="253"/>
      <c r="CX151" s="253"/>
      <c r="CY151" s="253"/>
      <c r="CZ151" s="253"/>
      <c r="DA151" s="253"/>
      <c r="DB151" s="253"/>
      <c r="DC151" s="253"/>
      <c r="DD151" s="253"/>
      <c r="DE151" s="253"/>
      <c r="DF151" s="253"/>
      <c r="DG151" s="253"/>
      <c r="DH151" s="253"/>
      <c r="DI151" s="253"/>
      <c r="DJ151" s="253"/>
      <c r="DK151" s="253"/>
      <c r="DL151" s="253"/>
      <c r="DM151" s="253"/>
      <c r="DN151" s="253"/>
      <c r="DO151" s="253"/>
      <c r="DP151" s="253"/>
      <c r="DQ151" s="253"/>
      <c r="DR151" s="253"/>
      <c r="DS151" s="253"/>
      <c r="DT151" s="253"/>
      <c r="DU151" s="253"/>
      <c r="DV151" s="253"/>
      <c r="DW151" s="253"/>
      <c r="DX151" s="253"/>
      <c r="DY151" s="253"/>
      <c r="DZ151" s="254"/>
    </row>
    <row r="152" spans="1:130" x14ac:dyDescent="0.3">
      <c r="A152" s="439"/>
      <c r="B152" s="263" t="s">
        <v>79</v>
      </c>
      <c r="C152" s="252"/>
      <c r="D152" s="253"/>
      <c r="E152" s="253"/>
      <c r="F152" s="253"/>
      <c r="G152" s="253"/>
      <c r="H152" s="253"/>
      <c r="I152" s="253"/>
      <c r="J152" s="253"/>
      <c r="K152" s="253"/>
      <c r="L152" s="253"/>
      <c r="M152" s="253"/>
      <c r="N152" s="253"/>
      <c r="O152" s="253"/>
      <c r="P152" s="253"/>
      <c r="Q152" s="253"/>
      <c r="R152" s="253"/>
      <c r="S152" s="253"/>
      <c r="T152" s="253"/>
      <c r="U152" s="253"/>
      <c r="V152" s="253"/>
      <c r="W152" s="253"/>
      <c r="X152" s="253"/>
      <c r="Y152" s="253"/>
      <c r="Z152" s="253"/>
      <c r="AA152" s="253"/>
      <c r="AB152" s="253"/>
      <c r="AC152" s="253"/>
      <c r="AD152" s="253"/>
      <c r="AE152" s="253"/>
      <c r="AF152" s="253"/>
      <c r="AG152" s="253"/>
      <c r="AH152" s="253"/>
      <c r="AI152" s="253"/>
      <c r="AJ152" s="253"/>
      <c r="AK152" s="253"/>
      <c r="AL152" s="253"/>
      <c r="AM152" s="253"/>
      <c r="AN152" s="253"/>
      <c r="AO152" s="253"/>
      <c r="AP152" s="253"/>
      <c r="AQ152" s="253"/>
      <c r="AR152" s="253"/>
      <c r="AS152" s="253"/>
      <c r="AT152" s="253"/>
      <c r="AU152" s="253"/>
      <c r="AV152" s="253"/>
      <c r="AW152" s="253"/>
      <c r="AX152" s="253"/>
      <c r="AY152" s="253"/>
      <c r="AZ152" s="253"/>
      <c r="BA152" s="253"/>
      <c r="BB152" s="253"/>
      <c r="BC152" s="253"/>
      <c r="BD152" s="253"/>
      <c r="BE152" s="253"/>
      <c r="BF152" s="253"/>
      <c r="BG152" s="253"/>
      <c r="BH152" s="253"/>
      <c r="BI152" s="253"/>
      <c r="BJ152" s="253"/>
      <c r="BK152" s="253"/>
      <c r="BL152" s="253"/>
      <c r="BM152" s="253"/>
      <c r="BN152" s="253"/>
      <c r="BO152" s="253"/>
      <c r="BP152" s="253"/>
      <c r="BQ152" s="253"/>
      <c r="BR152" s="253"/>
      <c r="BS152" s="253"/>
      <c r="BT152" s="253"/>
      <c r="BU152" s="253"/>
      <c r="BV152" s="253"/>
      <c r="BW152" s="253"/>
      <c r="BX152" s="253"/>
      <c r="BY152" s="253"/>
      <c r="BZ152" s="253"/>
      <c r="CA152" s="253"/>
      <c r="CB152" s="253"/>
      <c r="CC152" s="253"/>
      <c r="CD152" s="253"/>
      <c r="CE152" s="253"/>
      <c r="CF152" s="253"/>
      <c r="CG152" s="253"/>
      <c r="CH152" s="253"/>
      <c r="CI152" s="253"/>
      <c r="CJ152" s="253"/>
      <c r="CK152" s="253"/>
      <c r="CL152" s="253"/>
      <c r="CM152" s="253"/>
      <c r="CN152" s="253"/>
      <c r="CO152" s="253"/>
      <c r="CP152" s="253"/>
      <c r="CQ152" s="253"/>
      <c r="CR152" s="253"/>
      <c r="CS152" s="253"/>
      <c r="CT152" s="253"/>
      <c r="CU152" s="253"/>
      <c r="CV152" s="253"/>
      <c r="CW152" s="253"/>
      <c r="CX152" s="253"/>
      <c r="CY152" s="253"/>
      <c r="CZ152" s="253"/>
      <c r="DA152" s="253"/>
      <c r="DB152" s="253"/>
      <c r="DC152" s="253"/>
      <c r="DD152" s="253"/>
      <c r="DE152" s="253"/>
      <c r="DF152" s="253"/>
      <c r="DG152" s="253"/>
      <c r="DH152" s="253"/>
      <c r="DI152" s="253"/>
      <c r="DJ152" s="253"/>
      <c r="DK152" s="253"/>
      <c r="DL152" s="253"/>
      <c r="DM152" s="253"/>
      <c r="DN152" s="253"/>
      <c r="DO152" s="253"/>
      <c r="DP152" s="253"/>
      <c r="DQ152" s="253"/>
      <c r="DR152" s="253"/>
      <c r="DS152" s="253"/>
      <c r="DT152" s="253"/>
      <c r="DU152" s="253"/>
      <c r="DV152" s="253"/>
      <c r="DW152" s="253"/>
      <c r="DX152" s="253"/>
      <c r="DY152" s="253"/>
      <c r="DZ152" s="254"/>
    </row>
    <row r="153" spans="1:130" x14ac:dyDescent="0.3">
      <c r="A153" s="439"/>
      <c r="B153" s="263" t="s">
        <v>77</v>
      </c>
      <c r="C153" s="252"/>
      <c r="D153" s="253"/>
      <c r="E153" s="253"/>
      <c r="F153" s="253"/>
      <c r="G153" s="253"/>
      <c r="H153" s="253"/>
      <c r="I153" s="253"/>
      <c r="J153" s="253"/>
      <c r="K153" s="253"/>
      <c r="L153" s="253"/>
      <c r="M153" s="253"/>
      <c r="N153" s="253"/>
      <c r="O153" s="253"/>
      <c r="P153" s="253"/>
      <c r="Q153" s="253"/>
      <c r="R153" s="253"/>
      <c r="S153" s="253"/>
      <c r="T153" s="253"/>
      <c r="U153" s="253"/>
      <c r="V153" s="253"/>
      <c r="W153" s="253"/>
      <c r="X153" s="253"/>
      <c r="Y153" s="253"/>
      <c r="Z153" s="253"/>
      <c r="AA153" s="253"/>
      <c r="AB153" s="253"/>
      <c r="AC153" s="253"/>
      <c r="AD153" s="253"/>
      <c r="AE153" s="253"/>
      <c r="AF153" s="253"/>
      <c r="AG153" s="253"/>
      <c r="AH153" s="253"/>
      <c r="AI153" s="253"/>
      <c r="AJ153" s="253"/>
      <c r="AK153" s="253"/>
      <c r="AL153" s="253"/>
      <c r="AM153" s="253"/>
      <c r="AN153" s="253"/>
      <c r="AO153" s="253"/>
      <c r="AP153" s="253"/>
      <c r="AQ153" s="253"/>
      <c r="AR153" s="253"/>
      <c r="AS153" s="253"/>
      <c r="AT153" s="253"/>
      <c r="AU153" s="253"/>
      <c r="AV153" s="253"/>
      <c r="AW153" s="253"/>
      <c r="AX153" s="253"/>
      <c r="AY153" s="253"/>
      <c r="AZ153" s="253"/>
      <c r="BA153" s="253"/>
      <c r="BB153" s="253"/>
      <c r="BC153" s="253"/>
      <c r="BD153" s="253"/>
      <c r="BE153" s="253"/>
      <c r="BF153" s="253"/>
      <c r="BG153" s="253"/>
      <c r="BH153" s="253"/>
      <c r="BI153" s="253"/>
      <c r="BJ153" s="253"/>
      <c r="BK153" s="253"/>
      <c r="BL153" s="253"/>
      <c r="BM153" s="253"/>
      <c r="BN153" s="253"/>
      <c r="BO153" s="253"/>
      <c r="BP153" s="253"/>
      <c r="BQ153" s="253"/>
      <c r="BR153" s="253"/>
      <c r="BS153" s="253"/>
      <c r="BT153" s="253"/>
      <c r="BU153" s="253"/>
      <c r="BV153" s="253"/>
      <c r="BW153" s="253"/>
      <c r="BX153" s="253"/>
      <c r="BY153" s="253"/>
      <c r="BZ153" s="253"/>
      <c r="CA153" s="253"/>
      <c r="CB153" s="253"/>
      <c r="CC153" s="253"/>
      <c r="CD153" s="253"/>
      <c r="CE153" s="253"/>
      <c r="CF153" s="253"/>
      <c r="CG153" s="253"/>
      <c r="CH153" s="253"/>
      <c r="CI153" s="253"/>
      <c r="CJ153" s="253"/>
      <c r="CK153" s="253"/>
      <c r="CL153" s="253"/>
      <c r="CM153" s="253"/>
      <c r="CN153" s="253"/>
      <c r="CO153" s="253"/>
      <c r="CP153" s="253"/>
      <c r="CQ153" s="253"/>
      <c r="CR153" s="253"/>
      <c r="CS153" s="253"/>
      <c r="CT153" s="253"/>
      <c r="CU153" s="253"/>
      <c r="CV153" s="253"/>
      <c r="CW153" s="253"/>
      <c r="CX153" s="253"/>
      <c r="CY153" s="253"/>
      <c r="CZ153" s="253"/>
      <c r="DA153" s="253"/>
      <c r="DB153" s="253"/>
      <c r="DC153" s="253"/>
      <c r="DD153" s="253"/>
      <c r="DE153" s="253"/>
      <c r="DF153" s="253"/>
      <c r="DG153" s="253"/>
      <c r="DH153" s="253"/>
      <c r="DI153" s="253"/>
      <c r="DJ153" s="253"/>
      <c r="DK153" s="253"/>
      <c r="DL153" s="253"/>
      <c r="DM153" s="253"/>
      <c r="DN153" s="253"/>
      <c r="DO153" s="253"/>
      <c r="DP153" s="253"/>
      <c r="DQ153" s="253"/>
      <c r="DR153" s="253"/>
      <c r="DS153" s="253"/>
      <c r="DT153" s="253"/>
      <c r="DU153" s="253"/>
      <c r="DV153" s="253"/>
      <c r="DW153" s="253"/>
      <c r="DX153" s="253"/>
      <c r="DY153" s="253"/>
      <c r="DZ153" s="254"/>
    </row>
    <row r="154" spans="1:130" x14ac:dyDescent="0.3">
      <c r="A154" s="439"/>
      <c r="B154" s="263" t="s">
        <v>82</v>
      </c>
      <c r="C154" s="252"/>
      <c r="D154" s="253"/>
      <c r="E154" s="253"/>
      <c r="F154" s="253"/>
      <c r="G154" s="253"/>
      <c r="H154" s="253"/>
      <c r="I154" s="253"/>
      <c r="J154" s="253"/>
      <c r="K154" s="253"/>
      <c r="L154" s="253"/>
      <c r="M154" s="253"/>
      <c r="N154" s="253"/>
      <c r="O154" s="253"/>
      <c r="P154" s="253"/>
      <c r="Q154" s="253"/>
      <c r="R154" s="253"/>
      <c r="S154" s="253"/>
      <c r="T154" s="253"/>
      <c r="U154" s="253"/>
      <c r="V154" s="253"/>
      <c r="W154" s="253"/>
      <c r="X154" s="253"/>
      <c r="Y154" s="253"/>
      <c r="Z154" s="253"/>
      <c r="AA154" s="253"/>
      <c r="AB154" s="253"/>
      <c r="AC154" s="253"/>
      <c r="AD154" s="253"/>
      <c r="AE154" s="253"/>
      <c r="AF154" s="253"/>
      <c r="AG154" s="253"/>
      <c r="AH154" s="253"/>
      <c r="AI154" s="253"/>
      <c r="AJ154" s="253"/>
      <c r="AK154" s="253"/>
      <c r="AL154" s="253"/>
      <c r="AM154" s="253"/>
      <c r="AN154" s="253"/>
      <c r="AO154" s="253"/>
      <c r="AP154" s="253"/>
      <c r="AQ154" s="253"/>
      <c r="AR154" s="253"/>
      <c r="AS154" s="253"/>
      <c r="AT154" s="253"/>
      <c r="AU154" s="253"/>
      <c r="AV154" s="253"/>
      <c r="AW154" s="253"/>
      <c r="AX154" s="253"/>
      <c r="AY154" s="253"/>
      <c r="AZ154" s="253"/>
      <c r="BA154" s="253"/>
      <c r="BB154" s="253"/>
      <c r="BC154" s="253"/>
      <c r="BD154" s="253"/>
      <c r="BE154" s="253"/>
      <c r="BF154" s="253"/>
      <c r="BG154" s="253"/>
      <c r="BH154" s="253"/>
      <c r="BI154" s="253"/>
      <c r="BJ154" s="253"/>
      <c r="BK154" s="253"/>
      <c r="BL154" s="253"/>
      <c r="BM154" s="253"/>
      <c r="BN154" s="253"/>
      <c r="BO154" s="253"/>
      <c r="BP154" s="253"/>
      <c r="BQ154" s="253"/>
      <c r="BR154" s="253"/>
      <c r="BS154" s="253"/>
      <c r="BT154" s="253"/>
      <c r="BU154" s="253"/>
      <c r="BV154" s="253"/>
      <c r="BW154" s="253"/>
      <c r="BX154" s="253"/>
      <c r="BY154" s="253"/>
      <c r="BZ154" s="253"/>
      <c r="CA154" s="253"/>
      <c r="CB154" s="253"/>
      <c r="CC154" s="253"/>
      <c r="CD154" s="253"/>
      <c r="CE154" s="253"/>
      <c r="CF154" s="253"/>
      <c r="CG154" s="253"/>
      <c r="CH154" s="253"/>
      <c r="CI154" s="253"/>
      <c r="CJ154" s="253"/>
      <c r="CK154" s="253"/>
      <c r="CL154" s="253"/>
      <c r="CM154" s="253"/>
      <c r="CN154" s="253"/>
      <c r="CO154" s="253"/>
      <c r="CP154" s="253"/>
      <c r="CQ154" s="253"/>
      <c r="CR154" s="253"/>
      <c r="CS154" s="253"/>
      <c r="CT154" s="253"/>
      <c r="CU154" s="253"/>
      <c r="CV154" s="253"/>
      <c r="CW154" s="253"/>
      <c r="CX154" s="253"/>
      <c r="CY154" s="253"/>
      <c r="CZ154" s="253"/>
      <c r="DA154" s="253"/>
      <c r="DB154" s="253"/>
      <c r="DC154" s="253"/>
      <c r="DD154" s="253"/>
      <c r="DE154" s="253"/>
      <c r="DF154" s="253"/>
      <c r="DG154" s="253"/>
      <c r="DH154" s="253"/>
      <c r="DI154" s="253"/>
      <c r="DJ154" s="253"/>
      <c r="DK154" s="253"/>
      <c r="DL154" s="253"/>
      <c r="DM154" s="253"/>
      <c r="DN154" s="253"/>
      <c r="DO154" s="253"/>
      <c r="DP154" s="253"/>
      <c r="DQ154" s="253"/>
      <c r="DR154" s="253"/>
      <c r="DS154" s="253"/>
      <c r="DT154" s="253"/>
      <c r="DU154" s="253"/>
      <c r="DV154" s="253"/>
      <c r="DW154" s="253"/>
      <c r="DX154" s="253"/>
      <c r="DY154" s="253"/>
      <c r="DZ154" s="254"/>
    </row>
    <row r="155" spans="1:130" x14ac:dyDescent="0.3">
      <c r="A155" s="439"/>
      <c r="B155" s="263" t="s">
        <v>83</v>
      </c>
      <c r="C155" s="252"/>
      <c r="D155" s="253"/>
      <c r="E155" s="253"/>
      <c r="F155" s="253"/>
      <c r="G155" s="253"/>
      <c r="H155" s="253"/>
      <c r="I155" s="253"/>
      <c r="J155" s="253"/>
      <c r="K155" s="253"/>
      <c r="L155" s="253"/>
      <c r="M155" s="253"/>
      <c r="N155" s="253"/>
      <c r="O155" s="253"/>
      <c r="P155" s="253"/>
      <c r="Q155" s="253"/>
      <c r="R155" s="253"/>
      <c r="S155" s="253"/>
      <c r="T155" s="253"/>
      <c r="U155" s="253"/>
      <c r="V155" s="253"/>
      <c r="W155" s="253"/>
      <c r="X155" s="253"/>
      <c r="Y155" s="253"/>
      <c r="Z155" s="253"/>
      <c r="AA155" s="253"/>
      <c r="AB155" s="253"/>
      <c r="AC155" s="253"/>
      <c r="AD155" s="253"/>
      <c r="AE155" s="253"/>
      <c r="AF155" s="253"/>
      <c r="AG155" s="253"/>
      <c r="AH155" s="253"/>
      <c r="AI155" s="253"/>
      <c r="AJ155" s="253"/>
      <c r="AK155" s="253"/>
      <c r="AL155" s="253"/>
      <c r="AM155" s="253"/>
      <c r="AN155" s="253"/>
      <c r="AO155" s="253"/>
      <c r="AP155" s="253"/>
      <c r="AQ155" s="253"/>
      <c r="AR155" s="253"/>
      <c r="AS155" s="253"/>
      <c r="AT155" s="253"/>
      <c r="AU155" s="253"/>
      <c r="AV155" s="253"/>
      <c r="AW155" s="253"/>
      <c r="AX155" s="253"/>
      <c r="AY155" s="253"/>
      <c r="AZ155" s="253"/>
      <c r="BA155" s="253"/>
      <c r="BB155" s="253"/>
      <c r="BC155" s="253"/>
      <c r="BD155" s="253"/>
      <c r="BE155" s="253"/>
      <c r="BF155" s="253"/>
      <c r="BG155" s="253"/>
      <c r="BH155" s="253"/>
      <c r="BI155" s="253"/>
      <c r="BJ155" s="253"/>
      <c r="BK155" s="253"/>
      <c r="BL155" s="253"/>
      <c r="BM155" s="253"/>
      <c r="BN155" s="253"/>
      <c r="BO155" s="253"/>
      <c r="BP155" s="253"/>
      <c r="BQ155" s="253"/>
      <c r="BR155" s="253"/>
      <c r="BS155" s="253"/>
      <c r="BT155" s="253"/>
      <c r="BU155" s="253"/>
      <c r="BV155" s="253"/>
      <c r="BW155" s="253"/>
      <c r="BX155" s="253"/>
      <c r="BY155" s="253"/>
      <c r="BZ155" s="253"/>
      <c r="CA155" s="253"/>
      <c r="CB155" s="253"/>
      <c r="CC155" s="253"/>
      <c r="CD155" s="253"/>
      <c r="CE155" s="253"/>
      <c r="CF155" s="253"/>
      <c r="CG155" s="253"/>
      <c r="CH155" s="253"/>
      <c r="CI155" s="253"/>
      <c r="CJ155" s="253"/>
      <c r="CK155" s="253"/>
      <c r="CL155" s="253"/>
      <c r="CM155" s="253"/>
      <c r="CN155" s="253"/>
      <c r="CO155" s="253"/>
      <c r="CP155" s="253"/>
      <c r="CQ155" s="253"/>
      <c r="CR155" s="253"/>
      <c r="CS155" s="253"/>
      <c r="CT155" s="253"/>
      <c r="CU155" s="253"/>
      <c r="CV155" s="253"/>
      <c r="CW155" s="253"/>
      <c r="CX155" s="253"/>
      <c r="CY155" s="253"/>
      <c r="CZ155" s="253"/>
      <c r="DA155" s="253"/>
      <c r="DB155" s="253"/>
      <c r="DC155" s="253"/>
      <c r="DD155" s="253"/>
      <c r="DE155" s="253"/>
      <c r="DF155" s="253"/>
      <c r="DG155" s="253"/>
      <c r="DH155" s="253"/>
      <c r="DI155" s="253"/>
      <c r="DJ155" s="253"/>
      <c r="DK155" s="253"/>
      <c r="DL155" s="253"/>
      <c r="DM155" s="253"/>
      <c r="DN155" s="253"/>
      <c r="DO155" s="253"/>
      <c r="DP155" s="253"/>
      <c r="DQ155" s="253"/>
      <c r="DR155" s="253"/>
      <c r="DS155" s="253"/>
      <c r="DT155" s="253"/>
      <c r="DU155" s="253"/>
      <c r="DV155" s="253"/>
      <c r="DW155" s="253"/>
      <c r="DX155" s="253"/>
      <c r="DY155" s="253"/>
      <c r="DZ155" s="254"/>
    </row>
    <row r="156" spans="1:130" x14ac:dyDescent="0.3">
      <c r="A156" s="439"/>
      <c r="B156" s="263" t="s">
        <v>38</v>
      </c>
      <c r="C156" s="252"/>
      <c r="D156" s="253"/>
      <c r="E156" s="253"/>
      <c r="F156" s="253"/>
      <c r="G156" s="253"/>
      <c r="H156" s="253"/>
      <c r="I156" s="253"/>
      <c r="J156" s="253"/>
      <c r="K156" s="253"/>
      <c r="L156" s="253"/>
      <c r="M156" s="253"/>
      <c r="N156" s="253"/>
      <c r="O156" s="253"/>
      <c r="P156" s="253"/>
      <c r="Q156" s="253"/>
      <c r="R156" s="253"/>
      <c r="S156" s="253"/>
      <c r="T156" s="253"/>
      <c r="U156" s="253"/>
      <c r="V156" s="253"/>
      <c r="W156" s="253"/>
      <c r="X156" s="253"/>
      <c r="Y156" s="253"/>
      <c r="Z156" s="253"/>
      <c r="AA156" s="253"/>
      <c r="AB156" s="253"/>
      <c r="AC156" s="253"/>
      <c r="AD156" s="253"/>
      <c r="AE156" s="253"/>
      <c r="AF156" s="253"/>
      <c r="AG156" s="253"/>
      <c r="AH156" s="253"/>
      <c r="AI156" s="253"/>
      <c r="AJ156" s="253"/>
      <c r="AK156" s="253"/>
      <c r="AL156" s="253"/>
      <c r="AM156" s="253"/>
      <c r="AN156" s="253"/>
      <c r="AO156" s="253"/>
      <c r="AP156" s="253"/>
      <c r="AQ156" s="253"/>
      <c r="AR156" s="253"/>
      <c r="AS156" s="253"/>
      <c r="AT156" s="253"/>
      <c r="AU156" s="253"/>
      <c r="AV156" s="253"/>
      <c r="AW156" s="253"/>
      <c r="AX156" s="253"/>
      <c r="AY156" s="253"/>
      <c r="AZ156" s="253"/>
      <c r="BA156" s="253"/>
      <c r="BB156" s="253"/>
      <c r="BC156" s="253"/>
      <c r="BD156" s="253"/>
      <c r="BE156" s="253"/>
      <c r="BF156" s="253"/>
      <c r="BG156" s="253"/>
      <c r="BH156" s="253"/>
      <c r="BI156" s="253"/>
      <c r="BJ156" s="253"/>
      <c r="BK156" s="253"/>
      <c r="BL156" s="253"/>
      <c r="BM156" s="253"/>
      <c r="BN156" s="253"/>
      <c r="BO156" s="253"/>
      <c r="BP156" s="253"/>
      <c r="BQ156" s="253"/>
      <c r="BR156" s="253"/>
      <c r="BS156" s="253"/>
      <c r="BT156" s="253"/>
      <c r="BU156" s="253"/>
      <c r="BV156" s="253"/>
      <c r="BW156" s="253"/>
      <c r="BX156" s="253"/>
      <c r="BY156" s="253"/>
      <c r="BZ156" s="253"/>
      <c r="CA156" s="253"/>
      <c r="CB156" s="253"/>
      <c r="CC156" s="253"/>
      <c r="CD156" s="253"/>
      <c r="CE156" s="253"/>
      <c r="CF156" s="253"/>
      <c r="CG156" s="253"/>
      <c r="CH156" s="253"/>
      <c r="CI156" s="253"/>
      <c r="CJ156" s="253"/>
      <c r="CK156" s="253"/>
      <c r="CL156" s="253"/>
      <c r="CM156" s="253"/>
      <c r="CN156" s="253"/>
      <c r="CO156" s="253"/>
      <c r="CP156" s="253"/>
      <c r="CQ156" s="253"/>
      <c r="CR156" s="253"/>
      <c r="CS156" s="253"/>
      <c r="CT156" s="253"/>
      <c r="CU156" s="253"/>
      <c r="CV156" s="253"/>
      <c r="CW156" s="253"/>
      <c r="CX156" s="253"/>
      <c r="CY156" s="253"/>
      <c r="CZ156" s="253"/>
      <c r="DA156" s="253"/>
      <c r="DB156" s="253"/>
      <c r="DC156" s="253"/>
      <c r="DD156" s="253"/>
      <c r="DE156" s="253"/>
      <c r="DF156" s="253"/>
      <c r="DG156" s="253"/>
      <c r="DH156" s="253"/>
      <c r="DI156" s="253"/>
      <c r="DJ156" s="253"/>
      <c r="DK156" s="253"/>
      <c r="DL156" s="253"/>
      <c r="DM156" s="253"/>
      <c r="DN156" s="253"/>
      <c r="DO156" s="253"/>
      <c r="DP156" s="253"/>
      <c r="DQ156" s="253"/>
      <c r="DR156" s="253"/>
      <c r="DS156" s="253"/>
      <c r="DT156" s="253"/>
      <c r="DU156" s="253"/>
      <c r="DV156" s="253"/>
      <c r="DW156" s="253"/>
      <c r="DX156" s="253"/>
      <c r="DY156" s="253"/>
      <c r="DZ156" s="254"/>
    </row>
    <row r="157" spans="1:130" x14ac:dyDescent="0.3">
      <c r="A157" s="439"/>
      <c r="B157" s="280" t="s">
        <v>80</v>
      </c>
      <c r="C157" s="252"/>
      <c r="D157" s="253"/>
      <c r="E157" s="253"/>
      <c r="F157" s="253"/>
      <c r="G157" s="253"/>
      <c r="H157" s="253"/>
      <c r="I157" s="253"/>
      <c r="J157" s="253"/>
      <c r="K157" s="253"/>
      <c r="L157" s="253"/>
      <c r="M157" s="253"/>
      <c r="N157" s="253"/>
      <c r="O157" s="253"/>
      <c r="P157" s="253"/>
      <c r="Q157" s="253"/>
      <c r="R157" s="253"/>
      <c r="S157" s="253"/>
      <c r="T157" s="253"/>
      <c r="U157" s="253"/>
      <c r="V157" s="253"/>
      <c r="W157" s="253"/>
      <c r="X157" s="253"/>
      <c r="Y157" s="253"/>
      <c r="Z157" s="253"/>
      <c r="AA157" s="253"/>
      <c r="AB157" s="253"/>
      <c r="AC157" s="253"/>
      <c r="AD157" s="253"/>
      <c r="AE157" s="253"/>
      <c r="AF157" s="253"/>
      <c r="AG157" s="253"/>
      <c r="AH157" s="253"/>
      <c r="AI157" s="253"/>
      <c r="AJ157" s="253"/>
      <c r="AK157" s="253"/>
      <c r="AL157" s="253"/>
      <c r="AM157" s="253"/>
      <c r="AN157" s="253"/>
      <c r="AO157" s="253"/>
      <c r="AP157" s="253"/>
      <c r="AQ157" s="253"/>
      <c r="AR157" s="253"/>
      <c r="AS157" s="253"/>
      <c r="AT157" s="253"/>
      <c r="AU157" s="253"/>
      <c r="AV157" s="253"/>
      <c r="AW157" s="253"/>
      <c r="AX157" s="253"/>
      <c r="AY157" s="253"/>
      <c r="AZ157" s="253"/>
      <c r="BA157" s="253"/>
      <c r="BB157" s="253"/>
      <c r="BC157" s="253"/>
      <c r="BD157" s="253"/>
      <c r="BE157" s="253"/>
      <c r="BF157" s="253"/>
      <c r="BG157" s="253"/>
      <c r="BH157" s="253"/>
      <c r="BI157" s="253"/>
      <c r="BJ157" s="253"/>
      <c r="BK157" s="253"/>
      <c r="BL157" s="253"/>
      <c r="BM157" s="253"/>
      <c r="BN157" s="253"/>
      <c r="BO157" s="253"/>
      <c r="BP157" s="253"/>
      <c r="BQ157" s="253"/>
      <c r="BR157" s="253"/>
      <c r="BS157" s="253"/>
      <c r="BT157" s="253"/>
      <c r="BU157" s="253"/>
      <c r="BV157" s="253"/>
      <c r="BW157" s="253"/>
      <c r="BX157" s="253"/>
      <c r="BY157" s="253"/>
      <c r="BZ157" s="253"/>
      <c r="CA157" s="253"/>
      <c r="CB157" s="253"/>
      <c r="CC157" s="253"/>
      <c r="CD157" s="253"/>
      <c r="CE157" s="253"/>
      <c r="CF157" s="253"/>
      <c r="CG157" s="253"/>
      <c r="CH157" s="253"/>
      <c r="CI157" s="253"/>
      <c r="CJ157" s="253"/>
      <c r="CK157" s="253"/>
      <c r="CL157" s="253"/>
      <c r="CM157" s="253"/>
      <c r="CN157" s="253"/>
      <c r="CO157" s="253"/>
      <c r="CP157" s="253"/>
      <c r="CQ157" s="253"/>
      <c r="CR157" s="253"/>
      <c r="CS157" s="253"/>
      <c r="CT157" s="253"/>
      <c r="CU157" s="253"/>
      <c r="CV157" s="253"/>
      <c r="CW157" s="253"/>
      <c r="CX157" s="253"/>
      <c r="CY157" s="253"/>
      <c r="CZ157" s="253"/>
      <c r="DA157" s="253"/>
      <c r="DB157" s="253"/>
      <c r="DC157" s="253"/>
      <c r="DD157" s="253"/>
      <c r="DE157" s="253"/>
      <c r="DF157" s="253"/>
      <c r="DG157" s="253"/>
      <c r="DH157" s="253"/>
      <c r="DI157" s="253"/>
      <c r="DJ157" s="253"/>
      <c r="DK157" s="253"/>
      <c r="DL157" s="253"/>
      <c r="DM157" s="253"/>
      <c r="DN157" s="253"/>
      <c r="DO157" s="253"/>
      <c r="DP157" s="253"/>
      <c r="DQ157" s="253"/>
      <c r="DR157" s="253"/>
      <c r="DS157" s="253"/>
      <c r="DT157" s="253"/>
      <c r="DU157" s="253"/>
      <c r="DV157" s="253"/>
      <c r="DW157" s="253"/>
      <c r="DX157" s="253"/>
      <c r="DY157" s="253"/>
      <c r="DZ157" s="254"/>
    </row>
    <row r="158" spans="1:130" x14ac:dyDescent="0.3">
      <c r="A158" s="440"/>
      <c r="B158" s="263" t="s">
        <v>81</v>
      </c>
      <c r="C158" s="252"/>
      <c r="D158" s="253"/>
      <c r="E158" s="253"/>
      <c r="F158" s="253"/>
      <c r="G158" s="253"/>
      <c r="H158" s="253"/>
      <c r="I158" s="253"/>
      <c r="J158" s="253"/>
      <c r="K158" s="253"/>
      <c r="L158" s="253"/>
      <c r="M158" s="253"/>
      <c r="N158" s="253"/>
      <c r="O158" s="253"/>
      <c r="P158" s="253"/>
      <c r="Q158" s="253"/>
      <c r="R158" s="253"/>
      <c r="S158" s="253"/>
      <c r="T158" s="253"/>
      <c r="U158" s="253"/>
      <c r="V158" s="253"/>
      <c r="W158" s="253"/>
      <c r="X158" s="253"/>
      <c r="Y158" s="253"/>
      <c r="Z158" s="253"/>
      <c r="AA158" s="253"/>
      <c r="AB158" s="253"/>
      <c r="AC158" s="253"/>
      <c r="AD158" s="253"/>
      <c r="AE158" s="253"/>
      <c r="AF158" s="253"/>
      <c r="AG158" s="253"/>
      <c r="AH158" s="253"/>
      <c r="AI158" s="253"/>
      <c r="AJ158" s="253"/>
      <c r="AK158" s="253"/>
      <c r="AL158" s="253"/>
      <c r="AM158" s="253"/>
      <c r="AN158" s="253"/>
      <c r="AO158" s="253"/>
      <c r="AP158" s="253"/>
      <c r="AQ158" s="253"/>
      <c r="AR158" s="253"/>
      <c r="AS158" s="253"/>
      <c r="AT158" s="253"/>
      <c r="AU158" s="253"/>
      <c r="AV158" s="253"/>
      <c r="AW158" s="253"/>
      <c r="AX158" s="253"/>
      <c r="AY158" s="253"/>
      <c r="AZ158" s="253"/>
      <c r="BA158" s="253"/>
      <c r="BB158" s="253"/>
      <c r="BC158" s="253"/>
      <c r="BD158" s="253"/>
      <c r="BE158" s="253"/>
      <c r="BF158" s="253"/>
      <c r="BG158" s="253"/>
      <c r="BH158" s="253"/>
      <c r="BI158" s="253"/>
      <c r="BJ158" s="253"/>
      <c r="BK158" s="253"/>
      <c r="BL158" s="253"/>
      <c r="BM158" s="253"/>
      <c r="BN158" s="253"/>
      <c r="BO158" s="253"/>
      <c r="BP158" s="253"/>
      <c r="BQ158" s="253"/>
      <c r="BR158" s="253"/>
      <c r="BS158" s="253"/>
      <c r="BT158" s="253"/>
      <c r="BU158" s="253"/>
      <c r="BV158" s="253"/>
      <c r="BW158" s="253"/>
      <c r="BX158" s="253"/>
      <c r="BY158" s="253"/>
      <c r="BZ158" s="253"/>
      <c r="CA158" s="253"/>
      <c r="CB158" s="253"/>
      <c r="CC158" s="253"/>
      <c r="CD158" s="253"/>
      <c r="CE158" s="253"/>
      <c r="CF158" s="253"/>
      <c r="CG158" s="253"/>
      <c r="CH158" s="253"/>
      <c r="CI158" s="253"/>
      <c r="CJ158" s="253"/>
      <c r="CK158" s="253"/>
      <c r="CL158" s="253"/>
      <c r="CM158" s="253"/>
      <c r="CN158" s="253"/>
      <c r="CO158" s="253"/>
      <c r="CP158" s="253"/>
      <c r="CQ158" s="253"/>
      <c r="CR158" s="253"/>
      <c r="CS158" s="253"/>
      <c r="CT158" s="253"/>
      <c r="CU158" s="253"/>
      <c r="CV158" s="253"/>
      <c r="CW158" s="253"/>
      <c r="CX158" s="253"/>
      <c r="CY158" s="253"/>
      <c r="CZ158" s="253"/>
      <c r="DA158" s="253"/>
      <c r="DB158" s="253"/>
      <c r="DC158" s="253"/>
      <c r="DD158" s="253"/>
      <c r="DE158" s="253"/>
      <c r="DF158" s="253"/>
      <c r="DG158" s="253"/>
      <c r="DH158" s="253"/>
      <c r="DI158" s="253"/>
      <c r="DJ158" s="253"/>
      <c r="DK158" s="253"/>
      <c r="DL158" s="253"/>
      <c r="DM158" s="253"/>
      <c r="DN158" s="253"/>
      <c r="DO158" s="253"/>
      <c r="DP158" s="253"/>
      <c r="DQ158" s="253"/>
      <c r="DR158" s="253"/>
      <c r="DS158" s="253"/>
      <c r="DT158" s="253"/>
      <c r="DU158" s="253"/>
      <c r="DV158" s="253"/>
      <c r="DW158" s="253"/>
      <c r="DX158" s="253"/>
      <c r="DY158" s="253"/>
      <c r="DZ158" s="254"/>
    </row>
    <row r="159" spans="1:130" x14ac:dyDescent="0.3">
      <c r="A159" s="438">
        <f t="shared" si="9"/>
        <v>43111</v>
      </c>
      <c r="B159" s="263" t="s">
        <v>78</v>
      </c>
      <c r="C159" s="252"/>
      <c r="D159" s="253"/>
      <c r="E159" s="253"/>
      <c r="F159" s="253"/>
      <c r="G159" s="253"/>
      <c r="H159" s="253"/>
      <c r="I159" s="253"/>
      <c r="J159" s="253"/>
      <c r="K159" s="253"/>
      <c r="L159" s="253"/>
      <c r="M159" s="253"/>
      <c r="N159" s="253"/>
      <c r="O159" s="253"/>
      <c r="P159" s="253"/>
      <c r="Q159" s="253"/>
      <c r="R159" s="253"/>
      <c r="S159" s="253"/>
      <c r="T159" s="253"/>
      <c r="U159" s="253"/>
      <c r="V159" s="253"/>
      <c r="W159" s="253"/>
      <c r="X159" s="253"/>
      <c r="Y159" s="253"/>
      <c r="Z159" s="253"/>
      <c r="AA159" s="253"/>
      <c r="AB159" s="253"/>
      <c r="AC159" s="253"/>
      <c r="AD159" s="253"/>
      <c r="AE159" s="253"/>
      <c r="AF159" s="253"/>
      <c r="AG159" s="253"/>
      <c r="AH159" s="253"/>
      <c r="AI159" s="253"/>
      <c r="AJ159" s="253"/>
      <c r="AK159" s="253"/>
      <c r="AL159" s="253"/>
      <c r="AM159" s="253"/>
      <c r="AN159" s="253"/>
      <c r="AO159" s="253"/>
      <c r="AP159" s="253"/>
      <c r="AQ159" s="253"/>
      <c r="AR159" s="253"/>
      <c r="AS159" s="253"/>
      <c r="AT159" s="253"/>
      <c r="AU159" s="253"/>
      <c r="AV159" s="253"/>
      <c r="AW159" s="253"/>
      <c r="AX159" s="253"/>
      <c r="AY159" s="253"/>
      <c r="AZ159" s="253"/>
      <c r="BA159" s="253"/>
      <c r="BB159" s="253"/>
      <c r="BC159" s="253"/>
      <c r="BD159" s="253"/>
      <c r="BE159" s="253"/>
      <c r="BF159" s="253"/>
      <c r="BG159" s="253"/>
      <c r="BH159" s="253"/>
      <c r="BI159" s="253"/>
      <c r="BJ159" s="253"/>
      <c r="BK159" s="253"/>
      <c r="BL159" s="253"/>
      <c r="BM159" s="253"/>
      <c r="BN159" s="253"/>
      <c r="BO159" s="253"/>
      <c r="BP159" s="253"/>
      <c r="BQ159" s="253"/>
      <c r="BR159" s="253"/>
      <c r="BS159" s="253"/>
      <c r="BT159" s="253"/>
      <c r="BU159" s="253"/>
      <c r="BV159" s="253"/>
      <c r="BW159" s="253"/>
      <c r="BX159" s="253"/>
      <c r="BY159" s="253"/>
      <c r="BZ159" s="253"/>
      <c r="CA159" s="253"/>
      <c r="CB159" s="253"/>
      <c r="CC159" s="253"/>
      <c r="CD159" s="253"/>
      <c r="CE159" s="253"/>
      <c r="CF159" s="253"/>
      <c r="CG159" s="253"/>
      <c r="CH159" s="253"/>
      <c r="CI159" s="253"/>
      <c r="CJ159" s="253"/>
      <c r="CK159" s="253"/>
      <c r="CL159" s="253"/>
      <c r="CM159" s="253"/>
      <c r="CN159" s="253"/>
      <c r="CO159" s="253"/>
      <c r="CP159" s="253"/>
      <c r="CQ159" s="253"/>
      <c r="CR159" s="253"/>
      <c r="CS159" s="253"/>
      <c r="CT159" s="253"/>
      <c r="CU159" s="253"/>
      <c r="CV159" s="253"/>
      <c r="CW159" s="253"/>
      <c r="CX159" s="253"/>
      <c r="CY159" s="253"/>
      <c r="CZ159" s="253"/>
      <c r="DA159" s="253"/>
      <c r="DB159" s="253"/>
      <c r="DC159" s="253"/>
      <c r="DD159" s="253"/>
      <c r="DE159" s="253"/>
      <c r="DF159" s="253"/>
      <c r="DG159" s="253"/>
      <c r="DH159" s="253"/>
      <c r="DI159" s="253"/>
      <c r="DJ159" s="253"/>
      <c r="DK159" s="253"/>
      <c r="DL159" s="253"/>
      <c r="DM159" s="253"/>
      <c r="DN159" s="253"/>
      <c r="DO159" s="253"/>
      <c r="DP159" s="253"/>
      <c r="DQ159" s="253"/>
      <c r="DR159" s="253"/>
      <c r="DS159" s="253"/>
      <c r="DT159" s="253"/>
      <c r="DU159" s="253"/>
      <c r="DV159" s="253"/>
      <c r="DW159" s="253"/>
      <c r="DX159" s="253"/>
      <c r="DY159" s="253"/>
      <c r="DZ159" s="254"/>
    </row>
    <row r="160" spans="1:130" x14ac:dyDescent="0.3">
      <c r="A160" s="439"/>
      <c r="B160" s="263" t="s">
        <v>79</v>
      </c>
      <c r="C160" s="252"/>
      <c r="D160" s="253"/>
      <c r="E160" s="253"/>
      <c r="F160" s="253"/>
      <c r="G160" s="253"/>
      <c r="H160" s="253"/>
      <c r="I160" s="253"/>
      <c r="J160" s="253"/>
      <c r="K160" s="253"/>
      <c r="L160" s="253"/>
      <c r="M160" s="253"/>
      <c r="N160" s="253"/>
      <c r="O160" s="253"/>
      <c r="P160" s="253"/>
      <c r="Q160" s="253"/>
      <c r="R160" s="253"/>
      <c r="S160" s="253"/>
      <c r="T160" s="253"/>
      <c r="U160" s="253"/>
      <c r="V160" s="253"/>
      <c r="W160" s="253"/>
      <c r="X160" s="253"/>
      <c r="Y160" s="253"/>
      <c r="Z160" s="253"/>
      <c r="AA160" s="253"/>
      <c r="AB160" s="253"/>
      <c r="AC160" s="253"/>
      <c r="AD160" s="253"/>
      <c r="AE160" s="253"/>
      <c r="AF160" s="253"/>
      <c r="AG160" s="253"/>
      <c r="AH160" s="253"/>
      <c r="AI160" s="253"/>
      <c r="AJ160" s="253"/>
      <c r="AK160" s="253"/>
      <c r="AL160" s="253"/>
      <c r="AM160" s="253"/>
      <c r="AN160" s="253"/>
      <c r="AO160" s="253"/>
      <c r="AP160" s="253"/>
      <c r="AQ160" s="253"/>
      <c r="AR160" s="253"/>
      <c r="AS160" s="253"/>
      <c r="AT160" s="253"/>
      <c r="AU160" s="253"/>
      <c r="AV160" s="253"/>
      <c r="AW160" s="253"/>
      <c r="AX160" s="253"/>
      <c r="AY160" s="253"/>
      <c r="AZ160" s="253"/>
      <c r="BA160" s="253"/>
      <c r="BB160" s="253"/>
      <c r="BC160" s="253"/>
      <c r="BD160" s="253"/>
      <c r="BE160" s="253"/>
      <c r="BF160" s="253"/>
      <c r="BG160" s="253"/>
      <c r="BH160" s="253"/>
      <c r="BI160" s="253"/>
      <c r="BJ160" s="253"/>
      <c r="BK160" s="253"/>
      <c r="BL160" s="253"/>
      <c r="BM160" s="253"/>
      <c r="BN160" s="253"/>
      <c r="BO160" s="253"/>
      <c r="BP160" s="253"/>
      <c r="BQ160" s="253"/>
      <c r="BR160" s="253"/>
      <c r="BS160" s="253"/>
      <c r="BT160" s="253"/>
      <c r="BU160" s="253"/>
      <c r="BV160" s="253"/>
      <c r="BW160" s="253"/>
      <c r="BX160" s="253"/>
      <c r="BY160" s="253"/>
      <c r="BZ160" s="253"/>
      <c r="CA160" s="253"/>
      <c r="CB160" s="253"/>
      <c r="CC160" s="253"/>
      <c r="CD160" s="253"/>
      <c r="CE160" s="253"/>
      <c r="CF160" s="253"/>
      <c r="CG160" s="253"/>
      <c r="CH160" s="253"/>
      <c r="CI160" s="253"/>
      <c r="CJ160" s="253"/>
      <c r="CK160" s="253"/>
      <c r="CL160" s="253"/>
      <c r="CM160" s="253"/>
      <c r="CN160" s="253"/>
      <c r="CO160" s="253"/>
      <c r="CP160" s="253"/>
      <c r="CQ160" s="253"/>
      <c r="CR160" s="253"/>
      <c r="CS160" s="253"/>
      <c r="CT160" s="253"/>
      <c r="CU160" s="253"/>
      <c r="CV160" s="253"/>
      <c r="CW160" s="253"/>
      <c r="CX160" s="253"/>
      <c r="CY160" s="253"/>
      <c r="CZ160" s="253"/>
      <c r="DA160" s="253"/>
      <c r="DB160" s="253"/>
      <c r="DC160" s="253"/>
      <c r="DD160" s="253"/>
      <c r="DE160" s="253"/>
      <c r="DF160" s="253"/>
      <c r="DG160" s="253"/>
      <c r="DH160" s="253"/>
      <c r="DI160" s="253"/>
      <c r="DJ160" s="253"/>
      <c r="DK160" s="253"/>
      <c r="DL160" s="253"/>
      <c r="DM160" s="253"/>
      <c r="DN160" s="253"/>
      <c r="DO160" s="253"/>
      <c r="DP160" s="253"/>
      <c r="DQ160" s="253"/>
      <c r="DR160" s="253"/>
      <c r="DS160" s="253"/>
      <c r="DT160" s="253"/>
      <c r="DU160" s="253"/>
      <c r="DV160" s="253"/>
      <c r="DW160" s="253"/>
      <c r="DX160" s="253"/>
      <c r="DY160" s="253"/>
      <c r="DZ160" s="254"/>
    </row>
    <row r="161" spans="1:130" x14ac:dyDescent="0.3">
      <c r="A161" s="439"/>
      <c r="B161" s="263" t="s">
        <v>77</v>
      </c>
      <c r="C161" s="252"/>
      <c r="D161" s="253"/>
      <c r="E161" s="253"/>
      <c r="F161" s="253"/>
      <c r="G161" s="253"/>
      <c r="H161" s="253"/>
      <c r="I161" s="253"/>
      <c r="J161" s="253"/>
      <c r="K161" s="253"/>
      <c r="L161" s="253"/>
      <c r="M161" s="253"/>
      <c r="N161" s="253"/>
      <c r="O161" s="253"/>
      <c r="P161" s="253"/>
      <c r="Q161" s="253"/>
      <c r="R161" s="253"/>
      <c r="S161" s="253"/>
      <c r="T161" s="253"/>
      <c r="U161" s="253"/>
      <c r="V161" s="253"/>
      <c r="W161" s="253"/>
      <c r="X161" s="253"/>
      <c r="Y161" s="253"/>
      <c r="Z161" s="253"/>
      <c r="AA161" s="253"/>
      <c r="AB161" s="253"/>
      <c r="AC161" s="253"/>
      <c r="AD161" s="253"/>
      <c r="AE161" s="253"/>
      <c r="AF161" s="253"/>
      <c r="AG161" s="253"/>
      <c r="AH161" s="253"/>
      <c r="AI161" s="253"/>
      <c r="AJ161" s="253"/>
      <c r="AK161" s="253"/>
      <c r="AL161" s="253"/>
      <c r="AM161" s="253"/>
      <c r="AN161" s="253"/>
      <c r="AO161" s="253"/>
      <c r="AP161" s="253"/>
      <c r="AQ161" s="253"/>
      <c r="AR161" s="253"/>
      <c r="AS161" s="253"/>
      <c r="AT161" s="253"/>
      <c r="AU161" s="253"/>
      <c r="AV161" s="253"/>
      <c r="AW161" s="253"/>
      <c r="AX161" s="253"/>
      <c r="AY161" s="253"/>
      <c r="AZ161" s="253"/>
      <c r="BA161" s="253"/>
      <c r="BB161" s="253"/>
      <c r="BC161" s="253"/>
      <c r="BD161" s="253"/>
      <c r="BE161" s="253"/>
      <c r="BF161" s="253"/>
      <c r="BG161" s="253"/>
      <c r="BH161" s="253"/>
      <c r="BI161" s="253"/>
      <c r="BJ161" s="253"/>
      <c r="BK161" s="253"/>
      <c r="BL161" s="253"/>
      <c r="BM161" s="253"/>
      <c r="BN161" s="253"/>
      <c r="BO161" s="253"/>
      <c r="BP161" s="253"/>
      <c r="BQ161" s="253"/>
      <c r="BR161" s="253"/>
      <c r="BS161" s="253"/>
      <c r="BT161" s="253"/>
      <c r="BU161" s="253"/>
      <c r="BV161" s="253"/>
      <c r="BW161" s="253"/>
      <c r="BX161" s="253"/>
      <c r="BY161" s="253"/>
      <c r="BZ161" s="253"/>
      <c r="CA161" s="253"/>
      <c r="CB161" s="253"/>
      <c r="CC161" s="253"/>
      <c r="CD161" s="253"/>
      <c r="CE161" s="253"/>
      <c r="CF161" s="253"/>
      <c r="CG161" s="253"/>
      <c r="CH161" s="253"/>
      <c r="CI161" s="253"/>
      <c r="CJ161" s="253"/>
      <c r="CK161" s="253"/>
      <c r="CL161" s="253"/>
      <c r="CM161" s="253"/>
      <c r="CN161" s="253"/>
      <c r="CO161" s="253"/>
      <c r="CP161" s="253"/>
      <c r="CQ161" s="253"/>
      <c r="CR161" s="253"/>
      <c r="CS161" s="253"/>
      <c r="CT161" s="253"/>
      <c r="CU161" s="253"/>
      <c r="CV161" s="253"/>
      <c r="CW161" s="253"/>
      <c r="CX161" s="253"/>
      <c r="CY161" s="253"/>
      <c r="CZ161" s="253"/>
      <c r="DA161" s="253"/>
      <c r="DB161" s="253"/>
      <c r="DC161" s="253"/>
      <c r="DD161" s="253"/>
      <c r="DE161" s="253"/>
      <c r="DF161" s="253"/>
      <c r="DG161" s="253"/>
      <c r="DH161" s="253"/>
      <c r="DI161" s="253"/>
      <c r="DJ161" s="253"/>
      <c r="DK161" s="253"/>
      <c r="DL161" s="253"/>
      <c r="DM161" s="253"/>
      <c r="DN161" s="253"/>
      <c r="DO161" s="253"/>
      <c r="DP161" s="253"/>
      <c r="DQ161" s="253"/>
      <c r="DR161" s="253"/>
      <c r="DS161" s="253"/>
      <c r="DT161" s="253"/>
      <c r="DU161" s="253"/>
      <c r="DV161" s="253"/>
      <c r="DW161" s="253"/>
      <c r="DX161" s="253"/>
      <c r="DY161" s="253"/>
      <c r="DZ161" s="254"/>
    </row>
    <row r="162" spans="1:130" x14ac:dyDescent="0.3">
      <c r="A162" s="439"/>
      <c r="B162" s="263" t="s">
        <v>82</v>
      </c>
      <c r="C162" s="252"/>
      <c r="D162" s="253"/>
      <c r="E162" s="253"/>
      <c r="F162" s="253"/>
      <c r="G162" s="253"/>
      <c r="H162" s="253"/>
      <c r="I162" s="253"/>
      <c r="J162" s="253"/>
      <c r="K162" s="253"/>
      <c r="L162" s="253"/>
      <c r="M162" s="253"/>
      <c r="N162" s="253"/>
      <c r="O162" s="253"/>
      <c r="P162" s="253"/>
      <c r="Q162" s="253"/>
      <c r="R162" s="253"/>
      <c r="S162" s="253"/>
      <c r="T162" s="253"/>
      <c r="U162" s="253"/>
      <c r="V162" s="253"/>
      <c r="W162" s="253"/>
      <c r="X162" s="253"/>
      <c r="Y162" s="253"/>
      <c r="Z162" s="253"/>
      <c r="AA162" s="253"/>
      <c r="AB162" s="253"/>
      <c r="AC162" s="253"/>
      <c r="AD162" s="253"/>
      <c r="AE162" s="253"/>
      <c r="AF162" s="253"/>
      <c r="AG162" s="253"/>
      <c r="AH162" s="253"/>
      <c r="AI162" s="253"/>
      <c r="AJ162" s="253"/>
      <c r="AK162" s="253"/>
      <c r="AL162" s="253"/>
      <c r="AM162" s="253"/>
      <c r="AN162" s="253"/>
      <c r="AO162" s="253"/>
      <c r="AP162" s="253"/>
      <c r="AQ162" s="253"/>
      <c r="AR162" s="253"/>
      <c r="AS162" s="253"/>
      <c r="AT162" s="253"/>
      <c r="AU162" s="253"/>
      <c r="AV162" s="253"/>
      <c r="AW162" s="253"/>
      <c r="AX162" s="253"/>
      <c r="AY162" s="253"/>
      <c r="AZ162" s="253"/>
      <c r="BA162" s="253"/>
      <c r="BB162" s="253"/>
      <c r="BC162" s="253"/>
      <c r="BD162" s="253"/>
      <c r="BE162" s="253"/>
      <c r="BF162" s="253"/>
      <c r="BG162" s="253"/>
      <c r="BH162" s="253"/>
      <c r="BI162" s="253"/>
      <c r="BJ162" s="253"/>
      <c r="BK162" s="253"/>
      <c r="BL162" s="253"/>
      <c r="BM162" s="253"/>
      <c r="BN162" s="253"/>
      <c r="BO162" s="253"/>
      <c r="BP162" s="253"/>
      <c r="BQ162" s="253"/>
      <c r="BR162" s="253"/>
      <c r="BS162" s="253"/>
      <c r="BT162" s="253"/>
      <c r="BU162" s="253"/>
      <c r="BV162" s="253"/>
      <c r="BW162" s="253"/>
      <c r="BX162" s="253"/>
      <c r="BY162" s="253"/>
      <c r="BZ162" s="253"/>
      <c r="CA162" s="253"/>
      <c r="CB162" s="253"/>
      <c r="CC162" s="253"/>
      <c r="CD162" s="253"/>
      <c r="CE162" s="253"/>
      <c r="CF162" s="253"/>
      <c r="CG162" s="253"/>
      <c r="CH162" s="253"/>
      <c r="CI162" s="253"/>
      <c r="CJ162" s="253"/>
      <c r="CK162" s="253"/>
      <c r="CL162" s="253"/>
      <c r="CM162" s="253"/>
      <c r="CN162" s="253"/>
      <c r="CO162" s="253"/>
      <c r="CP162" s="253"/>
      <c r="CQ162" s="253"/>
      <c r="CR162" s="253"/>
      <c r="CS162" s="253"/>
      <c r="CT162" s="253"/>
      <c r="CU162" s="253"/>
      <c r="CV162" s="253"/>
      <c r="CW162" s="253"/>
      <c r="CX162" s="253"/>
      <c r="CY162" s="253"/>
      <c r="CZ162" s="253"/>
      <c r="DA162" s="253"/>
      <c r="DB162" s="253"/>
      <c r="DC162" s="253"/>
      <c r="DD162" s="253"/>
      <c r="DE162" s="253"/>
      <c r="DF162" s="253"/>
      <c r="DG162" s="253"/>
      <c r="DH162" s="253"/>
      <c r="DI162" s="253"/>
      <c r="DJ162" s="253"/>
      <c r="DK162" s="253"/>
      <c r="DL162" s="253"/>
      <c r="DM162" s="253"/>
      <c r="DN162" s="253"/>
      <c r="DO162" s="253"/>
      <c r="DP162" s="253"/>
      <c r="DQ162" s="253"/>
      <c r="DR162" s="253"/>
      <c r="DS162" s="253"/>
      <c r="DT162" s="253"/>
      <c r="DU162" s="253"/>
      <c r="DV162" s="253"/>
      <c r="DW162" s="253"/>
      <c r="DX162" s="253"/>
      <c r="DY162" s="253"/>
      <c r="DZ162" s="254"/>
    </row>
    <row r="163" spans="1:130" x14ac:dyDescent="0.3">
      <c r="A163" s="439"/>
      <c r="B163" s="263" t="s">
        <v>83</v>
      </c>
      <c r="C163" s="252"/>
      <c r="D163" s="253"/>
      <c r="E163" s="253"/>
      <c r="F163" s="253"/>
      <c r="G163" s="253"/>
      <c r="H163" s="253"/>
      <c r="I163" s="253"/>
      <c r="J163" s="253"/>
      <c r="K163" s="253"/>
      <c r="L163" s="253"/>
      <c r="M163" s="253"/>
      <c r="N163" s="253"/>
      <c r="O163" s="253"/>
      <c r="P163" s="253"/>
      <c r="Q163" s="253"/>
      <c r="R163" s="253"/>
      <c r="S163" s="253"/>
      <c r="T163" s="253"/>
      <c r="U163" s="253"/>
      <c r="V163" s="253"/>
      <c r="W163" s="253"/>
      <c r="X163" s="253"/>
      <c r="Y163" s="253"/>
      <c r="Z163" s="253"/>
      <c r="AA163" s="253"/>
      <c r="AB163" s="253"/>
      <c r="AC163" s="253"/>
      <c r="AD163" s="253"/>
      <c r="AE163" s="253"/>
      <c r="AF163" s="253"/>
      <c r="AG163" s="253"/>
      <c r="AH163" s="253"/>
      <c r="AI163" s="253"/>
      <c r="AJ163" s="253"/>
      <c r="AK163" s="253"/>
      <c r="AL163" s="253"/>
      <c r="AM163" s="253"/>
      <c r="AN163" s="253"/>
      <c r="AO163" s="253"/>
      <c r="AP163" s="253"/>
      <c r="AQ163" s="253"/>
      <c r="AR163" s="253"/>
      <c r="AS163" s="253"/>
      <c r="AT163" s="253"/>
      <c r="AU163" s="253"/>
      <c r="AV163" s="253"/>
      <c r="AW163" s="253"/>
      <c r="AX163" s="253"/>
      <c r="AY163" s="253"/>
      <c r="AZ163" s="253"/>
      <c r="BA163" s="253"/>
      <c r="BB163" s="253"/>
      <c r="BC163" s="253"/>
      <c r="BD163" s="253"/>
      <c r="BE163" s="253"/>
      <c r="BF163" s="253"/>
      <c r="BG163" s="253"/>
      <c r="BH163" s="253"/>
      <c r="BI163" s="253"/>
      <c r="BJ163" s="253"/>
      <c r="BK163" s="253"/>
      <c r="BL163" s="253"/>
      <c r="BM163" s="253"/>
      <c r="BN163" s="253"/>
      <c r="BO163" s="253"/>
      <c r="BP163" s="253"/>
      <c r="BQ163" s="253"/>
      <c r="BR163" s="253"/>
      <c r="BS163" s="253"/>
      <c r="BT163" s="253"/>
      <c r="BU163" s="253"/>
      <c r="BV163" s="253"/>
      <c r="BW163" s="253"/>
      <c r="BX163" s="253"/>
      <c r="BY163" s="253"/>
      <c r="BZ163" s="253"/>
      <c r="CA163" s="253"/>
      <c r="CB163" s="253"/>
      <c r="CC163" s="253"/>
      <c r="CD163" s="253"/>
      <c r="CE163" s="253"/>
      <c r="CF163" s="253"/>
      <c r="CG163" s="253"/>
      <c r="CH163" s="253"/>
      <c r="CI163" s="253"/>
      <c r="CJ163" s="253"/>
      <c r="CK163" s="253"/>
      <c r="CL163" s="253"/>
      <c r="CM163" s="253"/>
      <c r="CN163" s="253"/>
      <c r="CO163" s="253"/>
      <c r="CP163" s="253"/>
      <c r="CQ163" s="253"/>
      <c r="CR163" s="253"/>
      <c r="CS163" s="253"/>
      <c r="CT163" s="253"/>
      <c r="CU163" s="253"/>
      <c r="CV163" s="253"/>
      <c r="CW163" s="253"/>
      <c r="CX163" s="253"/>
      <c r="CY163" s="253"/>
      <c r="CZ163" s="253"/>
      <c r="DA163" s="253"/>
      <c r="DB163" s="253"/>
      <c r="DC163" s="253"/>
      <c r="DD163" s="253"/>
      <c r="DE163" s="253"/>
      <c r="DF163" s="253"/>
      <c r="DG163" s="253"/>
      <c r="DH163" s="253"/>
      <c r="DI163" s="253"/>
      <c r="DJ163" s="253"/>
      <c r="DK163" s="253"/>
      <c r="DL163" s="253"/>
      <c r="DM163" s="253"/>
      <c r="DN163" s="253"/>
      <c r="DO163" s="253"/>
      <c r="DP163" s="253"/>
      <c r="DQ163" s="253"/>
      <c r="DR163" s="253"/>
      <c r="DS163" s="253"/>
      <c r="DT163" s="253"/>
      <c r="DU163" s="253"/>
      <c r="DV163" s="253"/>
      <c r="DW163" s="253"/>
      <c r="DX163" s="253"/>
      <c r="DY163" s="253"/>
      <c r="DZ163" s="254"/>
    </row>
    <row r="164" spans="1:130" x14ac:dyDescent="0.3">
      <c r="A164" s="439"/>
      <c r="B164" s="263" t="s">
        <v>38</v>
      </c>
      <c r="C164" s="252"/>
      <c r="D164" s="253"/>
      <c r="E164" s="253"/>
      <c r="F164" s="253"/>
      <c r="G164" s="253"/>
      <c r="H164" s="253"/>
      <c r="I164" s="253"/>
      <c r="J164" s="253"/>
      <c r="K164" s="253"/>
      <c r="L164" s="253"/>
      <c r="M164" s="253"/>
      <c r="N164" s="253"/>
      <c r="O164" s="253"/>
      <c r="P164" s="253"/>
      <c r="Q164" s="253"/>
      <c r="R164" s="253"/>
      <c r="S164" s="253"/>
      <c r="T164" s="253"/>
      <c r="U164" s="253"/>
      <c r="V164" s="253"/>
      <c r="W164" s="253"/>
      <c r="X164" s="253"/>
      <c r="Y164" s="253"/>
      <c r="Z164" s="253"/>
      <c r="AA164" s="253"/>
      <c r="AB164" s="253"/>
      <c r="AC164" s="253"/>
      <c r="AD164" s="253"/>
      <c r="AE164" s="253"/>
      <c r="AF164" s="253"/>
      <c r="AG164" s="253"/>
      <c r="AH164" s="253"/>
      <c r="AI164" s="253"/>
      <c r="AJ164" s="253"/>
      <c r="AK164" s="253"/>
      <c r="AL164" s="253"/>
      <c r="AM164" s="253"/>
      <c r="AN164" s="253"/>
      <c r="AO164" s="253"/>
      <c r="AP164" s="253"/>
      <c r="AQ164" s="253"/>
      <c r="AR164" s="253"/>
      <c r="AS164" s="253"/>
      <c r="AT164" s="253"/>
      <c r="AU164" s="253"/>
      <c r="AV164" s="253"/>
      <c r="AW164" s="253"/>
      <c r="AX164" s="253"/>
      <c r="AY164" s="253"/>
      <c r="AZ164" s="253"/>
      <c r="BA164" s="253"/>
      <c r="BB164" s="253"/>
      <c r="BC164" s="253"/>
      <c r="BD164" s="253"/>
      <c r="BE164" s="253"/>
      <c r="BF164" s="253"/>
      <c r="BG164" s="253"/>
      <c r="BH164" s="253"/>
      <c r="BI164" s="253"/>
      <c r="BJ164" s="253"/>
      <c r="BK164" s="253"/>
      <c r="BL164" s="253"/>
      <c r="BM164" s="253"/>
      <c r="BN164" s="253"/>
      <c r="BO164" s="253"/>
      <c r="BP164" s="253"/>
      <c r="BQ164" s="253"/>
      <c r="BR164" s="253"/>
      <c r="BS164" s="253"/>
      <c r="BT164" s="253"/>
      <c r="BU164" s="253"/>
      <c r="BV164" s="253"/>
      <c r="BW164" s="253"/>
      <c r="BX164" s="253"/>
      <c r="BY164" s="253"/>
      <c r="BZ164" s="253"/>
      <c r="CA164" s="253"/>
      <c r="CB164" s="253"/>
      <c r="CC164" s="253"/>
      <c r="CD164" s="253"/>
      <c r="CE164" s="253"/>
      <c r="CF164" s="253"/>
      <c r="CG164" s="253"/>
      <c r="CH164" s="253"/>
      <c r="CI164" s="253"/>
      <c r="CJ164" s="253"/>
      <c r="CK164" s="253"/>
      <c r="CL164" s="253"/>
      <c r="CM164" s="253"/>
      <c r="CN164" s="253"/>
      <c r="CO164" s="253"/>
      <c r="CP164" s="253"/>
      <c r="CQ164" s="253"/>
      <c r="CR164" s="253"/>
      <c r="CS164" s="253"/>
      <c r="CT164" s="253"/>
      <c r="CU164" s="253"/>
      <c r="CV164" s="253"/>
      <c r="CW164" s="253"/>
      <c r="CX164" s="253"/>
      <c r="CY164" s="253"/>
      <c r="CZ164" s="253"/>
      <c r="DA164" s="253"/>
      <c r="DB164" s="253"/>
      <c r="DC164" s="253"/>
      <c r="DD164" s="253"/>
      <c r="DE164" s="253"/>
      <c r="DF164" s="253"/>
      <c r="DG164" s="253"/>
      <c r="DH164" s="253"/>
      <c r="DI164" s="253"/>
      <c r="DJ164" s="253"/>
      <c r="DK164" s="253"/>
      <c r="DL164" s="253"/>
      <c r="DM164" s="253"/>
      <c r="DN164" s="253"/>
      <c r="DO164" s="253"/>
      <c r="DP164" s="253"/>
      <c r="DQ164" s="253"/>
      <c r="DR164" s="253"/>
      <c r="DS164" s="253"/>
      <c r="DT164" s="253"/>
      <c r="DU164" s="253"/>
      <c r="DV164" s="253"/>
      <c r="DW164" s="253"/>
      <c r="DX164" s="253"/>
      <c r="DY164" s="253"/>
      <c r="DZ164" s="254"/>
    </row>
    <row r="165" spans="1:130" x14ac:dyDescent="0.3">
      <c r="A165" s="439"/>
      <c r="B165" s="263" t="s">
        <v>80</v>
      </c>
      <c r="C165" s="252"/>
      <c r="D165" s="253"/>
      <c r="E165" s="253"/>
      <c r="F165" s="253"/>
      <c r="G165" s="253"/>
      <c r="H165" s="253"/>
      <c r="I165" s="253"/>
      <c r="J165" s="253"/>
      <c r="K165" s="253"/>
      <c r="L165" s="253"/>
      <c r="M165" s="253"/>
      <c r="N165" s="253"/>
      <c r="O165" s="253"/>
      <c r="P165" s="253"/>
      <c r="Q165" s="253"/>
      <c r="R165" s="253"/>
      <c r="S165" s="253"/>
      <c r="T165" s="253"/>
      <c r="U165" s="253"/>
      <c r="V165" s="253"/>
      <c r="W165" s="253"/>
      <c r="X165" s="253"/>
      <c r="Y165" s="253"/>
      <c r="Z165" s="253"/>
      <c r="AA165" s="253"/>
      <c r="AB165" s="253"/>
      <c r="AC165" s="253"/>
      <c r="AD165" s="253"/>
      <c r="AE165" s="253"/>
      <c r="AF165" s="253"/>
      <c r="AG165" s="253"/>
      <c r="AH165" s="253"/>
      <c r="AI165" s="253"/>
      <c r="AJ165" s="253"/>
      <c r="AK165" s="253"/>
      <c r="AL165" s="253"/>
      <c r="AM165" s="253"/>
      <c r="AN165" s="253"/>
      <c r="AO165" s="253"/>
      <c r="AP165" s="253"/>
      <c r="AQ165" s="253"/>
      <c r="AR165" s="253"/>
      <c r="AS165" s="253"/>
      <c r="AT165" s="253"/>
      <c r="AU165" s="253"/>
      <c r="AV165" s="253"/>
      <c r="AW165" s="253"/>
      <c r="AX165" s="253"/>
      <c r="AY165" s="253"/>
      <c r="AZ165" s="253"/>
      <c r="BA165" s="253"/>
      <c r="BB165" s="253"/>
      <c r="BC165" s="253"/>
      <c r="BD165" s="253"/>
      <c r="BE165" s="253"/>
      <c r="BF165" s="253"/>
      <c r="BG165" s="253"/>
      <c r="BH165" s="253"/>
      <c r="BI165" s="253"/>
      <c r="BJ165" s="253"/>
      <c r="BK165" s="253"/>
      <c r="BL165" s="253"/>
      <c r="BM165" s="253"/>
      <c r="BN165" s="253"/>
      <c r="BO165" s="253"/>
      <c r="BP165" s="253"/>
      <c r="BQ165" s="253"/>
      <c r="BR165" s="253"/>
      <c r="BS165" s="253"/>
      <c r="BT165" s="253"/>
      <c r="BU165" s="253"/>
      <c r="BV165" s="253"/>
      <c r="BW165" s="253"/>
      <c r="BX165" s="253"/>
      <c r="BY165" s="253"/>
      <c r="BZ165" s="253"/>
      <c r="CA165" s="253"/>
      <c r="CB165" s="253"/>
      <c r="CC165" s="253"/>
      <c r="CD165" s="253"/>
      <c r="CE165" s="253"/>
      <c r="CF165" s="253"/>
      <c r="CG165" s="253"/>
      <c r="CH165" s="253"/>
      <c r="CI165" s="253"/>
      <c r="CJ165" s="253"/>
      <c r="CK165" s="253"/>
      <c r="CL165" s="253"/>
      <c r="CM165" s="253"/>
      <c r="CN165" s="253"/>
      <c r="CO165" s="253"/>
      <c r="CP165" s="253"/>
      <c r="CQ165" s="253"/>
      <c r="CR165" s="253"/>
      <c r="CS165" s="253"/>
      <c r="CT165" s="253"/>
      <c r="CU165" s="253"/>
      <c r="CV165" s="253"/>
      <c r="CW165" s="253"/>
      <c r="CX165" s="253"/>
      <c r="CY165" s="253"/>
      <c r="CZ165" s="253"/>
      <c r="DA165" s="253"/>
      <c r="DB165" s="253"/>
      <c r="DC165" s="253"/>
      <c r="DD165" s="253"/>
      <c r="DE165" s="253"/>
      <c r="DF165" s="253"/>
      <c r="DG165" s="253"/>
      <c r="DH165" s="253"/>
      <c r="DI165" s="253"/>
      <c r="DJ165" s="253"/>
      <c r="DK165" s="253"/>
      <c r="DL165" s="253"/>
      <c r="DM165" s="253"/>
      <c r="DN165" s="253"/>
      <c r="DO165" s="253"/>
      <c r="DP165" s="253"/>
      <c r="DQ165" s="253"/>
      <c r="DR165" s="253"/>
      <c r="DS165" s="253"/>
      <c r="DT165" s="253"/>
      <c r="DU165" s="253"/>
      <c r="DV165" s="253"/>
      <c r="DW165" s="253"/>
      <c r="DX165" s="253"/>
      <c r="DY165" s="253"/>
      <c r="DZ165" s="254"/>
    </row>
    <row r="166" spans="1:130" x14ac:dyDescent="0.3">
      <c r="A166" s="440"/>
      <c r="B166" s="263" t="s">
        <v>81</v>
      </c>
      <c r="C166" s="252"/>
      <c r="D166" s="253"/>
      <c r="E166" s="253"/>
      <c r="F166" s="253"/>
      <c r="G166" s="253"/>
      <c r="H166" s="253"/>
      <c r="I166" s="253"/>
      <c r="J166" s="253"/>
      <c r="K166" s="253"/>
      <c r="L166" s="253"/>
      <c r="M166" s="253"/>
      <c r="N166" s="253"/>
      <c r="O166" s="253"/>
      <c r="P166" s="253"/>
      <c r="Q166" s="253"/>
      <c r="R166" s="253"/>
      <c r="S166" s="253"/>
      <c r="T166" s="253"/>
      <c r="U166" s="253"/>
      <c r="V166" s="253"/>
      <c r="W166" s="253"/>
      <c r="X166" s="253"/>
      <c r="Y166" s="253"/>
      <c r="Z166" s="253"/>
      <c r="AA166" s="253"/>
      <c r="AB166" s="253"/>
      <c r="AC166" s="253"/>
      <c r="AD166" s="253"/>
      <c r="AE166" s="253"/>
      <c r="AF166" s="253"/>
      <c r="AG166" s="253"/>
      <c r="AH166" s="253"/>
      <c r="AI166" s="253"/>
      <c r="AJ166" s="253"/>
      <c r="AK166" s="253"/>
      <c r="AL166" s="253"/>
      <c r="AM166" s="253"/>
      <c r="AN166" s="253"/>
      <c r="AO166" s="253"/>
      <c r="AP166" s="253"/>
      <c r="AQ166" s="253"/>
      <c r="AR166" s="253"/>
      <c r="AS166" s="253"/>
      <c r="AT166" s="253"/>
      <c r="AU166" s="253"/>
      <c r="AV166" s="253"/>
      <c r="AW166" s="253"/>
      <c r="AX166" s="253"/>
      <c r="AY166" s="253"/>
      <c r="AZ166" s="253"/>
      <c r="BA166" s="253"/>
      <c r="BB166" s="253"/>
      <c r="BC166" s="253"/>
      <c r="BD166" s="253"/>
      <c r="BE166" s="253"/>
      <c r="BF166" s="253"/>
      <c r="BG166" s="253"/>
      <c r="BH166" s="253"/>
      <c r="BI166" s="253"/>
      <c r="BJ166" s="253"/>
      <c r="BK166" s="253"/>
      <c r="BL166" s="253"/>
      <c r="BM166" s="253"/>
      <c r="BN166" s="253"/>
      <c r="BO166" s="253"/>
      <c r="BP166" s="253"/>
      <c r="BQ166" s="253"/>
      <c r="BR166" s="253"/>
      <c r="BS166" s="253"/>
      <c r="BT166" s="253"/>
      <c r="BU166" s="253"/>
      <c r="BV166" s="253"/>
      <c r="BW166" s="253"/>
      <c r="BX166" s="253"/>
      <c r="BY166" s="253"/>
      <c r="BZ166" s="253"/>
      <c r="CA166" s="253"/>
      <c r="CB166" s="253"/>
      <c r="CC166" s="253"/>
      <c r="CD166" s="253"/>
      <c r="CE166" s="253"/>
      <c r="CF166" s="253"/>
      <c r="CG166" s="253"/>
      <c r="CH166" s="253"/>
      <c r="CI166" s="253"/>
      <c r="CJ166" s="253"/>
      <c r="CK166" s="253"/>
      <c r="CL166" s="253"/>
      <c r="CM166" s="253"/>
      <c r="CN166" s="253"/>
      <c r="CO166" s="253"/>
      <c r="CP166" s="253"/>
      <c r="CQ166" s="253"/>
      <c r="CR166" s="253"/>
      <c r="CS166" s="253"/>
      <c r="CT166" s="253"/>
      <c r="CU166" s="253"/>
      <c r="CV166" s="253"/>
      <c r="CW166" s="253"/>
      <c r="CX166" s="253"/>
      <c r="CY166" s="253"/>
      <c r="CZ166" s="253"/>
      <c r="DA166" s="253"/>
      <c r="DB166" s="253"/>
      <c r="DC166" s="253"/>
      <c r="DD166" s="253"/>
      <c r="DE166" s="253"/>
      <c r="DF166" s="253"/>
      <c r="DG166" s="253"/>
      <c r="DH166" s="253"/>
      <c r="DI166" s="253"/>
      <c r="DJ166" s="253"/>
      <c r="DK166" s="253"/>
      <c r="DL166" s="253"/>
      <c r="DM166" s="253"/>
      <c r="DN166" s="253"/>
      <c r="DO166" s="253"/>
      <c r="DP166" s="253"/>
      <c r="DQ166" s="253"/>
      <c r="DR166" s="253"/>
      <c r="DS166" s="253"/>
      <c r="DT166" s="253"/>
      <c r="DU166" s="253"/>
      <c r="DV166" s="253"/>
      <c r="DW166" s="253"/>
      <c r="DX166" s="253"/>
      <c r="DY166" s="253"/>
      <c r="DZ166" s="254"/>
    </row>
    <row r="167" spans="1:130" x14ac:dyDescent="0.3">
      <c r="A167" s="438">
        <f t="shared" si="9"/>
        <v>43118</v>
      </c>
      <c r="B167" s="263" t="s">
        <v>78</v>
      </c>
      <c r="C167" s="252"/>
      <c r="D167" s="253"/>
      <c r="E167" s="253"/>
      <c r="F167" s="253"/>
      <c r="G167" s="253"/>
      <c r="H167" s="253"/>
      <c r="I167" s="253"/>
      <c r="J167" s="253"/>
      <c r="K167" s="253"/>
      <c r="L167" s="253"/>
      <c r="M167" s="253"/>
      <c r="N167" s="253"/>
      <c r="O167" s="253"/>
      <c r="P167" s="253"/>
      <c r="Q167" s="253"/>
      <c r="R167" s="253"/>
      <c r="S167" s="253"/>
      <c r="T167" s="253"/>
      <c r="U167" s="253"/>
      <c r="V167" s="253"/>
      <c r="W167" s="253"/>
      <c r="X167" s="253"/>
      <c r="Y167" s="253"/>
      <c r="Z167" s="253"/>
      <c r="AA167" s="253"/>
      <c r="AB167" s="253"/>
      <c r="AC167" s="253"/>
      <c r="AD167" s="253"/>
      <c r="AE167" s="253"/>
      <c r="AF167" s="253"/>
      <c r="AG167" s="253"/>
      <c r="AH167" s="253"/>
      <c r="AI167" s="253"/>
      <c r="AJ167" s="253"/>
      <c r="AK167" s="253"/>
      <c r="AL167" s="253"/>
      <c r="AM167" s="253"/>
      <c r="AN167" s="253"/>
      <c r="AO167" s="253"/>
      <c r="AP167" s="253"/>
      <c r="AQ167" s="253"/>
      <c r="AR167" s="253"/>
      <c r="AS167" s="253"/>
      <c r="AT167" s="253"/>
      <c r="AU167" s="253"/>
      <c r="AV167" s="253"/>
      <c r="AW167" s="253"/>
      <c r="AX167" s="253"/>
      <c r="AY167" s="253"/>
      <c r="AZ167" s="253"/>
      <c r="BA167" s="253"/>
      <c r="BB167" s="253"/>
      <c r="BC167" s="253"/>
      <c r="BD167" s="253"/>
      <c r="BE167" s="253"/>
      <c r="BF167" s="253"/>
      <c r="BG167" s="253"/>
      <c r="BH167" s="253"/>
      <c r="BI167" s="253"/>
      <c r="BJ167" s="253"/>
      <c r="BK167" s="253"/>
      <c r="BL167" s="253"/>
      <c r="BM167" s="253"/>
      <c r="BN167" s="253"/>
      <c r="BO167" s="253"/>
      <c r="BP167" s="253"/>
      <c r="BQ167" s="253"/>
      <c r="BR167" s="253"/>
      <c r="BS167" s="253"/>
      <c r="BT167" s="253"/>
      <c r="BU167" s="253"/>
      <c r="BV167" s="253"/>
      <c r="BW167" s="253"/>
      <c r="BX167" s="253"/>
      <c r="BY167" s="253"/>
      <c r="BZ167" s="253"/>
      <c r="CA167" s="253"/>
      <c r="CB167" s="253"/>
      <c r="CC167" s="253"/>
      <c r="CD167" s="253"/>
      <c r="CE167" s="253"/>
      <c r="CF167" s="253"/>
      <c r="CG167" s="253"/>
      <c r="CH167" s="253"/>
      <c r="CI167" s="253"/>
      <c r="CJ167" s="253"/>
      <c r="CK167" s="253"/>
      <c r="CL167" s="253"/>
      <c r="CM167" s="253"/>
      <c r="CN167" s="253"/>
      <c r="CO167" s="253"/>
      <c r="CP167" s="253"/>
      <c r="CQ167" s="253"/>
      <c r="CR167" s="253"/>
      <c r="CS167" s="253"/>
      <c r="CT167" s="253"/>
      <c r="CU167" s="253"/>
      <c r="CV167" s="253"/>
      <c r="CW167" s="253"/>
      <c r="CX167" s="253"/>
      <c r="CY167" s="253"/>
      <c r="CZ167" s="253"/>
      <c r="DA167" s="253"/>
      <c r="DB167" s="253"/>
      <c r="DC167" s="253"/>
      <c r="DD167" s="253"/>
      <c r="DE167" s="253"/>
      <c r="DF167" s="253"/>
      <c r="DG167" s="253"/>
      <c r="DH167" s="253"/>
      <c r="DI167" s="253"/>
      <c r="DJ167" s="253"/>
      <c r="DK167" s="253"/>
      <c r="DL167" s="253"/>
      <c r="DM167" s="253"/>
      <c r="DN167" s="253"/>
      <c r="DO167" s="253"/>
      <c r="DP167" s="253"/>
      <c r="DQ167" s="253"/>
      <c r="DR167" s="253"/>
      <c r="DS167" s="253"/>
      <c r="DT167" s="253"/>
      <c r="DU167" s="253"/>
      <c r="DV167" s="253"/>
      <c r="DW167" s="253"/>
      <c r="DX167" s="253"/>
      <c r="DY167" s="253"/>
      <c r="DZ167" s="254"/>
    </row>
    <row r="168" spans="1:130" x14ac:dyDescent="0.3">
      <c r="A168" s="439"/>
      <c r="B168" s="263" t="s">
        <v>79</v>
      </c>
      <c r="C168" s="252"/>
      <c r="D168" s="253"/>
      <c r="E168" s="253"/>
      <c r="F168" s="253"/>
      <c r="G168" s="253"/>
      <c r="H168" s="253"/>
      <c r="I168" s="253"/>
      <c r="J168" s="253"/>
      <c r="K168" s="253"/>
      <c r="L168" s="253"/>
      <c r="M168" s="253"/>
      <c r="N168" s="253"/>
      <c r="O168" s="253"/>
      <c r="P168" s="253"/>
      <c r="Q168" s="253"/>
      <c r="R168" s="253"/>
      <c r="S168" s="253"/>
      <c r="T168" s="253"/>
      <c r="U168" s="253"/>
      <c r="V168" s="253"/>
      <c r="W168" s="253"/>
      <c r="X168" s="253"/>
      <c r="Y168" s="253"/>
      <c r="Z168" s="253"/>
      <c r="AA168" s="253"/>
      <c r="AB168" s="253"/>
      <c r="AC168" s="253"/>
      <c r="AD168" s="253"/>
      <c r="AE168" s="253"/>
      <c r="AF168" s="253"/>
      <c r="AG168" s="253"/>
      <c r="AH168" s="253"/>
      <c r="AI168" s="253"/>
      <c r="AJ168" s="253"/>
      <c r="AK168" s="253"/>
      <c r="AL168" s="253"/>
      <c r="AM168" s="253"/>
      <c r="AN168" s="253"/>
      <c r="AO168" s="253"/>
      <c r="AP168" s="253"/>
      <c r="AQ168" s="253"/>
      <c r="AR168" s="253"/>
      <c r="AS168" s="253"/>
      <c r="AT168" s="253"/>
      <c r="AU168" s="253"/>
      <c r="AV168" s="253"/>
      <c r="AW168" s="253"/>
      <c r="AX168" s="253"/>
      <c r="AY168" s="253"/>
      <c r="AZ168" s="253"/>
      <c r="BA168" s="253"/>
      <c r="BB168" s="253"/>
      <c r="BC168" s="253"/>
      <c r="BD168" s="253"/>
      <c r="BE168" s="253"/>
      <c r="BF168" s="253"/>
      <c r="BG168" s="253"/>
      <c r="BH168" s="253"/>
      <c r="BI168" s="253"/>
      <c r="BJ168" s="253"/>
      <c r="BK168" s="253"/>
      <c r="BL168" s="253"/>
      <c r="BM168" s="253"/>
      <c r="BN168" s="253"/>
      <c r="BO168" s="253"/>
      <c r="BP168" s="253"/>
      <c r="BQ168" s="253"/>
      <c r="BR168" s="253"/>
      <c r="BS168" s="253"/>
      <c r="BT168" s="253"/>
      <c r="BU168" s="253"/>
      <c r="BV168" s="253"/>
      <c r="BW168" s="253"/>
      <c r="BX168" s="253"/>
      <c r="BY168" s="253"/>
      <c r="BZ168" s="253"/>
      <c r="CA168" s="253"/>
      <c r="CB168" s="253"/>
      <c r="CC168" s="253"/>
      <c r="CD168" s="253"/>
      <c r="CE168" s="253"/>
      <c r="CF168" s="253"/>
      <c r="CG168" s="253"/>
      <c r="CH168" s="253"/>
      <c r="CI168" s="253"/>
      <c r="CJ168" s="253"/>
      <c r="CK168" s="253"/>
      <c r="CL168" s="253"/>
      <c r="CM168" s="253"/>
      <c r="CN168" s="253"/>
      <c r="CO168" s="253"/>
      <c r="CP168" s="253"/>
      <c r="CQ168" s="253"/>
      <c r="CR168" s="253"/>
      <c r="CS168" s="253"/>
      <c r="CT168" s="253"/>
      <c r="CU168" s="253"/>
      <c r="CV168" s="253"/>
      <c r="CW168" s="253"/>
      <c r="CX168" s="253"/>
      <c r="CY168" s="253"/>
      <c r="CZ168" s="253"/>
      <c r="DA168" s="253"/>
      <c r="DB168" s="253"/>
      <c r="DC168" s="253"/>
      <c r="DD168" s="253"/>
      <c r="DE168" s="253"/>
      <c r="DF168" s="253"/>
      <c r="DG168" s="253"/>
      <c r="DH168" s="253"/>
      <c r="DI168" s="253"/>
      <c r="DJ168" s="253"/>
      <c r="DK168" s="253"/>
      <c r="DL168" s="253"/>
      <c r="DM168" s="253"/>
      <c r="DN168" s="253"/>
      <c r="DO168" s="253"/>
      <c r="DP168" s="253"/>
      <c r="DQ168" s="253"/>
      <c r="DR168" s="253"/>
      <c r="DS168" s="253"/>
      <c r="DT168" s="253"/>
      <c r="DU168" s="253"/>
      <c r="DV168" s="253"/>
      <c r="DW168" s="253"/>
      <c r="DX168" s="253"/>
      <c r="DY168" s="253"/>
      <c r="DZ168" s="254"/>
    </row>
    <row r="169" spans="1:130" x14ac:dyDescent="0.3">
      <c r="A169" s="439"/>
      <c r="B169" s="263" t="s">
        <v>77</v>
      </c>
      <c r="C169" s="252"/>
      <c r="D169" s="253"/>
      <c r="E169" s="253"/>
      <c r="F169" s="253"/>
      <c r="G169" s="253"/>
      <c r="H169" s="253"/>
      <c r="I169" s="253"/>
      <c r="J169" s="253"/>
      <c r="K169" s="253"/>
      <c r="L169" s="253"/>
      <c r="M169" s="253"/>
      <c r="N169" s="253"/>
      <c r="O169" s="253"/>
      <c r="P169" s="253"/>
      <c r="Q169" s="253"/>
      <c r="R169" s="253"/>
      <c r="S169" s="253"/>
      <c r="T169" s="253"/>
      <c r="U169" s="253"/>
      <c r="V169" s="253"/>
      <c r="W169" s="253"/>
      <c r="X169" s="253"/>
      <c r="Y169" s="253"/>
      <c r="Z169" s="253"/>
      <c r="AA169" s="253"/>
      <c r="AB169" s="253"/>
      <c r="AC169" s="253"/>
      <c r="AD169" s="253"/>
      <c r="AE169" s="253"/>
      <c r="AF169" s="253"/>
      <c r="AG169" s="253"/>
      <c r="AH169" s="253"/>
      <c r="AI169" s="253"/>
      <c r="AJ169" s="253"/>
      <c r="AK169" s="253"/>
      <c r="AL169" s="253"/>
      <c r="AM169" s="253"/>
      <c r="AN169" s="253"/>
      <c r="AO169" s="253"/>
      <c r="AP169" s="253"/>
      <c r="AQ169" s="253"/>
      <c r="AR169" s="253"/>
      <c r="AS169" s="253"/>
      <c r="AT169" s="253"/>
      <c r="AU169" s="253"/>
      <c r="AV169" s="253"/>
      <c r="AW169" s="253"/>
      <c r="AX169" s="253"/>
      <c r="AY169" s="253"/>
      <c r="AZ169" s="253"/>
      <c r="BA169" s="253"/>
      <c r="BB169" s="253"/>
      <c r="BC169" s="253"/>
      <c r="BD169" s="253"/>
      <c r="BE169" s="253"/>
      <c r="BF169" s="253"/>
      <c r="BG169" s="253"/>
      <c r="BH169" s="253"/>
      <c r="BI169" s="253"/>
      <c r="BJ169" s="253"/>
      <c r="BK169" s="253"/>
      <c r="BL169" s="253"/>
      <c r="BM169" s="253"/>
      <c r="BN169" s="253"/>
      <c r="BO169" s="253"/>
      <c r="BP169" s="253"/>
      <c r="BQ169" s="253"/>
      <c r="BR169" s="253"/>
      <c r="BS169" s="253"/>
      <c r="BT169" s="253"/>
      <c r="BU169" s="253"/>
      <c r="BV169" s="253"/>
      <c r="BW169" s="253"/>
      <c r="BX169" s="253"/>
      <c r="BY169" s="253"/>
      <c r="BZ169" s="253"/>
      <c r="CA169" s="253"/>
      <c r="CB169" s="253"/>
      <c r="CC169" s="253"/>
      <c r="CD169" s="253"/>
      <c r="CE169" s="253"/>
      <c r="CF169" s="253"/>
      <c r="CG169" s="253"/>
      <c r="CH169" s="253"/>
      <c r="CI169" s="253"/>
      <c r="CJ169" s="253"/>
      <c r="CK169" s="253"/>
      <c r="CL169" s="253"/>
      <c r="CM169" s="253"/>
      <c r="CN169" s="253"/>
      <c r="CO169" s="253"/>
      <c r="CP169" s="253"/>
      <c r="CQ169" s="253"/>
      <c r="CR169" s="253"/>
      <c r="CS169" s="253"/>
      <c r="CT169" s="253"/>
      <c r="CU169" s="253"/>
      <c r="CV169" s="253"/>
      <c r="CW169" s="253"/>
      <c r="CX169" s="253"/>
      <c r="CY169" s="253"/>
      <c r="CZ169" s="253"/>
      <c r="DA169" s="253"/>
      <c r="DB169" s="253"/>
      <c r="DC169" s="253"/>
      <c r="DD169" s="253"/>
      <c r="DE169" s="253"/>
      <c r="DF169" s="253"/>
      <c r="DG169" s="253"/>
      <c r="DH169" s="253"/>
      <c r="DI169" s="253"/>
      <c r="DJ169" s="253"/>
      <c r="DK169" s="253"/>
      <c r="DL169" s="253"/>
      <c r="DM169" s="253"/>
      <c r="DN169" s="253"/>
      <c r="DO169" s="253"/>
      <c r="DP169" s="253"/>
      <c r="DQ169" s="253"/>
      <c r="DR169" s="253"/>
      <c r="DS169" s="253"/>
      <c r="DT169" s="253"/>
      <c r="DU169" s="253"/>
      <c r="DV169" s="253"/>
      <c r="DW169" s="253"/>
      <c r="DX169" s="253"/>
      <c r="DY169" s="253"/>
      <c r="DZ169" s="254"/>
    </row>
    <row r="170" spans="1:130" x14ac:dyDescent="0.3">
      <c r="A170" s="439"/>
      <c r="B170" s="263" t="s">
        <v>82</v>
      </c>
      <c r="C170" s="252"/>
      <c r="D170" s="253"/>
      <c r="E170" s="253"/>
      <c r="F170" s="253"/>
      <c r="G170" s="253"/>
      <c r="H170" s="253"/>
      <c r="I170" s="253"/>
      <c r="J170" s="253"/>
      <c r="K170" s="253"/>
      <c r="L170" s="253"/>
      <c r="M170" s="253"/>
      <c r="N170" s="253"/>
      <c r="O170" s="253"/>
      <c r="P170" s="253"/>
      <c r="Q170" s="253"/>
      <c r="R170" s="253"/>
      <c r="S170" s="253"/>
      <c r="T170" s="253"/>
      <c r="U170" s="253"/>
      <c r="V170" s="253"/>
      <c r="W170" s="253"/>
      <c r="X170" s="253"/>
      <c r="Y170" s="253"/>
      <c r="Z170" s="253"/>
      <c r="AA170" s="253"/>
      <c r="AB170" s="253"/>
      <c r="AC170" s="253"/>
      <c r="AD170" s="253"/>
      <c r="AE170" s="253"/>
      <c r="AF170" s="253"/>
      <c r="AG170" s="253"/>
      <c r="AH170" s="253"/>
      <c r="AI170" s="253"/>
      <c r="AJ170" s="253"/>
      <c r="AK170" s="253"/>
      <c r="AL170" s="253"/>
      <c r="AM170" s="253"/>
      <c r="AN170" s="253"/>
      <c r="AO170" s="253"/>
      <c r="AP170" s="253"/>
      <c r="AQ170" s="253"/>
      <c r="AR170" s="253"/>
      <c r="AS170" s="253"/>
      <c r="AT170" s="253"/>
      <c r="AU170" s="253"/>
      <c r="AV170" s="253"/>
      <c r="AW170" s="253"/>
      <c r="AX170" s="253"/>
      <c r="AY170" s="253"/>
      <c r="AZ170" s="253"/>
      <c r="BA170" s="253"/>
      <c r="BB170" s="253"/>
      <c r="BC170" s="253"/>
      <c r="BD170" s="253"/>
      <c r="BE170" s="253"/>
      <c r="BF170" s="253"/>
      <c r="BG170" s="253"/>
      <c r="BH170" s="253"/>
      <c r="BI170" s="253"/>
      <c r="BJ170" s="253"/>
      <c r="BK170" s="253"/>
      <c r="BL170" s="253"/>
      <c r="BM170" s="253"/>
      <c r="BN170" s="253"/>
      <c r="BO170" s="253"/>
      <c r="BP170" s="253"/>
      <c r="BQ170" s="253"/>
      <c r="BR170" s="253"/>
      <c r="BS170" s="253"/>
      <c r="BT170" s="253"/>
      <c r="BU170" s="253"/>
      <c r="BV170" s="253"/>
      <c r="BW170" s="253"/>
      <c r="BX170" s="253"/>
      <c r="BY170" s="253"/>
      <c r="BZ170" s="253"/>
      <c r="CA170" s="253"/>
      <c r="CB170" s="253"/>
      <c r="CC170" s="253"/>
      <c r="CD170" s="253"/>
      <c r="CE170" s="253"/>
      <c r="CF170" s="253"/>
      <c r="CG170" s="253"/>
      <c r="CH170" s="253"/>
      <c r="CI170" s="253"/>
      <c r="CJ170" s="253"/>
      <c r="CK170" s="253"/>
      <c r="CL170" s="253"/>
      <c r="CM170" s="253"/>
      <c r="CN170" s="253"/>
      <c r="CO170" s="253"/>
      <c r="CP170" s="253"/>
      <c r="CQ170" s="253"/>
      <c r="CR170" s="253"/>
      <c r="CS170" s="253"/>
      <c r="CT170" s="253"/>
      <c r="CU170" s="253"/>
      <c r="CV170" s="253"/>
      <c r="CW170" s="253"/>
      <c r="CX170" s="253"/>
      <c r="CY170" s="253"/>
      <c r="CZ170" s="253"/>
      <c r="DA170" s="253"/>
      <c r="DB170" s="253"/>
      <c r="DC170" s="253"/>
      <c r="DD170" s="253"/>
      <c r="DE170" s="253"/>
      <c r="DF170" s="253"/>
      <c r="DG170" s="253"/>
      <c r="DH170" s="253"/>
      <c r="DI170" s="253"/>
      <c r="DJ170" s="253"/>
      <c r="DK170" s="253"/>
      <c r="DL170" s="253"/>
      <c r="DM170" s="253"/>
      <c r="DN170" s="253"/>
      <c r="DO170" s="253"/>
      <c r="DP170" s="253"/>
      <c r="DQ170" s="253"/>
      <c r="DR170" s="253"/>
      <c r="DS170" s="253"/>
      <c r="DT170" s="253"/>
      <c r="DU170" s="253"/>
      <c r="DV170" s="253"/>
      <c r="DW170" s="253"/>
      <c r="DX170" s="253"/>
      <c r="DY170" s="253"/>
      <c r="DZ170" s="254"/>
    </row>
    <row r="171" spans="1:130" x14ac:dyDescent="0.3">
      <c r="A171" s="439"/>
      <c r="B171" s="263" t="s">
        <v>83</v>
      </c>
      <c r="C171" s="252"/>
      <c r="D171" s="253"/>
      <c r="E171" s="253"/>
      <c r="F171" s="253"/>
      <c r="G171" s="253"/>
      <c r="H171" s="253"/>
      <c r="I171" s="253"/>
      <c r="J171" s="253"/>
      <c r="K171" s="253"/>
      <c r="L171" s="253"/>
      <c r="M171" s="253"/>
      <c r="N171" s="253"/>
      <c r="O171" s="253"/>
      <c r="P171" s="253"/>
      <c r="Q171" s="253"/>
      <c r="R171" s="253"/>
      <c r="S171" s="253"/>
      <c r="T171" s="253"/>
      <c r="U171" s="253"/>
      <c r="V171" s="253"/>
      <c r="W171" s="253"/>
      <c r="X171" s="253"/>
      <c r="Y171" s="253"/>
      <c r="Z171" s="253"/>
      <c r="AA171" s="253"/>
      <c r="AB171" s="253"/>
      <c r="AC171" s="253"/>
      <c r="AD171" s="253"/>
      <c r="AE171" s="253"/>
      <c r="AF171" s="253"/>
      <c r="AG171" s="253"/>
      <c r="AH171" s="253"/>
      <c r="AI171" s="253"/>
      <c r="AJ171" s="253"/>
      <c r="AK171" s="253"/>
      <c r="AL171" s="253"/>
      <c r="AM171" s="253"/>
      <c r="AN171" s="253"/>
      <c r="AO171" s="253"/>
      <c r="AP171" s="253"/>
      <c r="AQ171" s="253"/>
      <c r="AR171" s="253"/>
      <c r="AS171" s="253"/>
      <c r="AT171" s="253"/>
      <c r="AU171" s="253"/>
      <c r="AV171" s="253"/>
      <c r="AW171" s="253"/>
      <c r="AX171" s="253"/>
      <c r="AY171" s="253"/>
      <c r="AZ171" s="253"/>
      <c r="BA171" s="253"/>
      <c r="BB171" s="253"/>
      <c r="BC171" s="253"/>
      <c r="BD171" s="253"/>
      <c r="BE171" s="253"/>
      <c r="BF171" s="253"/>
      <c r="BG171" s="253"/>
      <c r="BH171" s="253"/>
      <c r="BI171" s="253"/>
      <c r="BJ171" s="253"/>
      <c r="BK171" s="253"/>
      <c r="BL171" s="253"/>
      <c r="BM171" s="253"/>
      <c r="BN171" s="253"/>
      <c r="BO171" s="253"/>
      <c r="BP171" s="253"/>
      <c r="BQ171" s="253"/>
      <c r="BR171" s="253"/>
      <c r="BS171" s="253"/>
      <c r="BT171" s="253"/>
      <c r="BU171" s="253"/>
      <c r="BV171" s="253"/>
      <c r="BW171" s="253"/>
      <c r="BX171" s="253"/>
      <c r="BY171" s="253"/>
      <c r="BZ171" s="253"/>
      <c r="CA171" s="253"/>
      <c r="CB171" s="253"/>
      <c r="CC171" s="253"/>
      <c r="CD171" s="253"/>
      <c r="CE171" s="253"/>
      <c r="CF171" s="253"/>
      <c r="CG171" s="253"/>
      <c r="CH171" s="253"/>
      <c r="CI171" s="253"/>
      <c r="CJ171" s="253"/>
      <c r="CK171" s="253"/>
      <c r="CL171" s="253"/>
      <c r="CM171" s="253"/>
      <c r="CN171" s="253"/>
      <c r="CO171" s="253"/>
      <c r="CP171" s="253"/>
      <c r="CQ171" s="253"/>
      <c r="CR171" s="253"/>
      <c r="CS171" s="253"/>
      <c r="CT171" s="253"/>
      <c r="CU171" s="253"/>
      <c r="CV171" s="253"/>
      <c r="CW171" s="253"/>
      <c r="CX171" s="253"/>
      <c r="CY171" s="253"/>
      <c r="CZ171" s="253"/>
      <c r="DA171" s="253"/>
      <c r="DB171" s="253"/>
      <c r="DC171" s="253"/>
      <c r="DD171" s="253"/>
      <c r="DE171" s="253"/>
      <c r="DF171" s="253"/>
      <c r="DG171" s="253"/>
      <c r="DH171" s="253"/>
      <c r="DI171" s="253"/>
      <c r="DJ171" s="253"/>
      <c r="DK171" s="253"/>
      <c r="DL171" s="253"/>
      <c r="DM171" s="253"/>
      <c r="DN171" s="253"/>
      <c r="DO171" s="253"/>
      <c r="DP171" s="253"/>
      <c r="DQ171" s="253"/>
      <c r="DR171" s="253"/>
      <c r="DS171" s="253"/>
      <c r="DT171" s="253"/>
      <c r="DU171" s="253"/>
      <c r="DV171" s="253"/>
      <c r="DW171" s="253"/>
      <c r="DX171" s="253"/>
      <c r="DY171" s="253"/>
      <c r="DZ171" s="254"/>
    </row>
    <row r="172" spans="1:130" x14ac:dyDescent="0.3">
      <c r="A172" s="439"/>
      <c r="B172" s="263" t="s">
        <v>38</v>
      </c>
      <c r="C172" s="252"/>
      <c r="D172" s="253"/>
      <c r="E172" s="253"/>
      <c r="F172" s="253"/>
      <c r="G172" s="253"/>
      <c r="H172" s="253"/>
      <c r="I172" s="253"/>
      <c r="J172" s="253"/>
      <c r="K172" s="253"/>
      <c r="L172" s="253"/>
      <c r="M172" s="253"/>
      <c r="N172" s="253"/>
      <c r="O172" s="253"/>
      <c r="P172" s="253"/>
      <c r="Q172" s="253"/>
      <c r="R172" s="253"/>
      <c r="S172" s="253"/>
      <c r="T172" s="253"/>
      <c r="U172" s="253"/>
      <c r="V172" s="253"/>
      <c r="W172" s="253"/>
      <c r="X172" s="253"/>
      <c r="Y172" s="253"/>
      <c r="Z172" s="253"/>
      <c r="AA172" s="253"/>
      <c r="AB172" s="253"/>
      <c r="AC172" s="253"/>
      <c r="AD172" s="253"/>
      <c r="AE172" s="253"/>
      <c r="AF172" s="253"/>
      <c r="AG172" s="253"/>
      <c r="AH172" s="253"/>
      <c r="AI172" s="253"/>
      <c r="AJ172" s="253"/>
      <c r="AK172" s="253"/>
      <c r="AL172" s="253"/>
      <c r="AM172" s="253"/>
      <c r="AN172" s="253"/>
      <c r="AO172" s="253"/>
      <c r="AP172" s="253"/>
      <c r="AQ172" s="253"/>
      <c r="AR172" s="253"/>
      <c r="AS172" s="253"/>
      <c r="AT172" s="253"/>
      <c r="AU172" s="253"/>
      <c r="AV172" s="253"/>
      <c r="AW172" s="253"/>
      <c r="AX172" s="253"/>
      <c r="AY172" s="253"/>
      <c r="AZ172" s="253"/>
      <c r="BA172" s="253"/>
      <c r="BB172" s="253"/>
      <c r="BC172" s="253"/>
      <c r="BD172" s="253"/>
      <c r="BE172" s="253"/>
      <c r="BF172" s="253"/>
      <c r="BG172" s="253"/>
      <c r="BH172" s="253"/>
      <c r="BI172" s="253"/>
      <c r="BJ172" s="253"/>
      <c r="BK172" s="253"/>
      <c r="BL172" s="253"/>
      <c r="BM172" s="253"/>
      <c r="BN172" s="253"/>
      <c r="BO172" s="253"/>
      <c r="BP172" s="253"/>
      <c r="BQ172" s="253"/>
      <c r="BR172" s="253"/>
      <c r="BS172" s="253"/>
      <c r="BT172" s="253"/>
      <c r="BU172" s="253"/>
      <c r="BV172" s="253"/>
      <c r="BW172" s="253"/>
      <c r="BX172" s="253"/>
      <c r="BY172" s="253"/>
      <c r="BZ172" s="253"/>
      <c r="CA172" s="253"/>
      <c r="CB172" s="253"/>
      <c r="CC172" s="253"/>
      <c r="CD172" s="253"/>
      <c r="CE172" s="253"/>
      <c r="CF172" s="253"/>
      <c r="CG172" s="253"/>
      <c r="CH172" s="253"/>
      <c r="CI172" s="253"/>
      <c r="CJ172" s="253"/>
      <c r="CK172" s="253"/>
      <c r="CL172" s="253"/>
      <c r="CM172" s="253"/>
      <c r="CN172" s="253"/>
      <c r="CO172" s="253"/>
      <c r="CP172" s="253"/>
      <c r="CQ172" s="253"/>
      <c r="CR172" s="253"/>
      <c r="CS172" s="253"/>
      <c r="CT172" s="253"/>
      <c r="CU172" s="253"/>
      <c r="CV172" s="253"/>
      <c r="CW172" s="253"/>
      <c r="CX172" s="253"/>
      <c r="CY172" s="253"/>
      <c r="CZ172" s="253"/>
      <c r="DA172" s="253"/>
      <c r="DB172" s="253"/>
      <c r="DC172" s="253"/>
      <c r="DD172" s="253"/>
      <c r="DE172" s="253"/>
      <c r="DF172" s="253"/>
      <c r="DG172" s="253"/>
      <c r="DH172" s="253"/>
      <c r="DI172" s="253"/>
      <c r="DJ172" s="253"/>
      <c r="DK172" s="253"/>
      <c r="DL172" s="253"/>
      <c r="DM172" s="253"/>
      <c r="DN172" s="253"/>
      <c r="DO172" s="253"/>
      <c r="DP172" s="253"/>
      <c r="DQ172" s="253"/>
      <c r="DR172" s="253"/>
      <c r="DS172" s="253"/>
      <c r="DT172" s="253"/>
      <c r="DU172" s="253"/>
      <c r="DV172" s="253"/>
      <c r="DW172" s="253"/>
      <c r="DX172" s="253"/>
      <c r="DY172" s="253"/>
      <c r="DZ172" s="254"/>
    </row>
    <row r="173" spans="1:130" x14ac:dyDescent="0.3">
      <c r="A173" s="439"/>
      <c r="B173" s="280" t="s">
        <v>80</v>
      </c>
      <c r="C173" s="252"/>
      <c r="D173" s="253"/>
      <c r="E173" s="253"/>
      <c r="F173" s="253"/>
      <c r="G173" s="253"/>
      <c r="H173" s="253"/>
      <c r="I173" s="253"/>
      <c r="J173" s="253"/>
      <c r="K173" s="253"/>
      <c r="L173" s="253"/>
      <c r="M173" s="253"/>
      <c r="N173" s="253"/>
      <c r="O173" s="253"/>
      <c r="P173" s="253"/>
      <c r="Q173" s="253"/>
      <c r="R173" s="253"/>
      <c r="S173" s="253"/>
      <c r="T173" s="253"/>
      <c r="U173" s="253"/>
      <c r="V173" s="253"/>
      <c r="W173" s="253"/>
      <c r="X173" s="253"/>
      <c r="Y173" s="253"/>
      <c r="Z173" s="253"/>
      <c r="AA173" s="253"/>
      <c r="AB173" s="253"/>
      <c r="AC173" s="253"/>
      <c r="AD173" s="253"/>
      <c r="AE173" s="253"/>
      <c r="AF173" s="253"/>
      <c r="AG173" s="253"/>
      <c r="AH173" s="253"/>
      <c r="AI173" s="253"/>
      <c r="AJ173" s="253"/>
      <c r="AK173" s="253"/>
      <c r="AL173" s="253"/>
      <c r="AM173" s="253"/>
      <c r="AN173" s="253"/>
      <c r="AO173" s="253"/>
      <c r="AP173" s="253"/>
      <c r="AQ173" s="253"/>
      <c r="AR173" s="253"/>
      <c r="AS173" s="253"/>
      <c r="AT173" s="253"/>
      <c r="AU173" s="253"/>
      <c r="AV173" s="253"/>
      <c r="AW173" s="253"/>
      <c r="AX173" s="253"/>
      <c r="AY173" s="253"/>
      <c r="AZ173" s="253"/>
      <c r="BA173" s="253"/>
      <c r="BB173" s="253"/>
      <c r="BC173" s="253"/>
      <c r="BD173" s="253"/>
      <c r="BE173" s="253"/>
      <c r="BF173" s="253"/>
      <c r="BG173" s="253"/>
      <c r="BH173" s="253"/>
      <c r="BI173" s="253"/>
      <c r="BJ173" s="253"/>
      <c r="BK173" s="253"/>
      <c r="BL173" s="253"/>
      <c r="BM173" s="253"/>
      <c r="BN173" s="253"/>
      <c r="BO173" s="253"/>
      <c r="BP173" s="253"/>
      <c r="BQ173" s="253"/>
      <c r="BR173" s="253"/>
      <c r="BS173" s="253"/>
      <c r="BT173" s="253"/>
      <c r="BU173" s="253"/>
      <c r="BV173" s="253"/>
      <c r="BW173" s="253"/>
      <c r="BX173" s="253"/>
      <c r="BY173" s="253"/>
      <c r="BZ173" s="253"/>
      <c r="CA173" s="253"/>
      <c r="CB173" s="253"/>
      <c r="CC173" s="253"/>
      <c r="CD173" s="253"/>
      <c r="CE173" s="253"/>
      <c r="CF173" s="253"/>
      <c r="CG173" s="253"/>
      <c r="CH173" s="253"/>
      <c r="CI173" s="253"/>
      <c r="CJ173" s="253"/>
      <c r="CK173" s="253"/>
      <c r="CL173" s="253"/>
      <c r="CM173" s="253"/>
      <c r="CN173" s="253"/>
      <c r="CO173" s="253"/>
      <c r="CP173" s="253"/>
      <c r="CQ173" s="253"/>
      <c r="CR173" s="253"/>
      <c r="CS173" s="253"/>
      <c r="CT173" s="253"/>
      <c r="CU173" s="253"/>
      <c r="CV173" s="253"/>
      <c r="CW173" s="253"/>
      <c r="CX173" s="253"/>
      <c r="CY173" s="253"/>
      <c r="CZ173" s="253"/>
      <c r="DA173" s="253"/>
      <c r="DB173" s="253"/>
      <c r="DC173" s="253"/>
      <c r="DD173" s="253"/>
      <c r="DE173" s="253"/>
      <c r="DF173" s="253"/>
      <c r="DG173" s="253"/>
      <c r="DH173" s="253"/>
      <c r="DI173" s="253"/>
      <c r="DJ173" s="253"/>
      <c r="DK173" s="253"/>
      <c r="DL173" s="253"/>
      <c r="DM173" s="253"/>
      <c r="DN173" s="253"/>
      <c r="DO173" s="253"/>
      <c r="DP173" s="253"/>
      <c r="DQ173" s="253"/>
      <c r="DR173" s="253"/>
      <c r="DS173" s="253"/>
      <c r="DT173" s="253"/>
      <c r="DU173" s="253"/>
      <c r="DV173" s="253"/>
      <c r="DW173" s="253"/>
      <c r="DX173" s="253"/>
      <c r="DY173" s="253"/>
      <c r="DZ173" s="254"/>
    </row>
    <row r="174" spans="1:130" x14ac:dyDescent="0.3">
      <c r="A174" s="440"/>
      <c r="B174" s="263" t="s">
        <v>81</v>
      </c>
      <c r="C174" s="252"/>
      <c r="D174" s="253"/>
      <c r="E174" s="253"/>
      <c r="F174" s="253"/>
      <c r="G174" s="253"/>
      <c r="H174" s="253"/>
      <c r="I174" s="253"/>
      <c r="J174" s="253"/>
      <c r="K174" s="253"/>
      <c r="L174" s="253"/>
      <c r="M174" s="253"/>
      <c r="N174" s="253"/>
      <c r="O174" s="253"/>
      <c r="P174" s="253"/>
      <c r="Q174" s="253"/>
      <c r="R174" s="253"/>
      <c r="S174" s="253"/>
      <c r="T174" s="253"/>
      <c r="U174" s="253"/>
      <c r="V174" s="253"/>
      <c r="W174" s="253"/>
      <c r="X174" s="253"/>
      <c r="Y174" s="253"/>
      <c r="Z174" s="253"/>
      <c r="AA174" s="253"/>
      <c r="AB174" s="253"/>
      <c r="AC174" s="253"/>
      <c r="AD174" s="253"/>
      <c r="AE174" s="253"/>
      <c r="AF174" s="253"/>
      <c r="AG174" s="253"/>
      <c r="AH174" s="253"/>
      <c r="AI174" s="253"/>
      <c r="AJ174" s="253"/>
      <c r="AK174" s="253"/>
      <c r="AL174" s="253"/>
      <c r="AM174" s="253"/>
      <c r="AN174" s="253"/>
      <c r="AO174" s="253"/>
      <c r="AP174" s="253"/>
      <c r="AQ174" s="253"/>
      <c r="AR174" s="253"/>
      <c r="AS174" s="253"/>
      <c r="AT174" s="253"/>
      <c r="AU174" s="253"/>
      <c r="AV174" s="253"/>
      <c r="AW174" s="253"/>
      <c r="AX174" s="253"/>
      <c r="AY174" s="253"/>
      <c r="AZ174" s="253"/>
      <c r="BA174" s="253"/>
      <c r="BB174" s="253"/>
      <c r="BC174" s="253"/>
      <c r="BD174" s="253"/>
      <c r="BE174" s="253"/>
      <c r="BF174" s="253"/>
      <c r="BG174" s="253"/>
      <c r="BH174" s="253"/>
      <c r="BI174" s="253"/>
      <c r="BJ174" s="253"/>
      <c r="BK174" s="253"/>
      <c r="BL174" s="253"/>
      <c r="BM174" s="253"/>
      <c r="BN174" s="253"/>
      <c r="BO174" s="253"/>
      <c r="BP174" s="253"/>
      <c r="BQ174" s="253"/>
      <c r="BR174" s="253"/>
      <c r="BS174" s="253"/>
      <c r="BT174" s="253"/>
      <c r="BU174" s="253"/>
      <c r="BV174" s="253"/>
      <c r="BW174" s="253"/>
      <c r="BX174" s="253"/>
      <c r="BY174" s="253"/>
      <c r="BZ174" s="253"/>
      <c r="CA174" s="253"/>
      <c r="CB174" s="253"/>
      <c r="CC174" s="253"/>
      <c r="CD174" s="253"/>
      <c r="CE174" s="253"/>
      <c r="CF174" s="253"/>
      <c r="CG174" s="253"/>
      <c r="CH174" s="253"/>
      <c r="CI174" s="253"/>
      <c r="CJ174" s="253"/>
      <c r="CK174" s="253"/>
      <c r="CL174" s="253"/>
      <c r="CM174" s="253"/>
      <c r="CN174" s="253"/>
      <c r="CO174" s="253"/>
      <c r="CP174" s="253"/>
      <c r="CQ174" s="253"/>
      <c r="CR174" s="253"/>
      <c r="CS174" s="253"/>
      <c r="CT174" s="253"/>
      <c r="CU174" s="253"/>
      <c r="CV174" s="253"/>
      <c r="CW174" s="253"/>
      <c r="CX174" s="253"/>
      <c r="CY174" s="253"/>
      <c r="CZ174" s="253"/>
      <c r="DA174" s="253"/>
      <c r="DB174" s="253"/>
      <c r="DC174" s="253"/>
      <c r="DD174" s="253"/>
      <c r="DE174" s="253"/>
      <c r="DF174" s="253"/>
      <c r="DG174" s="253"/>
      <c r="DH174" s="253"/>
      <c r="DI174" s="253"/>
      <c r="DJ174" s="253"/>
      <c r="DK174" s="253"/>
      <c r="DL174" s="253"/>
      <c r="DM174" s="253"/>
      <c r="DN174" s="253"/>
      <c r="DO174" s="253"/>
      <c r="DP174" s="253"/>
      <c r="DQ174" s="253"/>
      <c r="DR174" s="253"/>
      <c r="DS174" s="253"/>
      <c r="DT174" s="253"/>
      <c r="DU174" s="253"/>
      <c r="DV174" s="253"/>
      <c r="DW174" s="253"/>
      <c r="DX174" s="253"/>
      <c r="DY174" s="253"/>
      <c r="DZ174" s="254"/>
    </row>
    <row r="175" spans="1:130" x14ac:dyDescent="0.3">
      <c r="A175" s="438">
        <f t="shared" si="9"/>
        <v>43125</v>
      </c>
      <c r="B175" s="263" t="s">
        <v>78</v>
      </c>
      <c r="C175" s="252"/>
      <c r="D175" s="253"/>
      <c r="E175" s="253"/>
      <c r="F175" s="253"/>
      <c r="G175" s="253"/>
      <c r="H175" s="253"/>
      <c r="I175" s="253"/>
      <c r="J175" s="253"/>
      <c r="K175" s="253"/>
      <c r="L175" s="253"/>
      <c r="M175" s="253"/>
      <c r="N175" s="253"/>
      <c r="O175" s="253"/>
      <c r="P175" s="253"/>
      <c r="Q175" s="253"/>
      <c r="R175" s="253"/>
      <c r="S175" s="253"/>
      <c r="T175" s="253"/>
      <c r="U175" s="253"/>
      <c r="V175" s="253"/>
      <c r="W175" s="253"/>
      <c r="X175" s="253"/>
      <c r="Y175" s="253"/>
      <c r="Z175" s="253"/>
      <c r="AA175" s="253"/>
      <c r="AB175" s="253"/>
      <c r="AC175" s="253"/>
      <c r="AD175" s="253"/>
      <c r="AE175" s="253"/>
      <c r="AF175" s="253"/>
      <c r="AG175" s="253"/>
      <c r="AH175" s="253"/>
      <c r="AI175" s="253"/>
      <c r="AJ175" s="253"/>
      <c r="AK175" s="253"/>
      <c r="AL175" s="253"/>
      <c r="AM175" s="253"/>
      <c r="AN175" s="253"/>
      <c r="AO175" s="253"/>
      <c r="AP175" s="253"/>
      <c r="AQ175" s="253"/>
      <c r="AR175" s="253"/>
      <c r="AS175" s="253"/>
      <c r="AT175" s="253"/>
      <c r="AU175" s="253"/>
      <c r="AV175" s="253"/>
      <c r="AW175" s="253"/>
      <c r="AX175" s="253"/>
      <c r="AY175" s="253"/>
      <c r="AZ175" s="253"/>
      <c r="BA175" s="253"/>
      <c r="BB175" s="253"/>
      <c r="BC175" s="253"/>
      <c r="BD175" s="253"/>
      <c r="BE175" s="253"/>
      <c r="BF175" s="253"/>
      <c r="BG175" s="253"/>
      <c r="BH175" s="253"/>
      <c r="BI175" s="253"/>
      <c r="BJ175" s="253"/>
      <c r="BK175" s="253"/>
      <c r="BL175" s="253"/>
      <c r="BM175" s="253"/>
      <c r="BN175" s="253"/>
      <c r="BO175" s="253"/>
      <c r="BP175" s="253"/>
      <c r="BQ175" s="253"/>
      <c r="BR175" s="253"/>
      <c r="BS175" s="253"/>
      <c r="BT175" s="253"/>
      <c r="BU175" s="253"/>
      <c r="BV175" s="253"/>
      <c r="BW175" s="253"/>
      <c r="BX175" s="253"/>
      <c r="BY175" s="253"/>
      <c r="BZ175" s="253"/>
      <c r="CA175" s="253"/>
      <c r="CB175" s="253"/>
      <c r="CC175" s="253"/>
      <c r="CD175" s="253"/>
      <c r="CE175" s="253"/>
      <c r="CF175" s="253"/>
      <c r="CG175" s="253"/>
      <c r="CH175" s="253"/>
      <c r="CI175" s="253"/>
      <c r="CJ175" s="253"/>
      <c r="CK175" s="253"/>
      <c r="CL175" s="253"/>
      <c r="CM175" s="253"/>
      <c r="CN175" s="253"/>
      <c r="CO175" s="253"/>
      <c r="CP175" s="253"/>
      <c r="CQ175" s="253"/>
      <c r="CR175" s="253"/>
      <c r="CS175" s="253"/>
      <c r="CT175" s="253"/>
      <c r="CU175" s="253"/>
      <c r="CV175" s="253"/>
      <c r="CW175" s="253"/>
      <c r="CX175" s="253"/>
      <c r="CY175" s="253"/>
      <c r="CZ175" s="253"/>
      <c r="DA175" s="253"/>
      <c r="DB175" s="253"/>
      <c r="DC175" s="253"/>
      <c r="DD175" s="253"/>
      <c r="DE175" s="253"/>
      <c r="DF175" s="253"/>
      <c r="DG175" s="253"/>
      <c r="DH175" s="253"/>
      <c r="DI175" s="253"/>
      <c r="DJ175" s="253"/>
      <c r="DK175" s="253"/>
      <c r="DL175" s="253"/>
      <c r="DM175" s="253"/>
      <c r="DN175" s="253"/>
      <c r="DO175" s="253"/>
      <c r="DP175" s="253"/>
      <c r="DQ175" s="253"/>
      <c r="DR175" s="253"/>
      <c r="DS175" s="253"/>
      <c r="DT175" s="253"/>
      <c r="DU175" s="253"/>
      <c r="DV175" s="253"/>
      <c r="DW175" s="253"/>
      <c r="DX175" s="253"/>
      <c r="DY175" s="253"/>
      <c r="DZ175" s="254"/>
    </row>
    <row r="176" spans="1:130" x14ac:dyDescent="0.3">
      <c r="A176" s="439"/>
      <c r="B176" s="263" t="s">
        <v>79</v>
      </c>
      <c r="C176" s="252"/>
      <c r="D176" s="253"/>
      <c r="E176" s="253"/>
      <c r="F176" s="253"/>
      <c r="G176" s="253"/>
      <c r="H176" s="253"/>
      <c r="I176" s="253"/>
      <c r="J176" s="253"/>
      <c r="K176" s="253"/>
      <c r="L176" s="253"/>
      <c r="M176" s="253"/>
      <c r="N176" s="253"/>
      <c r="O176" s="253"/>
      <c r="P176" s="253"/>
      <c r="Q176" s="253"/>
      <c r="R176" s="253"/>
      <c r="S176" s="253"/>
      <c r="T176" s="253"/>
      <c r="U176" s="253"/>
      <c r="V176" s="253"/>
      <c r="W176" s="253"/>
      <c r="X176" s="253"/>
      <c r="Y176" s="253"/>
      <c r="Z176" s="253"/>
      <c r="AA176" s="253"/>
      <c r="AB176" s="253"/>
      <c r="AC176" s="253"/>
      <c r="AD176" s="253"/>
      <c r="AE176" s="253"/>
      <c r="AF176" s="253"/>
      <c r="AG176" s="253"/>
      <c r="AH176" s="253"/>
      <c r="AI176" s="253"/>
      <c r="AJ176" s="253"/>
      <c r="AK176" s="253"/>
      <c r="AL176" s="253"/>
      <c r="AM176" s="253"/>
      <c r="AN176" s="253"/>
      <c r="AO176" s="253"/>
      <c r="AP176" s="253"/>
      <c r="AQ176" s="253"/>
      <c r="AR176" s="253"/>
      <c r="AS176" s="253"/>
      <c r="AT176" s="253"/>
      <c r="AU176" s="253"/>
      <c r="AV176" s="253"/>
      <c r="AW176" s="253"/>
      <c r="AX176" s="253"/>
      <c r="AY176" s="253"/>
      <c r="AZ176" s="253"/>
      <c r="BA176" s="253"/>
      <c r="BB176" s="253"/>
      <c r="BC176" s="253"/>
      <c r="BD176" s="253"/>
      <c r="BE176" s="253"/>
      <c r="BF176" s="253"/>
      <c r="BG176" s="253"/>
      <c r="BH176" s="253"/>
      <c r="BI176" s="253"/>
      <c r="BJ176" s="253"/>
      <c r="BK176" s="253"/>
      <c r="BL176" s="253"/>
      <c r="BM176" s="253"/>
      <c r="BN176" s="253"/>
      <c r="BO176" s="253"/>
      <c r="BP176" s="253"/>
      <c r="BQ176" s="253"/>
      <c r="BR176" s="253"/>
      <c r="BS176" s="253"/>
      <c r="BT176" s="253"/>
      <c r="BU176" s="253"/>
      <c r="BV176" s="253"/>
      <c r="BW176" s="253"/>
      <c r="BX176" s="253"/>
      <c r="BY176" s="253"/>
      <c r="BZ176" s="253"/>
      <c r="CA176" s="253"/>
      <c r="CB176" s="253"/>
      <c r="CC176" s="253"/>
      <c r="CD176" s="253"/>
      <c r="CE176" s="253"/>
      <c r="CF176" s="253"/>
      <c r="CG176" s="253"/>
      <c r="CH176" s="253"/>
      <c r="CI176" s="253"/>
      <c r="CJ176" s="253"/>
      <c r="CK176" s="253"/>
      <c r="CL176" s="253"/>
      <c r="CM176" s="253"/>
      <c r="CN176" s="253"/>
      <c r="CO176" s="253"/>
      <c r="CP176" s="253"/>
      <c r="CQ176" s="253"/>
      <c r="CR176" s="253"/>
      <c r="CS176" s="253"/>
      <c r="CT176" s="253"/>
      <c r="CU176" s="253"/>
      <c r="CV176" s="253"/>
      <c r="CW176" s="253"/>
      <c r="CX176" s="253"/>
      <c r="CY176" s="253"/>
      <c r="CZ176" s="253"/>
      <c r="DA176" s="253"/>
      <c r="DB176" s="253"/>
      <c r="DC176" s="253"/>
      <c r="DD176" s="253"/>
      <c r="DE176" s="253"/>
      <c r="DF176" s="253"/>
      <c r="DG176" s="253"/>
      <c r="DH176" s="253"/>
      <c r="DI176" s="253"/>
      <c r="DJ176" s="253"/>
      <c r="DK176" s="253"/>
      <c r="DL176" s="253"/>
      <c r="DM176" s="253"/>
      <c r="DN176" s="253"/>
      <c r="DO176" s="253"/>
      <c r="DP176" s="253"/>
      <c r="DQ176" s="253"/>
      <c r="DR176" s="253"/>
      <c r="DS176" s="253"/>
      <c r="DT176" s="253"/>
      <c r="DU176" s="253"/>
      <c r="DV176" s="253"/>
      <c r="DW176" s="253"/>
      <c r="DX176" s="253"/>
      <c r="DY176" s="253"/>
      <c r="DZ176" s="254"/>
    </row>
    <row r="177" spans="1:130" x14ac:dyDescent="0.3">
      <c r="A177" s="439"/>
      <c r="B177" s="263" t="s">
        <v>77</v>
      </c>
      <c r="C177" s="252"/>
      <c r="D177" s="253"/>
      <c r="E177" s="253"/>
      <c r="F177" s="253"/>
      <c r="G177" s="253"/>
      <c r="H177" s="253"/>
      <c r="I177" s="253"/>
      <c r="J177" s="253"/>
      <c r="K177" s="253"/>
      <c r="L177" s="253"/>
      <c r="M177" s="253"/>
      <c r="N177" s="253"/>
      <c r="O177" s="253"/>
      <c r="P177" s="253"/>
      <c r="Q177" s="253"/>
      <c r="R177" s="253"/>
      <c r="S177" s="253"/>
      <c r="T177" s="253"/>
      <c r="U177" s="253"/>
      <c r="V177" s="253"/>
      <c r="W177" s="253"/>
      <c r="X177" s="253"/>
      <c r="Y177" s="253"/>
      <c r="Z177" s="253"/>
      <c r="AA177" s="253"/>
      <c r="AB177" s="253"/>
      <c r="AC177" s="253"/>
      <c r="AD177" s="253"/>
      <c r="AE177" s="253"/>
      <c r="AF177" s="253"/>
      <c r="AG177" s="253"/>
      <c r="AH177" s="253"/>
      <c r="AI177" s="253"/>
      <c r="AJ177" s="253"/>
      <c r="AK177" s="253"/>
      <c r="AL177" s="253"/>
      <c r="AM177" s="253"/>
      <c r="AN177" s="253"/>
      <c r="AO177" s="253"/>
      <c r="AP177" s="253"/>
      <c r="AQ177" s="253"/>
      <c r="AR177" s="253"/>
      <c r="AS177" s="253"/>
      <c r="AT177" s="253"/>
      <c r="AU177" s="253"/>
      <c r="AV177" s="253"/>
      <c r="AW177" s="253"/>
      <c r="AX177" s="253"/>
      <c r="AY177" s="253"/>
      <c r="AZ177" s="253"/>
      <c r="BA177" s="253"/>
      <c r="BB177" s="253"/>
      <c r="BC177" s="253"/>
      <c r="BD177" s="253"/>
      <c r="BE177" s="253"/>
      <c r="BF177" s="253"/>
      <c r="BG177" s="253"/>
      <c r="BH177" s="253"/>
      <c r="BI177" s="253"/>
      <c r="BJ177" s="253"/>
      <c r="BK177" s="253"/>
      <c r="BL177" s="253"/>
      <c r="BM177" s="253"/>
      <c r="BN177" s="253"/>
      <c r="BO177" s="253"/>
      <c r="BP177" s="253"/>
      <c r="BQ177" s="253"/>
      <c r="BR177" s="253"/>
      <c r="BS177" s="253"/>
      <c r="BT177" s="253"/>
      <c r="BU177" s="253"/>
      <c r="BV177" s="253"/>
      <c r="BW177" s="253"/>
      <c r="BX177" s="253"/>
      <c r="BY177" s="253"/>
      <c r="BZ177" s="253"/>
      <c r="CA177" s="253"/>
      <c r="CB177" s="253"/>
      <c r="CC177" s="253"/>
      <c r="CD177" s="253"/>
      <c r="CE177" s="253"/>
      <c r="CF177" s="253"/>
      <c r="CG177" s="253"/>
      <c r="CH177" s="253"/>
      <c r="CI177" s="253"/>
      <c r="CJ177" s="253"/>
      <c r="CK177" s="253"/>
      <c r="CL177" s="253"/>
      <c r="CM177" s="253"/>
      <c r="CN177" s="253"/>
      <c r="CO177" s="253"/>
      <c r="CP177" s="253"/>
      <c r="CQ177" s="253"/>
      <c r="CR177" s="253"/>
      <c r="CS177" s="253"/>
      <c r="CT177" s="253"/>
      <c r="CU177" s="253"/>
      <c r="CV177" s="253"/>
      <c r="CW177" s="253"/>
      <c r="CX177" s="253"/>
      <c r="CY177" s="253"/>
      <c r="CZ177" s="253"/>
      <c r="DA177" s="253"/>
      <c r="DB177" s="253"/>
      <c r="DC177" s="253"/>
      <c r="DD177" s="253"/>
      <c r="DE177" s="253"/>
      <c r="DF177" s="253"/>
      <c r="DG177" s="253"/>
      <c r="DH177" s="253"/>
      <c r="DI177" s="253"/>
      <c r="DJ177" s="253"/>
      <c r="DK177" s="253"/>
      <c r="DL177" s="253"/>
      <c r="DM177" s="253"/>
      <c r="DN177" s="253"/>
      <c r="DO177" s="253"/>
      <c r="DP177" s="253"/>
      <c r="DQ177" s="253"/>
      <c r="DR177" s="253"/>
      <c r="DS177" s="253"/>
      <c r="DT177" s="253"/>
      <c r="DU177" s="253"/>
      <c r="DV177" s="253"/>
      <c r="DW177" s="253"/>
      <c r="DX177" s="253"/>
      <c r="DY177" s="253"/>
      <c r="DZ177" s="254"/>
    </row>
    <row r="178" spans="1:130" x14ac:dyDescent="0.3">
      <c r="A178" s="439"/>
      <c r="B178" s="263" t="s">
        <v>82</v>
      </c>
      <c r="C178" s="252"/>
      <c r="D178" s="253"/>
      <c r="E178" s="253"/>
      <c r="F178" s="253"/>
      <c r="G178" s="253"/>
      <c r="H178" s="253"/>
      <c r="I178" s="253"/>
      <c r="J178" s="253"/>
      <c r="K178" s="253"/>
      <c r="L178" s="253"/>
      <c r="M178" s="253"/>
      <c r="N178" s="253"/>
      <c r="O178" s="253"/>
      <c r="P178" s="253"/>
      <c r="Q178" s="253"/>
      <c r="R178" s="253"/>
      <c r="S178" s="253"/>
      <c r="T178" s="253"/>
      <c r="U178" s="253"/>
      <c r="V178" s="253"/>
      <c r="W178" s="253"/>
      <c r="X178" s="253"/>
      <c r="Y178" s="253"/>
      <c r="Z178" s="253"/>
      <c r="AA178" s="253"/>
      <c r="AB178" s="253"/>
      <c r="AC178" s="253"/>
      <c r="AD178" s="253"/>
      <c r="AE178" s="253"/>
      <c r="AF178" s="253"/>
      <c r="AG178" s="253"/>
      <c r="AH178" s="253"/>
      <c r="AI178" s="253"/>
      <c r="AJ178" s="253"/>
      <c r="AK178" s="253"/>
      <c r="AL178" s="253"/>
      <c r="AM178" s="253"/>
      <c r="AN178" s="253"/>
      <c r="AO178" s="253"/>
      <c r="AP178" s="253"/>
      <c r="AQ178" s="253"/>
      <c r="AR178" s="253"/>
      <c r="AS178" s="253"/>
      <c r="AT178" s="253"/>
      <c r="AU178" s="253"/>
      <c r="AV178" s="253"/>
      <c r="AW178" s="253"/>
      <c r="AX178" s="253"/>
      <c r="AY178" s="253"/>
      <c r="AZ178" s="253"/>
      <c r="BA178" s="253"/>
      <c r="BB178" s="253"/>
      <c r="BC178" s="253"/>
      <c r="BD178" s="253"/>
      <c r="BE178" s="253"/>
      <c r="BF178" s="253"/>
      <c r="BG178" s="253"/>
      <c r="BH178" s="253"/>
      <c r="BI178" s="253"/>
      <c r="BJ178" s="253"/>
      <c r="BK178" s="253"/>
      <c r="BL178" s="253"/>
      <c r="BM178" s="253"/>
      <c r="BN178" s="253"/>
      <c r="BO178" s="253"/>
      <c r="BP178" s="253"/>
      <c r="BQ178" s="253"/>
      <c r="BR178" s="253"/>
      <c r="BS178" s="253"/>
      <c r="BT178" s="253"/>
      <c r="BU178" s="253"/>
      <c r="BV178" s="253"/>
      <c r="BW178" s="253"/>
      <c r="BX178" s="253"/>
      <c r="BY178" s="253"/>
      <c r="BZ178" s="253"/>
      <c r="CA178" s="253"/>
      <c r="CB178" s="253"/>
      <c r="CC178" s="253"/>
      <c r="CD178" s="253"/>
      <c r="CE178" s="253"/>
      <c r="CF178" s="253"/>
      <c r="CG178" s="253"/>
      <c r="CH178" s="253"/>
      <c r="CI178" s="253"/>
      <c r="CJ178" s="253"/>
      <c r="CK178" s="253"/>
      <c r="CL178" s="253"/>
      <c r="CM178" s="253"/>
      <c r="CN178" s="253"/>
      <c r="CO178" s="253"/>
      <c r="CP178" s="253"/>
      <c r="CQ178" s="253"/>
      <c r="CR178" s="253"/>
      <c r="CS178" s="253"/>
      <c r="CT178" s="253"/>
      <c r="CU178" s="253"/>
      <c r="CV178" s="253"/>
      <c r="CW178" s="253"/>
      <c r="CX178" s="253"/>
      <c r="CY178" s="253"/>
      <c r="CZ178" s="253"/>
      <c r="DA178" s="253"/>
      <c r="DB178" s="253"/>
      <c r="DC178" s="253"/>
      <c r="DD178" s="253"/>
      <c r="DE178" s="253"/>
      <c r="DF178" s="253"/>
      <c r="DG178" s="253"/>
      <c r="DH178" s="253"/>
      <c r="DI178" s="253"/>
      <c r="DJ178" s="253"/>
      <c r="DK178" s="253"/>
      <c r="DL178" s="253"/>
      <c r="DM178" s="253"/>
      <c r="DN178" s="253"/>
      <c r="DO178" s="253"/>
      <c r="DP178" s="253"/>
      <c r="DQ178" s="253"/>
      <c r="DR178" s="253"/>
      <c r="DS178" s="253"/>
      <c r="DT178" s="253"/>
      <c r="DU178" s="253"/>
      <c r="DV178" s="253"/>
      <c r="DW178" s="253"/>
      <c r="DX178" s="253"/>
      <c r="DY178" s="253"/>
      <c r="DZ178" s="254"/>
    </row>
    <row r="179" spans="1:130" x14ac:dyDescent="0.3">
      <c r="A179" s="439"/>
      <c r="B179" s="263" t="s">
        <v>83</v>
      </c>
      <c r="C179" s="252"/>
      <c r="D179" s="253"/>
      <c r="E179" s="253"/>
      <c r="F179" s="253"/>
      <c r="G179" s="253"/>
      <c r="H179" s="253"/>
      <c r="I179" s="253"/>
      <c r="J179" s="253"/>
      <c r="K179" s="253"/>
      <c r="L179" s="253"/>
      <c r="M179" s="253"/>
      <c r="N179" s="253"/>
      <c r="O179" s="253"/>
      <c r="P179" s="253"/>
      <c r="Q179" s="253"/>
      <c r="R179" s="253"/>
      <c r="S179" s="253"/>
      <c r="T179" s="253"/>
      <c r="U179" s="253"/>
      <c r="V179" s="253"/>
      <c r="W179" s="253"/>
      <c r="X179" s="253"/>
      <c r="Y179" s="253"/>
      <c r="Z179" s="253"/>
      <c r="AA179" s="253"/>
      <c r="AB179" s="253"/>
      <c r="AC179" s="253"/>
      <c r="AD179" s="253"/>
      <c r="AE179" s="253"/>
      <c r="AF179" s="253"/>
      <c r="AG179" s="253"/>
      <c r="AH179" s="253"/>
      <c r="AI179" s="253"/>
      <c r="AJ179" s="253"/>
      <c r="AK179" s="253"/>
      <c r="AL179" s="253"/>
      <c r="AM179" s="253"/>
      <c r="AN179" s="253"/>
      <c r="AO179" s="253"/>
      <c r="AP179" s="253"/>
      <c r="AQ179" s="253"/>
      <c r="AR179" s="253"/>
      <c r="AS179" s="253"/>
      <c r="AT179" s="253"/>
      <c r="AU179" s="253"/>
      <c r="AV179" s="253"/>
      <c r="AW179" s="253"/>
      <c r="AX179" s="253"/>
      <c r="AY179" s="253"/>
      <c r="AZ179" s="253"/>
      <c r="BA179" s="253"/>
      <c r="BB179" s="253"/>
      <c r="BC179" s="253"/>
      <c r="BD179" s="253"/>
      <c r="BE179" s="253"/>
      <c r="BF179" s="253"/>
      <c r="BG179" s="253"/>
      <c r="BH179" s="253"/>
      <c r="BI179" s="253"/>
      <c r="BJ179" s="253"/>
      <c r="BK179" s="253"/>
      <c r="BL179" s="253"/>
      <c r="BM179" s="253"/>
      <c r="BN179" s="253"/>
      <c r="BO179" s="253"/>
      <c r="BP179" s="253"/>
      <c r="BQ179" s="253"/>
      <c r="BR179" s="253"/>
      <c r="BS179" s="253"/>
      <c r="BT179" s="253"/>
      <c r="BU179" s="253"/>
      <c r="BV179" s="253"/>
      <c r="BW179" s="253"/>
      <c r="BX179" s="253"/>
      <c r="BY179" s="253"/>
      <c r="BZ179" s="253"/>
      <c r="CA179" s="253"/>
      <c r="CB179" s="253"/>
      <c r="CC179" s="253"/>
      <c r="CD179" s="253"/>
      <c r="CE179" s="253"/>
      <c r="CF179" s="253"/>
      <c r="CG179" s="253"/>
      <c r="CH179" s="253"/>
      <c r="CI179" s="253"/>
      <c r="CJ179" s="253"/>
      <c r="CK179" s="253"/>
      <c r="CL179" s="253"/>
      <c r="CM179" s="253"/>
      <c r="CN179" s="253"/>
      <c r="CO179" s="253"/>
      <c r="CP179" s="253"/>
      <c r="CQ179" s="253"/>
      <c r="CR179" s="253"/>
      <c r="CS179" s="253"/>
      <c r="CT179" s="253"/>
      <c r="CU179" s="253"/>
      <c r="CV179" s="253"/>
      <c r="CW179" s="253"/>
      <c r="CX179" s="253"/>
      <c r="CY179" s="253"/>
      <c r="CZ179" s="253"/>
      <c r="DA179" s="253"/>
      <c r="DB179" s="253"/>
      <c r="DC179" s="253"/>
      <c r="DD179" s="253"/>
      <c r="DE179" s="253"/>
      <c r="DF179" s="253"/>
      <c r="DG179" s="253"/>
      <c r="DH179" s="253"/>
      <c r="DI179" s="253"/>
      <c r="DJ179" s="253"/>
      <c r="DK179" s="253"/>
      <c r="DL179" s="253"/>
      <c r="DM179" s="253"/>
      <c r="DN179" s="253"/>
      <c r="DO179" s="253"/>
      <c r="DP179" s="253"/>
      <c r="DQ179" s="253"/>
      <c r="DR179" s="253"/>
      <c r="DS179" s="253"/>
      <c r="DT179" s="253"/>
      <c r="DU179" s="253"/>
      <c r="DV179" s="253"/>
      <c r="DW179" s="253"/>
      <c r="DX179" s="253"/>
      <c r="DY179" s="253"/>
      <c r="DZ179" s="254"/>
    </row>
    <row r="180" spans="1:130" x14ac:dyDescent="0.3">
      <c r="A180" s="439"/>
      <c r="B180" s="263" t="s">
        <v>38</v>
      </c>
      <c r="C180" s="252"/>
      <c r="D180" s="253"/>
      <c r="E180" s="253"/>
      <c r="F180" s="253"/>
      <c r="G180" s="253"/>
      <c r="H180" s="253"/>
      <c r="I180" s="253"/>
      <c r="J180" s="253"/>
      <c r="K180" s="253"/>
      <c r="L180" s="253"/>
      <c r="M180" s="253"/>
      <c r="N180" s="253"/>
      <c r="O180" s="253"/>
      <c r="P180" s="253"/>
      <c r="Q180" s="253"/>
      <c r="R180" s="253"/>
      <c r="S180" s="253"/>
      <c r="T180" s="253"/>
      <c r="U180" s="253"/>
      <c r="V180" s="253"/>
      <c r="W180" s="253"/>
      <c r="X180" s="253"/>
      <c r="Y180" s="253"/>
      <c r="Z180" s="253"/>
      <c r="AA180" s="253"/>
      <c r="AB180" s="253"/>
      <c r="AC180" s="253"/>
      <c r="AD180" s="253"/>
      <c r="AE180" s="253"/>
      <c r="AF180" s="253"/>
      <c r="AG180" s="253"/>
      <c r="AH180" s="253"/>
      <c r="AI180" s="253"/>
      <c r="AJ180" s="253"/>
      <c r="AK180" s="253"/>
      <c r="AL180" s="253"/>
      <c r="AM180" s="253"/>
      <c r="AN180" s="253"/>
      <c r="AO180" s="253"/>
      <c r="AP180" s="253"/>
      <c r="AQ180" s="253"/>
      <c r="AR180" s="253"/>
      <c r="AS180" s="253"/>
      <c r="AT180" s="253"/>
      <c r="AU180" s="253"/>
      <c r="AV180" s="253"/>
      <c r="AW180" s="253"/>
      <c r="AX180" s="253"/>
      <c r="AY180" s="253"/>
      <c r="AZ180" s="253"/>
      <c r="BA180" s="253"/>
      <c r="BB180" s="253"/>
      <c r="BC180" s="253"/>
      <c r="BD180" s="253"/>
      <c r="BE180" s="253"/>
      <c r="BF180" s="253"/>
      <c r="BG180" s="253"/>
      <c r="BH180" s="253"/>
      <c r="BI180" s="253"/>
      <c r="BJ180" s="253"/>
      <c r="BK180" s="253"/>
      <c r="BL180" s="253"/>
      <c r="BM180" s="253"/>
      <c r="BN180" s="253"/>
      <c r="BO180" s="253"/>
      <c r="BP180" s="253"/>
      <c r="BQ180" s="253"/>
      <c r="BR180" s="253"/>
      <c r="BS180" s="253"/>
      <c r="BT180" s="253"/>
      <c r="BU180" s="253"/>
      <c r="BV180" s="253"/>
      <c r="BW180" s="253"/>
      <c r="BX180" s="253"/>
      <c r="BY180" s="253"/>
      <c r="BZ180" s="253"/>
      <c r="CA180" s="253"/>
      <c r="CB180" s="253"/>
      <c r="CC180" s="253"/>
      <c r="CD180" s="253"/>
      <c r="CE180" s="253"/>
      <c r="CF180" s="253"/>
      <c r="CG180" s="253"/>
      <c r="CH180" s="253"/>
      <c r="CI180" s="253"/>
      <c r="CJ180" s="253"/>
      <c r="CK180" s="253"/>
      <c r="CL180" s="253"/>
      <c r="CM180" s="253"/>
      <c r="CN180" s="253"/>
      <c r="CO180" s="253"/>
      <c r="CP180" s="253"/>
      <c r="CQ180" s="253"/>
      <c r="CR180" s="253"/>
      <c r="CS180" s="253"/>
      <c r="CT180" s="253"/>
      <c r="CU180" s="253"/>
      <c r="CV180" s="253"/>
      <c r="CW180" s="253"/>
      <c r="CX180" s="253"/>
      <c r="CY180" s="253"/>
      <c r="CZ180" s="253"/>
      <c r="DA180" s="253"/>
      <c r="DB180" s="253"/>
      <c r="DC180" s="253"/>
      <c r="DD180" s="253"/>
      <c r="DE180" s="253"/>
      <c r="DF180" s="253"/>
      <c r="DG180" s="253"/>
      <c r="DH180" s="253"/>
      <c r="DI180" s="253"/>
      <c r="DJ180" s="253"/>
      <c r="DK180" s="253"/>
      <c r="DL180" s="253"/>
      <c r="DM180" s="253"/>
      <c r="DN180" s="253"/>
      <c r="DO180" s="253"/>
      <c r="DP180" s="253"/>
      <c r="DQ180" s="253"/>
      <c r="DR180" s="253"/>
      <c r="DS180" s="253"/>
      <c r="DT180" s="253"/>
      <c r="DU180" s="253"/>
      <c r="DV180" s="253"/>
      <c r="DW180" s="253"/>
      <c r="DX180" s="253"/>
      <c r="DY180" s="253"/>
      <c r="DZ180" s="254"/>
    </row>
    <row r="181" spans="1:130" x14ac:dyDescent="0.3">
      <c r="A181" s="439"/>
      <c r="B181" s="280" t="s">
        <v>80</v>
      </c>
      <c r="C181" s="252"/>
      <c r="D181" s="253"/>
      <c r="E181" s="253"/>
      <c r="F181" s="253"/>
      <c r="G181" s="253"/>
      <c r="H181" s="253"/>
      <c r="I181" s="253"/>
      <c r="J181" s="253"/>
      <c r="K181" s="253"/>
      <c r="L181" s="253"/>
      <c r="M181" s="253"/>
      <c r="N181" s="253"/>
      <c r="O181" s="253"/>
      <c r="P181" s="253"/>
      <c r="Q181" s="253"/>
      <c r="R181" s="253"/>
      <c r="S181" s="253"/>
      <c r="T181" s="253"/>
      <c r="U181" s="253"/>
      <c r="V181" s="253"/>
      <c r="W181" s="253"/>
      <c r="X181" s="253"/>
      <c r="Y181" s="253"/>
      <c r="Z181" s="253"/>
      <c r="AA181" s="253"/>
      <c r="AB181" s="253"/>
      <c r="AC181" s="253"/>
      <c r="AD181" s="253"/>
      <c r="AE181" s="253"/>
      <c r="AF181" s="253"/>
      <c r="AG181" s="253"/>
      <c r="AH181" s="253"/>
      <c r="AI181" s="253"/>
      <c r="AJ181" s="253"/>
      <c r="AK181" s="253"/>
      <c r="AL181" s="253"/>
      <c r="AM181" s="253"/>
      <c r="AN181" s="253"/>
      <c r="AO181" s="253"/>
      <c r="AP181" s="253"/>
      <c r="AQ181" s="253"/>
      <c r="AR181" s="253"/>
      <c r="AS181" s="253"/>
      <c r="AT181" s="253"/>
      <c r="AU181" s="253"/>
      <c r="AV181" s="253"/>
      <c r="AW181" s="253"/>
      <c r="AX181" s="253"/>
      <c r="AY181" s="253"/>
      <c r="AZ181" s="253"/>
      <c r="BA181" s="253"/>
      <c r="BB181" s="253"/>
      <c r="BC181" s="253"/>
      <c r="BD181" s="253"/>
      <c r="BE181" s="253"/>
      <c r="BF181" s="253"/>
      <c r="BG181" s="253"/>
      <c r="BH181" s="253"/>
      <c r="BI181" s="253"/>
      <c r="BJ181" s="253"/>
      <c r="BK181" s="253"/>
      <c r="BL181" s="253"/>
      <c r="BM181" s="253"/>
      <c r="BN181" s="253"/>
      <c r="BO181" s="253"/>
      <c r="BP181" s="253"/>
      <c r="BQ181" s="253"/>
      <c r="BR181" s="253"/>
      <c r="BS181" s="253"/>
      <c r="BT181" s="253"/>
      <c r="BU181" s="253"/>
      <c r="BV181" s="253"/>
      <c r="BW181" s="253"/>
      <c r="BX181" s="253"/>
      <c r="BY181" s="253"/>
      <c r="BZ181" s="253"/>
      <c r="CA181" s="253"/>
      <c r="CB181" s="253"/>
      <c r="CC181" s="253"/>
      <c r="CD181" s="253"/>
      <c r="CE181" s="253"/>
      <c r="CF181" s="253"/>
      <c r="CG181" s="253"/>
      <c r="CH181" s="253"/>
      <c r="CI181" s="253"/>
      <c r="CJ181" s="253"/>
      <c r="CK181" s="253"/>
      <c r="CL181" s="253"/>
      <c r="CM181" s="253"/>
      <c r="CN181" s="253"/>
      <c r="CO181" s="253"/>
      <c r="CP181" s="253"/>
      <c r="CQ181" s="253"/>
      <c r="CR181" s="253"/>
      <c r="CS181" s="253"/>
      <c r="CT181" s="253"/>
      <c r="CU181" s="253"/>
      <c r="CV181" s="253"/>
      <c r="CW181" s="253"/>
      <c r="CX181" s="253"/>
      <c r="CY181" s="253"/>
      <c r="CZ181" s="253"/>
      <c r="DA181" s="253"/>
      <c r="DB181" s="253"/>
      <c r="DC181" s="253"/>
      <c r="DD181" s="253"/>
      <c r="DE181" s="253"/>
      <c r="DF181" s="253"/>
      <c r="DG181" s="253"/>
      <c r="DH181" s="253"/>
      <c r="DI181" s="253"/>
      <c r="DJ181" s="253"/>
      <c r="DK181" s="253"/>
      <c r="DL181" s="253"/>
      <c r="DM181" s="253"/>
      <c r="DN181" s="253"/>
      <c r="DO181" s="253"/>
      <c r="DP181" s="253"/>
      <c r="DQ181" s="253"/>
      <c r="DR181" s="253"/>
      <c r="DS181" s="253"/>
      <c r="DT181" s="253"/>
      <c r="DU181" s="253"/>
      <c r="DV181" s="253"/>
      <c r="DW181" s="253"/>
      <c r="DX181" s="253"/>
      <c r="DY181" s="253"/>
      <c r="DZ181" s="254"/>
    </row>
    <row r="182" spans="1:130" x14ac:dyDescent="0.3">
      <c r="A182" s="440"/>
      <c r="B182" s="263" t="s">
        <v>81</v>
      </c>
      <c r="C182" s="252"/>
      <c r="D182" s="253"/>
      <c r="E182" s="253"/>
      <c r="F182" s="253"/>
      <c r="G182" s="253"/>
      <c r="H182" s="253"/>
      <c r="I182" s="253"/>
      <c r="J182" s="253"/>
      <c r="K182" s="253"/>
      <c r="L182" s="253"/>
      <c r="M182" s="253"/>
      <c r="N182" s="253"/>
      <c r="O182" s="253"/>
      <c r="P182" s="253"/>
      <c r="Q182" s="253"/>
      <c r="R182" s="253"/>
      <c r="S182" s="253"/>
      <c r="T182" s="253"/>
      <c r="U182" s="253"/>
      <c r="V182" s="253"/>
      <c r="W182" s="253"/>
      <c r="X182" s="253"/>
      <c r="Y182" s="253"/>
      <c r="Z182" s="253"/>
      <c r="AA182" s="253"/>
      <c r="AB182" s="253"/>
      <c r="AC182" s="253"/>
      <c r="AD182" s="253"/>
      <c r="AE182" s="253"/>
      <c r="AF182" s="253"/>
      <c r="AG182" s="253"/>
      <c r="AH182" s="253"/>
      <c r="AI182" s="253"/>
      <c r="AJ182" s="253"/>
      <c r="AK182" s="253"/>
      <c r="AL182" s="253"/>
      <c r="AM182" s="253"/>
      <c r="AN182" s="253"/>
      <c r="AO182" s="253"/>
      <c r="AP182" s="253"/>
      <c r="AQ182" s="253"/>
      <c r="AR182" s="253"/>
      <c r="AS182" s="253"/>
      <c r="AT182" s="253"/>
      <c r="AU182" s="253"/>
      <c r="AV182" s="253"/>
      <c r="AW182" s="253"/>
      <c r="AX182" s="253"/>
      <c r="AY182" s="253"/>
      <c r="AZ182" s="253"/>
      <c r="BA182" s="253"/>
      <c r="BB182" s="253"/>
      <c r="BC182" s="253"/>
      <c r="BD182" s="253"/>
      <c r="BE182" s="253"/>
      <c r="BF182" s="253"/>
      <c r="BG182" s="253"/>
      <c r="BH182" s="253"/>
      <c r="BI182" s="253"/>
      <c r="BJ182" s="253"/>
      <c r="BK182" s="253"/>
      <c r="BL182" s="253"/>
      <c r="BM182" s="253"/>
      <c r="BN182" s="253"/>
      <c r="BO182" s="253"/>
      <c r="BP182" s="253"/>
      <c r="BQ182" s="253"/>
      <c r="BR182" s="253"/>
      <c r="BS182" s="253"/>
      <c r="BT182" s="253"/>
      <c r="BU182" s="253"/>
      <c r="BV182" s="253"/>
      <c r="BW182" s="253"/>
      <c r="BX182" s="253"/>
      <c r="BY182" s="253"/>
      <c r="BZ182" s="253"/>
      <c r="CA182" s="253"/>
      <c r="CB182" s="253"/>
      <c r="CC182" s="253"/>
      <c r="CD182" s="253"/>
      <c r="CE182" s="253"/>
      <c r="CF182" s="253"/>
      <c r="CG182" s="253"/>
      <c r="CH182" s="253"/>
      <c r="CI182" s="253"/>
      <c r="CJ182" s="253"/>
      <c r="CK182" s="253"/>
      <c r="CL182" s="253"/>
      <c r="CM182" s="253"/>
      <c r="CN182" s="253"/>
      <c r="CO182" s="253"/>
      <c r="CP182" s="253"/>
      <c r="CQ182" s="253"/>
      <c r="CR182" s="253"/>
      <c r="CS182" s="253"/>
      <c r="CT182" s="253"/>
      <c r="CU182" s="253"/>
      <c r="CV182" s="253"/>
      <c r="CW182" s="253"/>
      <c r="CX182" s="253"/>
      <c r="CY182" s="253"/>
      <c r="CZ182" s="253"/>
      <c r="DA182" s="253"/>
      <c r="DB182" s="253"/>
      <c r="DC182" s="253"/>
      <c r="DD182" s="253"/>
      <c r="DE182" s="253"/>
      <c r="DF182" s="253"/>
      <c r="DG182" s="253"/>
      <c r="DH182" s="253"/>
      <c r="DI182" s="253"/>
      <c r="DJ182" s="253"/>
      <c r="DK182" s="253"/>
      <c r="DL182" s="253"/>
      <c r="DM182" s="253"/>
      <c r="DN182" s="253"/>
      <c r="DO182" s="253"/>
      <c r="DP182" s="253"/>
      <c r="DQ182" s="253"/>
      <c r="DR182" s="253"/>
      <c r="DS182" s="253"/>
      <c r="DT182" s="253"/>
      <c r="DU182" s="253"/>
      <c r="DV182" s="253"/>
      <c r="DW182" s="253"/>
      <c r="DX182" s="253"/>
      <c r="DY182" s="253"/>
      <c r="DZ182" s="254"/>
    </row>
    <row r="183" spans="1:130" x14ac:dyDescent="0.3">
      <c r="A183" s="438">
        <f t="shared" si="9"/>
        <v>43132</v>
      </c>
      <c r="B183" s="263" t="s">
        <v>78</v>
      </c>
      <c r="C183" s="252"/>
      <c r="D183" s="253"/>
      <c r="E183" s="253"/>
      <c r="F183" s="253"/>
      <c r="G183" s="253"/>
      <c r="H183" s="253"/>
      <c r="I183" s="253"/>
      <c r="J183" s="253"/>
      <c r="K183" s="253"/>
      <c r="L183" s="253"/>
      <c r="M183" s="253"/>
      <c r="N183" s="253"/>
      <c r="O183" s="253"/>
      <c r="P183" s="253"/>
      <c r="Q183" s="253"/>
      <c r="R183" s="253"/>
      <c r="S183" s="253"/>
      <c r="T183" s="253"/>
      <c r="U183" s="253"/>
      <c r="V183" s="253"/>
      <c r="W183" s="253"/>
      <c r="X183" s="253"/>
      <c r="Y183" s="253"/>
      <c r="Z183" s="253"/>
      <c r="AA183" s="253"/>
      <c r="AB183" s="253"/>
      <c r="AC183" s="253"/>
      <c r="AD183" s="253"/>
      <c r="AE183" s="253"/>
      <c r="AF183" s="253"/>
      <c r="AG183" s="253"/>
      <c r="AH183" s="253"/>
      <c r="AI183" s="253"/>
      <c r="AJ183" s="253"/>
      <c r="AK183" s="253"/>
      <c r="AL183" s="253"/>
      <c r="AM183" s="253"/>
      <c r="AN183" s="253"/>
      <c r="AO183" s="253"/>
      <c r="AP183" s="253"/>
      <c r="AQ183" s="253"/>
      <c r="AR183" s="253"/>
      <c r="AS183" s="253"/>
      <c r="AT183" s="253"/>
      <c r="AU183" s="253"/>
      <c r="AV183" s="253"/>
      <c r="AW183" s="253"/>
      <c r="AX183" s="253"/>
      <c r="AY183" s="253"/>
      <c r="AZ183" s="253"/>
      <c r="BA183" s="253"/>
      <c r="BB183" s="253"/>
      <c r="BC183" s="253"/>
      <c r="BD183" s="253"/>
      <c r="BE183" s="253"/>
      <c r="BF183" s="253"/>
      <c r="BG183" s="253"/>
      <c r="BH183" s="253"/>
      <c r="BI183" s="253"/>
      <c r="BJ183" s="253"/>
      <c r="BK183" s="253"/>
      <c r="BL183" s="253"/>
      <c r="BM183" s="253"/>
      <c r="BN183" s="253"/>
      <c r="BO183" s="253"/>
      <c r="BP183" s="253"/>
      <c r="BQ183" s="253"/>
      <c r="BR183" s="253"/>
      <c r="BS183" s="253"/>
      <c r="BT183" s="253"/>
      <c r="BU183" s="253"/>
      <c r="BV183" s="253"/>
      <c r="BW183" s="253"/>
      <c r="BX183" s="253"/>
      <c r="BY183" s="253"/>
      <c r="BZ183" s="253"/>
      <c r="CA183" s="253"/>
      <c r="CB183" s="253"/>
      <c r="CC183" s="253"/>
      <c r="CD183" s="253"/>
      <c r="CE183" s="253"/>
      <c r="CF183" s="253"/>
      <c r="CG183" s="253"/>
      <c r="CH183" s="253"/>
      <c r="CI183" s="253"/>
      <c r="CJ183" s="253"/>
      <c r="CK183" s="253"/>
      <c r="CL183" s="253"/>
      <c r="CM183" s="253"/>
      <c r="CN183" s="253"/>
      <c r="CO183" s="253"/>
      <c r="CP183" s="253"/>
      <c r="CQ183" s="253"/>
      <c r="CR183" s="253"/>
      <c r="CS183" s="253"/>
      <c r="CT183" s="253"/>
      <c r="CU183" s="253"/>
      <c r="CV183" s="253"/>
      <c r="CW183" s="253"/>
      <c r="CX183" s="253"/>
      <c r="CY183" s="253"/>
      <c r="CZ183" s="253"/>
      <c r="DA183" s="253"/>
      <c r="DB183" s="253"/>
      <c r="DC183" s="253"/>
      <c r="DD183" s="253"/>
      <c r="DE183" s="253"/>
      <c r="DF183" s="253"/>
      <c r="DG183" s="253"/>
      <c r="DH183" s="253"/>
      <c r="DI183" s="253"/>
      <c r="DJ183" s="253"/>
      <c r="DK183" s="253"/>
      <c r="DL183" s="253"/>
      <c r="DM183" s="253"/>
      <c r="DN183" s="253"/>
      <c r="DO183" s="253"/>
      <c r="DP183" s="253"/>
      <c r="DQ183" s="253"/>
      <c r="DR183" s="253"/>
      <c r="DS183" s="253"/>
      <c r="DT183" s="253"/>
      <c r="DU183" s="253"/>
      <c r="DV183" s="253"/>
      <c r="DW183" s="253"/>
      <c r="DX183" s="253"/>
      <c r="DY183" s="253"/>
      <c r="DZ183" s="254"/>
    </row>
    <row r="184" spans="1:130" x14ac:dyDescent="0.3">
      <c r="A184" s="439"/>
      <c r="B184" s="263" t="s">
        <v>79</v>
      </c>
      <c r="C184" s="252"/>
      <c r="D184" s="253"/>
      <c r="E184" s="253"/>
      <c r="F184" s="253"/>
      <c r="G184" s="253"/>
      <c r="H184" s="253"/>
      <c r="I184" s="253"/>
      <c r="J184" s="253"/>
      <c r="K184" s="253"/>
      <c r="L184" s="253"/>
      <c r="M184" s="253"/>
      <c r="N184" s="253"/>
      <c r="O184" s="253"/>
      <c r="P184" s="253"/>
      <c r="Q184" s="253"/>
      <c r="R184" s="253"/>
      <c r="S184" s="253"/>
      <c r="T184" s="253"/>
      <c r="U184" s="253"/>
      <c r="V184" s="253"/>
      <c r="W184" s="253"/>
      <c r="X184" s="253"/>
      <c r="Y184" s="253"/>
      <c r="Z184" s="253"/>
      <c r="AA184" s="253"/>
      <c r="AB184" s="253"/>
      <c r="AC184" s="253"/>
      <c r="AD184" s="253"/>
      <c r="AE184" s="253"/>
      <c r="AF184" s="253"/>
      <c r="AG184" s="253"/>
      <c r="AH184" s="253"/>
      <c r="AI184" s="253"/>
      <c r="AJ184" s="253"/>
      <c r="AK184" s="253"/>
      <c r="AL184" s="253"/>
      <c r="AM184" s="253"/>
      <c r="AN184" s="253"/>
      <c r="AO184" s="253"/>
      <c r="AP184" s="253"/>
      <c r="AQ184" s="253"/>
      <c r="AR184" s="253"/>
      <c r="AS184" s="253"/>
      <c r="AT184" s="253"/>
      <c r="AU184" s="253"/>
      <c r="AV184" s="253"/>
      <c r="AW184" s="253"/>
      <c r="AX184" s="253"/>
      <c r="AY184" s="253"/>
      <c r="AZ184" s="253"/>
      <c r="BA184" s="253"/>
      <c r="BB184" s="253"/>
      <c r="BC184" s="253"/>
      <c r="BD184" s="253"/>
      <c r="BE184" s="253"/>
      <c r="BF184" s="253"/>
      <c r="BG184" s="253"/>
      <c r="BH184" s="253"/>
      <c r="BI184" s="253"/>
      <c r="BJ184" s="253"/>
      <c r="BK184" s="253"/>
      <c r="BL184" s="253"/>
      <c r="BM184" s="253"/>
      <c r="BN184" s="253"/>
      <c r="BO184" s="253"/>
      <c r="BP184" s="253"/>
      <c r="BQ184" s="253"/>
      <c r="BR184" s="253"/>
      <c r="BS184" s="253"/>
      <c r="BT184" s="253"/>
      <c r="BU184" s="253"/>
      <c r="BV184" s="253"/>
      <c r="BW184" s="253"/>
      <c r="BX184" s="253"/>
      <c r="BY184" s="253"/>
      <c r="BZ184" s="253"/>
      <c r="CA184" s="253"/>
      <c r="CB184" s="253"/>
      <c r="CC184" s="253"/>
      <c r="CD184" s="253"/>
      <c r="CE184" s="253"/>
      <c r="CF184" s="253"/>
      <c r="CG184" s="253"/>
      <c r="CH184" s="253"/>
      <c r="CI184" s="253"/>
      <c r="CJ184" s="253"/>
      <c r="CK184" s="253"/>
      <c r="CL184" s="253"/>
      <c r="CM184" s="253"/>
      <c r="CN184" s="253"/>
      <c r="CO184" s="253"/>
      <c r="CP184" s="253"/>
      <c r="CQ184" s="253"/>
      <c r="CR184" s="253"/>
      <c r="CS184" s="253"/>
      <c r="CT184" s="253"/>
      <c r="CU184" s="253"/>
      <c r="CV184" s="253"/>
      <c r="CW184" s="253"/>
      <c r="CX184" s="253"/>
      <c r="CY184" s="253"/>
      <c r="CZ184" s="253"/>
      <c r="DA184" s="253"/>
      <c r="DB184" s="253"/>
      <c r="DC184" s="253"/>
      <c r="DD184" s="253"/>
      <c r="DE184" s="253"/>
      <c r="DF184" s="253"/>
      <c r="DG184" s="253"/>
      <c r="DH184" s="253"/>
      <c r="DI184" s="253"/>
      <c r="DJ184" s="253"/>
      <c r="DK184" s="253"/>
      <c r="DL184" s="253"/>
      <c r="DM184" s="253"/>
      <c r="DN184" s="253"/>
      <c r="DO184" s="253"/>
      <c r="DP184" s="253"/>
      <c r="DQ184" s="253"/>
      <c r="DR184" s="253"/>
      <c r="DS184" s="253"/>
      <c r="DT184" s="253"/>
      <c r="DU184" s="253"/>
      <c r="DV184" s="253"/>
      <c r="DW184" s="253"/>
      <c r="DX184" s="253"/>
      <c r="DY184" s="253"/>
      <c r="DZ184" s="254"/>
    </row>
    <row r="185" spans="1:130" x14ac:dyDescent="0.3">
      <c r="A185" s="439"/>
      <c r="B185" s="263" t="s">
        <v>77</v>
      </c>
      <c r="C185" s="252"/>
      <c r="D185" s="253"/>
      <c r="E185" s="253"/>
      <c r="F185" s="253"/>
      <c r="G185" s="253"/>
      <c r="H185" s="253"/>
      <c r="I185" s="253"/>
      <c r="J185" s="253"/>
      <c r="K185" s="253"/>
      <c r="L185" s="253"/>
      <c r="M185" s="253"/>
      <c r="N185" s="253"/>
      <c r="O185" s="253"/>
      <c r="P185" s="253"/>
      <c r="Q185" s="253"/>
      <c r="R185" s="253"/>
      <c r="S185" s="253"/>
      <c r="T185" s="253"/>
      <c r="U185" s="253"/>
      <c r="V185" s="253"/>
      <c r="W185" s="253"/>
      <c r="X185" s="253"/>
      <c r="Y185" s="253"/>
      <c r="Z185" s="253"/>
      <c r="AA185" s="253"/>
      <c r="AB185" s="253"/>
      <c r="AC185" s="253"/>
      <c r="AD185" s="253"/>
      <c r="AE185" s="253"/>
      <c r="AF185" s="253"/>
      <c r="AG185" s="253"/>
      <c r="AH185" s="253"/>
      <c r="AI185" s="253"/>
      <c r="AJ185" s="253"/>
      <c r="AK185" s="253"/>
      <c r="AL185" s="253"/>
      <c r="AM185" s="253"/>
      <c r="AN185" s="253"/>
      <c r="AO185" s="253"/>
      <c r="AP185" s="253"/>
      <c r="AQ185" s="253"/>
      <c r="AR185" s="253"/>
      <c r="AS185" s="253"/>
      <c r="AT185" s="253"/>
      <c r="AU185" s="253"/>
      <c r="AV185" s="253"/>
      <c r="AW185" s="253"/>
      <c r="AX185" s="253"/>
      <c r="AY185" s="253"/>
      <c r="AZ185" s="253"/>
      <c r="BA185" s="253"/>
      <c r="BB185" s="253"/>
      <c r="BC185" s="253"/>
      <c r="BD185" s="253"/>
      <c r="BE185" s="253"/>
      <c r="BF185" s="253"/>
      <c r="BG185" s="253"/>
      <c r="BH185" s="253"/>
      <c r="BI185" s="253"/>
      <c r="BJ185" s="253"/>
      <c r="BK185" s="253"/>
      <c r="BL185" s="253"/>
      <c r="BM185" s="253"/>
      <c r="BN185" s="253"/>
      <c r="BO185" s="253"/>
      <c r="BP185" s="253"/>
      <c r="BQ185" s="253"/>
      <c r="BR185" s="253"/>
      <c r="BS185" s="253"/>
      <c r="BT185" s="253"/>
      <c r="BU185" s="253"/>
      <c r="BV185" s="253"/>
      <c r="BW185" s="253"/>
      <c r="BX185" s="253"/>
      <c r="BY185" s="253"/>
      <c r="BZ185" s="253"/>
      <c r="CA185" s="253"/>
      <c r="CB185" s="253"/>
      <c r="CC185" s="253"/>
      <c r="CD185" s="253"/>
      <c r="CE185" s="253"/>
      <c r="CF185" s="253"/>
      <c r="CG185" s="253"/>
      <c r="CH185" s="253"/>
      <c r="CI185" s="253"/>
      <c r="CJ185" s="253"/>
      <c r="CK185" s="253"/>
      <c r="CL185" s="253"/>
      <c r="CM185" s="253"/>
      <c r="CN185" s="253"/>
      <c r="CO185" s="253"/>
      <c r="CP185" s="253"/>
      <c r="CQ185" s="253"/>
      <c r="CR185" s="253"/>
      <c r="CS185" s="253"/>
      <c r="CT185" s="253"/>
      <c r="CU185" s="253"/>
      <c r="CV185" s="253"/>
      <c r="CW185" s="253"/>
      <c r="CX185" s="253"/>
      <c r="CY185" s="253"/>
      <c r="CZ185" s="253"/>
      <c r="DA185" s="253"/>
      <c r="DB185" s="253"/>
      <c r="DC185" s="253"/>
      <c r="DD185" s="253"/>
      <c r="DE185" s="253"/>
      <c r="DF185" s="253"/>
      <c r="DG185" s="253"/>
      <c r="DH185" s="253"/>
      <c r="DI185" s="253"/>
      <c r="DJ185" s="253"/>
      <c r="DK185" s="253"/>
      <c r="DL185" s="253"/>
      <c r="DM185" s="253"/>
      <c r="DN185" s="253"/>
      <c r="DO185" s="253"/>
      <c r="DP185" s="253"/>
      <c r="DQ185" s="253"/>
      <c r="DR185" s="253"/>
      <c r="DS185" s="253"/>
      <c r="DT185" s="253"/>
      <c r="DU185" s="253"/>
      <c r="DV185" s="253"/>
      <c r="DW185" s="253"/>
      <c r="DX185" s="253"/>
      <c r="DY185" s="253"/>
      <c r="DZ185" s="254"/>
    </row>
    <row r="186" spans="1:130" x14ac:dyDescent="0.3">
      <c r="A186" s="439"/>
      <c r="B186" s="263" t="s">
        <v>82</v>
      </c>
      <c r="C186" s="252"/>
      <c r="D186" s="253"/>
      <c r="E186" s="253"/>
      <c r="F186" s="253"/>
      <c r="G186" s="253"/>
      <c r="H186" s="253"/>
      <c r="I186" s="253"/>
      <c r="J186" s="253"/>
      <c r="K186" s="253"/>
      <c r="L186" s="253"/>
      <c r="M186" s="253"/>
      <c r="N186" s="253"/>
      <c r="O186" s="253"/>
      <c r="P186" s="253"/>
      <c r="Q186" s="253"/>
      <c r="R186" s="253"/>
      <c r="S186" s="253"/>
      <c r="T186" s="253"/>
      <c r="U186" s="253"/>
      <c r="V186" s="253"/>
      <c r="W186" s="253"/>
      <c r="X186" s="253"/>
      <c r="Y186" s="253"/>
      <c r="Z186" s="253"/>
      <c r="AA186" s="253"/>
      <c r="AB186" s="253"/>
      <c r="AC186" s="253"/>
      <c r="AD186" s="253"/>
      <c r="AE186" s="253"/>
      <c r="AF186" s="253"/>
      <c r="AG186" s="253"/>
      <c r="AH186" s="253"/>
      <c r="AI186" s="253"/>
      <c r="AJ186" s="253"/>
      <c r="AK186" s="253"/>
      <c r="AL186" s="253"/>
      <c r="AM186" s="253"/>
      <c r="AN186" s="253"/>
      <c r="AO186" s="253"/>
      <c r="AP186" s="253"/>
      <c r="AQ186" s="253"/>
      <c r="AR186" s="253"/>
      <c r="AS186" s="253"/>
      <c r="AT186" s="253"/>
      <c r="AU186" s="253"/>
      <c r="AV186" s="253"/>
      <c r="AW186" s="253"/>
      <c r="AX186" s="253"/>
      <c r="AY186" s="253"/>
      <c r="AZ186" s="253"/>
      <c r="BA186" s="253"/>
      <c r="BB186" s="253"/>
      <c r="BC186" s="253"/>
      <c r="BD186" s="253"/>
      <c r="BE186" s="253"/>
      <c r="BF186" s="253"/>
      <c r="BG186" s="253"/>
      <c r="BH186" s="253"/>
      <c r="BI186" s="253"/>
      <c r="BJ186" s="253"/>
      <c r="BK186" s="253"/>
      <c r="BL186" s="253"/>
      <c r="BM186" s="253"/>
      <c r="BN186" s="253"/>
      <c r="BO186" s="253"/>
      <c r="BP186" s="253"/>
      <c r="BQ186" s="253"/>
      <c r="BR186" s="253"/>
      <c r="BS186" s="253"/>
      <c r="BT186" s="253"/>
      <c r="BU186" s="253"/>
      <c r="BV186" s="253"/>
      <c r="BW186" s="253"/>
      <c r="BX186" s="253"/>
      <c r="BY186" s="253"/>
      <c r="BZ186" s="253"/>
      <c r="CA186" s="253"/>
      <c r="CB186" s="253"/>
      <c r="CC186" s="253"/>
      <c r="CD186" s="253"/>
      <c r="CE186" s="253"/>
      <c r="CF186" s="253"/>
      <c r="CG186" s="253"/>
      <c r="CH186" s="253"/>
      <c r="CI186" s="253"/>
      <c r="CJ186" s="253"/>
      <c r="CK186" s="253"/>
      <c r="CL186" s="253"/>
      <c r="CM186" s="253"/>
      <c r="CN186" s="253"/>
      <c r="CO186" s="253"/>
      <c r="CP186" s="253"/>
      <c r="CQ186" s="253"/>
      <c r="CR186" s="253"/>
      <c r="CS186" s="253"/>
      <c r="CT186" s="253"/>
      <c r="CU186" s="253"/>
      <c r="CV186" s="253"/>
      <c r="CW186" s="253"/>
      <c r="CX186" s="253"/>
      <c r="CY186" s="253"/>
      <c r="CZ186" s="253"/>
      <c r="DA186" s="253"/>
      <c r="DB186" s="253"/>
      <c r="DC186" s="253"/>
      <c r="DD186" s="253"/>
      <c r="DE186" s="253"/>
      <c r="DF186" s="253"/>
      <c r="DG186" s="253"/>
      <c r="DH186" s="253"/>
      <c r="DI186" s="253"/>
      <c r="DJ186" s="253"/>
      <c r="DK186" s="253"/>
      <c r="DL186" s="253"/>
      <c r="DM186" s="253"/>
      <c r="DN186" s="253"/>
      <c r="DO186" s="253"/>
      <c r="DP186" s="253"/>
      <c r="DQ186" s="253"/>
      <c r="DR186" s="253"/>
      <c r="DS186" s="253"/>
      <c r="DT186" s="253"/>
      <c r="DU186" s="253"/>
      <c r="DV186" s="253"/>
      <c r="DW186" s="253"/>
      <c r="DX186" s="253"/>
      <c r="DY186" s="253"/>
      <c r="DZ186" s="254"/>
    </row>
    <row r="187" spans="1:130" x14ac:dyDescent="0.3">
      <c r="A187" s="439"/>
      <c r="B187" s="263" t="s">
        <v>83</v>
      </c>
      <c r="C187" s="252"/>
      <c r="D187" s="253"/>
      <c r="E187" s="253"/>
      <c r="F187" s="253"/>
      <c r="G187" s="253"/>
      <c r="H187" s="253"/>
      <c r="I187" s="253"/>
      <c r="J187" s="253"/>
      <c r="K187" s="253"/>
      <c r="L187" s="253"/>
      <c r="M187" s="253"/>
      <c r="N187" s="253"/>
      <c r="O187" s="253"/>
      <c r="P187" s="253"/>
      <c r="Q187" s="253"/>
      <c r="R187" s="253"/>
      <c r="S187" s="253"/>
      <c r="T187" s="253"/>
      <c r="U187" s="253"/>
      <c r="V187" s="253"/>
      <c r="W187" s="253"/>
      <c r="X187" s="253"/>
      <c r="Y187" s="253"/>
      <c r="Z187" s="253"/>
      <c r="AA187" s="253"/>
      <c r="AB187" s="253"/>
      <c r="AC187" s="253"/>
      <c r="AD187" s="253"/>
      <c r="AE187" s="253"/>
      <c r="AF187" s="253"/>
      <c r="AG187" s="253"/>
      <c r="AH187" s="253"/>
      <c r="AI187" s="253"/>
      <c r="AJ187" s="253"/>
      <c r="AK187" s="253"/>
      <c r="AL187" s="253"/>
      <c r="AM187" s="253"/>
      <c r="AN187" s="253"/>
      <c r="AO187" s="253"/>
      <c r="AP187" s="253"/>
      <c r="AQ187" s="253"/>
      <c r="AR187" s="253"/>
      <c r="AS187" s="253"/>
      <c r="AT187" s="253"/>
      <c r="AU187" s="253"/>
      <c r="AV187" s="253"/>
      <c r="AW187" s="253"/>
      <c r="AX187" s="253"/>
      <c r="AY187" s="253"/>
      <c r="AZ187" s="253"/>
      <c r="BA187" s="253"/>
      <c r="BB187" s="253"/>
      <c r="BC187" s="253"/>
      <c r="BD187" s="253"/>
      <c r="BE187" s="253"/>
      <c r="BF187" s="253"/>
      <c r="BG187" s="253"/>
      <c r="BH187" s="253"/>
      <c r="BI187" s="253"/>
      <c r="BJ187" s="253"/>
      <c r="BK187" s="253"/>
      <c r="BL187" s="253"/>
      <c r="BM187" s="253"/>
      <c r="BN187" s="253"/>
      <c r="BO187" s="253"/>
      <c r="BP187" s="253"/>
      <c r="BQ187" s="253"/>
      <c r="BR187" s="253"/>
      <c r="BS187" s="253"/>
      <c r="BT187" s="253"/>
      <c r="BU187" s="253"/>
      <c r="BV187" s="253"/>
      <c r="BW187" s="253"/>
      <c r="BX187" s="253"/>
      <c r="BY187" s="253"/>
      <c r="BZ187" s="253"/>
      <c r="CA187" s="253"/>
      <c r="CB187" s="253"/>
      <c r="CC187" s="253"/>
      <c r="CD187" s="253"/>
      <c r="CE187" s="253"/>
      <c r="CF187" s="253"/>
      <c r="CG187" s="253"/>
      <c r="CH187" s="253"/>
      <c r="CI187" s="253"/>
      <c r="CJ187" s="253"/>
      <c r="CK187" s="253"/>
      <c r="CL187" s="253"/>
      <c r="CM187" s="253"/>
      <c r="CN187" s="253"/>
      <c r="CO187" s="253"/>
      <c r="CP187" s="253"/>
      <c r="CQ187" s="253"/>
      <c r="CR187" s="253"/>
      <c r="CS187" s="253"/>
      <c r="CT187" s="253"/>
      <c r="CU187" s="253"/>
      <c r="CV187" s="253"/>
      <c r="CW187" s="253"/>
      <c r="CX187" s="253"/>
      <c r="CY187" s="253"/>
      <c r="CZ187" s="253"/>
      <c r="DA187" s="253"/>
      <c r="DB187" s="253"/>
      <c r="DC187" s="253"/>
      <c r="DD187" s="253"/>
      <c r="DE187" s="253"/>
      <c r="DF187" s="253"/>
      <c r="DG187" s="253"/>
      <c r="DH187" s="253"/>
      <c r="DI187" s="253"/>
      <c r="DJ187" s="253"/>
      <c r="DK187" s="253"/>
      <c r="DL187" s="253"/>
      <c r="DM187" s="253"/>
      <c r="DN187" s="253"/>
      <c r="DO187" s="253"/>
      <c r="DP187" s="253"/>
      <c r="DQ187" s="253"/>
      <c r="DR187" s="253"/>
      <c r="DS187" s="253"/>
      <c r="DT187" s="253"/>
      <c r="DU187" s="253"/>
      <c r="DV187" s="253"/>
      <c r="DW187" s="253"/>
      <c r="DX187" s="253"/>
      <c r="DY187" s="253"/>
      <c r="DZ187" s="254"/>
    </row>
    <row r="188" spans="1:130" x14ac:dyDescent="0.3">
      <c r="A188" s="439"/>
      <c r="B188" s="263" t="s">
        <v>38</v>
      </c>
      <c r="C188" s="252"/>
      <c r="D188" s="253"/>
      <c r="E188" s="253"/>
      <c r="F188" s="253"/>
      <c r="G188" s="253"/>
      <c r="H188" s="253"/>
      <c r="I188" s="253"/>
      <c r="J188" s="253"/>
      <c r="K188" s="253"/>
      <c r="L188" s="253"/>
      <c r="M188" s="253"/>
      <c r="N188" s="253"/>
      <c r="O188" s="253"/>
      <c r="P188" s="253"/>
      <c r="Q188" s="253"/>
      <c r="R188" s="253"/>
      <c r="S188" s="253"/>
      <c r="T188" s="253"/>
      <c r="U188" s="253"/>
      <c r="V188" s="253"/>
      <c r="W188" s="253"/>
      <c r="X188" s="253"/>
      <c r="Y188" s="253"/>
      <c r="Z188" s="253"/>
      <c r="AA188" s="253"/>
      <c r="AB188" s="253"/>
      <c r="AC188" s="253"/>
      <c r="AD188" s="253"/>
      <c r="AE188" s="253"/>
      <c r="AF188" s="253"/>
      <c r="AG188" s="253"/>
      <c r="AH188" s="253"/>
      <c r="AI188" s="253"/>
      <c r="AJ188" s="253"/>
      <c r="AK188" s="253"/>
      <c r="AL188" s="253"/>
      <c r="AM188" s="253"/>
      <c r="AN188" s="253"/>
      <c r="AO188" s="253"/>
      <c r="AP188" s="253"/>
      <c r="AQ188" s="253"/>
      <c r="AR188" s="253"/>
      <c r="AS188" s="253"/>
      <c r="AT188" s="253"/>
      <c r="AU188" s="253"/>
      <c r="AV188" s="253"/>
      <c r="AW188" s="253"/>
      <c r="AX188" s="253"/>
      <c r="AY188" s="253"/>
      <c r="AZ188" s="253"/>
      <c r="BA188" s="253"/>
      <c r="BB188" s="253"/>
      <c r="BC188" s="253"/>
      <c r="BD188" s="253"/>
      <c r="BE188" s="253"/>
      <c r="BF188" s="253"/>
      <c r="BG188" s="253"/>
      <c r="BH188" s="253"/>
      <c r="BI188" s="253"/>
      <c r="BJ188" s="253"/>
      <c r="BK188" s="253"/>
      <c r="BL188" s="253"/>
      <c r="BM188" s="253"/>
      <c r="BN188" s="253"/>
      <c r="BO188" s="253"/>
      <c r="BP188" s="253"/>
      <c r="BQ188" s="253"/>
      <c r="BR188" s="253"/>
      <c r="BS188" s="253"/>
      <c r="BT188" s="253"/>
      <c r="BU188" s="253"/>
      <c r="BV188" s="253"/>
      <c r="BW188" s="253"/>
      <c r="BX188" s="253"/>
      <c r="BY188" s="253"/>
      <c r="BZ188" s="253"/>
      <c r="CA188" s="253"/>
      <c r="CB188" s="253"/>
      <c r="CC188" s="253"/>
      <c r="CD188" s="253"/>
      <c r="CE188" s="253"/>
      <c r="CF188" s="253"/>
      <c r="CG188" s="253"/>
      <c r="CH188" s="253"/>
      <c r="CI188" s="253"/>
      <c r="CJ188" s="253"/>
      <c r="CK188" s="253"/>
      <c r="CL188" s="253"/>
      <c r="CM188" s="253"/>
      <c r="CN188" s="253"/>
      <c r="CO188" s="253"/>
      <c r="CP188" s="253"/>
      <c r="CQ188" s="253"/>
      <c r="CR188" s="253"/>
      <c r="CS188" s="253"/>
      <c r="CT188" s="253"/>
      <c r="CU188" s="253"/>
      <c r="CV188" s="253"/>
      <c r="CW188" s="253"/>
      <c r="CX188" s="253"/>
      <c r="CY188" s="253"/>
      <c r="CZ188" s="253"/>
      <c r="DA188" s="253"/>
      <c r="DB188" s="253"/>
      <c r="DC188" s="253"/>
      <c r="DD188" s="253"/>
      <c r="DE188" s="253"/>
      <c r="DF188" s="253"/>
      <c r="DG188" s="253"/>
      <c r="DH188" s="253"/>
      <c r="DI188" s="253"/>
      <c r="DJ188" s="253"/>
      <c r="DK188" s="253"/>
      <c r="DL188" s="253"/>
      <c r="DM188" s="253"/>
      <c r="DN188" s="253"/>
      <c r="DO188" s="253"/>
      <c r="DP188" s="253"/>
      <c r="DQ188" s="253"/>
      <c r="DR188" s="253"/>
      <c r="DS188" s="253"/>
      <c r="DT188" s="253"/>
      <c r="DU188" s="253"/>
      <c r="DV188" s="253"/>
      <c r="DW188" s="253"/>
      <c r="DX188" s="253"/>
      <c r="DY188" s="253"/>
      <c r="DZ188" s="254"/>
    </row>
    <row r="189" spans="1:130" x14ac:dyDescent="0.3">
      <c r="A189" s="439"/>
      <c r="B189" s="280" t="s">
        <v>80</v>
      </c>
      <c r="C189" s="252"/>
      <c r="D189" s="253"/>
      <c r="E189" s="253"/>
      <c r="F189" s="253"/>
      <c r="G189" s="253"/>
      <c r="H189" s="253"/>
      <c r="I189" s="253"/>
      <c r="J189" s="253"/>
      <c r="K189" s="253"/>
      <c r="L189" s="253"/>
      <c r="M189" s="253"/>
      <c r="N189" s="253"/>
      <c r="O189" s="253"/>
      <c r="P189" s="253"/>
      <c r="Q189" s="253"/>
      <c r="R189" s="253"/>
      <c r="S189" s="253"/>
      <c r="T189" s="253"/>
      <c r="U189" s="253"/>
      <c r="V189" s="253"/>
      <c r="W189" s="253"/>
      <c r="X189" s="253"/>
      <c r="Y189" s="253"/>
      <c r="Z189" s="253"/>
      <c r="AA189" s="253"/>
      <c r="AB189" s="253"/>
      <c r="AC189" s="253"/>
      <c r="AD189" s="253"/>
      <c r="AE189" s="253"/>
      <c r="AF189" s="253"/>
      <c r="AG189" s="253"/>
      <c r="AH189" s="253"/>
      <c r="AI189" s="253"/>
      <c r="AJ189" s="253"/>
      <c r="AK189" s="253"/>
      <c r="AL189" s="253"/>
      <c r="AM189" s="253"/>
      <c r="AN189" s="253"/>
      <c r="AO189" s="253"/>
      <c r="AP189" s="253"/>
      <c r="AQ189" s="253"/>
      <c r="AR189" s="253"/>
      <c r="AS189" s="253"/>
      <c r="AT189" s="253"/>
      <c r="AU189" s="253"/>
      <c r="AV189" s="253"/>
      <c r="AW189" s="253"/>
      <c r="AX189" s="253"/>
      <c r="AY189" s="253"/>
      <c r="AZ189" s="253"/>
      <c r="BA189" s="253"/>
      <c r="BB189" s="253"/>
      <c r="BC189" s="253"/>
      <c r="BD189" s="253"/>
      <c r="BE189" s="253"/>
      <c r="BF189" s="253"/>
      <c r="BG189" s="253"/>
      <c r="BH189" s="253"/>
      <c r="BI189" s="253"/>
      <c r="BJ189" s="253"/>
      <c r="BK189" s="253"/>
      <c r="BL189" s="253"/>
      <c r="BM189" s="253"/>
      <c r="BN189" s="253"/>
      <c r="BO189" s="253"/>
      <c r="BP189" s="253"/>
      <c r="BQ189" s="253"/>
      <c r="BR189" s="253"/>
      <c r="BS189" s="253"/>
      <c r="BT189" s="253"/>
      <c r="BU189" s="253"/>
      <c r="BV189" s="253"/>
      <c r="BW189" s="253"/>
      <c r="BX189" s="253"/>
      <c r="BY189" s="253"/>
      <c r="BZ189" s="253"/>
      <c r="CA189" s="253"/>
      <c r="CB189" s="253"/>
      <c r="CC189" s="253"/>
      <c r="CD189" s="253"/>
      <c r="CE189" s="253"/>
      <c r="CF189" s="253"/>
      <c r="CG189" s="253"/>
      <c r="CH189" s="253"/>
      <c r="CI189" s="253"/>
      <c r="CJ189" s="253"/>
      <c r="CK189" s="253"/>
      <c r="CL189" s="253"/>
      <c r="CM189" s="253"/>
      <c r="CN189" s="253"/>
      <c r="CO189" s="253"/>
      <c r="CP189" s="253"/>
      <c r="CQ189" s="253"/>
      <c r="CR189" s="253"/>
      <c r="CS189" s="253"/>
      <c r="CT189" s="253"/>
      <c r="CU189" s="253"/>
      <c r="CV189" s="253"/>
      <c r="CW189" s="253"/>
      <c r="CX189" s="253"/>
      <c r="CY189" s="253"/>
      <c r="CZ189" s="253"/>
      <c r="DA189" s="253"/>
      <c r="DB189" s="253"/>
      <c r="DC189" s="253"/>
      <c r="DD189" s="253"/>
      <c r="DE189" s="253"/>
      <c r="DF189" s="253"/>
      <c r="DG189" s="253"/>
      <c r="DH189" s="253"/>
      <c r="DI189" s="253"/>
      <c r="DJ189" s="253"/>
      <c r="DK189" s="253"/>
      <c r="DL189" s="253"/>
      <c r="DM189" s="253"/>
      <c r="DN189" s="253"/>
      <c r="DO189" s="253"/>
      <c r="DP189" s="253"/>
      <c r="DQ189" s="253"/>
      <c r="DR189" s="253"/>
      <c r="DS189" s="253"/>
      <c r="DT189" s="253"/>
      <c r="DU189" s="253"/>
      <c r="DV189" s="253"/>
      <c r="DW189" s="253"/>
      <c r="DX189" s="253"/>
      <c r="DY189" s="253"/>
      <c r="DZ189" s="254"/>
    </row>
    <row r="190" spans="1:130" x14ac:dyDescent="0.3">
      <c r="A190" s="440"/>
      <c r="B190" s="263" t="s">
        <v>81</v>
      </c>
      <c r="C190" s="252"/>
      <c r="D190" s="253"/>
      <c r="E190" s="253"/>
      <c r="F190" s="253"/>
      <c r="G190" s="253"/>
      <c r="H190" s="253"/>
      <c r="I190" s="253"/>
      <c r="J190" s="253"/>
      <c r="K190" s="253"/>
      <c r="L190" s="253"/>
      <c r="M190" s="253"/>
      <c r="N190" s="253"/>
      <c r="O190" s="253"/>
      <c r="P190" s="253"/>
      <c r="Q190" s="253"/>
      <c r="R190" s="253"/>
      <c r="S190" s="253"/>
      <c r="T190" s="253"/>
      <c r="U190" s="253"/>
      <c r="V190" s="253"/>
      <c r="W190" s="253"/>
      <c r="X190" s="253"/>
      <c r="Y190" s="253"/>
      <c r="Z190" s="253"/>
      <c r="AA190" s="253"/>
      <c r="AB190" s="253"/>
      <c r="AC190" s="253"/>
      <c r="AD190" s="253"/>
      <c r="AE190" s="253"/>
      <c r="AF190" s="253"/>
      <c r="AG190" s="253"/>
      <c r="AH190" s="253"/>
      <c r="AI190" s="253"/>
      <c r="AJ190" s="253"/>
      <c r="AK190" s="253"/>
      <c r="AL190" s="253"/>
      <c r="AM190" s="253"/>
      <c r="AN190" s="253"/>
      <c r="AO190" s="253"/>
      <c r="AP190" s="253"/>
      <c r="AQ190" s="253"/>
      <c r="AR190" s="253"/>
      <c r="AS190" s="253"/>
      <c r="AT190" s="253"/>
      <c r="AU190" s="253"/>
      <c r="AV190" s="253"/>
      <c r="AW190" s="253"/>
      <c r="AX190" s="253"/>
      <c r="AY190" s="253"/>
      <c r="AZ190" s="253"/>
      <c r="BA190" s="253"/>
      <c r="BB190" s="253"/>
      <c r="BC190" s="253"/>
      <c r="BD190" s="253"/>
      <c r="BE190" s="253"/>
      <c r="BF190" s="253"/>
      <c r="BG190" s="253"/>
      <c r="BH190" s="253"/>
      <c r="BI190" s="253"/>
      <c r="BJ190" s="253"/>
      <c r="BK190" s="253"/>
      <c r="BL190" s="253"/>
      <c r="BM190" s="253"/>
      <c r="BN190" s="253"/>
      <c r="BO190" s="253"/>
      <c r="BP190" s="253"/>
      <c r="BQ190" s="253"/>
      <c r="BR190" s="253"/>
      <c r="BS190" s="253"/>
      <c r="BT190" s="253"/>
      <c r="BU190" s="253"/>
      <c r="BV190" s="253"/>
      <c r="BW190" s="253"/>
      <c r="BX190" s="253"/>
      <c r="BY190" s="253"/>
      <c r="BZ190" s="253"/>
      <c r="CA190" s="253"/>
      <c r="CB190" s="253"/>
      <c r="CC190" s="253"/>
      <c r="CD190" s="253"/>
      <c r="CE190" s="253"/>
      <c r="CF190" s="253"/>
      <c r="CG190" s="253"/>
      <c r="CH190" s="253"/>
      <c r="CI190" s="253"/>
      <c r="CJ190" s="253"/>
      <c r="CK190" s="253"/>
      <c r="CL190" s="253"/>
      <c r="CM190" s="253"/>
      <c r="CN190" s="253"/>
      <c r="CO190" s="253"/>
      <c r="CP190" s="253"/>
      <c r="CQ190" s="253"/>
      <c r="CR190" s="253"/>
      <c r="CS190" s="253"/>
      <c r="CT190" s="253"/>
      <c r="CU190" s="253"/>
      <c r="CV190" s="253"/>
      <c r="CW190" s="253"/>
      <c r="CX190" s="253"/>
      <c r="CY190" s="253"/>
      <c r="CZ190" s="253"/>
      <c r="DA190" s="253"/>
      <c r="DB190" s="253"/>
      <c r="DC190" s="253"/>
      <c r="DD190" s="253"/>
      <c r="DE190" s="253"/>
      <c r="DF190" s="253"/>
      <c r="DG190" s="253"/>
      <c r="DH190" s="253"/>
      <c r="DI190" s="253"/>
      <c r="DJ190" s="253"/>
      <c r="DK190" s="253"/>
      <c r="DL190" s="253"/>
      <c r="DM190" s="253"/>
      <c r="DN190" s="253"/>
      <c r="DO190" s="253"/>
      <c r="DP190" s="253"/>
      <c r="DQ190" s="253"/>
      <c r="DR190" s="253"/>
      <c r="DS190" s="253"/>
      <c r="DT190" s="253"/>
      <c r="DU190" s="253"/>
      <c r="DV190" s="253"/>
      <c r="DW190" s="253"/>
      <c r="DX190" s="253"/>
      <c r="DY190" s="253"/>
      <c r="DZ190" s="254"/>
    </row>
    <row r="191" spans="1:130" x14ac:dyDescent="0.3">
      <c r="A191" s="438">
        <f t="shared" ref="A191:A247" si="10">A183+7</f>
        <v>43139</v>
      </c>
      <c r="B191" s="263" t="s">
        <v>78</v>
      </c>
      <c r="C191" s="252"/>
      <c r="D191" s="253"/>
      <c r="E191" s="253"/>
      <c r="F191" s="253"/>
      <c r="G191" s="253"/>
      <c r="H191" s="253"/>
      <c r="I191" s="253"/>
      <c r="J191" s="253"/>
      <c r="K191" s="253"/>
      <c r="L191" s="253"/>
      <c r="M191" s="253"/>
      <c r="N191" s="253"/>
      <c r="O191" s="253"/>
      <c r="P191" s="253"/>
      <c r="Q191" s="253"/>
      <c r="R191" s="253"/>
      <c r="S191" s="253"/>
      <c r="T191" s="253"/>
      <c r="U191" s="253"/>
      <c r="V191" s="253"/>
      <c r="W191" s="253"/>
      <c r="X191" s="253"/>
      <c r="Y191" s="253"/>
      <c r="Z191" s="253"/>
      <c r="AA191" s="253"/>
      <c r="AB191" s="253"/>
      <c r="AC191" s="253"/>
      <c r="AD191" s="253"/>
      <c r="AE191" s="253"/>
      <c r="AF191" s="253"/>
      <c r="AG191" s="253"/>
      <c r="AH191" s="253"/>
      <c r="AI191" s="253"/>
      <c r="AJ191" s="253"/>
      <c r="AK191" s="253"/>
      <c r="AL191" s="253"/>
      <c r="AM191" s="253"/>
      <c r="AN191" s="253"/>
      <c r="AO191" s="253"/>
      <c r="AP191" s="253"/>
      <c r="AQ191" s="253"/>
      <c r="AR191" s="253"/>
      <c r="AS191" s="253"/>
      <c r="AT191" s="253"/>
      <c r="AU191" s="253"/>
      <c r="AV191" s="253"/>
      <c r="AW191" s="253"/>
      <c r="AX191" s="253"/>
      <c r="AY191" s="253"/>
      <c r="AZ191" s="253"/>
      <c r="BA191" s="253"/>
      <c r="BB191" s="253"/>
      <c r="BC191" s="253"/>
      <c r="BD191" s="253"/>
      <c r="BE191" s="253"/>
      <c r="BF191" s="253"/>
      <c r="BG191" s="253"/>
      <c r="BH191" s="253"/>
      <c r="BI191" s="253"/>
      <c r="BJ191" s="253"/>
      <c r="BK191" s="253"/>
      <c r="BL191" s="253"/>
      <c r="BM191" s="253"/>
      <c r="BN191" s="253"/>
      <c r="BO191" s="253"/>
      <c r="BP191" s="253"/>
      <c r="BQ191" s="253"/>
      <c r="BR191" s="253"/>
      <c r="BS191" s="253"/>
      <c r="BT191" s="253"/>
      <c r="BU191" s="253"/>
      <c r="BV191" s="253"/>
      <c r="BW191" s="253"/>
      <c r="BX191" s="253"/>
      <c r="BY191" s="253"/>
      <c r="BZ191" s="253"/>
      <c r="CA191" s="253"/>
      <c r="CB191" s="253"/>
      <c r="CC191" s="253"/>
      <c r="CD191" s="253"/>
      <c r="CE191" s="253"/>
      <c r="CF191" s="253"/>
      <c r="CG191" s="253"/>
      <c r="CH191" s="253"/>
      <c r="CI191" s="253"/>
      <c r="CJ191" s="253"/>
      <c r="CK191" s="253"/>
      <c r="CL191" s="253"/>
      <c r="CM191" s="253"/>
      <c r="CN191" s="253"/>
      <c r="CO191" s="253"/>
      <c r="CP191" s="253"/>
      <c r="CQ191" s="253"/>
      <c r="CR191" s="253"/>
      <c r="CS191" s="253"/>
      <c r="CT191" s="253"/>
      <c r="CU191" s="253"/>
      <c r="CV191" s="253"/>
      <c r="CW191" s="253"/>
      <c r="CX191" s="253"/>
      <c r="CY191" s="253"/>
      <c r="CZ191" s="253"/>
      <c r="DA191" s="253"/>
      <c r="DB191" s="253"/>
      <c r="DC191" s="253"/>
      <c r="DD191" s="253"/>
      <c r="DE191" s="253"/>
      <c r="DF191" s="253"/>
      <c r="DG191" s="253"/>
      <c r="DH191" s="253"/>
      <c r="DI191" s="253"/>
      <c r="DJ191" s="253"/>
      <c r="DK191" s="253"/>
      <c r="DL191" s="253"/>
      <c r="DM191" s="253"/>
      <c r="DN191" s="253"/>
      <c r="DO191" s="253"/>
      <c r="DP191" s="253"/>
      <c r="DQ191" s="253"/>
      <c r="DR191" s="253"/>
      <c r="DS191" s="253"/>
      <c r="DT191" s="253"/>
      <c r="DU191" s="253"/>
      <c r="DV191" s="253"/>
      <c r="DW191" s="253"/>
      <c r="DX191" s="253"/>
      <c r="DY191" s="253"/>
      <c r="DZ191" s="254"/>
    </row>
    <row r="192" spans="1:130" x14ac:dyDescent="0.3">
      <c r="A192" s="439"/>
      <c r="B192" s="263" t="s">
        <v>79</v>
      </c>
      <c r="C192" s="252"/>
      <c r="D192" s="253"/>
      <c r="E192" s="253"/>
      <c r="F192" s="253"/>
      <c r="G192" s="253"/>
      <c r="H192" s="253"/>
      <c r="I192" s="253"/>
      <c r="J192" s="253"/>
      <c r="K192" s="253"/>
      <c r="L192" s="253"/>
      <c r="M192" s="253"/>
      <c r="N192" s="253"/>
      <c r="O192" s="253"/>
      <c r="P192" s="253"/>
      <c r="Q192" s="253"/>
      <c r="R192" s="253"/>
      <c r="S192" s="253"/>
      <c r="T192" s="253"/>
      <c r="U192" s="253"/>
      <c r="V192" s="253"/>
      <c r="W192" s="253"/>
      <c r="X192" s="253"/>
      <c r="Y192" s="253"/>
      <c r="Z192" s="253"/>
      <c r="AA192" s="253"/>
      <c r="AB192" s="253"/>
      <c r="AC192" s="253"/>
      <c r="AD192" s="253"/>
      <c r="AE192" s="253"/>
      <c r="AF192" s="253"/>
      <c r="AG192" s="253"/>
      <c r="AH192" s="253"/>
      <c r="AI192" s="253"/>
      <c r="AJ192" s="253"/>
      <c r="AK192" s="253"/>
      <c r="AL192" s="253"/>
      <c r="AM192" s="253"/>
      <c r="AN192" s="253"/>
      <c r="AO192" s="253"/>
      <c r="AP192" s="253"/>
      <c r="AQ192" s="253"/>
      <c r="AR192" s="253"/>
      <c r="AS192" s="253"/>
      <c r="AT192" s="253"/>
      <c r="AU192" s="253"/>
      <c r="AV192" s="253"/>
      <c r="AW192" s="253"/>
      <c r="AX192" s="253"/>
      <c r="AY192" s="253"/>
      <c r="AZ192" s="253"/>
      <c r="BA192" s="253"/>
      <c r="BB192" s="253"/>
      <c r="BC192" s="253"/>
      <c r="BD192" s="253"/>
      <c r="BE192" s="253"/>
      <c r="BF192" s="253"/>
      <c r="BG192" s="253"/>
      <c r="BH192" s="253"/>
      <c r="BI192" s="253"/>
      <c r="BJ192" s="253"/>
      <c r="BK192" s="253"/>
      <c r="BL192" s="253"/>
      <c r="BM192" s="253"/>
      <c r="BN192" s="253"/>
      <c r="BO192" s="253"/>
      <c r="BP192" s="253"/>
      <c r="BQ192" s="253"/>
      <c r="BR192" s="253"/>
      <c r="BS192" s="253"/>
      <c r="BT192" s="253"/>
      <c r="BU192" s="253"/>
      <c r="BV192" s="253"/>
      <c r="BW192" s="253"/>
      <c r="BX192" s="253"/>
      <c r="BY192" s="253"/>
      <c r="BZ192" s="253"/>
      <c r="CA192" s="253"/>
      <c r="CB192" s="253"/>
      <c r="CC192" s="253"/>
      <c r="CD192" s="253"/>
      <c r="CE192" s="253"/>
      <c r="CF192" s="253"/>
      <c r="CG192" s="253"/>
      <c r="CH192" s="253"/>
      <c r="CI192" s="253"/>
      <c r="CJ192" s="253"/>
      <c r="CK192" s="253"/>
      <c r="CL192" s="253"/>
      <c r="CM192" s="253"/>
      <c r="CN192" s="253"/>
      <c r="CO192" s="253"/>
      <c r="CP192" s="253"/>
      <c r="CQ192" s="253"/>
      <c r="CR192" s="253"/>
      <c r="CS192" s="253"/>
      <c r="CT192" s="253"/>
      <c r="CU192" s="253"/>
      <c r="CV192" s="253"/>
      <c r="CW192" s="253"/>
      <c r="CX192" s="253"/>
      <c r="CY192" s="253"/>
      <c r="CZ192" s="253"/>
      <c r="DA192" s="253"/>
      <c r="DB192" s="253"/>
      <c r="DC192" s="253"/>
      <c r="DD192" s="253"/>
      <c r="DE192" s="253"/>
      <c r="DF192" s="253"/>
      <c r="DG192" s="253"/>
      <c r="DH192" s="253"/>
      <c r="DI192" s="253"/>
      <c r="DJ192" s="253"/>
      <c r="DK192" s="253"/>
      <c r="DL192" s="253"/>
      <c r="DM192" s="253"/>
      <c r="DN192" s="253"/>
      <c r="DO192" s="253"/>
      <c r="DP192" s="253"/>
      <c r="DQ192" s="253"/>
      <c r="DR192" s="253"/>
      <c r="DS192" s="253"/>
      <c r="DT192" s="253"/>
      <c r="DU192" s="253"/>
      <c r="DV192" s="253"/>
      <c r="DW192" s="253"/>
      <c r="DX192" s="253"/>
      <c r="DY192" s="253"/>
      <c r="DZ192" s="254"/>
    </row>
    <row r="193" spans="1:130" x14ac:dyDescent="0.3">
      <c r="A193" s="439"/>
      <c r="B193" s="263" t="s">
        <v>77</v>
      </c>
      <c r="C193" s="252"/>
      <c r="D193" s="253"/>
      <c r="E193" s="253"/>
      <c r="F193" s="253"/>
      <c r="G193" s="253"/>
      <c r="H193" s="253"/>
      <c r="I193" s="253"/>
      <c r="J193" s="253"/>
      <c r="K193" s="253"/>
      <c r="L193" s="253"/>
      <c r="M193" s="253"/>
      <c r="N193" s="253"/>
      <c r="O193" s="253"/>
      <c r="P193" s="253"/>
      <c r="Q193" s="253"/>
      <c r="R193" s="253"/>
      <c r="S193" s="253"/>
      <c r="T193" s="253"/>
      <c r="U193" s="253"/>
      <c r="V193" s="253"/>
      <c r="W193" s="253"/>
      <c r="X193" s="253"/>
      <c r="Y193" s="253"/>
      <c r="Z193" s="253"/>
      <c r="AA193" s="253"/>
      <c r="AB193" s="253"/>
      <c r="AC193" s="253"/>
      <c r="AD193" s="253"/>
      <c r="AE193" s="253"/>
      <c r="AF193" s="253"/>
      <c r="AG193" s="253"/>
      <c r="AH193" s="253"/>
      <c r="AI193" s="253"/>
      <c r="AJ193" s="253"/>
      <c r="AK193" s="253"/>
      <c r="AL193" s="253"/>
      <c r="AM193" s="253"/>
      <c r="AN193" s="253"/>
      <c r="AO193" s="253"/>
      <c r="AP193" s="253"/>
      <c r="AQ193" s="253"/>
      <c r="AR193" s="253"/>
      <c r="AS193" s="253"/>
      <c r="AT193" s="253"/>
      <c r="AU193" s="253"/>
      <c r="AV193" s="253"/>
      <c r="AW193" s="253"/>
      <c r="AX193" s="253"/>
      <c r="AY193" s="253"/>
      <c r="AZ193" s="253"/>
      <c r="BA193" s="253"/>
      <c r="BB193" s="253"/>
      <c r="BC193" s="253"/>
      <c r="BD193" s="253"/>
      <c r="BE193" s="253"/>
      <c r="BF193" s="253"/>
      <c r="BG193" s="253"/>
      <c r="BH193" s="253"/>
      <c r="BI193" s="253"/>
      <c r="BJ193" s="253"/>
      <c r="BK193" s="253"/>
      <c r="BL193" s="253"/>
      <c r="BM193" s="253"/>
      <c r="BN193" s="253"/>
      <c r="BO193" s="253"/>
      <c r="BP193" s="253"/>
      <c r="BQ193" s="253"/>
      <c r="BR193" s="253"/>
      <c r="BS193" s="253"/>
      <c r="BT193" s="253"/>
      <c r="BU193" s="253"/>
      <c r="BV193" s="253"/>
      <c r="BW193" s="253"/>
      <c r="BX193" s="253"/>
      <c r="BY193" s="253"/>
      <c r="BZ193" s="253"/>
      <c r="CA193" s="253"/>
      <c r="CB193" s="253"/>
      <c r="CC193" s="253"/>
      <c r="CD193" s="253"/>
      <c r="CE193" s="253"/>
      <c r="CF193" s="253"/>
      <c r="CG193" s="253"/>
      <c r="CH193" s="253"/>
      <c r="CI193" s="253"/>
      <c r="CJ193" s="253"/>
      <c r="CK193" s="253"/>
      <c r="CL193" s="253"/>
      <c r="CM193" s="253"/>
      <c r="CN193" s="253"/>
      <c r="CO193" s="253"/>
      <c r="CP193" s="253"/>
      <c r="CQ193" s="253"/>
      <c r="CR193" s="253"/>
      <c r="CS193" s="253"/>
      <c r="CT193" s="253"/>
      <c r="CU193" s="253"/>
      <c r="CV193" s="253"/>
      <c r="CW193" s="253"/>
      <c r="CX193" s="253"/>
      <c r="CY193" s="253"/>
      <c r="CZ193" s="253"/>
      <c r="DA193" s="253"/>
      <c r="DB193" s="253"/>
      <c r="DC193" s="253"/>
      <c r="DD193" s="253"/>
      <c r="DE193" s="253"/>
      <c r="DF193" s="253"/>
      <c r="DG193" s="253"/>
      <c r="DH193" s="253"/>
      <c r="DI193" s="253"/>
      <c r="DJ193" s="253"/>
      <c r="DK193" s="253"/>
      <c r="DL193" s="253"/>
      <c r="DM193" s="253"/>
      <c r="DN193" s="253"/>
      <c r="DO193" s="253"/>
      <c r="DP193" s="253"/>
      <c r="DQ193" s="253"/>
      <c r="DR193" s="253"/>
      <c r="DS193" s="253"/>
      <c r="DT193" s="253"/>
      <c r="DU193" s="253"/>
      <c r="DV193" s="253"/>
      <c r="DW193" s="253"/>
      <c r="DX193" s="253"/>
      <c r="DY193" s="253"/>
      <c r="DZ193" s="254"/>
    </row>
    <row r="194" spans="1:130" x14ac:dyDescent="0.3">
      <c r="A194" s="439"/>
      <c r="B194" s="263" t="s">
        <v>82</v>
      </c>
      <c r="C194" s="252"/>
      <c r="D194" s="253"/>
      <c r="E194" s="253"/>
      <c r="F194" s="253"/>
      <c r="G194" s="253"/>
      <c r="H194" s="253"/>
      <c r="I194" s="253"/>
      <c r="J194" s="253"/>
      <c r="K194" s="253"/>
      <c r="L194" s="253"/>
      <c r="M194" s="253"/>
      <c r="N194" s="253"/>
      <c r="O194" s="253"/>
      <c r="P194" s="253"/>
      <c r="Q194" s="253"/>
      <c r="R194" s="253"/>
      <c r="S194" s="253"/>
      <c r="T194" s="253"/>
      <c r="U194" s="253"/>
      <c r="V194" s="253"/>
      <c r="W194" s="253"/>
      <c r="X194" s="253"/>
      <c r="Y194" s="253"/>
      <c r="Z194" s="253"/>
      <c r="AA194" s="253"/>
      <c r="AB194" s="253"/>
      <c r="AC194" s="253"/>
      <c r="AD194" s="253"/>
      <c r="AE194" s="253"/>
      <c r="AF194" s="253"/>
      <c r="AG194" s="253"/>
      <c r="AH194" s="253"/>
      <c r="AI194" s="253"/>
      <c r="AJ194" s="253"/>
      <c r="AK194" s="253"/>
      <c r="AL194" s="253"/>
      <c r="AM194" s="253"/>
      <c r="AN194" s="253"/>
      <c r="AO194" s="253"/>
      <c r="AP194" s="253"/>
      <c r="AQ194" s="253"/>
      <c r="AR194" s="253"/>
      <c r="AS194" s="253"/>
      <c r="AT194" s="253"/>
      <c r="AU194" s="253"/>
      <c r="AV194" s="253"/>
      <c r="AW194" s="253"/>
      <c r="AX194" s="253"/>
      <c r="AY194" s="253"/>
      <c r="AZ194" s="253"/>
      <c r="BA194" s="253"/>
      <c r="BB194" s="253"/>
      <c r="BC194" s="253"/>
      <c r="BD194" s="253"/>
      <c r="BE194" s="253"/>
      <c r="BF194" s="253"/>
      <c r="BG194" s="253"/>
      <c r="BH194" s="253"/>
      <c r="BI194" s="253"/>
      <c r="BJ194" s="253"/>
      <c r="BK194" s="253"/>
      <c r="BL194" s="253"/>
      <c r="BM194" s="253"/>
      <c r="BN194" s="253"/>
      <c r="BO194" s="253"/>
      <c r="BP194" s="253"/>
      <c r="BQ194" s="253"/>
      <c r="BR194" s="253"/>
      <c r="BS194" s="253"/>
      <c r="BT194" s="253"/>
      <c r="BU194" s="253"/>
      <c r="BV194" s="253"/>
      <c r="BW194" s="253"/>
      <c r="BX194" s="253"/>
      <c r="BY194" s="253"/>
      <c r="BZ194" s="253"/>
      <c r="CA194" s="253"/>
      <c r="CB194" s="253"/>
      <c r="CC194" s="253"/>
      <c r="CD194" s="253"/>
      <c r="CE194" s="253"/>
      <c r="CF194" s="253"/>
      <c r="CG194" s="253"/>
      <c r="CH194" s="253"/>
      <c r="CI194" s="253"/>
      <c r="CJ194" s="253"/>
      <c r="CK194" s="253"/>
      <c r="CL194" s="253"/>
      <c r="CM194" s="253"/>
      <c r="CN194" s="253"/>
      <c r="CO194" s="253"/>
      <c r="CP194" s="253"/>
      <c r="CQ194" s="253"/>
      <c r="CR194" s="253"/>
      <c r="CS194" s="253"/>
      <c r="CT194" s="253"/>
      <c r="CU194" s="253"/>
      <c r="CV194" s="253"/>
      <c r="CW194" s="253"/>
      <c r="CX194" s="253"/>
      <c r="CY194" s="253"/>
      <c r="CZ194" s="253"/>
      <c r="DA194" s="253"/>
      <c r="DB194" s="253"/>
      <c r="DC194" s="253"/>
      <c r="DD194" s="253"/>
      <c r="DE194" s="253"/>
      <c r="DF194" s="253"/>
      <c r="DG194" s="253"/>
      <c r="DH194" s="253"/>
      <c r="DI194" s="253"/>
      <c r="DJ194" s="253"/>
      <c r="DK194" s="253"/>
      <c r="DL194" s="253"/>
      <c r="DM194" s="253"/>
      <c r="DN194" s="253"/>
      <c r="DO194" s="253"/>
      <c r="DP194" s="253"/>
      <c r="DQ194" s="253"/>
      <c r="DR194" s="253"/>
      <c r="DS194" s="253"/>
      <c r="DT194" s="253"/>
      <c r="DU194" s="253"/>
      <c r="DV194" s="253"/>
      <c r="DW194" s="253"/>
      <c r="DX194" s="253"/>
      <c r="DY194" s="253"/>
      <c r="DZ194" s="254"/>
    </row>
    <row r="195" spans="1:130" x14ac:dyDescent="0.3">
      <c r="A195" s="439"/>
      <c r="B195" s="263" t="s">
        <v>83</v>
      </c>
      <c r="C195" s="252"/>
      <c r="D195" s="253"/>
      <c r="E195" s="253"/>
      <c r="F195" s="253"/>
      <c r="G195" s="253"/>
      <c r="H195" s="253"/>
      <c r="I195" s="253"/>
      <c r="J195" s="253"/>
      <c r="K195" s="253"/>
      <c r="L195" s="253"/>
      <c r="M195" s="253"/>
      <c r="N195" s="253"/>
      <c r="O195" s="253"/>
      <c r="P195" s="253"/>
      <c r="Q195" s="253"/>
      <c r="R195" s="253"/>
      <c r="S195" s="253"/>
      <c r="T195" s="253"/>
      <c r="U195" s="253"/>
      <c r="V195" s="253"/>
      <c r="W195" s="253"/>
      <c r="X195" s="253"/>
      <c r="Y195" s="253"/>
      <c r="Z195" s="253"/>
      <c r="AA195" s="253"/>
      <c r="AB195" s="253"/>
      <c r="AC195" s="253"/>
      <c r="AD195" s="253"/>
      <c r="AE195" s="253"/>
      <c r="AF195" s="253"/>
      <c r="AG195" s="253"/>
      <c r="AH195" s="253"/>
      <c r="AI195" s="253"/>
      <c r="AJ195" s="253"/>
      <c r="AK195" s="253"/>
      <c r="AL195" s="253"/>
      <c r="AM195" s="253"/>
      <c r="AN195" s="253"/>
      <c r="AO195" s="253"/>
      <c r="AP195" s="253"/>
      <c r="AQ195" s="253"/>
      <c r="AR195" s="253"/>
      <c r="AS195" s="253"/>
      <c r="AT195" s="253"/>
      <c r="AU195" s="253"/>
      <c r="AV195" s="253"/>
      <c r="AW195" s="253"/>
      <c r="AX195" s="253"/>
      <c r="AY195" s="253"/>
      <c r="AZ195" s="253"/>
      <c r="BA195" s="253"/>
      <c r="BB195" s="253"/>
      <c r="BC195" s="253"/>
      <c r="BD195" s="253"/>
      <c r="BE195" s="253"/>
      <c r="BF195" s="253"/>
      <c r="BG195" s="253"/>
      <c r="BH195" s="253"/>
      <c r="BI195" s="253"/>
      <c r="BJ195" s="253"/>
      <c r="BK195" s="253"/>
      <c r="BL195" s="253"/>
      <c r="BM195" s="253"/>
      <c r="BN195" s="253"/>
      <c r="BO195" s="253"/>
      <c r="BP195" s="253"/>
      <c r="BQ195" s="253"/>
      <c r="BR195" s="253"/>
      <c r="BS195" s="253"/>
      <c r="BT195" s="253"/>
      <c r="BU195" s="253"/>
      <c r="BV195" s="253"/>
      <c r="BW195" s="253"/>
      <c r="BX195" s="253"/>
      <c r="BY195" s="253"/>
      <c r="BZ195" s="253"/>
      <c r="CA195" s="253"/>
      <c r="CB195" s="253"/>
      <c r="CC195" s="253"/>
      <c r="CD195" s="253"/>
      <c r="CE195" s="253"/>
      <c r="CF195" s="253"/>
      <c r="CG195" s="253"/>
      <c r="CH195" s="253"/>
      <c r="CI195" s="253"/>
      <c r="CJ195" s="253"/>
      <c r="CK195" s="253"/>
      <c r="CL195" s="253"/>
      <c r="CM195" s="253"/>
      <c r="CN195" s="253"/>
      <c r="CO195" s="253"/>
      <c r="CP195" s="253"/>
      <c r="CQ195" s="253"/>
      <c r="CR195" s="253"/>
      <c r="CS195" s="253"/>
      <c r="CT195" s="253"/>
      <c r="CU195" s="253"/>
      <c r="CV195" s="253"/>
      <c r="CW195" s="253"/>
      <c r="CX195" s="253"/>
      <c r="CY195" s="253"/>
      <c r="CZ195" s="253"/>
      <c r="DA195" s="253"/>
      <c r="DB195" s="253"/>
      <c r="DC195" s="253"/>
      <c r="DD195" s="253"/>
      <c r="DE195" s="253"/>
      <c r="DF195" s="253"/>
      <c r="DG195" s="253"/>
      <c r="DH195" s="253"/>
      <c r="DI195" s="253"/>
      <c r="DJ195" s="253"/>
      <c r="DK195" s="253"/>
      <c r="DL195" s="253"/>
      <c r="DM195" s="253"/>
      <c r="DN195" s="253"/>
      <c r="DO195" s="253"/>
      <c r="DP195" s="253"/>
      <c r="DQ195" s="253"/>
      <c r="DR195" s="253"/>
      <c r="DS195" s="253"/>
      <c r="DT195" s="253"/>
      <c r="DU195" s="253"/>
      <c r="DV195" s="253"/>
      <c r="DW195" s="253"/>
      <c r="DX195" s="253"/>
      <c r="DY195" s="253"/>
      <c r="DZ195" s="254"/>
    </row>
    <row r="196" spans="1:130" x14ac:dyDescent="0.3">
      <c r="A196" s="439"/>
      <c r="B196" s="263" t="s">
        <v>38</v>
      </c>
      <c r="C196" s="252"/>
      <c r="D196" s="253"/>
      <c r="E196" s="253"/>
      <c r="F196" s="253"/>
      <c r="G196" s="253"/>
      <c r="H196" s="253"/>
      <c r="I196" s="253"/>
      <c r="J196" s="253"/>
      <c r="K196" s="253"/>
      <c r="L196" s="253"/>
      <c r="M196" s="253"/>
      <c r="N196" s="253"/>
      <c r="O196" s="253"/>
      <c r="P196" s="253"/>
      <c r="Q196" s="253"/>
      <c r="R196" s="253"/>
      <c r="S196" s="253"/>
      <c r="T196" s="253"/>
      <c r="U196" s="253"/>
      <c r="V196" s="253"/>
      <c r="W196" s="253"/>
      <c r="X196" s="253"/>
      <c r="Y196" s="253"/>
      <c r="Z196" s="253"/>
      <c r="AA196" s="253"/>
      <c r="AB196" s="253"/>
      <c r="AC196" s="253"/>
      <c r="AD196" s="253"/>
      <c r="AE196" s="253"/>
      <c r="AF196" s="253"/>
      <c r="AG196" s="253"/>
      <c r="AH196" s="253"/>
      <c r="AI196" s="253"/>
      <c r="AJ196" s="253"/>
      <c r="AK196" s="253"/>
      <c r="AL196" s="253"/>
      <c r="AM196" s="253"/>
      <c r="AN196" s="253"/>
      <c r="AO196" s="253"/>
      <c r="AP196" s="253"/>
      <c r="AQ196" s="253"/>
      <c r="AR196" s="253"/>
      <c r="AS196" s="253"/>
      <c r="AT196" s="253"/>
      <c r="AU196" s="253"/>
      <c r="AV196" s="253"/>
      <c r="AW196" s="253"/>
      <c r="AX196" s="253"/>
      <c r="AY196" s="253"/>
      <c r="AZ196" s="253"/>
      <c r="BA196" s="253"/>
      <c r="BB196" s="253"/>
      <c r="BC196" s="253"/>
      <c r="BD196" s="253"/>
      <c r="BE196" s="253"/>
      <c r="BF196" s="253"/>
      <c r="BG196" s="253"/>
      <c r="BH196" s="253"/>
      <c r="BI196" s="253"/>
      <c r="BJ196" s="253"/>
      <c r="BK196" s="253"/>
      <c r="BL196" s="253"/>
      <c r="BM196" s="253"/>
      <c r="BN196" s="253"/>
      <c r="BO196" s="253"/>
      <c r="BP196" s="253"/>
      <c r="BQ196" s="253"/>
      <c r="BR196" s="253"/>
      <c r="BS196" s="253"/>
      <c r="BT196" s="253"/>
      <c r="BU196" s="253"/>
      <c r="BV196" s="253"/>
      <c r="BW196" s="253"/>
      <c r="BX196" s="253"/>
      <c r="BY196" s="253"/>
      <c r="BZ196" s="253"/>
      <c r="CA196" s="253"/>
      <c r="CB196" s="253"/>
      <c r="CC196" s="253"/>
      <c r="CD196" s="253"/>
      <c r="CE196" s="253"/>
      <c r="CF196" s="253"/>
      <c r="CG196" s="253"/>
      <c r="CH196" s="253"/>
      <c r="CI196" s="253"/>
      <c r="CJ196" s="253"/>
      <c r="CK196" s="253"/>
      <c r="CL196" s="253"/>
      <c r="CM196" s="253"/>
      <c r="CN196" s="253"/>
      <c r="CO196" s="253"/>
      <c r="CP196" s="253"/>
      <c r="CQ196" s="253"/>
      <c r="CR196" s="253"/>
      <c r="CS196" s="253"/>
      <c r="CT196" s="253"/>
      <c r="CU196" s="253"/>
      <c r="CV196" s="253"/>
      <c r="CW196" s="253"/>
      <c r="CX196" s="253"/>
      <c r="CY196" s="253"/>
      <c r="CZ196" s="253"/>
      <c r="DA196" s="253"/>
      <c r="DB196" s="253"/>
      <c r="DC196" s="253"/>
      <c r="DD196" s="253"/>
      <c r="DE196" s="253"/>
      <c r="DF196" s="253"/>
      <c r="DG196" s="253"/>
      <c r="DH196" s="253"/>
      <c r="DI196" s="253"/>
      <c r="DJ196" s="253"/>
      <c r="DK196" s="253"/>
      <c r="DL196" s="253"/>
      <c r="DM196" s="253"/>
      <c r="DN196" s="253"/>
      <c r="DO196" s="253"/>
      <c r="DP196" s="253"/>
      <c r="DQ196" s="253"/>
      <c r="DR196" s="253"/>
      <c r="DS196" s="253"/>
      <c r="DT196" s="253"/>
      <c r="DU196" s="253"/>
      <c r="DV196" s="253"/>
      <c r="DW196" s="253"/>
      <c r="DX196" s="253"/>
      <c r="DY196" s="253"/>
      <c r="DZ196" s="254"/>
    </row>
    <row r="197" spans="1:130" x14ac:dyDescent="0.3">
      <c r="A197" s="439"/>
      <c r="B197" s="280" t="s">
        <v>80</v>
      </c>
      <c r="C197" s="252"/>
      <c r="D197" s="253"/>
      <c r="E197" s="253"/>
      <c r="F197" s="253"/>
      <c r="G197" s="253"/>
      <c r="H197" s="253"/>
      <c r="I197" s="253"/>
      <c r="J197" s="253"/>
      <c r="K197" s="253"/>
      <c r="L197" s="253"/>
      <c r="M197" s="253"/>
      <c r="N197" s="253"/>
      <c r="O197" s="253"/>
      <c r="P197" s="253"/>
      <c r="Q197" s="253"/>
      <c r="R197" s="253"/>
      <c r="S197" s="253"/>
      <c r="T197" s="253"/>
      <c r="U197" s="253"/>
      <c r="V197" s="253"/>
      <c r="W197" s="253"/>
      <c r="X197" s="253"/>
      <c r="Y197" s="253"/>
      <c r="Z197" s="253"/>
      <c r="AA197" s="253"/>
      <c r="AB197" s="253"/>
      <c r="AC197" s="253"/>
      <c r="AD197" s="253"/>
      <c r="AE197" s="253"/>
      <c r="AF197" s="253"/>
      <c r="AG197" s="253"/>
      <c r="AH197" s="253"/>
      <c r="AI197" s="253"/>
      <c r="AJ197" s="253"/>
      <c r="AK197" s="253"/>
      <c r="AL197" s="253"/>
      <c r="AM197" s="253"/>
      <c r="AN197" s="253"/>
      <c r="AO197" s="253"/>
      <c r="AP197" s="253"/>
      <c r="AQ197" s="253"/>
      <c r="AR197" s="253"/>
      <c r="AS197" s="253"/>
      <c r="AT197" s="253"/>
      <c r="AU197" s="253"/>
      <c r="AV197" s="253"/>
      <c r="AW197" s="253"/>
      <c r="AX197" s="253"/>
      <c r="AY197" s="253"/>
      <c r="AZ197" s="253"/>
      <c r="BA197" s="253"/>
      <c r="BB197" s="253"/>
      <c r="BC197" s="253"/>
      <c r="BD197" s="253"/>
      <c r="BE197" s="253"/>
      <c r="BF197" s="253"/>
      <c r="BG197" s="253"/>
      <c r="BH197" s="253"/>
      <c r="BI197" s="253"/>
      <c r="BJ197" s="253"/>
      <c r="BK197" s="253"/>
      <c r="BL197" s="253"/>
      <c r="BM197" s="253"/>
      <c r="BN197" s="253"/>
      <c r="BO197" s="253"/>
      <c r="BP197" s="253"/>
      <c r="BQ197" s="253"/>
      <c r="BR197" s="253"/>
      <c r="BS197" s="253"/>
      <c r="BT197" s="253"/>
      <c r="BU197" s="253"/>
      <c r="BV197" s="253"/>
      <c r="BW197" s="253"/>
      <c r="BX197" s="253"/>
      <c r="BY197" s="253"/>
      <c r="BZ197" s="253"/>
      <c r="CA197" s="253"/>
      <c r="CB197" s="253"/>
      <c r="CC197" s="253"/>
      <c r="CD197" s="253"/>
      <c r="CE197" s="253"/>
      <c r="CF197" s="253"/>
      <c r="CG197" s="253"/>
      <c r="CH197" s="253"/>
      <c r="CI197" s="253"/>
      <c r="CJ197" s="253"/>
      <c r="CK197" s="253"/>
      <c r="CL197" s="253"/>
      <c r="CM197" s="253"/>
      <c r="CN197" s="253"/>
      <c r="CO197" s="253"/>
      <c r="CP197" s="253"/>
      <c r="CQ197" s="253"/>
      <c r="CR197" s="253"/>
      <c r="CS197" s="253"/>
      <c r="CT197" s="253"/>
      <c r="CU197" s="253"/>
      <c r="CV197" s="253"/>
      <c r="CW197" s="253"/>
      <c r="CX197" s="253"/>
      <c r="CY197" s="253"/>
      <c r="CZ197" s="253"/>
      <c r="DA197" s="253"/>
      <c r="DB197" s="253"/>
      <c r="DC197" s="253"/>
      <c r="DD197" s="253"/>
      <c r="DE197" s="253"/>
      <c r="DF197" s="253"/>
      <c r="DG197" s="253"/>
      <c r="DH197" s="253"/>
      <c r="DI197" s="253"/>
      <c r="DJ197" s="253"/>
      <c r="DK197" s="253"/>
      <c r="DL197" s="253"/>
      <c r="DM197" s="253"/>
      <c r="DN197" s="253"/>
      <c r="DO197" s="253"/>
      <c r="DP197" s="253"/>
      <c r="DQ197" s="253"/>
      <c r="DR197" s="253"/>
      <c r="DS197" s="253"/>
      <c r="DT197" s="253"/>
      <c r="DU197" s="253"/>
      <c r="DV197" s="253"/>
      <c r="DW197" s="253"/>
      <c r="DX197" s="253"/>
      <c r="DY197" s="253"/>
      <c r="DZ197" s="254"/>
    </row>
    <row r="198" spans="1:130" x14ac:dyDescent="0.3">
      <c r="A198" s="440"/>
      <c r="B198" s="263" t="s">
        <v>81</v>
      </c>
      <c r="C198" s="252"/>
      <c r="D198" s="253"/>
      <c r="E198" s="253"/>
      <c r="F198" s="253"/>
      <c r="G198" s="253"/>
      <c r="H198" s="253"/>
      <c r="I198" s="253"/>
      <c r="J198" s="253"/>
      <c r="K198" s="253"/>
      <c r="L198" s="253"/>
      <c r="M198" s="253"/>
      <c r="N198" s="253"/>
      <c r="O198" s="253"/>
      <c r="P198" s="253"/>
      <c r="Q198" s="253"/>
      <c r="R198" s="253"/>
      <c r="S198" s="253"/>
      <c r="T198" s="253"/>
      <c r="U198" s="253"/>
      <c r="V198" s="253"/>
      <c r="W198" s="253"/>
      <c r="X198" s="253"/>
      <c r="Y198" s="253"/>
      <c r="Z198" s="253"/>
      <c r="AA198" s="253"/>
      <c r="AB198" s="253"/>
      <c r="AC198" s="253"/>
      <c r="AD198" s="253"/>
      <c r="AE198" s="253"/>
      <c r="AF198" s="253"/>
      <c r="AG198" s="253"/>
      <c r="AH198" s="253"/>
      <c r="AI198" s="253"/>
      <c r="AJ198" s="253"/>
      <c r="AK198" s="253"/>
      <c r="AL198" s="253"/>
      <c r="AM198" s="253"/>
      <c r="AN198" s="253"/>
      <c r="AO198" s="253"/>
      <c r="AP198" s="253"/>
      <c r="AQ198" s="253"/>
      <c r="AR198" s="253"/>
      <c r="AS198" s="253"/>
      <c r="AT198" s="253"/>
      <c r="AU198" s="253"/>
      <c r="AV198" s="253"/>
      <c r="AW198" s="253"/>
      <c r="AX198" s="253"/>
      <c r="AY198" s="253"/>
      <c r="AZ198" s="253"/>
      <c r="BA198" s="253"/>
      <c r="BB198" s="253"/>
      <c r="BC198" s="253"/>
      <c r="BD198" s="253"/>
      <c r="BE198" s="253"/>
      <c r="BF198" s="253"/>
      <c r="BG198" s="253"/>
      <c r="BH198" s="253"/>
      <c r="BI198" s="253"/>
      <c r="BJ198" s="253"/>
      <c r="BK198" s="253"/>
      <c r="BL198" s="253"/>
      <c r="BM198" s="253"/>
      <c r="BN198" s="253"/>
      <c r="BO198" s="253"/>
      <c r="BP198" s="253"/>
      <c r="BQ198" s="253"/>
      <c r="BR198" s="253"/>
      <c r="BS198" s="253"/>
      <c r="BT198" s="253"/>
      <c r="BU198" s="253"/>
      <c r="BV198" s="253"/>
      <c r="BW198" s="253"/>
      <c r="BX198" s="253"/>
      <c r="BY198" s="253"/>
      <c r="BZ198" s="253"/>
      <c r="CA198" s="253"/>
      <c r="CB198" s="253"/>
      <c r="CC198" s="253"/>
      <c r="CD198" s="253"/>
      <c r="CE198" s="253"/>
      <c r="CF198" s="253"/>
      <c r="CG198" s="253"/>
      <c r="CH198" s="253"/>
      <c r="CI198" s="253"/>
      <c r="CJ198" s="253"/>
      <c r="CK198" s="253"/>
      <c r="CL198" s="253"/>
      <c r="CM198" s="253"/>
      <c r="CN198" s="253"/>
      <c r="CO198" s="253"/>
      <c r="CP198" s="253"/>
      <c r="CQ198" s="253"/>
      <c r="CR198" s="253"/>
      <c r="CS198" s="253"/>
      <c r="CT198" s="253"/>
      <c r="CU198" s="253"/>
      <c r="CV198" s="253"/>
      <c r="CW198" s="253"/>
      <c r="CX198" s="253"/>
      <c r="CY198" s="253"/>
      <c r="CZ198" s="253"/>
      <c r="DA198" s="253"/>
      <c r="DB198" s="253"/>
      <c r="DC198" s="253"/>
      <c r="DD198" s="253"/>
      <c r="DE198" s="253"/>
      <c r="DF198" s="253"/>
      <c r="DG198" s="253"/>
      <c r="DH198" s="253"/>
      <c r="DI198" s="253"/>
      <c r="DJ198" s="253"/>
      <c r="DK198" s="253"/>
      <c r="DL198" s="253"/>
      <c r="DM198" s="253"/>
      <c r="DN198" s="253"/>
      <c r="DO198" s="253"/>
      <c r="DP198" s="253"/>
      <c r="DQ198" s="253"/>
      <c r="DR198" s="253"/>
      <c r="DS198" s="253"/>
      <c r="DT198" s="253"/>
      <c r="DU198" s="253"/>
      <c r="DV198" s="253"/>
      <c r="DW198" s="253"/>
      <c r="DX198" s="253"/>
      <c r="DY198" s="253"/>
      <c r="DZ198" s="254"/>
    </row>
    <row r="199" spans="1:130" x14ac:dyDescent="0.3">
      <c r="A199" s="438">
        <f t="shared" si="10"/>
        <v>43146</v>
      </c>
      <c r="B199" s="263" t="s">
        <v>78</v>
      </c>
      <c r="C199" s="252"/>
      <c r="D199" s="253"/>
      <c r="E199" s="253"/>
      <c r="F199" s="253"/>
      <c r="G199" s="253"/>
      <c r="H199" s="253"/>
      <c r="I199" s="253"/>
      <c r="J199" s="253"/>
      <c r="K199" s="253"/>
      <c r="L199" s="253"/>
      <c r="M199" s="253"/>
      <c r="N199" s="253"/>
      <c r="O199" s="253"/>
      <c r="P199" s="253"/>
      <c r="Q199" s="253"/>
      <c r="R199" s="253"/>
      <c r="S199" s="253"/>
      <c r="T199" s="253"/>
      <c r="U199" s="253"/>
      <c r="V199" s="253"/>
      <c r="W199" s="253"/>
      <c r="X199" s="253"/>
      <c r="Y199" s="253"/>
      <c r="Z199" s="253"/>
      <c r="AA199" s="253"/>
      <c r="AB199" s="253"/>
      <c r="AC199" s="253"/>
      <c r="AD199" s="253"/>
      <c r="AE199" s="253"/>
      <c r="AF199" s="253"/>
      <c r="AG199" s="253"/>
      <c r="AH199" s="253"/>
      <c r="AI199" s="253"/>
      <c r="AJ199" s="253"/>
      <c r="AK199" s="253"/>
      <c r="AL199" s="253"/>
      <c r="AM199" s="253"/>
      <c r="AN199" s="253"/>
      <c r="AO199" s="253"/>
      <c r="AP199" s="253"/>
      <c r="AQ199" s="253"/>
      <c r="AR199" s="253"/>
      <c r="AS199" s="253"/>
      <c r="AT199" s="253"/>
      <c r="AU199" s="253"/>
      <c r="AV199" s="253"/>
      <c r="AW199" s="253"/>
      <c r="AX199" s="253"/>
      <c r="AY199" s="253"/>
      <c r="AZ199" s="253"/>
      <c r="BA199" s="253"/>
      <c r="BB199" s="253"/>
      <c r="BC199" s="253"/>
      <c r="BD199" s="253"/>
      <c r="BE199" s="253"/>
      <c r="BF199" s="253"/>
      <c r="BG199" s="253"/>
      <c r="BH199" s="253"/>
      <c r="BI199" s="253"/>
      <c r="BJ199" s="253"/>
      <c r="BK199" s="253"/>
      <c r="BL199" s="253"/>
      <c r="BM199" s="253"/>
      <c r="BN199" s="253"/>
      <c r="BO199" s="253"/>
      <c r="BP199" s="253"/>
      <c r="BQ199" s="253"/>
      <c r="BR199" s="253"/>
      <c r="BS199" s="253"/>
      <c r="BT199" s="253"/>
      <c r="BU199" s="253"/>
      <c r="BV199" s="253"/>
      <c r="BW199" s="253"/>
      <c r="BX199" s="253"/>
      <c r="BY199" s="253"/>
      <c r="BZ199" s="253"/>
      <c r="CA199" s="253"/>
      <c r="CB199" s="253"/>
      <c r="CC199" s="253"/>
      <c r="CD199" s="253"/>
      <c r="CE199" s="253"/>
      <c r="CF199" s="253"/>
      <c r="CG199" s="253"/>
      <c r="CH199" s="253"/>
      <c r="CI199" s="253"/>
      <c r="CJ199" s="253"/>
      <c r="CK199" s="253"/>
      <c r="CL199" s="253"/>
      <c r="CM199" s="253"/>
      <c r="CN199" s="253"/>
      <c r="CO199" s="253"/>
      <c r="CP199" s="253"/>
      <c r="CQ199" s="253"/>
      <c r="CR199" s="253"/>
      <c r="CS199" s="253"/>
      <c r="CT199" s="253"/>
      <c r="CU199" s="253"/>
      <c r="CV199" s="253"/>
      <c r="CW199" s="253"/>
      <c r="CX199" s="253"/>
      <c r="CY199" s="253"/>
      <c r="CZ199" s="253"/>
      <c r="DA199" s="253"/>
      <c r="DB199" s="253"/>
      <c r="DC199" s="253"/>
      <c r="DD199" s="253"/>
      <c r="DE199" s="253"/>
      <c r="DF199" s="253"/>
      <c r="DG199" s="253"/>
      <c r="DH199" s="253"/>
      <c r="DI199" s="253"/>
      <c r="DJ199" s="253"/>
      <c r="DK199" s="253"/>
      <c r="DL199" s="253"/>
      <c r="DM199" s="253"/>
      <c r="DN199" s="253"/>
      <c r="DO199" s="253"/>
      <c r="DP199" s="253"/>
      <c r="DQ199" s="253"/>
      <c r="DR199" s="253"/>
      <c r="DS199" s="253"/>
      <c r="DT199" s="253"/>
      <c r="DU199" s="253"/>
      <c r="DV199" s="253"/>
      <c r="DW199" s="253"/>
      <c r="DX199" s="253"/>
      <c r="DY199" s="253"/>
      <c r="DZ199" s="254"/>
    </row>
    <row r="200" spans="1:130" x14ac:dyDescent="0.3">
      <c r="A200" s="439"/>
      <c r="B200" s="263" t="s">
        <v>79</v>
      </c>
      <c r="C200" s="252"/>
      <c r="D200" s="253"/>
      <c r="E200" s="253"/>
      <c r="F200" s="253"/>
      <c r="G200" s="253"/>
      <c r="H200" s="253"/>
      <c r="I200" s="253"/>
      <c r="J200" s="253"/>
      <c r="K200" s="253"/>
      <c r="L200" s="253"/>
      <c r="M200" s="253"/>
      <c r="N200" s="253"/>
      <c r="O200" s="253"/>
      <c r="P200" s="253"/>
      <c r="Q200" s="253"/>
      <c r="R200" s="253"/>
      <c r="S200" s="253"/>
      <c r="T200" s="253"/>
      <c r="U200" s="253"/>
      <c r="V200" s="253"/>
      <c r="W200" s="253"/>
      <c r="X200" s="253"/>
      <c r="Y200" s="253"/>
      <c r="Z200" s="253"/>
      <c r="AA200" s="253"/>
      <c r="AB200" s="253"/>
      <c r="AC200" s="253"/>
      <c r="AD200" s="253"/>
      <c r="AE200" s="253"/>
      <c r="AF200" s="253"/>
      <c r="AG200" s="253"/>
      <c r="AH200" s="253"/>
      <c r="AI200" s="253"/>
      <c r="AJ200" s="253"/>
      <c r="AK200" s="253"/>
      <c r="AL200" s="253"/>
      <c r="AM200" s="253"/>
      <c r="AN200" s="253"/>
      <c r="AO200" s="253"/>
      <c r="AP200" s="253"/>
      <c r="AQ200" s="253"/>
      <c r="AR200" s="253"/>
      <c r="AS200" s="253"/>
      <c r="AT200" s="253"/>
      <c r="AU200" s="253"/>
      <c r="AV200" s="253"/>
      <c r="AW200" s="253"/>
      <c r="AX200" s="253"/>
      <c r="AY200" s="253"/>
      <c r="AZ200" s="253"/>
      <c r="BA200" s="253"/>
      <c r="BB200" s="253"/>
      <c r="BC200" s="253"/>
      <c r="BD200" s="253"/>
      <c r="BE200" s="253"/>
      <c r="BF200" s="253"/>
      <c r="BG200" s="253"/>
      <c r="BH200" s="253"/>
      <c r="BI200" s="253"/>
      <c r="BJ200" s="253"/>
      <c r="BK200" s="253"/>
      <c r="BL200" s="253"/>
      <c r="BM200" s="253"/>
      <c r="BN200" s="253"/>
      <c r="BO200" s="253"/>
      <c r="BP200" s="253"/>
      <c r="BQ200" s="253"/>
      <c r="BR200" s="253"/>
      <c r="BS200" s="253"/>
      <c r="BT200" s="253"/>
      <c r="BU200" s="253"/>
      <c r="BV200" s="253"/>
      <c r="BW200" s="253"/>
      <c r="BX200" s="253"/>
      <c r="BY200" s="253"/>
      <c r="BZ200" s="253"/>
      <c r="CA200" s="253"/>
      <c r="CB200" s="253"/>
      <c r="CC200" s="253"/>
      <c r="CD200" s="253"/>
      <c r="CE200" s="253"/>
      <c r="CF200" s="253"/>
      <c r="CG200" s="253"/>
      <c r="CH200" s="253"/>
      <c r="CI200" s="253"/>
      <c r="CJ200" s="253"/>
      <c r="CK200" s="253"/>
      <c r="CL200" s="253"/>
      <c r="CM200" s="253"/>
      <c r="CN200" s="253"/>
      <c r="CO200" s="253"/>
      <c r="CP200" s="253"/>
      <c r="CQ200" s="253"/>
      <c r="CR200" s="253"/>
      <c r="CS200" s="253"/>
      <c r="CT200" s="253"/>
      <c r="CU200" s="253"/>
      <c r="CV200" s="253"/>
      <c r="CW200" s="253"/>
      <c r="CX200" s="253"/>
      <c r="CY200" s="253"/>
      <c r="CZ200" s="253"/>
      <c r="DA200" s="253"/>
      <c r="DB200" s="253"/>
      <c r="DC200" s="253"/>
      <c r="DD200" s="253"/>
      <c r="DE200" s="253"/>
      <c r="DF200" s="253"/>
      <c r="DG200" s="253"/>
      <c r="DH200" s="253"/>
      <c r="DI200" s="253"/>
      <c r="DJ200" s="253"/>
      <c r="DK200" s="253"/>
      <c r="DL200" s="253"/>
      <c r="DM200" s="253"/>
      <c r="DN200" s="253"/>
      <c r="DO200" s="253"/>
      <c r="DP200" s="253"/>
      <c r="DQ200" s="253"/>
      <c r="DR200" s="253"/>
      <c r="DS200" s="253"/>
      <c r="DT200" s="253"/>
      <c r="DU200" s="253"/>
      <c r="DV200" s="253"/>
      <c r="DW200" s="253"/>
      <c r="DX200" s="253"/>
      <c r="DY200" s="253"/>
      <c r="DZ200" s="254"/>
    </row>
    <row r="201" spans="1:130" x14ac:dyDescent="0.3">
      <c r="A201" s="439"/>
      <c r="B201" s="263" t="s">
        <v>77</v>
      </c>
      <c r="C201" s="252"/>
      <c r="D201" s="253"/>
      <c r="E201" s="253"/>
      <c r="F201" s="253"/>
      <c r="G201" s="253"/>
      <c r="H201" s="253"/>
      <c r="I201" s="253"/>
      <c r="J201" s="253"/>
      <c r="K201" s="253"/>
      <c r="L201" s="253"/>
      <c r="M201" s="253"/>
      <c r="N201" s="253"/>
      <c r="O201" s="253"/>
      <c r="P201" s="253"/>
      <c r="Q201" s="253"/>
      <c r="R201" s="253"/>
      <c r="S201" s="253"/>
      <c r="T201" s="253"/>
      <c r="U201" s="253"/>
      <c r="V201" s="253"/>
      <c r="W201" s="253"/>
      <c r="X201" s="253"/>
      <c r="Y201" s="253"/>
      <c r="Z201" s="253"/>
      <c r="AA201" s="253"/>
      <c r="AB201" s="253"/>
      <c r="AC201" s="253"/>
      <c r="AD201" s="253"/>
      <c r="AE201" s="253"/>
      <c r="AF201" s="253"/>
      <c r="AG201" s="253"/>
      <c r="AH201" s="253"/>
      <c r="AI201" s="253"/>
      <c r="AJ201" s="253"/>
      <c r="AK201" s="253"/>
      <c r="AL201" s="253"/>
      <c r="AM201" s="253"/>
      <c r="AN201" s="253"/>
      <c r="AO201" s="253"/>
      <c r="AP201" s="253"/>
      <c r="AQ201" s="253"/>
      <c r="AR201" s="253"/>
      <c r="AS201" s="253"/>
      <c r="AT201" s="253"/>
      <c r="AU201" s="253"/>
      <c r="AV201" s="253"/>
      <c r="AW201" s="253"/>
      <c r="AX201" s="253"/>
      <c r="AY201" s="253"/>
      <c r="AZ201" s="253"/>
      <c r="BA201" s="253"/>
      <c r="BB201" s="253"/>
      <c r="BC201" s="253"/>
      <c r="BD201" s="253"/>
      <c r="BE201" s="253"/>
      <c r="BF201" s="253"/>
      <c r="BG201" s="253"/>
      <c r="BH201" s="253"/>
      <c r="BI201" s="253"/>
      <c r="BJ201" s="253"/>
      <c r="BK201" s="253"/>
      <c r="BL201" s="253"/>
      <c r="BM201" s="253"/>
      <c r="BN201" s="253"/>
      <c r="BO201" s="253"/>
      <c r="BP201" s="253"/>
      <c r="BQ201" s="253"/>
      <c r="BR201" s="253"/>
      <c r="BS201" s="253"/>
      <c r="BT201" s="253"/>
      <c r="BU201" s="253"/>
      <c r="BV201" s="253"/>
      <c r="BW201" s="253"/>
      <c r="BX201" s="253"/>
      <c r="BY201" s="253"/>
      <c r="BZ201" s="253"/>
      <c r="CA201" s="253"/>
      <c r="CB201" s="253"/>
      <c r="CC201" s="253"/>
      <c r="CD201" s="253"/>
      <c r="CE201" s="253"/>
      <c r="CF201" s="253"/>
      <c r="CG201" s="253"/>
      <c r="CH201" s="253"/>
      <c r="CI201" s="253"/>
      <c r="CJ201" s="253"/>
      <c r="CK201" s="253"/>
      <c r="CL201" s="253"/>
      <c r="CM201" s="253"/>
      <c r="CN201" s="253"/>
      <c r="CO201" s="253"/>
      <c r="CP201" s="253"/>
      <c r="CQ201" s="253"/>
      <c r="CR201" s="253"/>
      <c r="CS201" s="253"/>
      <c r="CT201" s="253"/>
      <c r="CU201" s="253"/>
      <c r="CV201" s="253"/>
      <c r="CW201" s="253"/>
      <c r="CX201" s="253"/>
      <c r="CY201" s="253"/>
      <c r="CZ201" s="253"/>
      <c r="DA201" s="253"/>
      <c r="DB201" s="253"/>
      <c r="DC201" s="253"/>
      <c r="DD201" s="253"/>
      <c r="DE201" s="253"/>
      <c r="DF201" s="253"/>
      <c r="DG201" s="253"/>
      <c r="DH201" s="253"/>
      <c r="DI201" s="253"/>
      <c r="DJ201" s="253"/>
      <c r="DK201" s="253"/>
      <c r="DL201" s="253"/>
      <c r="DM201" s="253"/>
      <c r="DN201" s="253"/>
      <c r="DO201" s="253"/>
      <c r="DP201" s="253"/>
      <c r="DQ201" s="253"/>
      <c r="DR201" s="253"/>
      <c r="DS201" s="253"/>
      <c r="DT201" s="253"/>
      <c r="DU201" s="253"/>
      <c r="DV201" s="253"/>
      <c r="DW201" s="253"/>
      <c r="DX201" s="253"/>
      <c r="DY201" s="253"/>
      <c r="DZ201" s="254"/>
    </row>
    <row r="202" spans="1:130" x14ac:dyDescent="0.3">
      <c r="A202" s="439"/>
      <c r="B202" s="263" t="s">
        <v>82</v>
      </c>
      <c r="C202" s="252"/>
      <c r="D202" s="253"/>
      <c r="E202" s="253"/>
      <c r="F202" s="253"/>
      <c r="G202" s="253"/>
      <c r="H202" s="253"/>
      <c r="I202" s="253"/>
      <c r="J202" s="253"/>
      <c r="K202" s="253"/>
      <c r="L202" s="253"/>
      <c r="M202" s="253"/>
      <c r="N202" s="253"/>
      <c r="O202" s="253"/>
      <c r="P202" s="253"/>
      <c r="Q202" s="253"/>
      <c r="R202" s="253"/>
      <c r="S202" s="253"/>
      <c r="T202" s="253"/>
      <c r="U202" s="253"/>
      <c r="V202" s="253"/>
      <c r="W202" s="253"/>
      <c r="X202" s="253"/>
      <c r="Y202" s="253"/>
      <c r="Z202" s="253"/>
      <c r="AA202" s="253"/>
      <c r="AB202" s="253"/>
      <c r="AC202" s="253"/>
      <c r="AD202" s="253"/>
      <c r="AE202" s="253"/>
      <c r="AF202" s="253"/>
      <c r="AG202" s="253"/>
      <c r="AH202" s="253"/>
      <c r="AI202" s="253"/>
      <c r="AJ202" s="253"/>
      <c r="AK202" s="253"/>
      <c r="AL202" s="253"/>
      <c r="AM202" s="253"/>
      <c r="AN202" s="253"/>
      <c r="AO202" s="253"/>
      <c r="AP202" s="253"/>
      <c r="AQ202" s="253"/>
      <c r="AR202" s="253"/>
      <c r="AS202" s="253"/>
      <c r="AT202" s="253"/>
      <c r="AU202" s="253"/>
      <c r="AV202" s="253"/>
      <c r="AW202" s="253"/>
      <c r="AX202" s="253"/>
      <c r="AY202" s="253"/>
      <c r="AZ202" s="253"/>
      <c r="BA202" s="253"/>
      <c r="BB202" s="253"/>
      <c r="BC202" s="253"/>
      <c r="BD202" s="253"/>
      <c r="BE202" s="253"/>
      <c r="BF202" s="253"/>
      <c r="BG202" s="253"/>
      <c r="BH202" s="253"/>
      <c r="BI202" s="253"/>
      <c r="BJ202" s="253"/>
      <c r="BK202" s="253"/>
      <c r="BL202" s="253"/>
      <c r="BM202" s="253"/>
      <c r="BN202" s="253"/>
      <c r="BO202" s="253"/>
      <c r="BP202" s="253"/>
      <c r="BQ202" s="253"/>
      <c r="BR202" s="253"/>
      <c r="BS202" s="253"/>
      <c r="BT202" s="253"/>
      <c r="BU202" s="253"/>
      <c r="BV202" s="253"/>
      <c r="BW202" s="253"/>
      <c r="BX202" s="253"/>
      <c r="BY202" s="253"/>
      <c r="BZ202" s="253"/>
      <c r="CA202" s="253"/>
      <c r="CB202" s="253"/>
      <c r="CC202" s="253"/>
      <c r="CD202" s="253"/>
      <c r="CE202" s="253"/>
      <c r="CF202" s="253"/>
      <c r="CG202" s="253"/>
      <c r="CH202" s="253"/>
      <c r="CI202" s="253"/>
      <c r="CJ202" s="253"/>
      <c r="CK202" s="253"/>
      <c r="CL202" s="253"/>
      <c r="CM202" s="253"/>
      <c r="CN202" s="253"/>
      <c r="CO202" s="253"/>
      <c r="CP202" s="253"/>
      <c r="CQ202" s="253"/>
      <c r="CR202" s="253"/>
      <c r="CS202" s="253"/>
      <c r="CT202" s="253"/>
      <c r="CU202" s="253"/>
      <c r="CV202" s="253"/>
      <c r="CW202" s="253"/>
      <c r="CX202" s="253"/>
      <c r="CY202" s="253"/>
      <c r="CZ202" s="253"/>
      <c r="DA202" s="253"/>
      <c r="DB202" s="253"/>
      <c r="DC202" s="253"/>
      <c r="DD202" s="253"/>
      <c r="DE202" s="253"/>
      <c r="DF202" s="253"/>
      <c r="DG202" s="253"/>
      <c r="DH202" s="253"/>
      <c r="DI202" s="253"/>
      <c r="DJ202" s="253"/>
      <c r="DK202" s="253"/>
      <c r="DL202" s="253"/>
      <c r="DM202" s="253"/>
      <c r="DN202" s="253"/>
      <c r="DO202" s="253"/>
      <c r="DP202" s="253"/>
      <c r="DQ202" s="253"/>
      <c r="DR202" s="253"/>
      <c r="DS202" s="253"/>
      <c r="DT202" s="253"/>
      <c r="DU202" s="253"/>
      <c r="DV202" s="253"/>
      <c r="DW202" s="253"/>
      <c r="DX202" s="253"/>
      <c r="DY202" s="253"/>
      <c r="DZ202" s="254"/>
    </row>
    <row r="203" spans="1:130" x14ac:dyDescent="0.3">
      <c r="A203" s="439"/>
      <c r="B203" s="263" t="s">
        <v>83</v>
      </c>
      <c r="C203" s="252"/>
      <c r="D203" s="253"/>
      <c r="E203" s="253"/>
      <c r="F203" s="253"/>
      <c r="G203" s="253"/>
      <c r="H203" s="253"/>
      <c r="I203" s="253"/>
      <c r="J203" s="253"/>
      <c r="K203" s="253"/>
      <c r="L203" s="253"/>
      <c r="M203" s="253"/>
      <c r="N203" s="253"/>
      <c r="O203" s="253"/>
      <c r="P203" s="253"/>
      <c r="Q203" s="253"/>
      <c r="R203" s="253"/>
      <c r="S203" s="253"/>
      <c r="T203" s="253"/>
      <c r="U203" s="253"/>
      <c r="V203" s="253"/>
      <c r="W203" s="253"/>
      <c r="X203" s="253"/>
      <c r="Y203" s="253"/>
      <c r="Z203" s="253"/>
      <c r="AA203" s="253"/>
      <c r="AB203" s="253"/>
      <c r="AC203" s="253"/>
      <c r="AD203" s="253"/>
      <c r="AE203" s="253"/>
      <c r="AF203" s="253"/>
      <c r="AG203" s="253"/>
      <c r="AH203" s="253"/>
      <c r="AI203" s="253"/>
      <c r="AJ203" s="253"/>
      <c r="AK203" s="253"/>
      <c r="AL203" s="253"/>
      <c r="AM203" s="253"/>
      <c r="AN203" s="253"/>
      <c r="AO203" s="253"/>
      <c r="AP203" s="253"/>
      <c r="AQ203" s="253"/>
      <c r="AR203" s="253"/>
      <c r="AS203" s="253"/>
      <c r="AT203" s="253"/>
      <c r="AU203" s="253"/>
      <c r="AV203" s="253"/>
      <c r="AW203" s="253"/>
      <c r="AX203" s="253"/>
      <c r="AY203" s="253"/>
      <c r="AZ203" s="253"/>
      <c r="BA203" s="253"/>
      <c r="BB203" s="253"/>
      <c r="BC203" s="253"/>
      <c r="BD203" s="253"/>
      <c r="BE203" s="253"/>
      <c r="BF203" s="253"/>
      <c r="BG203" s="253"/>
      <c r="BH203" s="253"/>
      <c r="BI203" s="253"/>
      <c r="BJ203" s="253"/>
      <c r="BK203" s="253"/>
      <c r="BL203" s="253"/>
      <c r="BM203" s="253"/>
      <c r="BN203" s="253"/>
      <c r="BO203" s="253"/>
      <c r="BP203" s="253"/>
      <c r="BQ203" s="253"/>
      <c r="BR203" s="253"/>
      <c r="BS203" s="253"/>
      <c r="BT203" s="253"/>
      <c r="BU203" s="253"/>
      <c r="BV203" s="253"/>
      <c r="BW203" s="253"/>
      <c r="BX203" s="253"/>
      <c r="BY203" s="253"/>
      <c r="BZ203" s="253"/>
      <c r="CA203" s="253"/>
      <c r="CB203" s="253"/>
      <c r="CC203" s="253"/>
      <c r="CD203" s="253"/>
      <c r="CE203" s="253"/>
      <c r="CF203" s="253"/>
      <c r="CG203" s="253"/>
      <c r="CH203" s="253"/>
      <c r="CI203" s="253"/>
      <c r="CJ203" s="253"/>
      <c r="CK203" s="253"/>
      <c r="CL203" s="253"/>
      <c r="CM203" s="253"/>
      <c r="CN203" s="253"/>
      <c r="CO203" s="253"/>
      <c r="CP203" s="253"/>
      <c r="CQ203" s="253"/>
      <c r="CR203" s="253"/>
      <c r="CS203" s="253"/>
      <c r="CT203" s="253"/>
      <c r="CU203" s="253"/>
      <c r="CV203" s="253"/>
      <c r="CW203" s="253"/>
      <c r="CX203" s="253"/>
      <c r="CY203" s="253"/>
      <c r="CZ203" s="253"/>
      <c r="DA203" s="253"/>
      <c r="DB203" s="253"/>
      <c r="DC203" s="253"/>
      <c r="DD203" s="253"/>
      <c r="DE203" s="253"/>
      <c r="DF203" s="253"/>
      <c r="DG203" s="253"/>
      <c r="DH203" s="253"/>
      <c r="DI203" s="253"/>
      <c r="DJ203" s="253"/>
      <c r="DK203" s="253"/>
      <c r="DL203" s="253"/>
      <c r="DM203" s="253"/>
      <c r="DN203" s="253"/>
      <c r="DO203" s="253"/>
      <c r="DP203" s="253"/>
      <c r="DQ203" s="253"/>
      <c r="DR203" s="253"/>
      <c r="DS203" s="253"/>
      <c r="DT203" s="253"/>
      <c r="DU203" s="253"/>
      <c r="DV203" s="253"/>
      <c r="DW203" s="253"/>
      <c r="DX203" s="253"/>
      <c r="DY203" s="253"/>
      <c r="DZ203" s="254"/>
    </row>
    <row r="204" spans="1:130" x14ac:dyDescent="0.3">
      <c r="A204" s="439"/>
      <c r="B204" s="263" t="s">
        <v>38</v>
      </c>
      <c r="C204" s="252"/>
      <c r="D204" s="253"/>
      <c r="E204" s="253"/>
      <c r="F204" s="253"/>
      <c r="G204" s="253"/>
      <c r="H204" s="253"/>
      <c r="I204" s="253"/>
      <c r="J204" s="253"/>
      <c r="K204" s="253"/>
      <c r="L204" s="253"/>
      <c r="M204" s="253"/>
      <c r="N204" s="253"/>
      <c r="O204" s="253"/>
      <c r="P204" s="253"/>
      <c r="Q204" s="253"/>
      <c r="R204" s="253"/>
      <c r="S204" s="253"/>
      <c r="T204" s="253"/>
      <c r="U204" s="253"/>
      <c r="V204" s="253"/>
      <c r="W204" s="253"/>
      <c r="X204" s="253"/>
      <c r="Y204" s="253"/>
      <c r="Z204" s="253"/>
      <c r="AA204" s="253"/>
      <c r="AB204" s="253"/>
      <c r="AC204" s="253"/>
      <c r="AD204" s="253"/>
      <c r="AE204" s="253"/>
      <c r="AF204" s="253"/>
      <c r="AG204" s="253"/>
      <c r="AH204" s="253"/>
      <c r="AI204" s="253"/>
      <c r="AJ204" s="253"/>
      <c r="AK204" s="253"/>
      <c r="AL204" s="253"/>
      <c r="AM204" s="253"/>
      <c r="AN204" s="253"/>
      <c r="AO204" s="253"/>
      <c r="AP204" s="253"/>
      <c r="AQ204" s="253"/>
      <c r="AR204" s="253"/>
      <c r="AS204" s="253"/>
      <c r="AT204" s="253"/>
      <c r="AU204" s="253"/>
      <c r="AV204" s="253"/>
      <c r="AW204" s="253"/>
      <c r="AX204" s="253"/>
      <c r="AY204" s="253"/>
      <c r="AZ204" s="253"/>
      <c r="BA204" s="253"/>
      <c r="BB204" s="253"/>
      <c r="BC204" s="253"/>
      <c r="BD204" s="253"/>
      <c r="BE204" s="253"/>
      <c r="BF204" s="253"/>
      <c r="BG204" s="253"/>
      <c r="BH204" s="253"/>
      <c r="BI204" s="253"/>
      <c r="BJ204" s="253"/>
      <c r="BK204" s="253"/>
      <c r="BL204" s="253"/>
      <c r="BM204" s="253"/>
      <c r="BN204" s="253"/>
      <c r="BO204" s="253"/>
      <c r="BP204" s="253"/>
      <c r="BQ204" s="253"/>
      <c r="BR204" s="253"/>
      <c r="BS204" s="253"/>
      <c r="BT204" s="253"/>
      <c r="BU204" s="253"/>
      <c r="BV204" s="253"/>
      <c r="BW204" s="253"/>
      <c r="BX204" s="253"/>
      <c r="BY204" s="253"/>
      <c r="BZ204" s="253"/>
      <c r="CA204" s="253"/>
      <c r="CB204" s="253"/>
      <c r="CC204" s="253"/>
      <c r="CD204" s="253"/>
      <c r="CE204" s="253"/>
      <c r="CF204" s="253"/>
      <c r="CG204" s="253"/>
      <c r="CH204" s="253"/>
      <c r="CI204" s="253"/>
      <c r="CJ204" s="253"/>
      <c r="CK204" s="253"/>
      <c r="CL204" s="253"/>
      <c r="CM204" s="253"/>
      <c r="CN204" s="253"/>
      <c r="CO204" s="253"/>
      <c r="CP204" s="253"/>
      <c r="CQ204" s="253"/>
      <c r="CR204" s="253"/>
      <c r="CS204" s="253"/>
      <c r="CT204" s="253"/>
      <c r="CU204" s="253"/>
      <c r="CV204" s="253"/>
      <c r="CW204" s="253"/>
      <c r="CX204" s="253"/>
      <c r="CY204" s="253"/>
      <c r="CZ204" s="253"/>
      <c r="DA204" s="253"/>
      <c r="DB204" s="253"/>
      <c r="DC204" s="253"/>
      <c r="DD204" s="253"/>
      <c r="DE204" s="253"/>
      <c r="DF204" s="253"/>
      <c r="DG204" s="253"/>
      <c r="DH204" s="253"/>
      <c r="DI204" s="253"/>
      <c r="DJ204" s="253"/>
      <c r="DK204" s="253"/>
      <c r="DL204" s="253"/>
      <c r="DM204" s="253"/>
      <c r="DN204" s="253"/>
      <c r="DO204" s="253"/>
      <c r="DP204" s="253"/>
      <c r="DQ204" s="253"/>
      <c r="DR204" s="253"/>
      <c r="DS204" s="253"/>
      <c r="DT204" s="253"/>
      <c r="DU204" s="253"/>
      <c r="DV204" s="253"/>
      <c r="DW204" s="253"/>
      <c r="DX204" s="253"/>
      <c r="DY204" s="253"/>
      <c r="DZ204" s="254"/>
    </row>
    <row r="205" spans="1:130" x14ac:dyDescent="0.3">
      <c r="A205" s="439"/>
      <c r="B205" s="280" t="s">
        <v>80</v>
      </c>
      <c r="C205" s="252"/>
      <c r="D205" s="253"/>
      <c r="E205" s="253"/>
      <c r="F205" s="253"/>
      <c r="G205" s="253"/>
      <c r="H205" s="253"/>
      <c r="I205" s="253"/>
      <c r="J205" s="253"/>
      <c r="K205" s="253"/>
      <c r="L205" s="253"/>
      <c r="M205" s="253"/>
      <c r="N205" s="253"/>
      <c r="O205" s="253"/>
      <c r="P205" s="253"/>
      <c r="Q205" s="253"/>
      <c r="R205" s="253"/>
      <c r="S205" s="253"/>
      <c r="T205" s="253"/>
      <c r="U205" s="253"/>
      <c r="V205" s="253"/>
      <c r="W205" s="253"/>
      <c r="X205" s="253"/>
      <c r="Y205" s="253"/>
      <c r="Z205" s="253"/>
      <c r="AA205" s="253"/>
      <c r="AB205" s="253"/>
      <c r="AC205" s="253"/>
      <c r="AD205" s="253"/>
      <c r="AE205" s="253"/>
      <c r="AF205" s="253"/>
      <c r="AG205" s="253"/>
      <c r="AH205" s="253"/>
      <c r="AI205" s="253"/>
      <c r="AJ205" s="253"/>
      <c r="AK205" s="253"/>
      <c r="AL205" s="253"/>
      <c r="AM205" s="253"/>
      <c r="AN205" s="253"/>
      <c r="AO205" s="253"/>
      <c r="AP205" s="253"/>
      <c r="AQ205" s="253"/>
      <c r="AR205" s="253"/>
      <c r="AS205" s="253"/>
      <c r="AT205" s="253"/>
      <c r="AU205" s="253"/>
      <c r="AV205" s="253"/>
      <c r="AW205" s="253"/>
      <c r="AX205" s="253"/>
      <c r="AY205" s="253"/>
      <c r="AZ205" s="253"/>
      <c r="BA205" s="253"/>
      <c r="BB205" s="253"/>
      <c r="BC205" s="253"/>
      <c r="BD205" s="253"/>
      <c r="BE205" s="253"/>
      <c r="BF205" s="253"/>
      <c r="BG205" s="253"/>
      <c r="BH205" s="253"/>
      <c r="BI205" s="253"/>
      <c r="BJ205" s="253"/>
      <c r="BK205" s="253"/>
      <c r="BL205" s="253"/>
      <c r="BM205" s="253"/>
      <c r="BN205" s="253"/>
      <c r="BO205" s="253"/>
      <c r="BP205" s="253"/>
      <c r="BQ205" s="253"/>
      <c r="BR205" s="253"/>
      <c r="BS205" s="253"/>
      <c r="BT205" s="253"/>
      <c r="BU205" s="253"/>
      <c r="BV205" s="253"/>
      <c r="BW205" s="253"/>
      <c r="BX205" s="253"/>
      <c r="BY205" s="253"/>
      <c r="BZ205" s="253"/>
      <c r="CA205" s="253"/>
      <c r="CB205" s="253"/>
      <c r="CC205" s="253"/>
      <c r="CD205" s="253"/>
      <c r="CE205" s="253"/>
      <c r="CF205" s="253"/>
      <c r="CG205" s="253"/>
      <c r="CH205" s="253"/>
      <c r="CI205" s="253"/>
      <c r="CJ205" s="253"/>
      <c r="CK205" s="253"/>
      <c r="CL205" s="253"/>
      <c r="CM205" s="253"/>
      <c r="CN205" s="253"/>
      <c r="CO205" s="253"/>
      <c r="CP205" s="253"/>
      <c r="CQ205" s="253"/>
      <c r="CR205" s="253"/>
      <c r="CS205" s="253"/>
      <c r="CT205" s="253"/>
      <c r="CU205" s="253"/>
      <c r="CV205" s="253"/>
      <c r="CW205" s="253"/>
      <c r="CX205" s="253"/>
      <c r="CY205" s="253"/>
      <c r="CZ205" s="253"/>
      <c r="DA205" s="253"/>
      <c r="DB205" s="253"/>
      <c r="DC205" s="253"/>
      <c r="DD205" s="253"/>
      <c r="DE205" s="253"/>
      <c r="DF205" s="253"/>
      <c r="DG205" s="253"/>
      <c r="DH205" s="253"/>
      <c r="DI205" s="253"/>
      <c r="DJ205" s="253"/>
      <c r="DK205" s="253"/>
      <c r="DL205" s="253"/>
      <c r="DM205" s="253"/>
      <c r="DN205" s="253"/>
      <c r="DO205" s="253"/>
      <c r="DP205" s="253"/>
      <c r="DQ205" s="253"/>
      <c r="DR205" s="253"/>
      <c r="DS205" s="253"/>
      <c r="DT205" s="253"/>
      <c r="DU205" s="253"/>
      <c r="DV205" s="253"/>
      <c r="DW205" s="253"/>
      <c r="DX205" s="253"/>
      <c r="DY205" s="253"/>
      <c r="DZ205" s="254"/>
    </row>
    <row r="206" spans="1:130" x14ac:dyDescent="0.3">
      <c r="A206" s="440"/>
      <c r="B206" s="263" t="s">
        <v>81</v>
      </c>
      <c r="C206" s="252"/>
      <c r="D206" s="253"/>
      <c r="E206" s="253"/>
      <c r="F206" s="253"/>
      <c r="G206" s="253"/>
      <c r="H206" s="253"/>
      <c r="I206" s="253"/>
      <c r="J206" s="253"/>
      <c r="K206" s="253"/>
      <c r="L206" s="253"/>
      <c r="M206" s="253"/>
      <c r="N206" s="253"/>
      <c r="O206" s="253"/>
      <c r="P206" s="253"/>
      <c r="Q206" s="253"/>
      <c r="R206" s="253"/>
      <c r="S206" s="253"/>
      <c r="T206" s="253"/>
      <c r="U206" s="253"/>
      <c r="V206" s="253"/>
      <c r="W206" s="253"/>
      <c r="X206" s="253"/>
      <c r="Y206" s="253"/>
      <c r="Z206" s="253"/>
      <c r="AA206" s="253"/>
      <c r="AB206" s="253"/>
      <c r="AC206" s="253"/>
      <c r="AD206" s="253"/>
      <c r="AE206" s="253"/>
      <c r="AF206" s="253"/>
      <c r="AG206" s="253"/>
      <c r="AH206" s="253"/>
      <c r="AI206" s="253"/>
      <c r="AJ206" s="253"/>
      <c r="AK206" s="253"/>
      <c r="AL206" s="253"/>
      <c r="AM206" s="253"/>
      <c r="AN206" s="253"/>
      <c r="AO206" s="253"/>
      <c r="AP206" s="253"/>
      <c r="AQ206" s="253"/>
      <c r="AR206" s="253"/>
      <c r="AS206" s="253"/>
      <c r="AT206" s="253"/>
      <c r="AU206" s="253"/>
      <c r="AV206" s="253"/>
      <c r="AW206" s="253"/>
      <c r="AX206" s="253"/>
      <c r="AY206" s="253"/>
      <c r="AZ206" s="253"/>
      <c r="BA206" s="253"/>
      <c r="BB206" s="253"/>
      <c r="BC206" s="253"/>
      <c r="BD206" s="253"/>
      <c r="BE206" s="253"/>
      <c r="BF206" s="253"/>
      <c r="BG206" s="253"/>
      <c r="BH206" s="253"/>
      <c r="BI206" s="253"/>
      <c r="BJ206" s="253"/>
      <c r="BK206" s="253"/>
      <c r="BL206" s="253"/>
      <c r="BM206" s="253"/>
      <c r="BN206" s="253"/>
      <c r="BO206" s="253"/>
      <c r="BP206" s="253"/>
      <c r="BQ206" s="253"/>
      <c r="BR206" s="253"/>
      <c r="BS206" s="253"/>
      <c r="BT206" s="253"/>
      <c r="BU206" s="253"/>
      <c r="BV206" s="253"/>
      <c r="BW206" s="253"/>
      <c r="BX206" s="253"/>
      <c r="BY206" s="253"/>
      <c r="BZ206" s="253"/>
      <c r="CA206" s="253"/>
      <c r="CB206" s="253"/>
      <c r="CC206" s="253"/>
      <c r="CD206" s="253"/>
      <c r="CE206" s="253"/>
      <c r="CF206" s="253"/>
      <c r="CG206" s="253"/>
      <c r="CH206" s="253"/>
      <c r="CI206" s="253"/>
      <c r="CJ206" s="253"/>
      <c r="CK206" s="253"/>
      <c r="CL206" s="253"/>
      <c r="CM206" s="253"/>
      <c r="CN206" s="253"/>
      <c r="CO206" s="253"/>
      <c r="CP206" s="253"/>
      <c r="CQ206" s="253"/>
      <c r="CR206" s="253"/>
      <c r="CS206" s="253"/>
      <c r="CT206" s="253"/>
      <c r="CU206" s="253"/>
      <c r="CV206" s="253"/>
      <c r="CW206" s="253"/>
      <c r="CX206" s="253"/>
      <c r="CY206" s="253"/>
      <c r="CZ206" s="253"/>
      <c r="DA206" s="253"/>
      <c r="DB206" s="253"/>
      <c r="DC206" s="253"/>
      <c r="DD206" s="253"/>
      <c r="DE206" s="253"/>
      <c r="DF206" s="253"/>
      <c r="DG206" s="253"/>
      <c r="DH206" s="253"/>
      <c r="DI206" s="253"/>
      <c r="DJ206" s="253"/>
      <c r="DK206" s="253"/>
      <c r="DL206" s="253"/>
      <c r="DM206" s="253"/>
      <c r="DN206" s="253"/>
      <c r="DO206" s="253"/>
      <c r="DP206" s="253"/>
      <c r="DQ206" s="253"/>
      <c r="DR206" s="253"/>
      <c r="DS206" s="253"/>
      <c r="DT206" s="253"/>
      <c r="DU206" s="253"/>
      <c r="DV206" s="253"/>
      <c r="DW206" s="253"/>
      <c r="DX206" s="253"/>
      <c r="DY206" s="253"/>
      <c r="DZ206" s="254"/>
    </row>
    <row r="207" spans="1:130" x14ac:dyDescent="0.3">
      <c r="A207" s="438">
        <f t="shared" si="10"/>
        <v>43153</v>
      </c>
      <c r="B207" s="263" t="s">
        <v>78</v>
      </c>
      <c r="C207" s="252"/>
      <c r="D207" s="253"/>
      <c r="E207" s="253"/>
      <c r="F207" s="253"/>
      <c r="G207" s="253"/>
      <c r="H207" s="253"/>
      <c r="I207" s="253"/>
      <c r="J207" s="253"/>
      <c r="K207" s="253"/>
      <c r="L207" s="253"/>
      <c r="M207" s="253"/>
      <c r="N207" s="253"/>
      <c r="O207" s="253"/>
      <c r="P207" s="253"/>
      <c r="Q207" s="253"/>
      <c r="R207" s="253"/>
      <c r="S207" s="253"/>
      <c r="T207" s="253"/>
      <c r="U207" s="253"/>
      <c r="V207" s="253"/>
      <c r="W207" s="253"/>
      <c r="X207" s="253"/>
      <c r="Y207" s="253"/>
      <c r="Z207" s="253"/>
      <c r="AA207" s="253"/>
      <c r="AB207" s="253"/>
      <c r="AC207" s="253"/>
      <c r="AD207" s="253"/>
      <c r="AE207" s="253"/>
      <c r="AF207" s="253"/>
      <c r="AG207" s="253"/>
      <c r="AH207" s="253"/>
      <c r="AI207" s="253"/>
      <c r="AJ207" s="253"/>
      <c r="AK207" s="253"/>
      <c r="AL207" s="253"/>
      <c r="AM207" s="253"/>
      <c r="AN207" s="253"/>
      <c r="AO207" s="253"/>
      <c r="AP207" s="253"/>
      <c r="AQ207" s="253"/>
      <c r="AR207" s="253"/>
      <c r="AS207" s="253"/>
      <c r="AT207" s="253"/>
      <c r="AU207" s="253"/>
      <c r="AV207" s="253"/>
      <c r="AW207" s="253"/>
      <c r="AX207" s="253"/>
      <c r="AY207" s="253"/>
      <c r="AZ207" s="253"/>
      <c r="BA207" s="253"/>
      <c r="BB207" s="253"/>
      <c r="BC207" s="253"/>
      <c r="BD207" s="253"/>
      <c r="BE207" s="253"/>
      <c r="BF207" s="253"/>
      <c r="BG207" s="253"/>
      <c r="BH207" s="253"/>
      <c r="BI207" s="253"/>
      <c r="BJ207" s="253"/>
      <c r="BK207" s="253"/>
      <c r="BL207" s="253"/>
      <c r="BM207" s="253"/>
      <c r="BN207" s="253"/>
      <c r="BO207" s="253"/>
      <c r="BP207" s="253"/>
      <c r="BQ207" s="253"/>
      <c r="BR207" s="253"/>
      <c r="BS207" s="253"/>
      <c r="BT207" s="253"/>
      <c r="BU207" s="253"/>
      <c r="BV207" s="253"/>
      <c r="BW207" s="253"/>
      <c r="BX207" s="253"/>
      <c r="BY207" s="253"/>
      <c r="BZ207" s="253"/>
      <c r="CA207" s="253"/>
      <c r="CB207" s="253"/>
      <c r="CC207" s="253"/>
      <c r="CD207" s="253"/>
      <c r="CE207" s="253"/>
      <c r="CF207" s="253"/>
      <c r="CG207" s="253"/>
      <c r="CH207" s="253"/>
      <c r="CI207" s="253"/>
      <c r="CJ207" s="253"/>
      <c r="CK207" s="253"/>
      <c r="CL207" s="253"/>
      <c r="CM207" s="253"/>
      <c r="CN207" s="253"/>
      <c r="CO207" s="253"/>
      <c r="CP207" s="253"/>
      <c r="CQ207" s="253"/>
      <c r="CR207" s="253"/>
      <c r="CS207" s="253"/>
      <c r="CT207" s="253"/>
      <c r="CU207" s="253"/>
      <c r="CV207" s="253"/>
      <c r="CW207" s="253"/>
      <c r="CX207" s="253"/>
      <c r="CY207" s="253"/>
      <c r="CZ207" s="253"/>
      <c r="DA207" s="253"/>
      <c r="DB207" s="253"/>
      <c r="DC207" s="253"/>
      <c r="DD207" s="253"/>
      <c r="DE207" s="253"/>
      <c r="DF207" s="253"/>
      <c r="DG207" s="253"/>
      <c r="DH207" s="253"/>
      <c r="DI207" s="253"/>
      <c r="DJ207" s="253"/>
      <c r="DK207" s="253"/>
      <c r="DL207" s="253"/>
      <c r="DM207" s="253"/>
      <c r="DN207" s="253"/>
      <c r="DO207" s="253"/>
      <c r="DP207" s="253"/>
      <c r="DQ207" s="253"/>
      <c r="DR207" s="253"/>
      <c r="DS207" s="253"/>
      <c r="DT207" s="253"/>
      <c r="DU207" s="253"/>
      <c r="DV207" s="253"/>
      <c r="DW207" s="253"/>
      <c r="DX207" s="253"/>
      <c r="DY207" s="253"/>
      <c r="DZ207" s="254"/>
    </row>
    <row r="208" spans="1:130" x14ac:dyDescent="0.3">
      <c r="A208" s="439"/>
      <c r="B208" s="263" t="s">
        <v>79</v>
      </c>
      <c r="C208" s="252"/>
      <c r="D208" s="253"/>
      <c r="E208" s="253"/>
      <c r="F208" s="253"/>
      <c r="G208" s="253"/>
      <c r="H208" s="253"/>
      <c r="I208" s="253"/>
      <c r="J208" s="253"/>
      <c r="K208" s="253"/>
      <c r="L208" s="253"/>
      <c r="M208" s="253"/>
      <c r="N208" s="253"/>
      <c r="O208" s="253"/>
      <c r="P208" s="253"/>
      <c r="Q208" s="253"/>
      <c r="R208" s="253"/>
      <c r="S208" s="253"/>
      <c r="T208" s="253"/>
      <c r="U208" s="253"/>
      <c r="V208" s="253"/>
      <c r="W208" s="253"/>
      <c r="X208" s="253"/>
      <c r="Y208" s="253"/>
      <c r="Z208" s="253"/>
      <c r="AA208" s="253"/>
      <c r="AB208" s="253"/>
      <c r="AC208" s="253"/>
      <c r="AD208" s="253"/>
      <c r="AE208" s="253"/>
      <c r="AF208" s="253"/>
      <c r="AG208" s="253"/>
      <c r="AH208" s="253"/>
      <c r="AI208" s="253"/>
      <c r="AJ208" s="253"/>
      <c r="AK208" s="253"/>
      <c r="AL208" s="253"/>
      <c r="AM208" s="253"/>
      <c r="AN208" s="253"/>
      <c r="AO208" s="253"/>
      <c r="AP208" s="253"/>
      <c r="AQ208" s="253"/>
      <c r="AR208" s="253"/>
      <c r="AS208" s="253"/>
      <c r="AT208" s="253"/>
      <c r="AU208" s="253"/>
      <c r="AV208" s="253"/>
      <c r="AW208" s="253"/>
      <c r="AX208" s="253"/>
      <c r="AY208" s="253"/>
      <c r="AZ208" s="253"/>
      <c r="BA208" s="253"/>
      <c r="BB208" s="253"/>
      <c r="BC208" s="253"/>
      <c r="BD208" s="253"/>
      <c r="BE208" s="253"/>
      <c r="BF208" s="253"/>
      <c r="BG208" s="253"/>
      <c r="BH208" s="253"/>
      <c r="BI208" s="253"/>
      <c r="BJ208" s="253"/>
      <c r="BK208" s="253"/>
      <c r="BL208" s="253"/>
      <c r="BM208" s="253"/>
      <c r="BN208" s="253"/>
      <c r="BO208" s="253"/>
      <c r="BP208" s="253"/>
      <c r="BQ208" s="253"/>
      <c r="BR208" s="253"/>
      <c r="BS208" s="253"/>
      <c r="BT208" s="253"/>
      <c r="BU208" s="253"/>
      <c r="BV208" s="253"/>
      <c r="BW208" s="253"/>
      <c r="BX208" s="253"/>
      <c r="BY208" s="253"/>
      <c r="BZ208" s="253"/>
      <c r="CA208" s="253"/>
      <c r="CB208" s="253"/>
      <c r="CC208" s="253"/>
      <c r="CD208" s="253"/>
      <c r="CE208" s="253"/>
      <c r="CF208" s="253"/>
      <c r="CG208" s="253"/>
      <c r="CH208" s="253"/>
      <c r="CI208" s="253"/>
      <c r="CJ208" s="253"/>
      <c r="CK208" s="253"/>
      <c r="CL208" s="253"/>
      <c r="CM208" s="253"/>
      <c r="CN208" s="253"/>
      <c r="CO208" s="253"/>
      <c r="CP208" s="253"/>
      <c r="CQ208" s="253"/>
      <c r="CR208" s="253"/>
      <c r="CS208" s="253"/>
      <c r="CT208" s="253"/>
      <c r="CU208" s="253"/>
      <c r="CV208" s="253"/>
      <c r="CW208" s="253"/>
      <c r="CX208" s="253"/>
      <c r="CY208" s="253"/>
      <c r="CZ208" s="253"/>
      <c r="DA208" s="253"/>
      <c r="DB208" s="253"/>
      <c r="DC208" s="253"/>
      <c r="DD208" s="253"/>
      <c r="DE208" s="253"/>
      <c r="DF208" s="253"/>
      <c r="DG208" s="253"/>
      <c r="DH208" s="253"/>
      <c r="DI208" s="253"/>
      <c r="DJ208" s="253"/>
      <c r="DK208" s="253"/>
      <c r="DL208" s="253"/>
      <c r="DM208" s="253"/>
      <c r="DN208" s="253"/>
      <c r="DO208" s="253"/>
      <c r="DP208" s="253"/>
      <c r="DQ208" s="253"/>
      <c r="DR208" s="253"/>
      <c r="DS208" s="253"/>
      <c r="DT208" s="253"/>
      <c r="DU208" s="253"/>
      <c r="DV208" s="253"/>
      <c r="DW208" s="253"/>
      <c r="DX208" s="253"/>
      <c r="DY208" s="253"/>
      <c r="DZ208" s="254"/>
    </row>
    <row r="209" spans="1:130" x14ac:dyDescent="0.3">
      <c r="A209" s="439"/>
      <c r="B209" s="263" t="s">
        <v>77</v>
      </c>
      <c r="C209" s="252"/>
      <c r="D209" s="253"/>
      <c r="E209" s="253"/>
      <c r="F209" s="253"/>
      <c r="G209" s="253"/>
      <c r="H209" s="253"/>
      <c r="I209" s="253"/>
      <c r="J209" s="253"/>
      <c r="K209" s="253"/>
      <c r="L209" s="253"/>
      <c r="M209" s="253"/>
      <c r="N209" s="253"/>
      <c r="O209" s="253"/>
      <c r="P209" s="253"/>
      <c r="Q209" s="253"/>
      <c r="R209" s="253"/>
      <c r="S209" s="253"/>
      <c r="T209" s="253"/>
      <c r="U209" s="253"/>
      <c r="V209" s="253"/>
      <c r="W209" s="253"/>
      <c r="X209" s="253"/>
      <c r="Y209" s="253"/>
      <c r="Z209" s="253"/>
      <c r="AA209" s="253"/>
      <c r="AB209" s="253"/>
      <c r="AC209" s="253"/>
      <c r="AD209" s="253"/>
      <c r="AE209" s="253"/>
      <c r="AF209" s="253"/>
      <c r="AG209" s="253"/>
      <c r="AH209" s="253"/>
      <c r="AI209" s="253"/>
      <c r="AJ209" s="253"/>
      <c r="AK209" s="253"/>
      <c r="AL209" s="253"/>
      <c r="AM209" s="253"/>
      <c r="AN209" s="253"/>
      <c r="AO209" s="253"/>
      <c r="AP209" s="253"/>
      <c r="AQ209" s="253"/>
      <c r="AR209" s="253"/>
      <c r="AS209" s="253"/>
      <c r="AT209" s="253"/>
      <c r="AU209" s="253"/>
      <c r="AV209" s="253"/>
      <c r="AW209" s="253"/>
      <c r="AX209" s="253"/>
      <c r="AY209" s="253"/>
      <c r="AZ209" s="253"/>
      <c r="BA209" s="253"/>
      <c r="BB209" s="253"/>
      <c r="BC209" s="253"/>
      <c r="BD209" s="253"/>
      <c r="BE209" s="253"/>
      <c r="BF209" s="253"/>
      <c r="BG209" s="253"/>
      <c r="BH209" s="253"/>
      <c r="BI209" s="253"/>
      <c r="BJ209" s="253"/>
      <c r="BK209" s="253"/>
      <c r="BL209" s="253"/>
      <c r="BM209" s="253"/>
      <c r="BN209" s="253"/>
      <c r="BO209" s="253"/>
      <c r="BP209" s="253"/>
      <c r="BQ209" s="253"/>
      <c r="BR209" s="253"/>
      <c r="BS209" s="253"/>
      <c r="BT209" s="253"/>
      <c r="BU209" s="253"/>
      <c r="BV209" s="253"/>
      <c r="BW209" s="253"/>
      <c r="BX209" s="253"/>
      <c r="BY209" s="253"/>
      <c r="BZ209" s="253"/>
      <c r="CA209" s="253"/>
      <c r="CB209" s="253"/>
      <c r="CC209" s="253"/>
      <c r="CD209" s="253"/>
      <c r="CE209" s="253"/>
      <c r="CF209" s="253"/>
      <c r="CG209" s="253"/>
      <c r="CH209" s="253"/>
      <c r="CI209" s="253"/>
      <c r="CJ209" s="253"/>
      <c r="CK209" s="253"/>
      <c r="CL209" s="253"/>
      <c r="CM209" s="253"/>
      <c r="CN209" s="253"/>
      <c r="CO209" s="253"/>
      <c r="CP209" s="253"/>
      <c r="CQ209" s="253"/>
      <c r="CR209" s="253"/>
      <c r="CS209" s="253"/>
      <c r="CT209" s="253"/>
      <c r="CU209" s="253"/>
      <c r="CV209" s="253"/>
      <c r="CW209" s="253"/>
      <c r="CX209" s="253"/>
      <c r="CY209" s="253"/>
      <c r="CZ209" s="253"/>
      <c r="DA209" s="253"/>
      <c r="DB209" s="253"/>
      <c r="DC209" s="253"/>
      <c r="DD209" s="253"/>
      <c r="DE209" s="253"/>
      <c r="DF209" s="253"/>
      <c r="DG209" s="253"/>
      <c r="DH209" s="253"/>
      <c r="DI209" s="253"/>
      <c r="DJ209" s="253"/>
      <c r="DK209" s="253"/>
      <c r="DL209" s="253"/>
      <c r="DM209" s="253"/>
      <c r="DN209" s="253"/>
      <c r="DO209" s="253"/>
      <c r="DP209" s="253"/>
      <c r="DQ209" s="253"/>
      <c r="DR209" s="253"/>
      <c r="DS209" s="253"/>
      <c r="DT209" s="253"/>
      <c r="DU209" s="253"/>
      <c r="DV209" s="253"/>
      <c r="DW209" s="253"/>
      <c r="DX209" s="253"/>
      <c r="DY209" s="253"/>
      <c r="DZ209" s="254"/>
    </row>
    <row r="210" spans="1:130" x14ac:dyDescent="0.3">
      <c r="A210" s="439"/>
      <c r="B210" s="263" t="s">
        <v>82</v>
      </c>
      <c r="C210" s="252"/>
      <c r="D210" s="253"/>
      <c r="E210" s="253"/>
      <c r="F210" s="253"/>
      <c r="G210" s="253"/>
      <c r="H210" s="253"/>
      <c r="I210" s="253"/>
      <c r="J210" s="253"/>
      <c r="K210" s="253"/>
      <c r="L210" s="253"/>
      <c r="M210" s="253"/>
      <c r="N210" s="253"/>
      <c r="O210" s="253"/>
      <c r="P210" s="253"/>
      <c r="Q210" s="253"/>
      <c r="R210" s="253"/>
      <c r="S210" s="253"/>
      <c r="T210" s="253"/>
      <c r="U210" s="253"/>
      <c r="V210" s="253"/>
      <c r="W210" s="253"/>
      <c r="X210" s="253"/>
      <c r="Y210" s="253"/>
      <c r="Z210" s="253"/>
      <c r="AA210" s="253"/>
      <c r="AB210" s="253"/>
      <c r="AC210" s="253"/>
      <c r="AD210" s="253"/>
      <c r="AE210" s="253"/>
      <c r="AF210" s="253"/>
      <c r="AG210" s="253"/>
      <c r="AH210" s="253"/>
      <c r="AI210" s="253"/>
      <c r="AJ210" s="253"/>
      <c r="AK210" s="253"/>
      <c r="AL210" s="253"/>
      <c r="AM210" s="253"/>
      <c r="AN210" s="253"/>
      <c r="AO210" s="253"/>
      <c r="AP210" s="253"/>
      <c r="AQ210" s="253"/>
      <c r="AR210" s="253"/>
      <c r="AS210" s="253"/>
      <c r="AT210" s="253"/>
      <c r="AU210" s="253"/>
      <c r="AV210" s="253"/>
      <c r="AW210" s="253"/>
      <c r="AX210" s="253"/>
      <c r="AY210" s="253"/>
      <c r="AZ210" s="253"/>
      <c r="BA210" s="253"/>
      <c r="BB210" s="253"/>
      <c r="BC210" s="253"/>
      <c r="BD210" s="253"/>
      <c r="BE210" s="253"/>
      <c r="BF210" s="253"/>
      <c r="BG210" s="253"/>
      <c r="BH210" s="253"/>
      <c r="BI210" s="253"/>
      <c r="BJ210" s="253"/>
      <c r="BK210" s="253"/>
      <c r="BL210" s="253"/>
      <c r="BM210" s="253"/>
      <c r="BN210" s="253"/>
      <c r="BO210" s="253"/>
      <c r="BP210" s="253"/>
      <c r="BQ210" s="253"/>
      <c r="BR210" s="253"/>
      <c r="BS210" s="253"/>
      <c r="BT210" s="253"/>
      <c r="BU210" s="253"/>
      <c r="BV210" s="253"/>
      <c r="BW210" s="253"/>
      <c r="BX210" s="253"/>
      <c r="BY210" s="253"/>
      <c r="BZ210" s="253"/>
      <c r="CA210" s="253"/>
      <c r="CB210" s="253"/>
      <c r="CC210" s="253"/>
      <c r="CD210" s="253"/>
      <c r="CE210" s="253"/>
      <c r="CF210" s="253"/>
      <c r="CG210" s="253"/>
      <c r="CH210" s="253"/>
      <c r="CI210" s="253"/>
      <c r="CJ210" s="253"/>
      <c r="CK210" s="253"/>
      <c r="CL210" s="253"/>
      <c r="CM210" s="253"/>
      <c r="CN210" s="253"/>
      <c r="CO210" s="253"/>
      <c r="CP210" s="253"/>
      <c r="CQ210" s="253"/>
      <c r="CR210" s="253"/>
      <c r="CS210" s="253"/>
      <c r="CT210" s="253"/>
      <c r="CU210" s="253"/>
      <c r="CV210" s="253"/>
      <c r="CW210" s="253"/>
      <c r="CX210" s="253"/>
      <c r="CY210" s="253"/>
      <c r="CZ210" s="253"/>
      <c r="DA210" s="253"/>
      <c r="DB210" s="253"/>
      <c r="DC210" s="253"/>
      <c r="DD210" s="253"/>
      <c r="DE210" s="253"/>
      <c r="DF210" s="253"/>
      <c r="DG210" s="253"/>
      <c r="DH210" s="253"/>
      <c r="DI210" s="253"/>
      <c r="DJ210" s="253"/>
      <c r="DK210" s="253"/>
      <c r="DL210" s="253"/>
      <c r="DM210" s="253"/>
      <c r="DN210" s="253"/>
      <c r="DO210" s="253"/>
      <c r="DP210" s="253"/>
      <c r="DQ210" s="253"/>
      <c r="DR210" s="253"/>
      <c r="DS210" s="253"/>
      <c r="DT210" s="253"/>
      <c r="DU210" s="253"/>
      <c r="DV210" s="253"/>
      <c r="DW210" s="253"/>
      <c r="DX210" s="253"/>
      <c r="DY210" s="253"/>
      <c r="DZ210" s="254"/>
    </row>
    <row r="211" spans="1:130" x14ac:dyDescent="0.3">
      <c r="A211" s="439"/>
      <c r="B211" s="263" t="s">
        <v>83</v>
      </c>
      <c r="C211" s="252"/>
      <c r="D211" s="253"/>
      <c r="E211" s="253"/>
      <c r="F211" s="253"/>
      <c r="G211" s="253"/>
      <c r="H211" s="253"/>
      <c r="I211" s="253"/>
      <c r="J211" s="253"/>
      <c r="K211" s="253"/>
      <c r="L211" s="253"/>
      <c r="M211" s="253"/>
      <c r="N211" s="253"/>
      <c r="O211" s="253"/>
      <c r="P211" s="253"/>
      <c r="Q211" s="253"/>
      <c r="R211" s="253"/>
      <c r="S211" s="253"/>
      <c r="T211" s="253"/>
      <c r="U211" s="253"/>
      <c r="V211" s="253"/>
      <c r="W211" s="253"/>
      <c r="X211" s="253"/>
      <c r="Y211" s="253"/>
      <c r="Z211" s="253"/>
      <c r="AA211" s="253"/>
      <c r="AB211" s="253"/>
      <c r="AC211" s="253"/>
      <c r="AD211" s="253"/>
      <c r="AE211" s="253"/>
      <c r="AF211" s="253"/>
      <c r="AG211" s="253"/>
      <c r="AH211" s="253"/>
      <c r="AI211" s="253"/>
      <c r="AJ211" s="253"/>
      <c r="AK211" s="253"/>
      <c r="AL211" s="253"/>
      <c r="AM211" s="253"/>
      <c r="AN211" s="253"/>
      <c r="AO211" s="253"/>
      <c r="AP211" s="253"/>
      <c r="AQ211" s="253"/>
      <c r="AR211" s="253"/>
      <c r="AS211" s="253"/>
      <c r="AT211" s="253"/>
      <c r="AU211" s="253"/>
      <c r="AV211" s="253"/>
      <c r="AW211" s="253"/>
      <c r="AX211" s="253"/>
      <c r="AY211" s="253"/>
      <c r="AZ211" s="253"/>
      <c r="BA211" s="253"/>
      <c r="BB211" s="253"/>
      <c r="BC211" s="253"/>
      <c r="BD211" s="253"/>
      <c r="BE211" s="253"/>
      <c r="BF211" s="253"/>
      <c r="BG211" s="253"/>
      <c r="BH211" s="253"/>
      <c r="BI211" s="253"/>
      <c r="BJ211" s="253"/>
      <c r="BK211" s="253"/>
      <c r="BL211" s="253"/>
      <c r="BM211" s="253"/>
      <c r="BN211" s="253"/>
      <c r="BO211" s="253"/>
      <c r="BP211" s="253"/>
      <c r="BQ211" s="253"/>
      <c r="BR211" s="253"/>
      <c r="BS211" s="253"/>
      <c r="BT211" s="253"/>
      <c r="BU211" s="253"/>
      <c r="BV211" s="253"/>
      <c r="BW211" s="253"/>
      <c r="BX211" s="253"/>
      <c r="BY211" s="253"/>
      <c r="BZ211" s="253"/>
      <c r="CA211" s="253"/>
      <c r="CB211" s="253"/>
      <c r="CC211" s="253"/>
      <c r="CD211" s="253"/>
      <c r="CE211" s="253"/>
      <c r="CF211" s="253"/>
      <c r="CG211" s="253"/>
      <c r="CH211" s="253"/>
      <c r="CI211" s="253"/>
      <c r="CJ211" s="253"/>
      <c r="CK211" s="253"/>
      <c r="CL211" s="253"/>
      <c r="CM211" s="253"/>
      <c r="CN211" s="253"/>
      <c r="CO211" s="253"/>
      <c r="CP211" s="253"/>
      <c r="CQ211" s="253"/>
      <c r="CR211" s="253"/>
      <c r="CS211" s="253"/>
      <c r="CT211" s="253"/>
      <c r="CU211" s="253"/>
      <c r="CV211" s="253"/>
      <c r="CW211" s="253"/>
      <c r="CX211" s="253"/>
      <c r="CY211" s="253"/>
      <c r="CZ211" s="253"/>
      <c r="DA211" s="253"/>
      <c r="DB211" s="253"/>
      <c r="DC211" s="253"/>
      <c r="DD211" s="253"/>
      <c r="DE211" s="253"/>
      <c r="DF211" s="253"/>
      <c r="DG211" s="253"/>
      <c r="DH211" s="253"/>
      <c r="DI211" s="253"/>
      <c r="DJ211" s="253"/>
      <c r="DK211" s="253"/>
      <c r="DL211" s="253"/>
      <c r="DM211" s="253"/>
      <c r="DN211" s="253"/>
      <c r="DO211" s="253"/>
      <c r="DP211" s="253"/>
      <c r="DQ211" s="253"/>
      <c r="DR211" s="253"/>
      <c r="DS211" s="253"/>
      <c r="DT211" s="253"/>
      <c r="DU211" s="253"/>
      <c r="DV211" s="253"/>
      <c r="DW211" s="253"/>
      <c r="DX211" s="253"/>
      <c r="DY211" s="253"/>
      <c r="DZ211" s="254"/>
    </row>
    <row r="212" spans="1:130" x14ac:dyDescent="0.3">
      <c r="A212" s="439"/>
      <c r="B212" s="263" t="s">
        <v>38</v>
      </c>
      <c r="C212" s="252"/>
      <c r="D212" s="253"/>
      <c r="E212" s="253"/>
      <c r="F212" s="253"/>
      <c r="G212" s="253"/>
      <c r="H212" s="253"/>
      <c r="I212" s="253"/>
      <c r="J212" s="253"/>
      <c r="K212" s="253"/>
      <c r="L212" s="253"/>
      <c r="M212" s="253"/>
      <c r="N212" s="253"/>
      <c r="O212" s="253"/>
      <c r="P212" s="253"/>
      <c r="Q212" s="253"/>
      <c r="R212" s="253"/>
      <c r="S212" s="253"/>
      <c r="T212" s="253"/>
      <c r="U212" s="253"/>
      <c r="V212" s="253"/>
      <c r="W212" s="253"/>
      <c r="X212" s="253"/>
      <c r="Y212" s="253"/>
      <c r="Z212" s="253"/>
      <c r="AA212" s="253"/>
      <c r="AB212" s="253"/>
      <c r="AC212" s="253"/>
      <c r="AD212" s="253"/>
      <c r="AE212" s="253"/>
      <c r="AF212" s="253"/>
      <c r="AG212" s="253"/>
      <c r="AH212" s="253"/>
      <c r="AI212" s="253"/>
      <c r="AJ212" s="253"/>
      <c r="AK212" s="253"/>
      <c r="AL212" s="253"/>
      <c r="AM212" s="253"/>
      <c r="AN212" s="253"/>
      <c r="AO212" s="253"/>
      <c r="AP212" s="253"/>
      <c r="AQ212" s="253"/>
      <c r="AR212" s="253"/>
      <c r="AS212" s="253"/>
      <c r="AT212" s="253"/>
      <c r="AU212" s="253"/>
      <c r="AV212" s="253"/>
      <c r="AW212" s="253"/>
      <c r="AX212" s="253"/>
      <c r="AY212" s="253"/>
      <c r="AZ212" s="253"/>
      <c r="BA212" s="253"/>
      <c r="BB212" s="253"/>
      <c r="BC212" s="253"/>
      <c r="BD212" s="253"/>
      <c r="BE212" s="253"/>
      <c r="BF212" s="253"/>
      <c r="BG212" s="253"/>
      <c r="BH212" s="253"/>
      <c r="BI212" s="253"/>
      <c r="BJ212" s="253"/>
      <c r="BK212" s="253"/>
      <c r="BL212" s="253"/>
      <c r="BM212" s="253"/>
      <c r="BN212" s="253"/>
      <c r="BO212" s="253"/>
      <c r="BP212" s="253"/>
      <c r="BQ212" s="253"/>
      <c r="BR212" s="253"/>
      <c r="BS212" s="253"/>
      <c r="BT212" s="253"/>
      <c r="BU212" s="253"/>
      <c r="BV212" s="253"/>
      <c r="BW212" s="253"/>
      <c r="BX212" s="253"/>
      <c r="BY212" s="253"/>
      <c r="BZ212" s="253"/>
      <c r="CA212" s="253"/>
      <c r="CB212" s="253"/>
      <c r="CC212" s="253"/>
      <c r="CD212" s="253"/>
      <c r="CE212" s="253"/>
      <c r="CF212" s="253"/>
      <c r="CG212" s="253"/>
      <c r="CH212" s="253"/>
      <c r="CI212" s="253"/>
      <c r="CJ212" s="253"/>
      <c r="CK212" s="253"/>
      <c r="CL212" s="253"/>
      <c r="CM212" s="253"/>
      <c r="CN212" s="253"/>
      <c r="CO212" s="253"/>
      <c r="CP212" s="253"/>
      <c r="CQ212" s="253"/>
      <c r="CR212" s="253"/>
      <c r="CS212" s="253"/>
      <c r="CT212" s="253"/>
      <c r="CU212" s="253"/>
      <c r="CV212" s="253"/>
      <c r="CW212" s="253"/>
      <c r="CX212" s="253"/>
      <c r="CY212" s="253"/>
      <c r="CZ212" s="253"/>
      <c r="DA212" s="253"/>
      <c r="DB212" s="253"/>
      <c r="DC212" s="253"/>
      <c r="DD212" s="253"/>
      <c r="DE212" s="253"/>
      <c r="DF212" s="253"/>
      <c r="DG212" s="253"/>
      <c r="DH212" s="253"/>
      <c r="DI212" s="253"/>
      <c r="DJ212" s="253"/>
      <c r="DK212" s="253"/>
      <c r="DL212" s="253"/>
      <c r="DM212" s="253"/>
      <c r="DN212" s="253"/>
      <c r="DO212" s="253"/>
      <c r="DP212" s="253"/>
      <c r="DQ212" s="253"/>
      <c r="DR212" s="253"/>
      <c r="DS212" s="253"/>
      <c r="DT212" s="253"/>
      <c r="DU212" s="253"/>
      <c r="DV212" s="253"/>
      <c r="DW212" s="253"/>
      <c r="DX212" s="253"/>
      <c r="DY212" s="253"/>
      <c r="DZ212" s="254"/>
    </row>
    <row r="213" spans="1:130" x14ac:dyDescent="0.3">
      <c r="A213" s="439"/>
      <c r="B213" s="280" t="s">
        <v>80</v>
      </c>
      <c r="C213" s="252"/>
      <c r="D213" s="253"/>
      <c r="E213" s="253"/>
      <c r="F213" s="253"/>
      <c r="G213" s="253"/>
      <c r="H213" s="253"/>
      <c r="I213" s="253"/>
      <c r="J213" s="253"/>
      <c r="K213" s="253"/>
      <c r="L213" s="253"/>
      <c r="M213" s="253"/>
      <c r="N213" s="253"/>
      <c r="O213" s="253"/>
      <c r="P213" s="253"/>
      <c r="Q213" s="253"/>
      <c r="R213" s="253"/>
      <c r="S213" s="253"/>
      <c r="T213" s="253"/>
      <c r="U213" s="253"/>
      <c r="V213" s="253"/>
      <c r="W213" s="253"/>
      <c r="X213" s="253"/>
      <c r="Y213" s="253"/>
      <c r="Z213" s="253"/>
      <c r="AA213" s="253"/>
      <c r="AB213" s="253"/>
      <c r="AC213" s="253"/>
      <c r="AD213" s="253"/>
      <c r="AE213" s="253"/>
      <c r="AF213" s="253"/>
      <c r="AG213" s="253"/>
      <c r="AH213" s="253"/>
      <c r="AI213" s="253"/>
      <c r="AJ213" s="253"/>
      <c r="AK213" s="253"/>
      <c r="AL213" s="253"/>
      <c r="AM213" s="253"/>
      <c r="AN213" s="253"/>
      <c r="AO213" s="253"/>
      <c r="AP213" s="253"/>
      <c r="AQ213" s="253"/>
      <c r="AR213" s="253"/>
      <c r="AS213" s="253"/>
      <c r="AT213" s="253"/>
      <c r="AU213" s="253"/>
      <c r="AV213" s="253"/>
      <c r="AW213" s="253"/>
      <c r="AX213" s="253"/>
      <c r="AY213" s="253"/>
      <c r="AZ213" s="253"/>
      <c r="BA213" s="253"/>
      <c r="BB213" s="253"/>
      <c r="BC213" s="253"/>
      <c r="BD213" s="253"/>
      <c r="BE213" s="253"/>
      <c r="BF213" s="253"/>
      <c r="BG213" s="253"/>
      <c r="BH213" s="253"/>
      <c r="BI213" s="253"/>
      <c r="BJ213" s="253"/>
      <c r="BK213" s="253"/>
      <c r="BL213" s="253"/>
      <c r="BM213" s="253"/>
      <c r="BN213" s="253"/>
      <c r="BO213" s="253"/>
      <c r="BP213" s="253"/>
      <c r="BQ213" s="253"/>
      <c r="BR213" s="253"/>
      <c r="BS213" s="253"/>
      <c r="BT213" s="253"/>
      <c r="BU213" s="253"/>
      <c r="BV213" s="253"/>
      <c r="BW213" s="253"/>
      <c r="BX213" s="253"/>
      <c r="BY213" s="253"/>
      <c r="BZ213" s="253"/>
      <c r="CA213" s="253"/>
      <c r="CB213" s="253"/>
      <c r="CC213" s="253"/>
      <c r="CD213" s="253"/>
      <c r="CE213" s="253"/>
      <c r="CF213" s="253"/>
      <c r="CG213" s="253"/>
      <c r="CH213" s="253"/>
      <c r="CI213" s="253"/>
      <c r="CJ213" s="253"/>
      <c r="CK213" s="253"/>
      <c r="CL213" s="253"/>
      <c r="CM213" s="253"/>
      <c r="CN213" s="253"/>
      <c r="CO213" s="253"/>
      <c r="CP213" s="253"/>
      <c r="CQ213" s="253"/>
      <c r="CR213" s="253"/>
      <c r="CS213" s="253"/>
      <c r="CT213" s="253"/>
      <c r="CU213" s="253"/>
      <c r="CV213" s="253"/>
      <c r="CW213" s="253"/>
      <c r="CX213" s="253"/>
      <c r="CY213" s="253"/>
      <c r="CZ213" s="253"/>
      <c r="DA213" s="253"/>
      <c r="DB213" s="253"/>
      <c r="DC213" s="253"/>
      <c r="DD213" s="253"/>
      <c r="DE213" s="253"/>
      <c r="DF213" s="253"/>
      <c r="DG213" s="253"/>
      <c r="DH213" s="253"/>
      <c r="DI213" s="253"/>
      <c r="DJ213" s="253"/>
      <c r="DK213" s="253"/>
      <c r="DL213" s="253"/>
      <c r="DM213" s="253"/>
      <c r="DN213" s="253"/>
      <c r="DO213" s="253"/>
      <c r="DP213" s="253"/>
      <c r="DQ213" s="253"/>
      <c r="DR213" s="253"/>
      <c r="DS213" s="253"/>
      <c r="DT213" s="253"/>
      <c r="DU213" s="253"/>
      <c r="DV213" s="253"/>
      <c r="DW213" s="253"/>
      <c r="DX213" s="253"/>
      <c r="DY213" s="253"/>
      <c r="DZ213" s="254"/>
    </row>
    <row r="214" spans="1:130" x14ac:dyDescent="0.3">
      <c r="A214" s="440"/>
      <c r="B214" s="263" t="s">
        <v>81</v>
      </c>
      <c r="C214" s="252"/>
      <c r="D214" s="253"/>
      <c r="E214" s="253"/>
      <c r="F214" s="253"/>
      <c r="G214" s="253"/>
      <c r="H214" s="253"/>
      <c r="I214" s="253"/>
      <c r="J214" s="253"/>
      <c r="K214" s="253"/>
      <c r="L214" s="253"/>
      <c r="M214" s="253"/>
      <c r="N214" s="253"/>
      <c r="O214" s="253"/>
      <c r="P214" s="253"/>
      <c r="Q214" s="253"/>
      <c r="R214" s="253"/>
      <c r="S214" s="253"/>
      <c r="T214" s="253"/>
      <c r="U214" s="253"/>
      <c r="V214" s="253"/>
      <c r="W214" s="253"/>
      <c r="X214" s="253"/>
      <c r="Y214" s="253"/>
      <c r="Z214" s="253"/>
      <c r="AA214" s="253"/>
      <c r="AB214" s="253"/>
      <c r="AC214" s="253"/>
      <c r="AD214" s="253"/>
      <c r="AE214" s="253"/>
      <c r="AF214" s="253"/>
      <c r="AG214" s="253"/>
      <c r="AH214" s="253"/>
      <c r="AI214" s="253"/>
      <c r="AJ214" s="253"/>
      <c r="AK214" s="253"/>
      <c r="AL214" s="253"/>
      <c r="AM214" s="253"/>
      <c r="AN214" s="253"/>
      <c r="AO214" s="253"/>
      <c r="AP214" s="253"/>
      <c r="AQ214" s="253"/>
      <c r="AR214" s="253"/>
      <c r="AS214" s="253"/>
      <c r="AT214" s="253"/>
      <c r="AU214" s="253"/>
      <c r="AV214" s="253"/>
      <c r="AW214" s="253"/>
      <c r="AX214" s="253"/>
      <c r="AY214" s="253"/>
      <c r="AZ214" s="253"/>
      <c r="BA214" s="253"/>
      <c r="BB214" s="253"/>
      <c r="BC214" s="253"/>
      <c r="BD214" s="253"/>
      <c r="BE214" s="253"/>
      <c r="BF214" s="253"/>
      <c r="BG214" s="253"/>
      <c r="BH214" s="253"/>
      <c r="BI214" s="253"/>
      <c r="BJ214" s="253"/>
      <c r="BK214" s="253"/>
      <c r="BL214" s="253"/>
      <c r="BM214" s="253"/>
      <c r="BN214" s="253"/>
      <c r="BO214" s="253"/>
      <c r="BP214" s="253"/>
      <c r="BQ214" s="253"/>
      <c r="BR214" s="253"/>
      <c r="BS214" s="253"/>
      <c r="BT214" s="253"/>
      <c r="BU214" s="253"/>
      <c r="BV214" s="253"/>
      <c r="BW214" s="253"/>
      <c r="BX214" s="253"/>
      <c r="BY214" s="253"/>
      <c r="BZ214" s="253"/>
      <c r="CA214" s="253"/>
      <c r="CB214" s="253"/>
      <c r="CC214" s="253"/>
      <c r="CD214" s="253"/>
      <c r="CE214" s="253"/>
      <c r="CF214" s="253"/>
      <c r="CG214" s="253"/>
      <c r="CH214" s="253"/>
      <c r="CI214" s="253"/>
      <c r="CJ214" s="253"/>
      <c r="CK214" s="253"/>
      <c r="CL214" s="253"/>
      <c r="CM214" s="253"/>
      <c r="CN214" s="253"/>
      <c r="CO214" s="253"/>
      <c r="CP214" s="253"/>
      <c r="CQ214" s="253"/>
      <c r="CR214" s="253"/>
      <c r="CS214" s="253"/>
      <c r="CT214" s="253"/>
      <c r="CU214" s="253"/>
      <c r="CV214" s="253"/>
      <c r="CW214" s="253"/>
      <c r="CX214" s="253"/>
      <c r="CY214" s="253"/>
      <c r="CZ214" s="253"/>
      <c r="DA214" s="253"/>
      <c r="DB214" s="253"/>
      <c r="DC214" s="253"/>
      <c r="DD214" s="253"/>
      <c r="DE214" s="253"/>
      <c r="DF214" s="253"/>
      <c r="DG214" s="253"/>
      <c r="DH214" s="253"/>
      <c r="DI214" s="253"/>
      <c r="DJ214" s="253"/>
      <c r="DK214" s="253"/>
      <c r="DL214" s="253"/>
      <c r="DM214" s="253"/>
      <c r="DN214" s="253"/>
      <c r="DO214" s="253"/>
      <c r="DP214" s="253"/>
      <c r="DQ214" s="253"/>
      <c r="DR214" s="253"/>
      <c r="DS214" s="253"/>
      <c r="DT214" s="253"/>
      <c r="DU214" s="253"/>
      <c r="DV214" s="253"/>
      <c r="DW214" s="253"/>
      <c r="DX214" s="253"/>
      <c r="DY214" s="253"/>
      <c r="DZ214" s="254"/>
    </row>
    <row r="215" spans="1:130" x14ac:dyDescent="0.3">
      <c r="A215" s="438">
        <f t="shared" si="10"/>
        <v>43160</v>
      </c>
      <c r="B215" s="263" t="s">
        <v>78</v>
      </c>
      <c r="C215" s="252"/>
      <c r="D215" s="253"/>
      <c r="E215" s="253"/>
      <c r="F215" s="253"/>
      <c r="G215" s="253"/>
      <c r="H215" s="253"/>
      <c r="I215" s="253"/>
      <c r="J215" s="253"/>
      <c r="K215" s="253"/>
      <c r="L215" s="253"/>
      <c r="M215" s="253"/>
      <c r="N215" s="253"/>
      <c r="O215" s="253"/>
      <c r="P215" s="253"/>
      <c r="Q215" s="253"/>
      <c r="R215" s="253"/>
      <c r="S215" s="253"/>
      <c r="T215" s="253"/>
      <c r="U215" s="253"/>
      <c r="V215" s="253"/>
      <c r="W215" s="253"/>
      <c r="X215" s="253"/>
      <c r="Y215" s="253"/>
      <c r="Z215" s="253"/>
      <c r="AA215" s="253"/>
      <c r="AB215" s="253"/>
      <c r="AC215" s="253"/>
      <c r="AD215" s="253"/>
      <c r="AE215" s="253"/>
      <c r="AF215" s="253"/>
      <c r="AG215" s="253"/>
      <c r="AH215" s="253"/>
      <c r="AI215" s="253"/>
      <c r="AJ215" s="253"/>
      <c r="AK215" s="253"/>
      <c r="AL215" s="253"/>
      <c r="AM215" s="253"/>
      <c r="AN215" s="253"/>
      <c r="AO215" s="253"/>
      <c r="AP215" s="253"/>
      <c r="AQ215" s="253"/>
      <c r="AR215" s="253"/>
      <c r="AS215" s="253"/>
      <c r="AT215" s="253"/>
      <c r="AU215" s="253"/>
      <c r="AV215" s="253"/>
      <c r="AW215" s="253"/>
      <c r="AX215" s="253"/>
      <c r="AY215" s="253"/>
      <c r="AZ215" s="253"/>
      <c r="BA215" s="253"/>
      <c r="BB215" s="253"/>
      <c r="BC215" s="253"/>
      <c r="BD215" s="253"/>
      <c r="BE215" s="253"/>
      <c r="BF215" s="253"/>
      <c r="BG215" s="253"/>
      <c r="BH215" s="253"/>
      <c r="BI215" s="253"/>
      <c r="BJ215" s="253"/>
      <c r="BK215" s="253"/>
      <c r="BL215" s="253"/>
      <c r="BM215" s="253"/>
      <c r="BN215" s="253"/>
      <c r="BO215" s="253"/>
      <c r="BP215" s="253"/>
      <c r="BQ215" s="253"/>
      <c r="BR215" s="253"/>
      <c r="BS215" s="253"/>
      <c r="BT215" s="253"/>
      <c r="BU215" s="253"/>
      <c r="BV215" s="253"/>
      <c r="BW215" s="253"/>
      <c r="BX215" s="253"/>
      <c r="BY215" s="253"/>
      <c r="BZ215" s="253"/>
      <c r="CA215" s="253"/>
      <c r="CB215" s="253"/>
      <c r="CC215" s="253"/>
      <c r="CD215" s="253"/>
      <c r="CE215" s="253"/>
      <c r="CF215" s="253"/>
      <c r="CG215" s="253"/>
      <c r="CH215" s="253"/>
      <c r="CI215" s="253"/>
      <c r="CJ215" s="253"/>
      <c r="CK215" s="253"/>
      <c r="CL215" s="253"/>
      <c r="CM215" s="253"/>
      <c r="CN215" s="253"/>
      <c r="CO215" s="253"/>
      <c r="CP215" s="253"/>
      <c r="CQ215" s="253"/>
      <c r="CR215" s="253"/>
      <c r="CS215" s="253"/>
      <c r="CT215" s="253"/>
      <c r="CU215" s="253"/>
      <c r="CV215" s="253"/>
      <c r="CW215" s="253"/>
      <c r="CX215" s="253"/>
      <c r="CY215" s="253"/>
      <c r="CZ215" s="253"/>
      <c r="DA215" s="253"/>
      <c r="DB215" s="253"/>
      <c r="DC215" s="253"/>
      <c r="DD215" s="253"/>
      <c r="DE215" s="253"/>
      <c r="DF215" s="253"/>
      <c r="DG215" s="253"/>
      <c r="DH215" s="253"/>
      <c r="DI215" s="253"/>
      <c r="DJ215" s="253"/>
      <c r="DK215" s="253"/>
      <c r="DL215" s="253"/>
      <c r="DM215" s="253"/>
      <c r="DN215" s="253"/>
      <c r="DO215" s="253"/>
      <c r="DP215" s="253"/>
      <c r="DQ215" s="253"/>
      <c r="DR215" s="253"/>
      <c r="DS215" s="253"/>
      <c r="DT215" s="253"/>
      <c r="DU215" s="253"/>
      <c r="DV215" s="253"/>
      <c r="DW215" s="253"/>
      <c r="DX215" s="253"/>
      <c r="DY215" s="253"/>
      <c r="DZ215" s="254"/>
    </row>
    <row r="216" spans="1:130" x14ac:dyDescent="0.3">
      <c r="A216" s="439"/>
      <c r="B216" s="263" t="s">
        <v>79</v>
      </c>
      <c r="C216" s="252"/>
      <c r="D216" s="253"/>
      <c r="E216" s="253"/>
      <c r="F216" s="253"/>
      <c r="G216" s="253"/>
      <c r="H216" s="253"/>
      <c r="I216" s="253"/>
      <c r="J216" s="253"/>
      <c r="K216" s="253"/>
      <c r="L216" s="253"/>
      <c r="M216" s="253"/>
      <c r="N216" s="253"/>
      <c r="O216" s="253"/>
      <c r="P216" s="253"/>
      <c r="Q216" s="253"/>
      <c r="R216" s="253"/>
      <c r="S216" s="253"/>
      <c r="T216" s="253"/>
      <c r="U216" s="253"/>
      <c r="V216" s="253"/>
      <c r="W216" s="253"/>
      <c r="X216" s="253"/>
      <c r="Y216" s="253"/>
      <c r="Z216" s="253"/>
      <c r="AA216" s="253"/>
      <c r="AB216" s="253"/>
      <c r="AC216" s="253"/>
      <c r="AD216" s="253"/>
      <c r="AE216" s="253"/>
      <c r="AF216" s="253"/>
      <c r="AG216" s="253"/>
      <c r="AH216" s="253"/>
      <c r="AI216" s="253"/>
      <c r="AJ216" s="253"/>
      <c r="AK216" s="253"/>
      <c r="AL216" s="253"/>
      <c r="AM216" s="253"/>
      <c r="AN216" s="253"/>
      <c r="AO216" s="253"/>
      <c r="AP216" s="253"/>
      <c r="AQ216" s="253"/>
      <c r="AR216" s="253"/>
      <c r="AS216" s="253"/>
      <c r="AT216" s="253"/>
      <c r="AU216" s="253"/>
      <c r="AV216" s="253"/>
      <c r="AW216" s="253"/>
      <c r="AX216" s="253"/>
      <c r="AY216" s="253"/>
      <c r="AZ216" s="253"/>
      <c r="BA216" s="253"/>
      <c r="BB216" s="253"/>
      <c r="BC216" s="253"/>
      <c r="BD216" s="253"/>
      <c r="BE216" s="253"/>
      <c r="BF216" s="253"/>
      <c r="BG216" s="253"/>
      <c r="BH216" s="253"/>
      <c r="BI216" s="253"/>
      <c r="BJ216" s="253"/>
      <c r="BK216" s="253"/>
      <c r="BL216" s="253"/>
      <c r="BM216" s="253"/>
      <c r="BN216" s="253"/>
      <c r="BO216" s="253"/>
      <c r="BP216" s="253"/>
      <c r="BQ216" s="253"/>
      <c r="BR216" s="253"/>
      <c r="BS216" s="253"/>
      <c r="BT216" s="253"/>
      <c r="BU216" s="253"/>
      <c r="BV216" s="253"/>
      <c r="BW216" s="253"/>
      <c r="BX216" s="253"/>
      <c r="BY216" s="253"/>
      <c r="BZ216" s="253"/>
      <c r="CA216" s="253"/>
      <c r="CB216" s="253"/>
      <c r="CC216" s="253"/>
      <c r="CD216" s="253"/>
      <c r="CE216" s="253"/>
      <c r="CF216" s="253"/>
      <c r="CG216" s="253"/>
      <c r="CH216" s="253"/>
      <c r="CI216" s="253"/>
      <c r="CJ216" s="253"/>
      <c r="CK216" s="253"/>
      <c r="CL216" s="253"/>
      <c r="CM216" s="253"/>
      <c r="CN216" s="253"/>
      <c r="CO216" s="253"/>
      <c r="CP216" s="253"/>
      <c r="CQ216" s="253"/>
      <c r="CR216" s="253"/>
      <c r="CS216" s="253"/>
      <c r="CT216" s="253"/>
      <c r="CU216" s="253"/>
      <c r="CV216" s="253"/>
      <c r="CW216" s="253"/>
      <c r="CX216" s="253"/>
      <c r="CY216" s="253"/>
      <c r="CZ216" s="253"/>
      <c r="DA216" s="253"/>
      <c r="DB216" s="253"/>
      <c r="DC216" s="253"/>
      <c r="DD216" s="253"/>
      <c r="DE216" s="253"/>
      <c r="DF216" s="253"/>
      <c r="DG216" s="253"/>
      <c r="DH216" s="253"/>
      <c r="DI216" s="253"/>
      <c r="DJ216" s="253"/>
      <c r="DK216" s="253"/>
      <c r="DL216" s="253"/>
      <c r="DM216" s="253"/>
      <c r="DN216" s="253"/>
      <c r="DO216" s="253"/>
      <c r="DP216" s="253"/>
      <c r="DQ216" s="253"/>
      <c r="DR216" s="253"/>
      <c r="DS216" s="253"/>
      <c r="DT216" s="253"/>
      <c r="DU216" s="253"/>
      <c r="DV216" s="253"/>
      <c r="DW216" s="253"/>
      <c r="DX216" s="253"/>
      <c r="DY216" s="253"/>
      <c r="DZ216" s="254"/>
    </row>
    <row r="217" spans="1:130" x14ac:dyDescent="0.3">
      <c r="A217" s="439"/>
      <c r="B217" s="263" t="s">
        <v>77</v>
      </c>
      <c r="C217" s="252"/>
      <c r="D217" s="253"/>
      <c r="E217" s="253"/>
      <c r="F217" s="253"/>
      <c r="G217" s="253"/>
      <c r="H217" s="253"/>
      <c r="I217" s="253"/>
      <c r="J217" s="253"/>
      <c r="K217" s="253"/>
      <c r="L217" s="253"/>
      <c r="M217" s="253"/>
      <c r="N217" s="253"/>
      <c r="O217" s="253"/>
      <c r="P217" s="253"/>
      <c r="Q217" s="253"/>
      <c r="R217" s="253"/>
      <c r="S217" s="253"/>
      <c r="T217" s="253"/>
      <c r="U217" s="253"/>
      <c r="V217" s="253"/>
      <c r="W217" s="253"/>
      <c r="X217" s="253"/>
      <c r="Y217" s="253"/>
      <c r="Z217" s="253"/>
      <c r="AA217" s="253"/>
      <c r="AB217" s="253"/>
      <c r="AC217" s="253"/>
      <c r="AD217" s="253"/>
      <c r="AE217" s="253"/>
      <c r="AF217" s="253"/>
      <c r="AG217" s="253"/>
      <c r="AH217" s="253"/>
      <c r="AI217" s="253"/>
      <c r="AJ217" s="253"/>
      <c r="AK217" s="253"/>
      <c r="AL217" s="253"/>
      <c r="AM217" s="253"/>
      <c r="AN217" s="253"/>
      <c r="AO217" s="253"/>
      <c r="AP217" s="253"/>
      <c r="AQ217" s="253"/>
      <c r="AR217" s="253"/>
      <c r="AS217" s="253"/>
      <c r="AT217" s="253"/>
      <c r="AU217" s="253"/>
      <c r="AV217" s="253"/>
      <c r="AW217" s="253"/>
      <c r="AX217" s="253"/>
      <c r="AY217" s="253"/>
      <c r="AZ217" s="253"/>
      <c r="BA217" s="253"/>
      <c r="BB217" s="253"/>
      <c r="BC217" s="253"/>
      <c r="BD217" s="253"/>
      <c r="BE217" s="253"/>
      <c r="BF217" s="253"/>
      <c r="BG217" s="253"/>
      <c r="BH217" s="253"/>
      <c r="BI217" s="253"/>
      <c r="BJ217" s="253"/>
      <c r="BK217" s="253"/>
      <c r="BL217" s="253"/>
      <c r="BM217" s="253"/>
      <c r="BN217" s="253"/>
      <c r="BO217" s="253"/>
      <c r="BP217" s="253"/>
      <c r="BQ217" s="253"/>
      <c r="BR217" s="253"/>
      <c r="BS217" s="253"/>
      <c r="BT217" s="253"/>
      <c r="BU217" s="253"/>
      <c r="BV217" s="253"/>
      <c r="BW217" s="253"/>
      <c r="BX217" s="253"/>
      <c r="BY217" s="253"/>
      <c r="BZ217" s="253"/>
      <c r="CA217" s="253"/>
      <c r="CB217" s="253"/>
      <c r="CC217" s="253"/>
      <c r="CD217" s="253"/>
      <c r="CE217" s="253"/>
      <c r="CF217" s="253"/>
      <c r="CG217" s="253"/>
      <c r="CH217" s="253"/>
      <c r="CI217" s="253"/>
      <c r="CJ217" s="253"/>
      <c r="CK217" s="253"/>
      <c r="CL217" s="253"/>
      <c r="CM217" s="253"/>
      <c r="CN217" s="253"/>
      <c r="CO217" s="253"/>
      <c r="CP217" s="253"/>
      <c r="CQ217" s="253"/>
      <c r="CR217" s="253"/>
      <c r="CS217" s="253"/>
      <c r="CT217" s="253"/>
      <c r="CU217" s="253"/>
      <c r="CV217" s="253"/>
      <c r="CW217" s="253"/>
      <c r="CX217" s="253"/>
      <c r="CY217" s="253"/>
      <c r="CZ217" s="253"/>
      <c r="DA217" s="253"/>
      <c r="DB217" s="253"/>
      <c r="DC217" s="253"/>
      <c r="DD217" s="253"/>
      <c r="DE217" s="253"/>
      <c r="DF217" s="253"/>
      <c r="DG217" s="253"/>
      <c r="DH217" s="253"/>
      <c r="DI217" s="253"/>
      <c r="DJ217" s="253"/>
      <c r="DK217" s="253"/>
      <c r="DL217" s="253"/>
      <c r="DM217" s="253"/>
      <c r="DN217" s="253"/>
      <c r="DO217" s="253"/>
      <c r="DP217" s="253"/>
      <c r="DQ217" s="253"/>
      <c r="DR217" s="253"/>
      <c r="DS217" s="253"/>
      <c r="DT217" s="253"/>
      <c r="DU217" s="253"/>
      <c r="DV217" s="253"/>
      <c r="DW217" s="253"/>
      <c r="DX217" s="253"/>
      <c r="DY217" s="253"/>
      <c r="DZ217" s="254"/>
    </row>
    <row r="218" spans="1:130" x14ac:dyDescent="0.3">
      <c r="A218" s="439"/>
      <c r="B218" s="263" t="s">
        <v>82</v>
      </c>
      <c r="C218" s="252"/>
      <c r="D218" s="253"/>
      <c r="E218" s="253"/>
      <c r="F218" s="253"/>
      <c r="G218" s="253"/>
      <c r="H218" s="253"/>
      <c r="I218" s="253"/>
      <c r="J218" s="253"/>
      <c r="K218" s="253"/>
      <c r="L218" s="253"/>
      <c r="M218" s="253"/>
      <c r="N218" s="253"/>
      <c r="O218" s="253"/>
      <c r="P218" s="253"/>
      <c r="Q218" s="253"/>
      <c r="R218" s="253"/>
      <c r="S218" s="253"/>
      <c r="T218" s="253"/>
      <c r="U218" s="253"/>
      <c r="V218" s="253"/>
      <c r="W218" s="253"/>
      <c r="X218" s="253"/>
      <c r="Y218" s="253"/>
      <c r="Z218" s="253"/>
      <c r="AA218" s="253"/>
      <c r="AB218" s="253"/>
      <c r="AC218" s="253"/>
      <c r="AD218" s="253"/>
      <c r="AE218" s="253"/>
      <c r="AF218" s="253"/>
      <c r="AG218" s="253"/>
      <c r="AH218" s="253"/>
      <c r="AI218" s="253"/>
      <c r="AJ218" s="253"/>
      <c r="AK218" s="253"/>
      <c r="AL218" s="253"/>
      <c r="AM218" s="253"/>
      <c r="AN218" s="253"/>
      <c r="AO218" s="253"/>
      <c r="AP218" s="253"/>
      <c r="AQ218" s="253"/>
      <c r="AR218" s="253"/>
      <c r="AS218" s="253"/>
      <c r="AT218" s="253"/>
      <c r="AU218" s="253"/>
      <c r="AV218" s="253"/>
      <c r="AW218" s="253"/>
      <c r="AX218" s="253"/>
      <c r="AY218" s="253"/>
      <c r="AZ218" s="253"/>
      <c r="BA218" s="253"/>
      <c r="BB218" s="253"/>
      <c r="BC218" s="253"/>
      <c r="BD218" s="253"/>
      <c r="BE218" s="253"/>
      <c r="BF218" s="253"/>
      <c r="BG218" s="253"/>
      <c r="BH218" s="253"/>
      <c r="BI218" s="253"/>
      <c r="BJ218" s="253"/>
      <c r="BK218" s="253"/>
      <c r="BL218" s="253"/>
      <c r="BM218" s="253"/>
      <c r="BN218" s="253"/>
      <c r="BO218" s="253"/>
      <c r="BP218" s="253"/>
      <c r="BQ218" s="253"/>
      <c r="BR218" s="253"/>
      <c r="BS218" s="253"/>
      <c r="BT218" s="253"/>
      <c r="BU218" s="253"/>
      <c r="BV218" s="253"/>
      <c r="BW218" s="253"/>
      <c r="BX218" s="253"/>
      <c r="BY218" s="253"/>
      <c r="BZ218" s="253"/>
      <c r="CA218" s="253"/>
      <c r="CB218" s="253"/>
      <c r="CC218" s="253"/>
      <c r="CD218" s="253"/>
      <c r="CE218" s="253"/>
      <c r="CF218" s="253"/>
      <c r="CG218" s="253"/>
      <c r="CH218" s="253"/>
      <c r="CI218" s="253"/>
      <c r="CJ218" s="253"/>
      <c r="CK218" s="253"/>
      <c r="CL218" s="253"/>
      <c r="CM218" s="253"/>
      <c r="CN218" s="253"/>
      <c r="CO218" s="253"/>
      <c r="CP218" s="253"/>
      <c r="CQ218" s="253"/>
      <c r="CR218" s="253"/>
      <c r="CS218" s="253"/>
      <c r="CT218" s="253"/>
      <c r="CU218" s="253"/>
      <c r="CV218" s="253"/>
      <c r="CW218" s="253"/>
      <c r="CX218" s="253"/>
      <c r="CY218" s="253"/>
      <c r="CZ218" s="253"/>
      <c r="DA218" s="253"/>
      <c r="DB218" s="253"/>
      <c r="DC218" s="253"/>
      <c r="DD218" s="253"/>
      <c r="DE218" s="253"/>
      <c r="DF218" s="253"/>
      <c r="DG218" s="253"/>
      <c r="DH218" s="253"/>
      <c r="DI218" s="253"/>
      <c r="DJ218" s="253"/>
      <c r="DK218" s="253"/>
      <c r="DL218" s="253"/>
      <c r="DM218" s="253"/>
      <c r="DN218" s="253"/>
      <c r="DO218" s="253"/>
      <c r="DP218" s="253"/>
      <c r="DQ218" s="253"/>
      <c r="DR218" s="253"/>
      <c r="DS218" s="253"/>
      <c r="DT218" s="253"/>
      <c r="DU218" s="253"/>
      <c r="DV218" s="253"/>
      <c r="DW218" s="253"/>
      <c r="DX218" s="253"/>
      <c r="DY218" s="253"/>
      <c r="DZ218" s="254"/>
    </row>
    <row r="219" spans="1:130" x14ac:dyDescent="0.3">
      <c r="A219" s="439"/>
      <c r="B219" s="263" t="s">
        <v>83</v>
      </c>
      <c r="C219" s="252"/>
      <c r="D219" s="253"/>
      <c r="E219" s="253"/>
      <c r="F219" s="253"/>
      <c r="G219" s="253"/>
      <c r="H219" s="253"/>
      <c r="I219" s="253"/>
      <c r="J219" s="253"/>
      <c r="K219" s="253"/>
      <c r="L219" s="253"/>
      <c r="M219" s="253"/>
      <c r="N219" s="253"/>
      <c r="O219" s="253"/>
      <c r="P219" s="253"/>
      <c r="Q219" s="253"/>
      <c r="R219" s="253"/>
      <c r="S219" s="253"/>
      <c r="T219" s="253"/>
      <c r="U219" s="253"/>
      <c r="V219" s="253"/>
      <c r="W219" s="253"/>
      <c r="X219" s="253"/>
      <c r="Y219" s="253"/>
      <c r="Z219" s="253"/>
      <c r="AA219" s="253"/>
      <c r="AB219" s="253"/>
      <c r="AC219" s="253"/>
      <c r="AD219" s="253"/>
      <c r="AE219" s="253"/>
      <c r="AF219" s="253"/>
      <c r="AG219" s="253"/>
      <c r="AH219" s="253"/>
      <c r="AI219" s="253"/>
      <c r="AJ219" s="253"/>
      <c r="AK219" s="253"/>
      <c r="AL219" s="253"/>
      <c r="AM219" s="253"/>
      <c r="AN219" s="253"/>
      <c r="AO219" s="253"/>
      <c r="AP219" s="253"/>
      <c r="AQ219" s="253"/>
      <c r="AR219" s="253"/>
      <c r="AS219" s="253"/>
      <c r="AT219" s="253"/>
      <c r="AU219" s="253"/>
      <c r="AV219" s="253"/>
      <c r="AW219" s="253"/>
      <c r="AX219" s="253"/>
      <c r="AY219" s="253"/>
      <c r="AZ219" s="253"/>
      <c r="BA219" s="253"/>
      <c r="BB219" s="253"/>
      <c r="BC219" s="253"/>
      <c r="BD219" s="253"/>
      <c r="BE219" s="253"/>
      <c r="BF219" s="253"/>
      <c r="BG219" s="253"/>
      <c r="BH219" s="253"/>
      <c r="BI219" s="253"/>
      <c r="BJ219" s="253"/>
      <c r="BK219" s="253"/>
      <c r="BL219" s="253"/>
      <c r="BM219" s="253"/>
      <c r="BN219" s="253"/>
      <c r="BO219" s="253"/>
      <c r="BP219" s="253"/>
      <c r="BQ219" s="253"/>
      <c r="BR219" s="253"/>
      <c r="BS219" s="253"/>
      <c r="BT219" s="253"/>
      <c r="BU219" s="253"/>
      <c r="BV219" s="253"/>
      <c r="BW219" s="253"/>
      <c r="BX219" s="253"/>
      <c r="BY219" s="253"/>
      <c r="BZ219" s="253"/>
      <c r="CA219" s="253"/>
      <c r="CB219" s="253"/>
      <c r="CC219" s="253"/>
      <c r="CD219" s="253"/>
      <c r="CE219" s="253"/>
      <c r="CF219" s="253"/>
      <c r="CG219" s="253"/>
      <c r="CH219" s="253"/>
      <c r="CI219" s="253"/>
      <c r="CJ219" s="253"/>
      <c r="CK219" s="253"/>
      <c r="CL219" s="253"/>
      <c r="CM219" s="253"/>
      <c r="CN219" s="253"/>
      <c r="CO219" s="253"/>
      <c r="CP219" s="253"/>
      <c r="CQ219" s="253"/>
      <c r="CR219" s="253"/>
      <c r="CS219" s="253"/>
      <c r="CT219" s="253"/>
      <c r="CU219" s="253"/>
      <c r="CV219" s="253"/>
      <c r="CW219" s="253"/>
      <c r="CX219" s="253"/>
      <c r="CY219" s="253"/>
      <c r="CZ219" s="253"/>
      <c r="DA219" s="253"/>
      <c r="DB219" s="253"/>
      <c r="DC219" s="253"/>
      <c r="DD219" s="253"/>
      <c r="DE219" s="253"/>
      <c r="DF219" s="253"/>
      <c r="DG219" s="253"/>
      <c r="DH219" s="253"/>
      <c r="DI219" s="253"/>
      <c r="DJ219" s="253"/>
      <c r="DK219" s="253"/>
      <c r="DL219" s="253"/>
      <c r="DM219" s="253"/>
      <c r="DN219" s="253"/>
      <c r="DO219" s="253"/>
      <c r="DP219" s="253"/>
      <c r="DQ219" s="253"/>
      <c r="DR219" s="253"/>
      <c r="DS219" s="253"/>
      <c r="DT219" s="253"/>
      <c r="DU219" s="253"/>
      <c r="DV219" s="253"/>
      <c r="DW219" s="253"/>
      <c r="DX219" s="253"/>
      <c r="DY219" s="253"/>
      <c r="DZ219" s="254"/>
    </row>
    <row r="220" spans="1:130" x14ac:dyDescent="0.3">
      <c r="A220" s="439"/>
      <c r="B220" s="263" t="s">
        <v>38</v>
      </c>
      <c r="C220" s="252"/>
      <c r="D220" s="253"/>
      <c r="E220" s="253"/>
      <c r="F220" s="253"/>
      <c r="G220" s="253"/>
      <c r="H220" s="253"/>
      <c r="I220" s="253"/>
      <c r="J220" s="253"/>
      <c r="K220" s="253"/>
      <c r="L220" s="253"/>
      <c r="M220" s="253"/>
      <c r="N220" s="253"/>
      <c r="O220" s="253"/>
      <c r="P220" s="253"/>
      <c r="Q220" s="253"/>
      <c r="R220" s="253"/>
      <c r="S220" s="253"/>
      <c r="T220" s="253"/>
      <c r="U220" s="253"/>
      <c r="V220" s="253"/>
      <c r="W220" s="253"/>
      <c r="X220" s="253"/>
      <c r="Y220" s="253"/>
      <c r="Z220" s="253"/>
      <c r="AA220" s="253"/>
      <c r="AB220" s="253"/>
      <c r="AC220" s="253"/>
      <c r="AD220" s="253"/>
      <c r="AE220" s="253"/>
      <c r="AF220" s="253"/>
      <c r="AG220" s="253"/>
      <c r="AH220" s="253"/>
      <c r="AI220" s="253"/>
      <c r="AJ220" s="253"/>
      <c r="AK220" s="253"/>
      <c r="AL220" s="253"/>
      <c r="AM220" s="253"/>
      <c r="AN220" s="253"/>
      <c r="AO220" s="253"/>
      <c r="AP220" s="253"/>
      <c r="AQ220" s="253"/>
      <c r="AR220" s="253"/>
      <c r="AS220" s="253"/>
      <c r="AT220" s="253"/>
      <c r="AU220" s="253"/>
      <c r="AV220" s="253"/>
      <c r="AW220" s="253"/>
      <c r="AX220" s="253"/>
      <c r="AY220" s="253"/>
      <c r="AZ220" s="253"/>
      <c r="BA220" s="253"/>
      <c r="BB220" s="253"/>
      <c r="BC220" s="253"/>
      <c r="BD220" s="253"/>
      <c r="BE220" s="253"/>
      <c r="BF220" s="253"/>
      <c r="BG220" s="253"/>
      <c r="BH220" s="253"/>
      <c r="BI220" s="253"/>
      <c r="BJ220" s="253"/>
      <c r="BK220" s="253"/>
      <c r="BL220" s="253"/>
      <c r="BM220" s="253"/>
      <c r="BN220" s="253"/>
      <c r="BO220" s="253"/>
      <c r="BP220" s="253"/>
      <c r="BQ220" s="253"/>
      <c r="BR220" s="253"/>
      <c r="BS220" s="253"/>
      <c r="BT220" s="253"/>
      <c r="BU220" s="253"/>
      <c r="BV220" s="253"/>
      <c r="BW220" s="253"/>
      <c r="BX220" s="253"/>
      <c r="BY220" s="253"/>
      <c r="BZ220" s="253"/>
      <c r="CA220" s="253"/>
      <c r="CB220" s="253"/>
      <c r="CC220" s="253"/>
      <c r="CD220" s="253"/>
      <c r="CE220" s="253"/>
      <c r="CF220" s="253"/>
      <c r="CG220" s="253"/>
      <c r="CH220" s="253"/>
      <c r="CI220" s="253"/>
      <c r="CJ220" s="253"/>
      <c r="CK220" s="253"/>
      <c r="CL220" s="253"/>
      <c r="CM220" s="253"/>
      <c r="CN220" s="253"/>
      <c r="CO220" s="253"/>
      <c r="CP220" s="253"/>
      <c r="CQ220" s="253"/>
      <c r="CR220" s="253"/>
      <c r="CS220" s="253"/>
      <c r="CT220" s="253"/>
      <c r="CU220" s="253"/>
      <c r="CV220" s="253"/>
      <c r="CW220" s="253"/>
      <c r="CX220" s="253"/>
      <c r="CY220" s="253"/>
      <c r="CZ220" s="253"/>
      <c r="DA220" s="253"/>
      <c r="DB220" s="253"/>
      <c r="DC220" s="253"/>
      <c r="DD220" s="253"/>
      <c r="DE220" s="253"/>
      <c r="DF220" s="253"/>
      <c r="DG220" s="253"/>
      <c r="DH220" s="253"/>
      <c r="DI220" s="253"/>
      <c r="DJ220" s="253"/>
      <c r="DK220" s="253"/>
      <c r="DL220" s="253"/>
      <c r="DM220" s="253"/>
      <c r="DN220" s="253"/>
      <c r="DO220" s="253"/>
      <c r="DP220" s="253"/>
      <c r="DQ220" s="253"/>
      <c r="DR220" s="253"/>
      <c r="DS220" s="253"/>
      <c r="DT220" s="253"/>
      <c r="DU220" s="253"/>
      <c r="DV220" s="253"/>
      <c r="DW220" s="253"/>
      <c r="DX220" s="253"/>
      <c r="DY220" s="253"/>
      <c r="DZ220" s="254"/>
    </row>
    <row r="221" spans="1:130" x14ac:dyDescent="0.3">
      <c r="A221" s="439"/>
      <c r="B221" s="280" t="s">
        <v>80</v>
      </c>
      <c r="C221" s="252"/>
      <c r="D221" s="253"/>
      <c r="E221" s="253"/>
      <c r="F221" s="253"/>
      <c r="G221" s="253"/>
      <c r="H221" s="253"/>
      <c r="I221" s="253"/>
      <c r="J221" s="253"/>
      <c r="K221" s="253"/>
      <c r="L221" s="253"/>
      <c r="M221" s="253"/>
      <c r="N221" s="253"/>
      <c r="O221" s="253"/>
      <c r="P221" s="253"/>
      <c r="Q221" s="253"/>
      <c r="R221" s="253"/>
      <c r="S221" s="253"/>
      <c r="T221" s="253"/>
      <c r="U221" s="253"/>
      <c r="V221" s="253"/>
      <c r="W221" s="253"/>
      <c r="X221" s="253"/>
      <c r="Y221" s="253"/>
      <c r="Z221" s="253"/>
      <c r="AA221" s="253"/>
      <c r="AB221" s="253"/>
      <c r="AC221" s="253"/>
      <c r="AD221" s="253"/>
      <c r="AE221" s="253"/>
      <c r="AF221" s="253"/>
      <c r="AG221" s="253"/>
      <c r="AH221" s="253"/>
      <c r="AI221" s="253"/>
      <c r="AJ221" s="253"/>
      <c r="AK221" s="253"/>
      <c r="AL221" s="253"/>
      <c r="AM221" s="253"/>
      <c r="AN221" s="253"/>
      <c r="AO221" s="253"/>
      <c r="AP221" s="253"/>
      <c r="AQ221" s="253"/>
      <c r="AR221" s="253"/>
      <c r="AS221" s="253"/>
      <c r="AT221" s="253"/>
      <c r="AU221" s="253"/>
      <c r="AV221" s="253"/>
      <c r="AW221" s="253"/>
      <c r="AX221" s="253"/>
      <c r="AY221" s="253"/>
      <c r="AZ221" s="253"/>
      <c r="BA221" s="253"/>
      <c r="BB221" s="253"/>
      <c r="BC221" s="253"/>
      <c r="BD221" s="253"/>
      <c r="BE221" s="253"/>
      <c r="BF221" s="253"/>
      <c r="BG221" s="253"/>
      <c r="BH221" s="253"/>
      <c r="BI221" s="253"/>
      <c r="BJ221" s="253"/>
      <c r="BK221" s="253"/>
      <c r="BL221" s="253"/>
      <c r="BM221" s="253"/>
      <c r="BN221" s="253"/>
      <c r="BO221" s="253"/>
      <c r="BP221" s="253"/>
      <c r="BQ221" s="253"/>
      <c r="BR221" s="253"/>
      <c r="BS221" s="253"/>
      <c r="BT221" s="253"/>
      <c r="BU221" s="253"/>
      <c r="BV221" s="253"/>
      <c r="BW221" s="253"/>
      <c r="BX221" s="253"/>
      <c r="BY221" s="253"/>
      <c r="BZ221" s="253"/>
      <c r="CA221" s="253"/>
      <c r="CB221" s="253"/>
      <c r="CC221" s="253"/>
      <c r="CD221" s="253"/>
      <c r="CE221" s="253"/>
      <c r="CF221" s="253"/>
      <c r="CG221" s="253"/>
      <c r="CH221" s="253"/>
      <c r="CI221" s="253"/>
      <c r="CJ221" s="253"/>
      <c r="CK221" s="253"/>
      <c r="CL221" s="253"/>
      <c r="CM221" s="253"/>
      <c r="CN221" s="253"/>
      <c r="CO221" s="253"/>
      <c r="CP221" s="253"/>
      <c r="CQ221" s="253"/>
      <c r="CR221" s="253"/>
      <c r="CS221" s="253"/>
      <c r="CT221" s="253"/>
      <c r="CU221" s="253"/>
      <c r="CV221" s="253"/>
      <c r="CW221" s="253"/>
      <c r="CX221" s="253"/>
      <c r="CY221" s="253"/>
      <c r="CZ221" s="253"/>
      <c r="DA221" s="253"/>
      <c r="DB221" s="253"/>
      <c r="DC221" s="253"/>
      <c r="DD221" s="253"/>
      <c r="DE221" s="253"/>
      <c r="DF221" s="253"/>
      <c r="DG221" s="253"/>
      <c r="DH221" s="253"/>
      <c r="DI221" s="253"/>
      <c r="DJ221" s="253"/>
      <c r="DK221" s="253"/>
      <c r="DL221" s="253"/>
      <c r="DM221" s="253"/>
      <c r="DN221" s="253"/>
      <c r="DO221" s="253"/>
      <c r="DP221" s="253"/>
      <c r="DQ221" s="253"/>
      <c r="DR221" s="253"/>
      <c r="DS221" s="253"/>
      <c r="DT221" s="253"/>
      <c r="DU221" s="253"/>
      <c r="DV221" s="253"/>
      <c r="DW221" s="253"/>
      <c r="DX221" s="253"/>
      <c r="DY221" s="253"/>
      <c r="DZ221" s="254"/>
    </row>
    <row r="222" spans="1:130" x14ac:dyDescent="0.3">
      <c r="A222" s="440"/>
      <c r="B222" s="263" t="s">
        <v>81</v>
      </c>
      <c r="C222" s="252"/>
      <c r="D222" s="253"/>
      <c r="E222" s="253"/>
      <c r="F222" s="253"/>
      <c r="G222" s="253"/>
      <c r="H222" s="253"/>
      <c r="I222" s="253"/>
      <c r="J222" s="253"/>
      <c r="K222" s="253"/>
      <c r="L222" s="253"/>
      <c r="M222" s="253"/>
      <c r="N222" s="253"/>
      <c r="O222" s="253"/>
      <c r="P222" s="253"/>
      <c r="Q222" s="253"/>
      <c r="R222" s="253"/>
      <c r="S222" s="253"/>
      <c r="T222" s="253"/>
      <c r="U222" s="253"/>
      <c r="V222" s="253"/>
      <c r="W222" s="253"/>
      <c r="X222" s="253"/>
      <c r="Y222" s="253"/>
      <c r="Z222" s="253"/>
      <c r="AA222" s="253"/>
      <c r="AB222" s="253"/>
      <c r="AC222" s="253"/>
      <c r="AD222" s="253"/>
      <c r="AE222" s="253"/>
      <c r="AF222" s="253"/>
      <c r="AG222" s="253"/>
      <c r="AH222" s="253"/>
      <c r="AI222" s="253"/>
      <c r="AJ222" s="253"/>
      <c r="AK222" s="253"/>
      <c r="AL222" s="253"/>
      <c r="AM222" s="253"/>
      <c r="AN222" s="253"/>
      <c r="AO222" s="253"/>
      <c r="AP222" s="253"/>
      <c r="AQ222" s="253"/>
      <c r="AR222" s="253"/>
      <c r="AS222" s="253"/>
      <c r="AT222" s="253"/>
      <c r="AU222" s="253"/>
      <c r="AV222" s="253"/>
      <c r="AW222" s="253"/>
      <c r="AX222" s="253"/>
      <c r="AY222" s="253"/>
      <c r="AZ222" s="253"/>
      <c r="BA222" s="253"/>
      <c r="BB222" s="253"/>
      <c r="BC222" s="253"/>
      <c r="BD222" s="253"/>
      <c r="BE222" s="253"/>
      <c r="BF222" s="253"/>
      <c r="BG222" s="253"/>
      <c r="BH222" s="253"/>
      <c r="BI222" s="253"/>
      <c r="BJ222" s="253"/>
      <c r="BK222" s="253"/>
      <c r="BL222" s="253"/>
      <c r="BM222" s="253"/>
      <c r="BN222" s="253"/>
      <c r="BO222" s="253"/>
      <c r="BP222" s="253"/>
      <c r="BQ222" s="253"/>
      <c r="BR222" s="253"/>
      <c r="BS222" s="253"/>
      <c r="BT222" s="253"/>
      <c r="BU222" s="253"/>
      <c r="BV222" s="253"/>
      <c r="BW222" s="253"/>
      <c r="BX222" s="253"/>
      <c r="BY222" s="253"/>
      <c r="BZ222" s="253"/>
      <c r="CA222" s="253"/>
      <c r="CB222" s="253"/>
      <c r="CC222" s="253"/>
      <c r="CD222" s="253"/>
      <c r="CE222" s="253"/>
      <c r="CF222" s="253"/>
      <c r="CG222" s="253"/>
      <c r="CH222" s="253"/>
      <c r="CI222" s="253"/>
      <c r="CJ222" s="253"/>
      <c r="CK222" s="253"/>
      <c r="CL222" s="253"/>
      <c r="CM222" s="253"/>
      <c r="CN222" s="253"/>
      <c r="CO222" s="253"/>
      <c r="CP222" s="253"/>
      <c r="CQ222" s="253"/>
      <c r="CR222" s="253"/>
      <c r="CS222" s="253"/>
      <c r="CT222" s="253"/>
      <c r="CU222" s="253"/>
      <c r="CV222" s="253"/>
      <c r="CW222" s="253"/>
      <c r="CX222" s="253"/>
      <c r="CY222" s="253"/>
      <c r="CZ222" s="253"/>
      <c r="DA222" s="253"/>
      <c r="DB222" s="253"/>
      <c r="DC222" s="253"/>
      <c r="DD222" s="253"/>
      <c r="DE222" s="253"/>
      <c r="DF222" s="253"/>
      <c r="DG222" s="253"/>
      <c r="DH222" s="253"/>
      <c r="DI222" s="253"/>
      <c r="DJ222" s="253"/>
      <c r="DK222" s="253"/>
      <c r="DL222" s="253"/>
      <c r="DM222" s="253"/>
      <c r="DN222" s="253"/>
      <c r="DO222" s="253"/>
      <c r="DP222" s="253"/>
      <c r="DQ222" s="253"/>
      <c r="DR222" s="253"/>
      <c r="DS222" s="253"/>
      <c r="DT222" s="253"/>
      <c r="DU222" s="253"/>
      <c r="DV222" s="253"/>
      <c r="DW222" s="253"/>
      <c r="DX222" s="253"/>
      <c r="DY222" s="253"/>
      <c r="DZ222" s="254"/>
    </row>
    <row r="223" spans="1:130" x14ac:dyDescent="0.3">
      <c r="A223" s="438">
        <f t="shared" si="10"/>
        <v>43167</v>
      </c>
      <c r="B223" s="263" t="s">
        <v>78</v>
      </c>
      <c r="C223" s="252"/>
      <c r="D223" s="253"/>
      <c r="E223" s="253"/>
      <c r="F223" s="253"/>
      <c r="G223" s="253"/>
      <c r="H223" s="253"/>
      <c r="I223" s="253"/>
      <c r="J223" s="253"/>
      <c r="K223" s="253"/>
      <c r="L223" s="253"/>
      <c r="M223" s="253"/>
      <c r="N223" s="253"/>
      <c r="O223" s="253"/>
      <c r="P223" s="253"/>
      <c r="Q223" s="253"/>
      <c r="R223" s="253"/>
      <c r="S223" s="253"/>
      <c r="T223" s="253"/>
      <c r="U223" s="253"/>
      <c r="V223" s="253"/>
      <c r="W223" s="253"/>
      <c r="X223" s="253"/>
      <c r="Y223" s="253"/>
      <c r="Z223" s="253"/>
      <c r="AA223" s="253"/>
      <c r="AB223" s="253"/>
      <c r="AC223" s="253"/>
      <c r="AD223" s="253"/>
      <c r="AE223" s="253"/>
      <c r="AF223" s="253"/>
      <c r="AG223" s="253"/>
      <c r="AH223" s="253"/>
      <c r="AI223" s="253"/>
      <c r="AJ223" s="253"/>
      <c r="AK223" s="253"/>
      <c r="AL223" s="253"/>
      <c r="AM223" s="253"/>
      <c r="AN223" s="253"/>
      <c r="AO223" s="253"/>
      <c r="AP223" s="253"/>
      <c r="AQ223" s="253"/>
      <c r="AR223" s="253"/>
      <c r="AS223" s="253"/>
      <c r="AT223" s="253"/>
      <c r="AU223" s="253"/>
      <c r="AV223" s="253"/>
      <c r="AW223" s="253"/>
      <c r="AX223" s="253"/>
      <c r="AY223" s="253"/>
      <c r="AZ223" s="253"/>
      <c r="BA223" s="253"/>
      <c r="BB223" s="253"/>
      <c r="BC223" s="253"/>
      <c r="BD223" s="253"/>
      <c r="BE223" s="253"/>
      <c r="BF223" s="253"/>
      <c r="BG223" s="253"/>
      <c r="BH223" s="253"/>
      <c r="BI223" s="253"/>
      <c r="BJ223" s="253"/>
      <c r="BK223" s="253"/>
      <c r="BL223" s="253"/>
      <c r="BM223" s="253"/>
      <c r="BN223" s="253"/>
      <c r="BO223" s="253"/>
      <c r="BP223" s="253"/>
      <c r="BQ223" s="253"/>
      <c r="BR223" s="253"/>
      <c r="BS223" s="253"/>
      <c r="BT223" s="253"/>
      <c r="BU223" s="253"/>
      <c r="BV223" s="253"/>
      <c r="BW223" s="253"/>
      <c r="BX223" s="253"/>
      <c r="BY223" s="253"/>
      <c r="BZ223" s="253"/>
      <c r="CA223" s="253"/>
      <c r="CB223" s="253"/>
      <c r="CC223" s="253"/>
      <c r="CD223" s="253"/>
      <c r="CE223" s="253"/>
      <c r="CF223" s="253"/>
      <c r="CG223" s="253"/>
      <c r="CH223" s="253"/>
      <c r="CI223" s="253"/>
      <c r="CJ223" s="253"/>
      <c r="CK223" s="253"/>
      <c r="CL223" s="253"/>
      <c r="CM223" s="253"/>
      <c r="CN223" s="253"/>
      <c r="CO223" s="253"/>
      <c r="CP223" s="253"/>
      <c r="CQ223" s="253"/>
      <c r="CR223" s="253"/>
      <c r="CS223" s="253"/>
      <c r="CT223" s="253"/>
      <c r="CU223" s="253"/>
      <c r="CV223" s="253"/>
      <c r="CW223" s="253"/>
      <c r="CX223" s="253"/>
      <c r="CY223" s="253"/>
      <c r="CZ223" s="253"/>
      <c r="DA223" s="253"/>
      <c r="DB223" s="253"/>
      <c r="DC223" s="253"/>
      <c r="DD223" s="253"/>
      <c r="DE223" s="253"/>
      <c r="DF223" s="253"/>
      <c r="DG223" s="253"/>
      <c r="DH223" s="253"/>
      <c r="DI223" s="253"/>
      <c r="DJ223" s="253"/>
      <c r="DK223" s="253"/>
      <c r="DL223" s="253"/>
      <c r="DM223" s="253"/>
      <c r="DN223" s="253"/>
      <c r="DO223" s="253"/>
      <c r="DP223" s="253"/>
      <c r="DQ223" s="253"/>
      <c r="DR223" s="253"/>
      <c r="DS223" s="253"/>
      <c r="DT223" s="253"/>
      <c r="DU223" s="253"/>
      <c r="DV223" s="253"/>
      <c r="DW223" s="253"/>
      <c r="DX223" s="253"/>
      <c r="DY223" s="253"/>
      <c r="DZ223" s="254"/>
    </row>
    <row r="224" spans="1:130" x14ac:dyDescent="0.3">
      <c r="A224" s="439"/>
      <c r="B224" s="263" t="s">
        <v>79</v>
      </c>
      <c r="C224" s="252"/>
      <c r="D224" s="253"/>
      <c r="E224" s="253"/>
      <c r="F224" s="253"/>
      <c r="G224" s="253"/>
      <c r="H224" s="253"/>
      <c r="I224" s="253"/>
      <c r="J224" s="253"/>
      <c r="K224" s="253"/>
      <c r="L224" s="253"/>
      <c r="M224" s="253"/>
      <c r="N224" s="253"/>
      <c r="O224" s="253"/>
      <c r="P224" s="253"/>
      <c r="Q224" s="253"/>
      <c r="R224" s="253"/>
      <c r="S224" s="253"/>
      <c r="T224" s="253"/>
      <c r="U224" s="253"/>
      <c r="V224" s="253"/>
      <c r="W224" s="253"/>
      <c r="X224" s="253"/>
      <c r="Y224" s="253"/>
      <c r="Z224" s="253"/>
      <c r="AA224" s="253"/>
      <c r="AB224" s="253"/>
      <c r="AC224" s="253"/>
      <c r="AD224" s="253"/>
      <c r="AE224" s="253"/>
      <c r="AF224" s="253"/>
      <c r="AG224" s="253"/>
      <c r="AH224" s="253"/>
      <c r="AI224" s="253"/>
      <c r="AJ224" s="253"/>
      <c r="AK224" s="253"/>
      <c r="AL224" s="253"/>
      <c r="AM224" s="253"/>
      <c r="AN224" s="253"/>
      <c r="AO224" s="253"/>
      <c r="AP224" s="253"/>
      <c r="AQ224" s="253"/>
      <c r="AR224" s="253"/>
      <c r="AS224" s="253"/>
      <c r="AT224" s="253"/>
      <c r="AU224" s="253"/>
      <c r="AV224" s="253"/>
      <c r="AW224" s="253"/>
      <c r="AX224" s="253"/>
      <c r="AY224" s="253"/>
      <c r="AZ224" s="253"/>
      <c r="BA224" s="253"/>
      <c r="BB224" s="253"/>
      <c r="BC224" s="253"/>
      <c r="BD224" s="253"/>
      <c r="BE224" s="253"/>
      <c r="BF224" s="253"/>
      <c r="BG224" s="253"/>
      <c r="BH224" s="253"/>
      <c r="BI224" s="253"/>
      <c r="BJ224" s="253"/>
      <c r="BK224" s="253"/>
      <c r="BL224" s="253"/>
      <c r="BM224" s="253"/>
      <c r="BN224" s="253"/>
      <c r="BO224" s="253"/>
      <c r="BP224" s="253"/>
      <c r="BQ224" s="253"/>
      <c r="BR224" s="253"/>
      <c r="BS224" s="253"/>
      <c r="BT224" s="253"/>
      <c r="BU224" s="253"/>
      <c r="BV224" s="253"/>
      <c r="BW224" s="253"/>
      <c r="BX224" s="253"/>
      <c r="BY224" s="253"/>
      <c r="BZ224" s="253"/>
      <c r="CA224" s="253"/>
      <c r="CB224" s="253"/>
      <c r="CC224" s="253"/>
      <c r="CD224" s="253"/>
      <c r="CE224" s="253"/>
      <c r="CF224" s="253"/>
      <c r="CG224" s="253"/>
      <c r="CH224" s="253"/>
      <c r="CI224" s="253"/>
      <c r="CJ224" s="253"/>
      <c r="CK224" s="253"/>
      <c r="CL224" s="253"/>
      <c r="CM224" s="253"/>
      <c r="CN224" s="253"/>
      <c r="CO224" s="253"/>
      <c r="CP224" s="253"/>
      <c r="CQ224" s="253"/>
      <c r="CR224" s="253"/>
      <c r="CS224" s="253"/>
      <c r="CT224" s="253"/>
      <c r="CU224" s="253"/>
      <c r="CV224" s="253"/>
      <c r="CW224" s="253"/>
      <c r="CX224" s="253"/>
      <c r="CY224" s="253"/>
      <c r="CZ224" s="253"/>
      <c r="DA224" s="253"/>
      <c r="DB224" s="253"/>
      <c r="DC224" s="253"/>
      <c r="DD224" s="253"/>
      <c r="DE224" s="253"/>
      <c r="DF224" s="253"/>
      <c r="DG224" s="253"/>
      <c r="DH224" s="253"/>
      <c r="DI224" s="253"/>
      <c r="DJ224" s="253"/>
      <c r="DK224" s="253"/>
      <c r="DL224" s="253"/>
      <c r="DM224" s="253"/>
      <c r="DN224" s="253"/>
      <c r="DO224" s="253"/>
      <c r="DP224" s="253"/>
      <c r="DQ224" s="253"/>
      <c r="DR224" s="253"/>
      <c r="DS224" s="253"/>
      <c r="DT224" s="253"/>
      <c r="DU224" s="253"/>
      <c r="DV224" s="253"/>
      <c r="DW224" s="253"/>
      <c r="DX224" s="253"/>
      <c r="DY224" s="253"/>
      <c r="DZ224" s="254"/>
    </row>
    <row r="225" spans="1:130" x14ac:dyDescent="0.3">
      <c r="A225" s="439"/>
      <c r="B225" s="263" t="s">
        <v>77</v>
      </c>
      <c r="C225" s="252"/>
      <c r="D225" s="253"/>
      <c r="E225" s="253"/>
      <c r="F225" s="253"/>
      <c r="G225" s="253"/>
      <c r="H225" s="253"/>
      <c r="I225" s="253"/>
      <c r="J225" s="253"/>
      <c r="K225" s="253"/>
      <c r="L225" s="253"/>
      <c r="M225" s="253"/>
      <c r="N225" s="253"/>
      <c r="O225" s="253"/>
      <c r="P225" s="253"/>
      <c r="Q225" s="253"/>
      <c r="R225" s="253"/>
      <c r="S225" s="253"/>
      <c r="T225" s="253"/>
      <c r="U225" s="253"/>
      <c r="V225" s="253"/>
      <c r="W225" s="253"/>
      <c r="X225" s="253"/>
      <c r="Y225" s="253"/>
      <c r="Z225" s="253"/>
      <c r="AA225" s="253"/>
      <c r="AB225" s="253"/>
      <c r="AC225" s="253"/>
      <c r="AD225" s="253"/>
      <c r="AE225" s="253"/>
      <c r="AF225" s="253"/>
      <c r="AG225" s="253"/>
      <c r="AH225" s="253"/>
      <c r="AI225" s="253"/>
      <c r="AJ225" s="253"/>
      <c r="AK225" s="253"/>
      <c r="AL225" s="253"/>
      <c r="AM225" s="253"/>
      <c r="AN225" s="253"/>
      <c r="AO225" s="253"/>
      <c r="AP225" s="253"/>
      <c r="AQ225" s="253"/>
      <c r="AR225" s="253"/>
      <c r="AS225" s="253"/>
      <c r="AT225" s="253"/>
      <c r="AU225" s="253"/>
      <c r="AV225" s="253"/>
      <c r="AW225" s="253"/>
      <c r="AX225" s="253"/>
      <c r="AY225" s="253"/>
      <c r="AZ225" s="253"/>
      <c r="BA225" s="253"/>
      <c r="BB225" s="253"/>
      <c r="BC225" s="253"/>
      <c r="BD225" s="253"/>
      <c r="BE225" s="253"/>
      <c r="BF225" s="253"/>
      <c r="BG225" s="253"/>
      <c r="BH225" s="253"/>
      <c r="BI225" s="253"/>
      <c r="BJ225" s="253"/>
      <c r="BK225" s="253"/>
      <c r="BL225" s="253"/>
      <c r="BM225" s="253"/>
      <c r="BN225" s="253"/>
      <c r="BO225" s="253"/>
      <c r="BP225" s="253"/>
      <c r="BQ225" s="253"/>
      <c r="BR225" s="253"/>
      <c r="BS225" s="253"/>
      <c r="BT225" s="253"/>
      <c r="BU225" s="253"/>
      <c r="BV225" s="253"/>
      <c r="BW225" s="253"/>
      <c r="BX225" s="253"/>
      <c r="BY225" s="253"/>
      <c r="BZ225" s="253"/>
      <c r="CA225" s="253"/>
      <c r="CB225" s="253"/>
      <c r="CC225" s="253"/>
      <c r="CD225" s="253"/>
      <c r="CE225" s="253"/>
      <c r="CF225" s="253"/>
      <c r="CG225" s="253"/>
      <c r="CH225" s="253"/>
      <c r="CI225" s="253"/>
      <c r="CJ225" s="253"/>
      <c r="CK225" s="253"/>
      <c r="CL225" s="253"/>
      <c r="CM225" s="253"/>
      <c r="CN225" s="253"/>
      <c r="CO225" s="253"/>
      <c r="CP225" s="253"/>
      <c r="CQ225" s="253"/>
      <c r="CR225" s="253"/>
      <c r="CS225" s="253"/>
      <c r="CT225" s="253"/>
      <c r="CU225" s="253"/>
      <c r="CV225" s="253"/>
      <c r="CW225" s="253"/>
      <c r="CX225" s="253"/>
      <c r="CY225" s="253"/>
      <c r="CZ225" s="253"/>
      <c r="DA225" s="253"/>
      <c r="DB225" s="253"/>
      <c r="DC225" s="253"/>
      <c r="DD225" s="253"/>
      <c r="DE225" s="253"/>
      <c r="DF225" s="253"/>
      <c r="DG225" s="253"/>
      <c r="DH225" s="253"/>
      <c r="DI225" s="253"/>
      <c r="DJ225" s="253"/>
      <c r="DK225" s="253"/>
      <c r="DL225" s="253"/>
      <c r="DM225" s="253"/>
      <c r="DN225" s="253"/>
      <c r="DO225" s="253"/>
      <c r="DP225" s="253"/>
      <c r="DQ225" s="253"/>
      <c r="DR225" s="253"/>
      <c r="DS225" s="253"/>
      <c r="DT225" s="253"/>
      <c r="DU225" s="253"/>
      <c r="DV225" s="253"/>
      <c r="DW225" s="253"/>
      <c r="DX225" s="253"/>
      <c r="DY225" s="253"/>
      <c r="DZ225" s="254"/>
    </row>
    <row r="226" spans="1:130" x14ac:dyDescent="0.3">
      <c r="A226" s="439"/>
      <c r="B226" s="263" t="s">
        <v>82</v>
      </c>
      <c r="C226" s="252"/>
      <c r="D226" s="253"/>
      <c r="E226" s="253"/>
      <c r="F226" s="253"/>
      <c r="G226" s="253"/>
      <c r="H226" s="253"/>
      <c r="I226" s="253"/>
      <c r="J226" s="253"/>
      <c r="K226" s="253"/>
      <c r="L226" s="253"/>
      <c r="M226" s="253"/>
      <c r="N226" s="253"/>
      <c r="O226" s="253"/>
      <c r="P226" s="253"/>
      <c r="Q226" s="253"/>
      <c r="R226" s="253"/>
      <c r="S226" s="253"/>
      <c r="T226" s="253"/>
      <c r="U226" s="253"/>
      <c r="V226" s="253"/>
      <c r="W226" s="253"/>
      <c r="X226" s="253"/>
      <c r="Y226" s="253"/>
      <c r="Z226" s="253"/>
      <c r="AA226" s="253"/>
      <c r="AB226" s="253"/>
      <c r="AC226" s="253"/>
      <c r="AD226" s="253"/>
      <c r="AE226" s="253"/>
      <c r="AF226" s="253"/>
      <c r="AG226" s="253"/>
      <c r="AH226" s="253"/>
      <c r="AI226" s="253"/>
      <c r="AJ226" s="253"/>
      <c r="AK226" s="253"/>
      <c r="AL226" s="253"/>
      <c r="AM226" s="253"/>
      <c r="AN226" s="253"/>
      <c r="AO226" s="253"/>
      <c r="AP226" s="253"/>
      <c r="AQ226" s="253"/>
      <c r="AR226" s="253"/>
      <c r="AS226" s="253"/>
      <c r="AT226" s="253"/>
      <c r="AU226" s="253"/>
      <c r="AV226" s="253"/>
      <c r="AW226" s="253"/>
      <c r="AX226" s="253"/>
      <c r="AY226" s="253"/>
      <c r="AZ226" s="253"/>
      <c r="BA226" s="253"/>
      <c r="BB226" s="253"/>
      <c r="BC226" s="253"/>
      <c r="BD226" s="253"/>
      <c r="BE226" s="253"/>
      <c r="BF226" s="253"/>
      <c r="BG226" s="253"/>
      <c r="BH226" s="253"/>
      <c r="BI226" s="253"/>
      <c r="BJ226" s="253"/>
      <c r="BK226" s="253"/>
      <c r="BL226" s="253"/>
      <c r="BM226" s="253"/>
      <c r="BN226" s="253"/>
      <c r="BO226" s="253"/>
      <c r="BP226" s="253"/>
      <c r="BQ226" s="253"/>
      <c r="BR226" s="253"/>
      <c r="BS226" s="253"/>
      <c r="BT226" s="253"/>
      <c r="BU226" s="253"/>
      <c r="BV226" s="253"/>
      <c r="BW226" s="253"/>
      <c r="BX226" s="253"/>
      <c r="BY226" s="253"/>
      <c r="BZ226" s="253"/>
      <c r="CA226" s="253"/>
      <c r="CB226" s="253"/>
      <c r="CC226" s="253"/>
      <c r="CD226" s="253"/>
      <c r="CE226" s="253"/>
      <c r="CF226" s="253"/>
      <c r="CG226" s="253"/>
      <c r="CH226" s="253"/>
      <c r="CI226" s="253"/>
      <c r="CJ226" s="253"/>
      <c r="CK226" s="253"/>
      <c r="CL226" s="253"/>
      <c r="CM226" s="253"/>
      <c r="CN226" s="253"/>
      <c r="CO226" s="253"/>
      <c r="CP226" s="253"/>
      <c r="CQ226" s="253"/>
      <c r="CR226" s="253"/>
      <c r="CS226" s="253"/>
      <c r="CT226" s="253"/>
      <c r="CU226" s="253"/>
      <c r="CV226" s="253"/>
      <c r="CW226" s="253"/>
      <c r="CX226" s="253"/>
      <c r="CY226" s="253"/>
      <c r="CZ226" s="253"/>
      <c r="DA226" s="253"/>
      <c r="DB226" s="253"/>
      <c r="DC226" s="253"/>
      <c r="DD226" s="253"/>
      <c r="DE226" s="253"/>
      <c r="DF226" s="253"/>
      <c r="DG226" s="253"/>
      <c r="DH226" s="253"/>
      <c r="DI226" s="253"/>
      <c r="DJ226" s="253"/>
      <c r="DK226" s="253"/>
      <c r="DL226" s="253"/>
      <c r="DM226" s="253"/>
      <c r="DN226" s="253"/>
      <c r="DO226" s="253"/>
      <c r="DP226" s="253"/>
      <c r="DQ226" s="253"/>
      <c r="DR226" s="253"/>
      <c r="DS226" s="253"/>
      <c r="DT226" s="253"/>
      <c r="DU226" s="253"/>
      <c r="DV226" s="253"/>
      <c r="DW226" s="253"/>
      <c r="DX226" s="253"/>
      <c r="DY226" s="253"/>
      <c r="DZ226" s="254"/>
    </row>
    <row r="227" spans="1:130" x14ac:dyDescent="0.3">
      <c r="A227" s="439"/>
      <c r="B227" s="263" t="s">
        <v>83</v>
      </c>
      <c r="C227" s="252"/>
      <c r="D227" s="253"/>
      <c r="E227" s="253"/>
      <c r="F227" s="253"/>
      <c r="G227" s="253"/>
      <c r="H227" s="253"/>
      <c r="I227" s="253"/>
      <c r="J227" s="253"/>
      <c r="K227" s="253"/>
      <c r="L227" s="253"/>
      <c r="M227" s="253"/>
      <c r="N227" s="253"/>
      <c r="O227" s="253"/>
      <c r="P227" s="253"/>
      <c r="Q227" s="253"/>
      <c r="R227" s="253"/>
      <c r="S227" s="253"/>
      <c r="T227" s="253"/>
      <c r="U227" s="253"/>
      <c r="V227" s="253"/>
      <c r="W227" s="253"/>
      <c r="X227" s="253"/>
      <c r="Y227" s="253"/>
      <c r="Z227" s="253"/>
      <c r="AA227" s="253"/>
      <c r="AB227" s="253"/>
      <c r="AC227" s="253"/>
      <c r="AD227" s="253"/>
      <c r="AE227" s="253"/>
      <c r="AF227" s="253"/>
      <c r="AG227" s="253"/>
      <c r="AH227" s="253"/>
      <c r="AI227" s="253"/>
      <c r="AJ227" s="253"/>
      <c r="AK227" s="253"/>
      <c r="AL227" s="253"/>
      <c r="AM227" s="253"/>
      <c r="AN227" s="253"/>
      <c r="AO227" s="253"/>
      <c r="AP227" s="253"/>
      <c r="AQ227" s="253"/>
      <c r="AR227" s="253"/>
      <c r="AS227" s="253"/>
      <c r="AT227" s="253"/>
      <c r="AU227" s="253"/>
      <c r="AV227" s="253"/>
      <c r="AW227" s="253"/>
      <c r="AX227" s="253"/>
      <c r="AY227" s="253"/>
      <c r="AZ227" s="253"/>
      <c r="BA227" s="253"/>
      <c r="BB227" s="253"/>
      <c r="BC227" s="253"/>
      <c r="BD227" s="253"/>
      <c r="BE227" s="253"/>
      <c r="BF227" s="253"/>
      <c r="BG227" s="253"/>
      <c r="BH227" s="253"/>
      <c r="BI227" s="253"/>
      <c r="BJ227" s="253"/>
      <c r="BK227" s="253"/>
      <c r="BL227" s="253"/>
      <c r="BM227" s="253"/>
      <c r="BN227" s="253"/>
      <c r="BO227" s="253"/>
      <c r="BP227" s="253"/>
      <c r="BQ227" s="253"/>
      <c r="BR227" s="253"/>
      <c r="BS227" s="253"/>
      <c r="BT227" s="253"/>
      <c r="BU227" s="253"/>
      <c r="BV227" s="253"/>
      <c r="BW227" s="253"/>
      <c r="BX227" s="253"/>
      <c r="BY227" s="253"/>
      <c r="BZ227" s="253"/>
      <c r="CA227" s="253"/>
      <c r="CB227" s="253"/>
      <c r="CC227" s="253"/>
      <c r="CD227" s="253"/>
      <c r="CE227" s="253"/>
      <c r="CF227" s="253"/>
      <c r="CG227" s="253"/>
      <c r="CH227" s="253"/>
      <c r="CI227" s="253"/>
      <c r="CJ227" s="253"/>
      <c r="CK227" s="253"/>
      <c r="CL227" s="253"/>
      <c r="CM227" s="253"/>
      <c r="CN227" s="253"/>
      <c r="CO227" s="253"/>
      <c r="CP227" s="253"/>
      <c r="CQ227" s="253"/>
      <c r="CR227" s="253"/>
      <c r="CS227" s="253"/>
      <c r="CT227" s="253"/>
      <c r="CU227" s="253"/>
      <c r="CV227" s="253"/>
      <c r="CW227" s="253"/>
      <c r="CX227" s="253"/>
      <c r="CY227" s="253"/>
      <c r="CZ227" s="253"/>
      <c r="DA227" s="253"/>
      <c r="DB227" s="253"/>
      <c r="DC227" s="253"/>
      <c r="DD227" s="253"/>
      <c r="DE227" s="253"/>
      <c r="DF227" s="253"/>
      <c r="DG227" s="253"/>
      <c r="DH227" s="253"/>
      <c r="DI227" s="253"/>
      <c r="DJ227" s="253"/>
      <c r="DK227" s="253"/>
      <c r="DL227" s="253"/>
      <c r="DM227" s="253"/>
      <c r="DN227" s="253"/>
      <c r="DO227" s="253"/>
      <c r="DP227" s="253"/>
      <c r="DQ227" s="253"/>
      <c r="DR227" s="253"/>
      <c r="DS227" s="253"/>
      <c r="DT227" s="253"/>
      <c r="DU227" s="253"/>
      <c r="DV227" s="253"/>
      <c r="DW227" s="253"/>
      <c r="DX227" s="253"/>
      <c r="DY227" s="253"/>
      <c r="DZ227" s="254"/>
    </row>
    <row r="228" spans="1:130" x14ac:dyDescent="0.3">
      <c r="A228" s="439"/>
      <c r="B228" s="263" t="s">
        <v>38</v>
      </c>
      <c r="C228" s="252"/>
      <c r="D228" s="253"/>
      <c r="E228" s="253"/>
      <c r="F228" s="253"/>
      <c r="G228" s="253"/>
      <c r="H228" s="253"/>
      <c r="I228" s="253"/>
      <c r="J228" s="253"/>
      <c r="K228" s="253"/>
      <c r="L228" s="253"/>
      <c r="M228" s="253"/>
      <c r="N228" s="253"/>
      <c r="O228" s="253"/>
      <c r="P228" s="253"/>
      <c r="Q228" s="253"/>
      <c r="R228" s="253"/>
      <c r="S228" s="253"/>
      <c r="T228" s="253"/>
      <c r="U228" s="253"/>
      <c r="V228" s="253"/>
      <c r="W228" s="253"/>
      <c r="X228" s="253"/>
      <c r="Y228" s="253"/>
      <c r="Z228" s="253"/>
      <c r="AA228" s="253"/>
      <c r="AB228" s="253"/>
      <c r="AC228" s="253"/>
      <c r="AD228" s="253"/>
      <c r="AE228" s="253"/>
      <c r="AF228" s="253"/>
      <c r="AG228" s="253"/>
      <c r="AH228" s="253"/>
      <c r="AI228" s="253"/>
      <c r="AJ228" s="253"/>
      <c r="AK228" s="253"/>
      <c r="AL228" s="253"/>
      <c r="AM228" s="253"/>
      <c r="AN228" s="253"/>
      <c r="AO228" s="253"/>
      <c r="AP228" s="253"/>
      <c r="AQ228" s="253"/>
      <c r="AR228" s="253"/>
      <c r="AS228" s="253"/>
      <c r="AT228" s="253"/>
      <c r="AU228" s="253"/>
      <c r="AV228" s="253"/>
      <c r="AW228" s="253"/>
      <c r="AX228" s="253"/>
      <c r="AY228" s="253"/>
      <c r="AZ228" s="253"/>
      <c r="BA228" s="253"/>
      <c r="BB228" s="253"/>
      <c r="BC228" s="253"/>
      <c r="BD228" s="253"/>
      <c r="BE228" s="253"/>
      <c r="BF228" s="253"/>
      <c r="BG228" s="253"/>
      <c r="BH228" s="253"/>
      <c r="BI228" s="253"/>
      <c r="BJ228" s="253"/>
      <c r="BK228" s="253"/>
      <c r="BL228" s="253"/>
      <c r="BM228" s="253"/>
      <c r="BN228" s="253"/>
      <c r="BO228" s="253"/>
      <c r="BP228" s="253"/>
      <c r="BQ228" s="253"/>
      <c r="BR228" s="253"/>
      <c r="BS228" s="253"/>
      <c r="BT228" s="253"/>
      <c r="BU228" s="253"/>
      <c r="BV228" s="253"/>
      <c r="BW228" s="253"/>
      <c r="BX228" s="253"/>
      <c r="BY228" s="253"/>
      <c r="BZ228" s="253"/>
      <c r="CA228" s="253"/>
      <c r="CB228" s="253"/>
      <c r="CC228" s="253"/>
      <c r="CD228" s="253"/>
      <c r="CE228" s="253"/>
      <c r="CF228" s="253"/>
      <c r="CG228" s="253"/>
      <c r="CH228" s="253"/>
      <c r="CI228" s="253"/>
      <c r="CJ228" s="253"/>
      <c r="CK228" s="253"/>
      <c r="CL228" s="253"/>
      <c r="CM228" s="253"/>
      <c r="CN228" s="253"/>
      <c r="CO228" s="253"/>
      <c r="CP228" s="253"/>
      <c r="CQ228" s="253"/>
      <c r="CR228" s="253"/>
      <c r="CS228" s="253"/>
      <c r="CT228" s="253"/>
      <c r="CU228" s="253"/>
      <c r="CV228" s="253"/>
      <c r="CW228" s="253"/>
      <c r="CX228" s="253"/>
      <c r="CY228" s="253"/>
      <c r="CZ228" s="253"/>
      <c r="DA228" s="253"/>
      <c r="DB228" s="253"/>
      <c r="DC228" s="253"/>
      <c r="DD228" s="253"/>
      <c r="DE228" s="253"/>
      <c r="DF228" s="253"/>
      <c r="DG228" s="253"/>
      <c r="DH228" s="253"/>
      <c r="DI228" s="253"/>
      <c r="DJ228" s="253"/>
      <c r="DK228" s="253"/>
      <c r="DL228" s="253"/>
      <c r="DM228" s="253"/>
      <c r="DN228" s="253"/>
      <c r="DO228" s="253"/>
      <c r="DP228" s="253"/>
      <c r="DQ228" s="253"/>
      <c r="DR228" s="253"/>
      <c r="DS228" s="253"/>
      <c r="DT228" s="253"/>
      <c r="DU228" s="253"/>
      <c r="DV228" s="253"/>
      <c r="DW228" s="253"/>
      <c r="DX228" s="253"/>
      <c r="DY228" s="253"/>
      <c r="DZ228" s="254"/>
    </row>
    <row r="229" spans="1:130" x14ac:dyDescent="0.3">
      <c r="A229" s="439"/>
      <c r="B229" s="280" t="s">
        <v>80</v>
      </c>
      <c r="C229" s="252"/>
      <c r="D229" s="253"/>
      <c r="E229" s="253"/>
      <c r="F229" s="253"/>
      <c r="G229" s="253"/>
      <c r="H229" s="253"/>
      <c r="I229" s="253"/>
      <c r="J229" s="253"/>
      <c r="K229" s="253"/>
      <c r="L229" s="253"/>
      <c r="M229" s="253"/>
      <c r="N229" s="253"/>
      <c r="O229" s="253"/>
      <c r="P229" s="253"/>
      <c r="Q229" s="253"/>
      <c r="R229" s="253"/>
      <c r="S229" s="253"/>
      <c r="T229" s="253"/>
      <c r="U229" s="253"/>
      <c r="V229" s="253"/>
      <c r="W229" s="253"/>
      <c r="X229" s="253"/>
      <c r="Y229" s="253"/>
      <c r="Z229" s="253"/>
      <c r="AA229" s="253"/>
      <c r="AB229" s="253"/>
      <c r="AC229" s="253"/>
      <c r="AD229" s="253"/>
      <c r="AE229" s="253"/>
      <c r="AF229" s="253"/>
      <c r="AG229" s="253"/>
      <c r="AH229" s="253"/>
      <c r="AI229" s="253"/>
      <c r="AJ229" s="253"/>
      <c r="AK229" s="253"/>
      <c r="AL229" s="253"/>
      <c r="AM229" s="253"/>
      <c r="AN229" s="253"/>
      <c r="AO229" s="253"/>
      <c r="AP229" s="253"/>
      <c r="AQ229" s="253"/>
      <c r="AR229" s="253"/>
      <c r="AS229" s="253"/>
      <c r="AT229" s="253"/>
      <c r="AU229" s="253"/>
      <c r="AV229" s="253"/>
      <c r="AW229" s="253"/>
      <c r="AX229" s="253"/>
      <c r="AY229" s="253"/>
      <c r="AZ229" s="253"/>
      <c r="BA229" s="253"/>
      <c r="BB229" s="253"/>
      <c r="BC229" s="253"/>
      <c r="BD229" s="253"/>
      <c r="BE229" s="253"/>
      <c r="BF229" s="253"/>
      <c r="BG229" s="253"/>
      <c r="BH229" s="253"/>
      <c r="BI229" s="253"/>
      <c r="BJ229" s="253"/>
      <c r="BK229" s="253"/>
      <c r="BL229" s="253"/>
      <c r="BM229" s="253"/>
      <c r="BN229" s="253"/>
      <c r="BO229" s="253"/>
      <c r="BP229" s="253"/>
      <c r="BQ229" s="253"/>
      <c r="BR229" s="253"/>
      <c r="BS229" s="253"/>
      <c r="BT229" s="253"/>
      <c r="BU229" s="253"/>
      <c r="BV229" s="253"/>
      <c r="BW229" s="253"/>
      <c r="BX229" s="253"/>
      <c r="BY229" s="253"/>
      <c r="BZ229" s="253"/>
      <c r="CA229" s="253"/>
      <c r="CB229" s="253"/>
      <c r="CC229" s="253"/>
      <c r="CD229" s="253"/>
      <c r="CE229" s="253"/>
      <c r="CF229" s="253"/>
      <c r="CG229" s="253"/>
      <c r="CH229" s="253"/>
      <c r="CI229" s="253"/>
      <c r="CJ229" s="253"/>
      <c r="CK229" s="253"/>
      <c r="CL229" s="253"/>
      <c r="CM229" s="253"/>
      <c r="CN229" s="253"/>
      <c r="CO229" s="253"/>
      <c r="CP229" s="253"/>
      <c r="CQ229" s="253"/>
      <c r="CR229" s="253"/>
      <c r="CS229" s="253"/>
      <c r="CT229" s="253"/>
      <c r="CU229" s="253"/>
      <c r="CV229" s="253"/>
      <c r="CW229" s="253"/>
      <c r="CX229" s="253"/>
      <c r="CY229" s="253"/>
      <c r="CZ229" s="253"/>
      <c r="DA229" s="253"/>
      <c r="DB229" s="253"/>
      <c r="DC229" s="253"/>
      <c r="DD229" s="253"/>
      <c r="DE229" s="253"/>
      <c r="DF229" s="253"/>
      <c r="DG229" s="253"/>
      <c r="DH229" s="253"/>
      <c r="DI229" s="253"/>
      <c r="DJ229" s="253"/>
      <c r="DK229" s="253"/>
      <c r="DL229" s="253"/>
      <c r="DM229" s="253"/>
      <c r="DN229" s="253"/>
      <c r="DO229" s="253"/>
      <c r="DP229" s="253"/>
      <c r="DQ229" s="253"/>
      <c r="DR229" s="253"/>
      <c r="DS229" s="253"/>
      <c r="DT229" s="253"/>
      <c r="DU229" s="253"/>
      <c r="DV229" s="253"/>
      <c r="DW229" s="253"/>
      <c r="DX229" s="253"/>
      <c r="DY229" s="253"/>
      <c r="DZ229" s="254"/>
    </row>
    <row r="230" spans="1:130" x14ac:dyDescent="0.3">
      <c r="A230" s="440"/>
      <c r="B230" s="263" t="s">
        <v>81</v>
      </c>
      <c r="C230" s="252"/>
      <c r="D230" s="253"/>
      <c r="E230" s="253"/>
      <c r="F230" s="253"/>
      <c r="G230" s="253"/>
      <c r="H230" s="253"/>
      <c r="I230" s="253"/>
      <c r="J230" s="253"/>
      <c r="K230" s="253"/>
      <c r="L230" s="253"/>
      <c r="M230" s="253"/>
      <c r="N230" s="253"/>
      <c r="O230" s="253"/>
      <c r="P230" s="253"/>
      <c r="Q230" s="253"/>
      <c r="R230" s="253"/>
      <c r="S230" s="253"/>
      <c r="T230" s="253"/>
      <c r="U230" s="253"/>
      <c r="V230" s="253"/>
      <c r="W230" s="253"/>
      <c r="X230" s="253"/>
      <c r="Y230" s="253"/>
      <c r="Z230" s="253"/>
      <c r="AA230" s="253"/>
      <c r="AB230" s="253"/>
      <c r="AC230" s="253"/>
      <c r="AD230" s="253"/>
      <c r="AE230" s="253"/>
      <c r="AF230" s="253"/>
      <c r="AG230" s="253"/>
      <c r="AH230" s="253"/>
      <c r="AI230" s="253"/>
      <c r="AJ230" s="253"/>
      <c r="AK230" s="253"/>
      <c r="AL230" s="253"/>
      <c r="AM230" s="253"/>
      <c r="AN230" s="253"/>
      <c r="AO230" s="253"/>
      <c r="AP230" s="253"/>
      <c r="AQ230" s="253"/>
      <c r="AR230" s="253"/>
      <c r="AS230" s="253"/>
      <c r="AT230" s="253"/>
      <c r="AU230" s="253"/>
      <c r="AV230" s="253"/>
      <c r="AW230" s="253"/>
      <c r="AX230" s="253"/>
      <c r="AY230" s="253"/>
      <c r="AZ230" s="253"/>
      <c r="BA230" s="253"/>
      <c r="BB230" s="253"/>
      <c r="BC230" s="253"/>
      <c r="BD230" s="253"/>
      <c r="BE230" s="253"/>
      <c r="BF230" s="253"/>
      <c r="BG230" s="253"/>
      <c r="BH230" s="253"/>
      <c r="BI230" s="253"/>
      <c r="BJ230" s="253"/>
      <c r="BK230" s="253"/>
      <c r="BL230" s="253"/>
      <c r="BM230" s="253"/>
      <c r="BN230" s="253"/>
      <c r="BO230" s="253"/>
      <c r="BP230" s="253"/>
      <c r="BQ230" s="253"/>
      <c r="BR230" s="253"/>
      <c r="BS230" s="253"/>
      <c r="BT230" s="253"/>
      <c r="BU230" s="253"/>
      <c r="BV230" s="253"/>
      <c r="BW230" s="253"/>
      <c r="BX230" s="253"/>
      <c r="BY230" s="253"/>
      <c r="BZ230" s="253"/>
      <c r="CA230" s="253"/>
      <c r="CB230" s="253"/>
      <c r="CC230" s="253"/>
      <c r="CD230" s="253"/>
      <c r="CE230" s="253"/>
      <c r="CF230" s="253"/>
      <c r="CG230" s="253"/>
      <c r="CH230" s="253"/>
      <c r="CI230" s="253"/>
      <c r="CJ230" s="253"/>
      <c r="CK230" s="253"/>
      <c r="CL230" s="253"/>
      <c r="CM230" s="253"/>
      <c r="CN230" s="253"/>
      <c r="CO230" s="253"/>
      <c r="CP230" s="253"/>
      <c r="CQ230" s="253"/>
      <c r="CR230" s="253"/>
      <c r="CS230" s="253"/>
      <c r="CT230" s="253"/>
      <c r="CU230" s="253"/>
      <c r="CV230" s="253"/>
      <c r="CW230" s="253"/>
      <c r="CX230" s="253"/>
      <c r="CY230" s="253"/>
      <c r="CZ230" s="253"/>
      <c r="DA230" s="253"/>
      <c r="DB230" s="253"/>
      <c r="DC230" s="253"/>
      <c r="DD230" s="253"/>
      <c r="DE230" s="253"/>
      <c r="DF230" s="253"/>
      <c r="DG230" s="253"/>
      <c r="DH230" s="253"/>
      <c r="DI230" s="253"/>
      <c r="DJ230" s="253"/>
      <c r="DK230" s="253"/>
      <c r="DL230" s="253"/>
      <c r="DM230" s="253"/>
      <c r="DN230" s="253"/>
      <c r="DO230" s="253"/>
      <c r="DP230" s="253"/>
      <c r="DQ230" s="253"/>
      <c r="DR230" s="253"/>
      <c r="DS230" s="253"/>
      <c r="DT230" s="253"/>
      <c r="DU230" s="253"/>
      <c r="DV230" s="253"/>
      <c r="DW230" s="253"/>
      <c r="DX230" s="253"/>
      <c r="DY230" s="253"/>
      <c r="DZ230" s="254"/>
    </row>
    <row r="231" spans="1:130" x14ac:dyDescent="0.3">
      <c r="A231" s="438">
        <f t="shared" si="10"/>
        <v>43174</v>
      </c>
      <c r="B231" s="263" t="s">
        <v>78</v>
      </c>
      <c r="C231" s="252"/>
      <c r="D231" s="253"/>
      <c r="E231" s="253"/>
      <c r="F231" s="253"/>
      <c r="G231" s="253"/>
      <c r="H231" s="253"/>
      <c r="I231" s="253"/>
      <c r="J231" s="253"/>
      <c r="K231" s="253"/>
      <c r="L231" s="253"/>
      <c r="M231" s="253"/>
      <c r="N231" s="253"/>
      <c r="O231" s="253"/>
      <c r="P231" s="253"/>
      <c r="Q231" s="253"/>
      <c r="R231" s="253"/>
      <c r="S231" s="253"/>
      <c r="T231" s="253"/>
      <c r="U231" s="253"/>
      <c r="V231" s="253"/>
      <c r="W231" s="253"/>
      <c r="X231" s="253"/>
      <c r="Y231" s="253"/>
      <c r="Z231" s="253"/>
      <c r="AA231" s="253"/>
      <c r="AB231" s="253"/>
      <c r="AC231" s="253"/>
      <c r="AD231" s="253"/>
      <c r="AE231" s="253"/>
      <c r="AF231" s="253"/>
      <c r="AG231" s="253"/>
      <c r="AH231" s="253"/>
      <c r="AI231" s="253"/>
      <c r="AJ231" s="253"/>
      <c r="AK231" s="253"/>
      <c r="AL231" s="253"/>
      <c r="AM231" s="253"/>
      <c r="AN231" s="253"/>
      <c r="AO231" s="253"/>
      <c r="AP231" s="253"/>
      <c r="AQ231" s="253"/>
      <c r="AR231" s="253"/>
      <c r="AS231" s="253"/>
      <c r="AT231" s="253"/>
      <c r="AU231" s="253"/>
      <c r="AV231" s="253"/>
      <c r="AW231" s="253"/>
      <c r="AX231" s="253"/>
      <c r="AY231" s="253"/>
      <c r="AZ231" s="253"/>
      <c r="BA231" s="253"/>
      <c r="BB231" s="253"/>
      <c r="BC231" s="253"/>
      <c r="BD231" s="253"/>
      <c r="BE231" s="253"/>
      <c r="BF231" s="253"/>
      <c r="BG231" s="253"/>
      <c r="BH231" s="253"/>
      <c r="BI231" s="253"/>
      <c r="BJ231" s="253"/>
      <c r="BK231" s="253"/>
      <c r="BL231" s="253"/>
      <c r="BM231" s="253"/>
      <c r="BN231" s="253"/>
      <c r="BO231" s="253"/>
      <c r="BP231" s="253"/>
      <c r="BQ231" s="253"/>
      <c r="BR231" s="253"/>
      <c r="BS231" s="253"/>
      <c r="BT231" s="253"/>
      <c r="BU231" s="253"/>
      <c r="BV231" s="253"/>
      <c r="BW231" s="253"/>
      <c r="BX231" s="253"/>
      <c r="BY231" s="253"/>
      <c r="BZ231" s="253"/>
      <c r="CA231" s="253"/>
      <c r="CB231" s="253"/>
      <c r="CC231" s="253"/>
      <c r="CD231" s="253"/>
      <c r="CE231" s="253"/>
      <c r="CF231" s="253"/>
      <c r="CG231" s="253"/>
      <c r="CH231" s="253"/>
      <c r="CI231" s="253"/>
      <c r="CJ231" s="253"/>
      <c r="CK231" s="253"/>
      <c r="CL231" s="253"/>
      <c r="CM231" s="253"/>
      <c r="CN231" s="253"/>
      <c r="CO231" s="253"/>
      <c r="CP231" s="253"/>
      <c r="CQ231" s="253"/>
      <c r="CR231" s="253"/>
      <c r="CS231" s="253"/>
      <c r="CT231" s="253"/>
      <c r="CU231" s="253"/>
      <c r="CV231" s="253"/>
      <c r="CW231" s="253"/>
      <c r="CX231" s="253"/>
      <c r="CY231" s="253"/>
      <c r="CZ231" s="253"/>
      <c r="DA231" s="253"/>
      <c r="DB231" s="253"/>
      <c r="DC231" s="253"/>
      <c r="DD231" s="253"/>
      <c r="DE231" s="253"/>
      <c r="DF231" s="253"/>
      <c r="DG231" s="253"/>
      <c r="DH231" s="253"/>
      <c r="DI231" s="253"/>
      <c r="DJ231" s="253"/>
      <c r="DK231" s="253"/>
      <c r="DL231" s="253"/>
      <c r="DM231" s="253"/>
      <c r="DN231" s="253"/>
      <c r="DO231" s="253"/>
      <c r="DP231" s="253"/>
      <c r="DQ231" s="253"/>
      <c r="DR231" s="253"/>
      <c r="DS231" s="253"/>
      <c r="DT231" s="253"/>
      <c r="DU231" s="253"/>
      <c r="DV231" s="253"/>
      <c r="DW231" s="253"/>
      <c r="DX231" s="253"/>
      <c r="DY231" s="253"/>
      <c r="DZ231" s="254"/>
    </row>
    <row r="232" spans="1:130" x14ac:dyDescent="0.3">
      <c r="A232" s="439"/>
      <c r="B232" s="263" t="s">
        <v>79</v>
      </c>
      <c r="C232" s="252"/>
      <c r="D232" s="253"/>
      <c r="E232" s="253"/>
      <c r="F232" s="253"/>
      <c r="G232" s="253"/>
      <c r="H232" s="253"/>
      <c r="I232" s="253"/>
      <c r="J232" s="253"/>
      <c r="K232" s="253"/>
      <c r="L232" s="253"/>
      <c r="M232" s="253"/>
      <c r="N232" s="253"/>
      <c r="O232" s="253"/>
      <c r="P232" s="253"/>
      <c r="Q232" s="253"/>
      <c r="R232" s="253"/>
      <c r="S232" s="253"/>
      <c r="T232" s="253"/>
      <c r="U232" s="253"/>
      <c r="V232" s="253"/>
      <c r="W232" s="253"/>
      <c r="X232" s="253"/>
      <c r="Y232" s="253"/>
      <c r="Z232" s="253"/>
      <c r="AA232" s="253"/>
      <c r="AB232" s="253"/>
      <c r="AC232" s="253"/>
      <c r="AD232" s="253"/>
      <c r="AE232" s="253"/>
      <c r="AF232" s="253"/>
      <c r="AG232" s="253"/>
      <c r="AH232" s="253"/>
      <c r="AI232" s="253"/>
      <c r="AJ232" s="253"/>
      <c r="AK232" s="253"/>
      <c r="AL232" s="253"/>
      <c r="AM232" s="253"/>
      <c r="AN232" s="253"/>
      <c r="AO232" s="253"/>
      <c r="AP232" s="253"/>
      <c r="AQ232" s="253"/>
      <c r="AR232" s="253"/>
      <c r="AS232" s="253"/>
      <c r="AT232" s="253"/>
      <c r="AU232" s="253"/>
      <c r="AV232" s="253"/>
      <c r="AW232" s="253"/>
      <c r="AX232" s="253"/>
      <c r="AY232" s="253"/>
      <c r="AZ232" s="253"/>
      <c r="BA232" s="253"/>
      <c r="BB232" s="253"/>
      <c r="BC232" s="253"/>
      <c r="BD232" s="253"/>
      <c r="BE232" s="253"/>
      <c r="BF232" s="253"/>
      <c r="BG232" s="253"/>
      <c r="BH232" s="253"/>
      <c r="BI232" s="253"/>
      <c r="BJ232" s="253"/>
      <c r="BK232" s="253"/>
      <c r="BL232" s="253"/>
      <c r="BM232" s="253"/>
      <c r="BN232" s="253"/>
      <c r="BO232" s="253"/>
      <c r="BP232" s="253"/>
      <c r="BQ232" s="253"/>
      <c r="BR232" s="253"/>
      <c r="BS232" s="253"/>
      <c r="BT232" s="253"/>
      <c r="BU232" s="253"/>
      <c r="BV232" s="253"/>
      <c r="BW232" s="253"/>
      <c r="BX232" s="253"/>
      <c r="BY232" s="253"/>
      <c r="BZ232" s="253"/>
      <c r="CA232" s="253"/>
      <c r="CB232" s="253"/>
      <c r="CC232" s="253"/>
      <c r="CD232" s="253"/>
      <c r="CE232" s="253"/>
      <c r="CF232" s="253"/>
      <c r="CG232" s="253"/>
      <c r="CH232" s="253"/>
      <c r="CI232" s="253"/>
      <c r="CJ232" s="253"/>
      <c r="CK232" s="253"/>
      <c r="CL232" s="253"/>
      <c r="CM232" s="253"/>
      <c r="CN232" s="253"/>
      <c r="CO232" s="253"/>
      <c r="CP232" s="253"/>
      <c r="CQ232" s="253"/>
      <c r="CR232" s="253"/>
      <c r="CS232" s="253"/>
      <c r="CT232" s="253"/>
      <c r="CU232" s="253"/>
      <c r="CV232" s="253"/>
      <c r="CW232" s="253"/>
      <c r="CX232" s="253"/>
      <c r="CY232" s="253"/>
      <c r="CZ232" s="253"/>
      <c r="DA232" s="253"/>
      <c r="DB232" s="253"/>
      <c r="DC232" s="253"/>
      <c r="DD232" s="253"/>
      <c r="DE232" s="253"/>
      <c r="DF232" s="253"/>
      <c r="DG232" s="253"/>
      <c r="DH232" s="253"/>
      <c r="DI232" s="253"/>
      <c r="DJ232" s="253"/>
      <c r="DK232" s="253"/>
      <c r="DL232" s="253"/>
      <c r="DM232" s="253"/>
      <c r="DN232" s="253"/>
      <c r="DO232" s="253"/>
      <c r="DP232" s="253"/>
      <c r="DQ232" s="253"/>
      <c r="DR232" s="253"/>
      <c r="DS232" s="253"/>
      <c r="DT232" s="253"/>
      <c r="DU232" s="253"/>
      <c r="DV232" s="253"/>
      <c r="DW232" s="253"/>
      <c r="DX232" s="253"/>
      <c r="DY232" s="253"/>
      <c r="DZ232" s="254"/>
    </row>
    <row r="233" spans="1:130" x14ac:dyDescent="0.3">
      <c r="A233" s="439"/>
      <c r="B233" s="263" t="s">
        <v>77</v>
      </c>
      <c r="C233" s="252"/>
      <c r="D233" s="253"/>
      <c r="E233" s="253"/>
      <c r="F233" s="253"/>
      <c r="G233" s="253"/>
      <c r="H233" s="253"/>
      <c r="I233" s="253"/>
      <c r="J233" s="253"/>
      <c r="K233" s="253"/>
      <c r="L233" s="253"/>
      <c r="M233" s="253"/>
      <c r="N233" s="253"/>
      <c r="O233" s="253"/>
      <c r="P233" s="253"/>
      <c r="Q233" s="253"/>
      <c r="R233" s="253"/>
      <c r="S233" s="253"/>
      <c r="T233" s="253"/>
      <c r="U233" s="253"/>
      <c r="V233" s="253"/>
      <c r="W233" s="253"/>
      <c r="X233" s="253"/>
      <c r="Y233" s="253"/>
      <c r="Z233" s="253"/>
      <c r="AA233" s="253"/>
      <c r="AB233" s="253"/>
      <c r="AC233" s="253"/>
      <c r="AD233" s="253"/>
      <c r="AE233" s="253"/>
      <c r="AF233" s="253"/>
      <c r="AG233" s="253"/>
      <c r="AH233" s="253"/>
      <c r="AI233" s="253"/>
      <c r="AJ233" s="253"/>
      <c r="AK233" s="253"/>
      <c r="AL233" s="253"/>
      <c r="AM233" s="253"/>
      <c r="AN233" s="253"/>
      <c r="AO233" s="253"/>
      <c r="AP233" s="253"/>
      <c r="AQ233" s="253"/>
      <c r="AR233" s="253"/>
      <c r="AS233" s="253"/>
      <c r="AT233" s="253"/>
      <c r="AU233" s="253"/>
      <c r="AV233" s="253"/>
      <c r="AW233" s="253"/>
      <c r="AX233" s="253"/>
      <c r="AY233" s="253"/>
      <c r="AZ233" s="253"/>
      <c r="BA233" s="253"/>
      <c r="BB233" s="253"/>
      <c r="BC233" s="253"/>
      <c r="BD233" s="253"/>
      <c r="BE233" s="253"/>
      <c r="BF233" s="253"/>
      <c r="BG233" s="253"/>
      <c r="BH233" s="253"/>
      <c r="BI233" s="253"/>
      <c r="BJ233" s="253"/>
      <c r="BK233" s="253"/>
      <c r="BL233" s="253"/>
      <c r="BM233" s="253"/>
      <c r="BN233" s="253"/>
      <c r="BO233" s="253"/>
      <c r="BP233" s="253"/>
      <c r="BQ233" s="253"/>
      <c r="BR233" s="253"/>
      <c r="BS233" s="253"/>
      <c r="BT233" s="253"/>
      <c r="BU233" s="253"/>
      <c r="BV233" s="253"/>
      <c r="BW233" s="253"/>
      <c r="BX233" s="253"/>
      <c r="BY233" s="253"/>
      <c r="BZ233" s="253"/>
      <c r="CA233" s="253"/>
      <c r="CB233" s="253"/>
      <c r="CC233" s="253"/>
      <c r="CD233" s="253"/>
      <c r="CE233" s="253"/>
      <c r="CF233" s="253"/>
      <c r="CG233" s="253"/>
      <c r="CH233" s="253"/>
      <c r="CI233" s="253"/>
      <c r="CJ233" s="253"/>
      <c r="CK233" s="253"/>
      <c r="CL233" s="253"/>
      <c r="CM233" s="253"/>
      <c r="CN233" s="253"/>
      <c r="CO233" s="253"/>
      <c r="CP233" s="253"/>
      <c r="CQ233" s="253"/>
      <c r="CR233" s="253"/>
      <c r="CS233" s="253"/>
      <c r="CT233" s="253"/>
      <c r="CU233" s="253"/>
      <c r="CV233" s="253"/>
      <c r="CW233" s="253"/>
      <c r="CX233" s="253"/>
      <c r="CY233" s="253"/>
      <c r="CZ233" s="253"/>
      <c r="DA233" s="253"/>
      <c r="DB233" s="253"/>
      <c r="DC233" s="253"/>
      <c r="DD233" s="253"/>
      <c r="DE233" s="253"/>
      <c r="DF233" s="253"/>
      <c r="DG233" s="253"/>
      <c r="DH233" s="253"/>
      <c r="DI233" s="253"/>
      <c r="DJ233" s="253"/>
      <c r="DK233" s="253"/>
      <c r="DL233" s="253"/>
      <c r="DM233" s="253"/>
      <c r="DN233" s="253"/>
      <c r="DO233" s="253"/>
      <c r="DP233" s="253"/>
      <c r="DQ233" s="253"/>
      <c r="DR233" s="253"/>
      <c r="DS233" s="253"/>
      <c r="DT233" s="253"/>
      <c r="DU233" s="253"/>
      <c r="DV233" s="253"/>
      <c r="DW233" s="253"/>
      <c r="DX233" s="253"/>
      <c r="DY233" s="253"/>
      <c r="DZ233" s="254"/>
    </row>
    <row r="234" spans="1:130" x14ac:dyDescent="0.3">
      <c r="A234" s="439"/>
      <c r="B234" s="263" t="s">
        <v>82</v>
      </c>
      <c r="C234" s="252"/>
      <c r="D234" s="253"/>
      <c r="E234" s="253"/>
      <c r="F234" s="253"/>
      <c r="G234" s="253"/>
      <c r="H234" s="253"/>
      <c r="I234" s="253"/>
      <c r="J234" s="253"/>
      <c r="K234" s="253"/>
      <c r="L234" s="253"/>
      <c r="M234" s="253"/>
      <c r="N234" s="253"/>
      <c r="O234" s="253"/>
      <c r="P234" s="253"/>
      <c r="Q234" s="253"/>
      <c r="R234" s="253"/>
      <c r="S234" s="253"/>
      <c r="T234" s="253"/>
      <c r="U234" s="253"/>
      <c r="V234" s="253"/>
      <c r="W234" s="253"/>
      <c r="X234" s="253"/>
      <c r="Y234" s="253"/>
      <c r="Z234" s="253"/>
      <c r="AA234" s="253"/>
      <c r="AB234" s="253"/>
      <c r="AC234" s="253"/>
      <c r="AD234" s="253"/>
      <c r="AE234" s="253"/>
      <c r="AF234" s="253"/>
      <c r="AG234" s="253"/>
      <c r="AH234" s="253"/>
      <c r="AI234" s="253"/>
      <c r="AJ234" s="253"/>
      <c r="AK234" s="253"/>
      <c r="AL234" s="253"/>
      <c r="AM234" s="253"/>
      <c r="AN234" s="253"/>
      <c r="AO234" s="253"/>
      <c r="AP234" s="253"/>
      <c r="AQ234" s="253"/>
      <c r="AR234" s="253"/>
      <c r="AS234" s="253"/>
      <c r="AT234" s="253"/>
      <c r="AU234" s="253"/>
      <c r="AV234" s="253"/>
      <c r="AW234" s="253"/>
      <c r="AX234" s="253"/>
      <c r="AY234" s="253"/>
      <c r="AZ234" s="253"/>
      <c r="BA234" s="253"/>
      <c r="BB234" s="253"/>
      <c r="BC234" s="253"/>
      <c r="BD234" s="253"/>
      <c r="BE234" s="253"/>
      <c r="BF234" s="253"/>
      <c r="BG234" s="253"/>
      <c r="BH234" s="253"/>
      <c r="BI234" s="253"/>
      <c r="BJ234" s="253"/>
      <c r="BK234" s="253"/>
      <c r="BL234" s="253"/>
      <c r="BM234" s="253"/>
      <c r="BN234" s="253"/>
      <c r="BO234" s="253"/>
      <c r="BP234" s="253"/>
      <c r="BQ234" s="253"/>
      <c r="BR234" s="253"/>
      <c r="BS234" s="253"/>
      <c r="BT234" s="253"/>
      <c r="BU234" s="253"/>
      <c r="BV234" s="253"/>
      <c r="BW234" s="253"/>
      <c r="BX234" s="253"/>
      <c r="BY234" s="253"/>
      <c r="BZ234" s="253"/>
      <c r="CA234" s="253"/>
      <c r="CB234" s="253"/>
      <c r="CC234" s="253"/>
      <c r="CD234" s="253"/>
      <c r="CE234" s="253"/>
      <c r="CF234" s="253"/>
      <c r="CG234" s="253"/>
      <c r="CH234" s="253"/>
      <c r="CI234" s="253"/>
      <c r="CJ234" s="253"/>
      <c r="CK234" s="253"/>
      <c r="CL234" s="253"/>
      <c r="CM234" s="253"/>
      <c r="CN234" s="253"/>
      <c r="CO234" s="253"/>
      <c r="CP234" s="253"/>
      <c r="CQ234" s="253"/>
      <c r="CR234" s="253"/>
      <c r="CS234" s="253"/>
      <c r="CT234" s="253"/>
      <c r="CU234" s="253"/>
      <c r="CV234" s="253"/>
      <c r="CW234" s="253"/>
      <c r="CX234" s="253"/>
      <c r="CY234" s="253"/>
      <c r="CZ234" s="253"/>
      <c r="DA234" s="253"/>
      <c r="DB234" s="253"/>
      <c r="DC234" s="253"/>
      <c r="DD234" s="253"/>
      <c r="DE234" s="253"/>
      <c r="DF234" s="253"/>
      <c r="DG234" s="253"/>
      <c r="DH234" s="253"/>
      <c r="DI234" s="253"/>
      <c r="DJ234" s="253"/>
      <c r="DK234" s="253"/>
      <c r="DL234" s="253"/>
      <c r="DM234" s="253"/>
      <c r="DN234" s="253"/>
      <c r="DO234" s="253"/>
      <c r="DP234" s="253"/>
      <c r="DQ234" s="253"/>
      <c r="DR234" s="253"/>
      <c r="DS234" s="253"/>
      <c r="DT234" s="253"/>
      <c r="DU234" s="253"/>
      <c r="DV234" s="253"/>
      <c r="DW234" s="253"/>
      <c r="DX234" s="253"/>
      <c r="DY234" s="253"/>
      <c r="DZ234" s="254"/>
    </row>
    <row r="235" spans="1:130" x14ac:dyDescent="0.3">
      <c r="A235" s="439"/>
      <c r="B235" s="263" t="s">
        <v>83</v>
      </c>
      <c r="C235" s="252"/>
      <c r="D235" s="253"/>
      <c r="E235" s="253"/>
      <c r="F235" s="253"/>
      <c r="G235" s="253"/>
      <c r="H235" s="253"/>
      <c r="I235" s="253"/>
      <c r="J235" s="253"/>
      <c r="K235" s="253"/>
      <c r="L235" s="253"/>
      <c r="M235" s="253"/>
      <c r="N235" s="253"/>
      <c r="O235" s="253"/>
      <c r="P235" s="253"/>
      <c r="Q235" s="253"/>
      <c r="R235" s="253"/>
      <c r="S235" s="253"/>
      <c r="T235" s="253"/>
      <c r="U235" s="253"/>
      <c r="V235" s="253"/>
      <c r="W235" s="253"/>
      <c r="X235" s="253"/>
      <c r="Y235" s="253"/>
      <c r="Z235" s="253"/>
      <c r="AA235" s="253"/>
      <c r="AB235" s="253"/>
      <c r="AC235" s="253"/>
      <c r="AD235" s="253"/>
      <c r="AE235" s="253"/>
      <c r="AF235" s="253"/>
      <c r="AG235" s="253"/>
      <c r="AH235" s="253"/>
      <c r="AI235" s="253"/>
      <c r="AJ235" s="253"/>
      <c r="AK235" s="253"/>
      <c r="AL235" s="253"/>
      <c r="AM235" s="253"/>
      <c r="AN235" s="253"/>
      <c r="AO235" s="253"/>
      <c r="AP235" s="253"/>
      <c r="AQ235" s="253"/>
      <c r="AR235" s="253"/>
      <c r="AS235" s="253"/>
      <c r="AT235" s="253"/>
      <c r="AU235" s="253"/>
      <c r="AV235" s="253"/>
      <c r="AW235" s="253"/>
      <c r="AX235" s="253"/>
      <c r="AY235" s="253"/>
      <c r="AZ235" s="253"/>
      <c r="BA235" s="253"/>
      <c r="BB235" s="253"/>
      <c r="BC235" s="253"/>
      <c r="BD235" s="253"/>
      <c r="BE235" s="253"/>
      <c r="BF235" s="253"/>
      <c r="BG235" s="253"/>
      <c r="BH235" s="253"/>
      <c r="BI235" s="253"/>
      <c r="BJ235" s="253"/>
      <c r="BK235" s="253"/>
      <c r="BL235" s="253"/>
      <c r="BM235" s="253"/>
      <c r="BN235" s="253"/>
      <c r="BO235" s="253"/>
      <c r="BP235" s="253"/>
      <c r="BQ235" s="253"/>
      <c r="BR235" s="253"/>
      <c r="BS235" s="253"/>
      <c r="BT235" s="253"/>
      <c r="BU235" s="253"/>
      <c r="BV235" s="253"/>
      <c r="BW235" s="253"/>
      <c r="BX235" s="253"/>
      <c r="BY235" s="253"/>
      <c r="BZ235" s="253"/>
      <c r="CA235" s="253"/>
      <c r="CB235" s="253"/>
      <c r="CC235" s="253"/>
      <c r="CD235" s="253"/>
      <c r="CE235" s="253"/>
      <c r="CF235" s="253"/>
      <c r="CG235" s="253"/>
      <c r="CH235" s="253"/>
      <c r="CI235" s="253"/>
      <c r="CJ235" s="253"/>
      <c r="CK235" s="253"/>
      <c r="CL235" s="253"/>
      <c r="CM235" s="253"/>
      <c r="CN235" s="253"/>
      <c r="CO235" s="253"/>
      <c r="CP235" s="253"/>
      <c r="CQ235" s="253"/>
      <c r="CR235" s="253"/>
      <c r="CS235" s="253"/>
      <c r="CT235" s="253"/>
      <c r="CU235" s="253"/>
      <c r="CV235" s="253"/>
      <c r="CW235" s="253"/>
      <c r="CX235" s="253"/>
      <c r="CY235" s="253"/>
      <c r="CZ235" s="253"/>
      <c r="DA235" s="253"/>
      <c r="DB235" s="253"/>
      <c r="DC235" s="253"/>
      <c r="DD235" s="253"/>
      <c r="DE235" s="253"/>
      <c r="DF235" s="253"/>
      <c r="DG235" s="253"/>
      <c r="DH235" s="253"/>
      <c r="DI235" s="253"/>
      <c r="DJ235" s="253"/>
      <c r="DK235" s="253"/>
      <c r="DL235" s="253"/>
      <c r="DM235" s="253"/>
      <c r="DN235" s="253"/>
      <c r="DO235" s="253"/>
      <c r="DP235" s="253"/>
      <c r="DQ235" s="253"/>
      <c r="DR235" s="253"/>
      <c r="DS235" s="253"/>
      <c r="DT235" s="253"/>
      <c r="DU235" s="253"/>
      <c r="DV235" s="253"/>
      <c r="DW235" s="253"/>
      <c r="DX235" s="253"/>
      <c r="DY235" s="253"/>
      <c r="DZ235" s="254"/>
    </row>
    <row r="236" spans="1:130" x14ac:dyDescent="0.3">
      <c r="A236" s="439"/>
      <c r="B236" s="263" t="s">
        <v>38</v>
      </c>
      <c r="C236" s="252"/>
      <c r="D236" s="253"/>
      <c r="E236" s="253"/>
      <c r="F236" s="253"/>
      <c r="G236" s="253"/>
      <c r="H236" s="253"/>
      <c r="I236" s="253"/>
      <c r="J236" s="253"/>
      <c r="K236" s="253"/>
      <c r="L236" s="253"/>
      <c r="M236" s="253"/>
      <c r="N236" s="253"/>
      <c r="O236" s="253"/>
      <c r="P236" s="253"/>
      <c r="Q236" s="253"/>
      <c r="R236" s="253"/>
      <c r="S236" s="253"/>
      <c r="T236" s="253"/>
      <c r="U236" s="253"/>
      <c r="V236" s="253"/>
      <c r="W236" s="253"/>
      <c r="X236" s="253"/>
      <c r="Y236" s="253"/>
      <c r="Z236" s="253"/>
      <c r="AA236" s="253"/>
      <c r="AB236" s="253"/>
      <c r="AC236" s="253"/>
      <c r="AD236" s="253"/>
      <c r="AE236" s="253"/>
      <c r="AF236" s="253"/>
      <c r="AG236" s="253"/>
      <c r="AH236" s="253"/>
      <c r="AI236" s="253"/>
      <c r="AJ236" s="253"/>
      <c r="AK236" s="253"/>
      <c r="AL236" s="253"/>
      <c r="AM236" s="253"/>
      <c r="AN236" s="253"/>
      <c r="AO236" s="253"/>
      <c r="AP236" s="253"/>
      <c r="AQ236" s="253"/>
      <c r="AR236" s="253"/>
      <c r="AS236" s="253"/>
      <c r="AT236" s="253"/>
      <c r="AU236" s="253"/>
      <c r="AV236" s="253"/>
      <c r="AW236" s="253"/>
      <c r="AX236" s="253"/>
      <c r="AY236" s="253"/>
      <c r="AZ236" s="253"/>
      <c r="BA236" s="253"/>
      <c r="BB236" s="253"/>
      <c r="BC236" s="253"/>
      <c r="BD236" s="253"/>
      <c r="BE236" s="253"/>
      <c r="BF236" s="253"/>
      <c r="BG236" s="253"/>
      <c r="BH236" s="253"/>
      <c r="BI236" s="253"/>
      <c r="BJ236" s="253"/>
      <c r="BK236" s="253"/>
      <c r="BL236" s="253"/>
      <c r="BM236" s="253"/>
      <c r="BN236" s="253"/>
      <c r="BO236" s="253"/>
      <c r="BP236" s="253"/>
      <c r="BQ236" s="253"/>
      <c r="BR236" s="253"/>
      <c r="BS236" s="253"/>
      <c r="BT236" s="253"/>
      <c r="BU236" s="253"/>
      <c r="BV236" s="253"/>
      <c r="BW236" s="253"/>
      <c r="BX236" s="253"/>
      <c r="BY236" s="253"/>
      <c r="BZ236" s="253"/>
      <c r="CA236" s="253"/>
      <c r="CB236" s="253"/>
      <c r="CC236" s="253"/>
      <c r="CD236" s="253"/>
      <c r="CE236" s="253"/>
      <c r="CF236" s="253"/>
      <c r="CG236" s="253"/>
      <c r="CH236" s="253"/>
      <c r="CI236" s="253"/>
      <c r="CJ236" s="253"/>
      <c r="CK236" s="253"/>
      <c r="CL236" s="253"/>
      <c r="CM236" s="253"/>
      <c r="CN236" s="253"/>
      <c r="CO236" s="253"/>
      <c r="CP236" s="253"/>
      <c r="CQ236" s="253"/>
      <c r="CR236" s="253"/>
      <c r="CS236" s="253"/>
      <c r="CT236" s="253"/>
      <c r="CU236" s="253"/>
      <c r="CV236" s="253"/>
      <c r="CW236" s="253"/>
      <c r="CX236" s="253"/>
      <c r="CY236" s="253"/>
      <c r="CZ236" s="253"/>
      <c r="DA236" s="253"/>
      <c r="DB236" s="253"/>
      <c r="DC236" s="253"/>
      <c r="DD236" s="253"/>
      <c r="DE236" s="253"/>
      <c r="DF236" s="253"/>
      <c r="DG236" s="253"/>
      <c r="DH236" s="253"/>
      <c r="DI236" s="253"/>
      <c r="DJ236" s="253"/>
      <c r="DK236" s="253"/>
      <c r="DL236" s="253"/>
      <c r="DM236" s="253"/>
      <c r="DN236" s="253"/>
      <c r="DO236" s="253"/>
      <c r="DP236" s="253"/>
      <c r="DQ236" s="253"/>
      <c r="DR236" s="253"/>
      <c r="DS236" s="253"/>
      <c r="DT236" s="253"/>
      <c r="DU236" s="253"/>
      <c r="DV236" s="253"/>
      <c r="DW236" s="253"/>
      <c r="DX236" s="253"/>
      <c r="DY236" s="253"/>
      <c r="DZ236" s="254"/>
    </row>
    <row r="237" spans="1:130" x14ac:dyDescent="0.3">
      <c r="A237" s="439"/>
      <c r="B237" s="280" t="s">
        <v>80</v>
      </c>
      <c r="C237" s="252"/>
      <c r="D237" s="253"/>
      <c r="E237" s="253"/>
      <c r="F237" s="253"/>
      <c r="G237" s="253"/>
      <c r="H237" s="253"/>
      <c r="I237" s="253"/>
      <c r="J237" s="253"/>
      <c r="K237" s="253"/>
      <c r="L237" s="253"/>
      <c r="M237" s="253"/>
      <c r="N237" s="253"/>
      <c r="O237" s="253"/>
      <c r="P237" s="253"/>
      <c r="Q237" s="253"/>
      <c r="R237" s="253"/>
      <c r="S237" s="253"/>
      <c r="T237" s="253"/>
      <c r="U237" s="253"/>
      <c r="V237" s="253"/>
      <c r="W237" s="253"/>
      <c r="X237" s="253"/>
      <c r="Y237" s="253"/>
      <c r="Z237" s="253"/>
      <c r="AA237" s="253"/>
      <c r="AB237" s="253"/>
      <c r="AC237" s="253"/>
      <c r="AD237" s="253"/>
      <c r="AE237" s="253"/>
      <c r="AF237" s="253"/>
      <c r="AG237" s="253"/>
      <c r="AH237" s="253"/>
      <c r="AI237" s="253"/>
      <c r="AJ237" s="253"/>
      <c r="AK237" s="253"/>
      <c r="AL237" s="253"/>
      <c r="AM237" s="253"/>
      <c r="AN237" s="253"/>
      <c r="AO237" s="253"/>
      <c r="AP237" s="253"/>
      <c r="AQ237" s="253"/>
      <c r="AR237" s="253"/>
      <c r="AS237" s="253"/>
      <c r="AT237" s="253"/>
      <c r="AU237" s="253"/>
      <c r="AV237" s="253"/>
      <c r="AW237" s="253"/>
      <c r="AX237" s="253"/>
      <c r="AY237" s="253"/>
      <c r="AZ237" s="253"/>
      <c r="BA237" s="253"/>
      <c r="BB237" s="253"/>
      <c r="BC237" s="253"/>
      <c r="BD237" s="253"/>
      <c r="BE237" s="253"/>
      <c r="BF237" s="253"/>
      <c r="BG237" s="253"/>
      <c r="BH237" s="253"/>
      <c r="BI237" s="253"/>
      <c r="BJ237" s="253"/>
      <c r="BK237" s="253"/>
      <c r="BL237" s="253"/>
      <c r="BM237" s="253"/>
      <c r="BN237" s="253"/>
      <c r="BO237" s="253"/>
      <c r="BP237" s="253"/>
      <c r="BQ237" s="253"/>
      <c r="BR237" s="253"/>
      <c r="BS237" s="253"/>
      <c r="BT237" s="253"/>
      <c r="BU237" s="253"/>
      <c r="BV237" s="253"/>
      <c r="BW237" s="253"/>
      <c r="BX237" s="253"/>
      <c r="BY237" s="253"/>
      <c r="BZ237" s="253"/>
      <c r="CA237" s="253"/>
      <c r="CB237" s="253"/>
      <c r="CC237" s="253"/>
      <c r="CD237" s="253"/>
      <c r="CE237" s="253"/>
      <c r="CF237" s="253"/>
      <c r="CG237" s="253"/>
      <c r="CH237" s="253"/>
      <c r="CI237" s="253"/>
      <c r="CJ237" s="253"/>
      <c r="CK237" s="253"/>
      <c r="CL237" s="253"/>
      <c r="CM237" s="253"/>
      <c r="CN237" s="253"/>
      <c r="CO237" s="253"/>
      <c r="CP237" s="253"/>
      <c r="CQ237" s="253"/>
      <c r="CR237" s="253"/>
      <c r="CS237" s="253"/>
      <c r="CT237" s="253"/>
      <c r="CU237" s="253"/>
      <c r="CV237" s="253"/>
      <c r="CW237" s="253"/>
      <c r="CX237" s="253"/>
      <c r="CY237" s="253"/>
      <c r="CZ237" s="253"/>
      <c r="DA237" s="253"/>
      <c r="DB237" s="253"/>
      <c r="DC237" s="253"/>
      <c r="DD237" s="253"/>
      <c r="DE237" s="253"/>
      <c r="DF237" s="253"/>
      <c r="DG237" s="253"/>
      <c r="DH237" s="253"/>
      <c r="DI237" s="253"/>
      <c r="DJ237" s="253"/>
      <c r="DK237" s="253"/>
      <c r="DL237" s="253"/>
      <c r="DM237" s="253"/>
      <c r="DN237" s="253"/>
      <c r="DO237" s="253"/>
      <c r="DP237" s="253"/>
      <c r="DQ237" s="253"/>
      <c r="DR237" s="253"/>
      <c r="DS237" s="253"/>
      <c r="DT237" s="253"/>
      <c r="DU237" s="253"/>
      <c r="DV237" s="253"/>
      <c r="DW237" s="253"/>
      <c r="DX237" s="253"/>
      <c r="DY237" s="253"/>
      <c r="DZ237" s="254"/>
    </row>
    <row r="238" spans="1:130" x14ac:dyDescent="0.3">
      <c r="A238" s="440"/>
      <c r="B238" s="263" t="s">
        <v>81</v>
      </c>
      <c r="C238" s="252"/>
      <c r="D238" s="253"/>
      <c r="E238" s="253"/>
      <c r="F238" s="253"/>
      <c r="G238" s="253"/>
      <c r="H238" s="253"/>
      <c r="I238" s="253"/>
      <c r="J238" s="253"/>
      <c r="K238" s="253"/>
      <c r="L238" s="253"/>
      <c r="M238" s="253"/>
      <c r="N238" s="253"/>
      <c r="O238" s="253"/>
      <c r="P238" s="253"/>
      <c r="Q238" s="253"/>
      <c r="R238" s="253"/>
      <c r="S238" s="253"/>
      <c r="T238" s="253"/>
      <c r="U238" s="253"/>
      <c r="V238" s="253"/>
      <c r="W238" s="253"/>
      <c r="X238" s="253"/>
      <c r="Y238" s="253"/>
      <c r="Z238" s="253"/>
      <c r="AA238" s="253"/>
      <c r="AB238" s="253"/>
      <c r="AC238" s="253"/>
      <c r="AD238" s="253"/>
      <c r="AE238" s="253"/>
      <c r="AF238" s="253"/>
      <c r="AG238" s="253"/>
      <c r="AH238" s="253"/>
      <c r="AI238" s="253"/>
      <c r="AJ238" s="253"/>
      <c r="AK238" s="253"/>
      <c r="AL238" s="253"/>
      <c r="AM238" s="253"/>
      <c r="AN238" s="253"/>
      <c r="AO238" s="253"/>
      <c r="AP238" s="253"/>
      <c r="AQ238" s="253"/>
      <c r="AR238" s="253"/>
      <c r="AS238" s="253"/>
      <c r="AT238" s="253"/>
      <c r="AU238" s="253"/>
      <c r="AV238" s="253"/>
      <c r="AW238" s="253"/>
      <c r="AX238" s="253"/>
      <c r="AY238" s="253"/>
      <c r="AZ238" s="253"/>
      <c r="BA238" s="253"/>
      <c r="BB238" s="253"/>
      <c r="BC238" s="253"/>
      <c r="BD238" s="253"/>
      <c r="BE238" s="253"/>
      <c r="BF238" s="253"/>
      <c r="BG238" s="253"/>
      <c r="BH238" s="253"/>
      <c r="BI238" s="253"/>
      <c r="BJ238" s="253"/>
      <c r="BK238" s="253"/>
      <c r="BL238" s="253"/>
      <c r="BM238" s="253"/>
      <c r="BN238" s="253"/>
      <c r="BO238" s="253"/>
      <c r="BP238" s="253"/>
      <c r="BQ238" s="253"/>
      <c r="BR238" s="253"/>
      <c r="BS238" s="253"/>
      <c r="BT238" s="253"/>
      <c r="BU238" s="253"/>
      <c r="BV238" s="253"/>
      <c r="BW238" s="253"/>
      <c r="BX238" s="253"/>
      <c r="BY238" s="253"/>
      <c r="BZ238" s="253"/>
      <c r="CA238" s="253"/>
      <c r="CB238" s="253"/>
      <c r="CC238" s="253"/>
      <c r="CD238" s="253"/>
      <c r="CE238" s="253"/>
      <c r="CF238" s="253"/>
      <c r="CG238" s="253"/>
      <c r="CH238" s="253"/>
      <c r="CI238" s="253"/>
      <c r="CJ238" s="253"/>
      <c r="CK238" s="253"/>
      <c r="CL238" s="253"/>
      <c r="CM238" s="253"/>
      <c r="CN238" s="253"/>
      <c r="CO238" s="253"/>
      <c r="CP238" s="253"/>
      <c r="CQ238" s="253"/>
      <c r="CR238" s="253"/>
      <c r="CS238" s="253"/>
      <c r="CT238" s="253"/>
      <c r="CU238" s="253"/>
      <c r="CV238" s="253"/>
      <c r="CW238" s="253"/>
      <c r="CX238" s="253"/>
      <c r="CY238" s="253"/>
      <c r="CZ238" s="253"/>
      <c r="DA238" s="253"/>
      <c r="DB238" s="253"/>
      <c r="DC238" s="253"/>
      <c r="DD238" s="253"/>
      <c r="DE238" s="253"/>
      <c r="DF238" s="253"/>
      <c r="DG238" s="253"/>
      <c r="DH238" s="253"/>
      <c r="DI238" s="253"/>
      <c r="DJ238" s="253"/>
      <c r="DK238" s="253"/>
      <c r="DL238" s="253"/>
      <c r="DM238" s="253"/>
      <c r="DN238" s="253"/>
      <c r="DO238" s="253"/>
      <c r="DP238" s="253"/>
      <c r="DQ238" s="253"/>
      <c r="DR238" s="253"/>
      <c r="DS238" s="253"/>
      <c r="DT238" s="253"/>
      <c r="DU238" s="253"/>
      <c r="DV238" s="253"/>
      <c r="DW238" s="253"/>
      <c r="DX238" s="253"/>
      <c r="DY238" s="253"/>
      <c r="DZ238" s="254"/>
    </row>
    <row r="239" spans="1:130" x14ac:dyDescent="0.3">
      <c r="A239" s="438">
        <f t="shared" si="10"/>
        <v>43181</v>
      </c>
      <c r="B239" s="263" t="s">
        <v>78</v>
      </c>
      <c r="C239" s="252"/>
      <c r="D239" s="253"/>
      <c r="E239" s="253"/>
      <c r="F239" s="253"/>
      <c r="G239" s="253"/>
      <c r="H239" s="253"/>
      <c r="I239" s="253"/>
      <c r="J239" s="253"/>
      <c r="K239" s="253"/>
      <c r="L239" s="253"/>
      <c r="M239" s="253"/>
      <c r="N239" s="253"/>
      <c r="O239" s="253"/>
      <c r="P239" s="253"/>
      <c r="Q239" s="253"/>
      <c r="R239" s="253"/>
      <c r="S239" s="253"/>
      <c r="T239" s="253"/>
      <c r="U239" s="253"/>
      <c r="V239" s="253"/>
      <c r="W239" s="253"/>
      <c r="X239" s="253"/>
      <c r="Y239" s="253"/>
      <c r="Z239" s="253"/>
      <c r="AA239" s="253"/>
      <c r="AB239" s="253"/>
      <c r="AC239" s="253"/>
      <c r="AD239" s="253"/>
      <c r="AE239" s="253"/>
      <c r="AF239" s="253"/>
      <c r="AG239" s="253"/>
      <c r="AH239" s="253"/>
      <c r="AI239" s="253"/>
      <c r="AJ239" s="253"/>
      <c r="AK239" s="253"/>
      <c r="AL239" s="253"/>
      <c r="AM239" s="253"/>
      <c r="AN239" s="253"/>
      <c r="AO239" s="253"/>
      <c r="AP239" s="253"/>
      <c r="AQ239" s="253"/>
      <c r="AR239" s="253"/>
      <c r="AS239" s="253"/>
      <c r="AT239" s="253"/>
      <c r="AU239" s="253"/>
      <c r="AV239" s="253"/>
      <c r="AW239" s="253"/>
      <c r="AX239" s="253"/>
      <c r="AY239" s="253"/>
      <c r="AZ239" s="253"/>
      <c r="BA239" s="253"/>
      <c r="BB239" s="253"/>
      <c r="BC239" s="253"/>
      <c r="BD239" s="253"/>
      <c r="BE239" s="253"/>
      <c r="BF239" s="253"/>
      <c r="BG239" s="253"/>
      <c r="BH239" s="253"/>
      <c r="BI239" s="253"/>
      <c r="BJ239" s="253"/>
      <c r="BK239" s="253"/>
      <c r="BL239" s="253"/>
      <c r="BM239" s="253"/>
      <c r="BN239" s="253"/>
      <c r="BO239" s="253"/>
      <c r="BP239" s="253"/>
      <c r="BQ239" s="253"/>
      <c r="BR239" s="253"/>
      <c r="BS239" s="253"/>
      <c r="BT239" s="253"/>
      <c r="BU239" s="253"/>
      <c r="BV239" s="253"/>
      <c r="BW239" s="253"/>
      <c r="BX239" s="253"/>
      <c r="BY239" s="253"/>
      <c r="BZ239" s="253"/>
      <c r="CA239" s="253"/>
      <c r="CB239" s="253"/>
      <c r="CC239" s="253"/>
      <c r="CD239" s="253"/>
      <c r="CE239" s="253"/>
      <c r="CF239" s="253"/>
      <c r="CG239" s="253"/>
      <c r="CH239" s="253"/>
      <c r="CI239" s="253"/>
      <c r="CJ239" s="253"/>
      <c r="CK239" s="253"/>
      <c r="CL239" s="253"/>
      <c r="CM239" s="253"/>
      <c r="CN239" s="253"/>
      <c r="CO239" s="253"/>
      <c r="CP239" s="253"/>
      <c r="CQ239" s="253"/>
      <c r="CR239" s="253"/>
      <c r="CS239" s="253"/>
      <c r="CT239" s="253"/>
      <c r="CU239" s="253"/>
      <c r="CV239" s="253"/>
      <c r="CW239" s="253"/>
      <c r="CX239" s="253"/>
      <c r="CY239" s="253"/>
      <c r="CZ239" s="253"/>
      <c r="DA239" s="253"/>
      <c r="DB239" s="253"/>
      <c r="DC239" s="253"/>
      <c r="DD239" s="253"/>
      <c r="DE239" s="253"/>
      <c r="DF239" s="253"/>
      <c r="DG239" s="253"/>
      <c r="DH239" s="253"/>
      <c r="DI239" s="253"/>
      <c r="DJ239" s="253"/>
      <c r="DK239" s="253"/>
      <c r="DL239" s="253"/>
      <c r="DM239" s="253"/>
      <c r="DN239" s="253"/>
      <c r="DO239" s="253"/>
      <c r="DP239" s="253"/>
      <c r="DQ239" s="253"/>
      <c r="DR239" s="253"/>
      <c r="DS239" s="253"/>
      <c r="DT239" s="253"/>
      <c r="DU239" s="253"/>
      <c r="DV239" s="253"/>
      <c r="DW239" s="253"/>
      <c r="DX239" s="253"/>
      <c r="DY239" s="253"/>
      <c r="DZ239" s="254"/>
    </row>
    <row r="240" spans="1:130" x14ac:dyDescent="0.3">
      <c r="A240" s="439"/>
      <c r="B240" s="263" t="s">
        <v>79</v>
      </c>
      <c r="C240" s="252"/>
      <c r="D240" s="253"/>
      <c r="E240" s="253"/>
      <c r="F240" s="253"/>
      <c r="G240" s="253"/>
      <c r="H240" s="253"/>
      <c r="I240" s="253"/>
      <c r="J240" s="253"/>
      <c r="K240" s="253"/>
      <c r="L240" s="253"/>
      <c r="M240" s="253"/>
      <c r="N240" s="253"/>
      <c r="O240" s="253"/>
      <c r="P240" s="253"/>
      <c r="Q240" s="253"/>
      <c r="R240" s="253"/>
      <c r="S240" s="253"/>
      <c r="T240" s="253"/>
      <c r="U240" s="253"/>
      <c r="V240" s="253"/>
      <c r="W240" s="253"/>
      <c r="X240" s="253"/>
      <c r="Y240" s="253"/>
      <c r="Z240" s="253"/>
      <c r="AA240" s="253"/>
      <c r="AB240" s="253"/>
      <c r="AC240" s="253"/>
      <c r="AD240" s="253"/>
      <c r="AE240" s="253"/>
      <c r="AF240" s="253"/>
      <c r="AG240" s="253"/>
      <c r="AH240" s="253"/>
      <c r="AI240" s="253"/>
      <c r="AJ240" s="253"/>
      <c r="AK240" s="253"/>
      <c r="AL240" s="253"/>
      <c r="AM240" s="253"/>
      <c r="AN240" s="253"/>
      <c r="AO240" s="253"/>
      <c r="AP240" s="253"/>
      <c r="AQ240" s="253"/>
      <c r="AR240" s="253"/>
      <c r="AS240" s="253"/>
      <c r="AT240" s="253"/>
      <c r="AU240" s="253"/>
      <c r="AV240" s="253"/>
      <c r="AW240" s="253"/>
      <c r="AX240" s="253"/>
      <c r="AY240" s="253"/>
      <c r="AZ240" s="253"/>
      <c r="BA240" s="253"/>
      <c r="BB240" s="253"/>
      <c r="BC240" s="253"/>
      <c r="BD240" s="253"/>
      <c r="BE240" s="253"/>
      <c r="BF240" s="253"/>
      <c r="BG240" s="253"/>
      <c r="BH240" s="253"/>
      <c r="BI240" s="253"/>
      <c r="BJ240" s="253"/>
      <c r="BK240" s="253"/>
      <c r="BL240" s="253"/>
      <c r="BM240" s="253"/>
      <c r="BN240" s="253"/>
      <c r="BO240" s="253"/>
      <c r="BP240" s="253"/>
      <c r="BQ240" s="253"/>
      <c r="BR240" s="253"/>
      <c r="BS240" s="253"/>
      <c r="BT240" s="253"/>
      <c r="BU240" s="253"/>
      <c r="BV240" s="253"/>
      <c r="BW240" s="253"/>
      <c r="BX240" s="253"/>
      <c r="BY240" s="253"/>
      <c r="BZ240" s="253"/>
      <c r="CA240" s="253"/>
      <c r="CB240" s="253"/>
      <c r="CC240" s="253"/>
      <c r="CD240" s="253"/>
      <c r="CE240" s="253"/>
      <c r="CF240" s="253"/>
      <c r="CG240" s="253"/>
      <c r="CH240" s="253"/>
      <c r="CI240" s="253"/>
      <c r="CJ240" s="253"/>
      <c r="CK240" s="253"/>
      <c r="CL240" s="253"/>
      <c r="CM240" s="253"/>
      <c r="CN240" s="253"/>
      <c r="CO240" s="253"/>
      <c r="CP240" s="253"/>
      <c r="CQ240" s="253"/>
      <c r="CR240" s="253"/>
      <c r="CS240" s="253"/>
      <c r="CT240" s="253"/>
      <c r="CU240" s="253"/>
      <c r="CV240" s="253"/>
      <c r="CW240" s="253"/>
      <c r="CX240" s="253"/>
      <c r="CY240" s="253"/>
      <c r="CZ240" s="253"/>
      <c r="DA240" s="253"/>
      <c r="DB240" s="253"/>
      <c r="DC240" s="253"/>
      <c r="DD240" s="253"/>
      <c r="DE240" s="253"/>
      <c r="DF240" s="253"/>
      <c r="DG240" s="253"/>
      <c r="DH240" s="253"/>
      <c r="DI240" s="253"/>
      <c r="DJ240" s="253"/>
      <c r="DK240" s="253"/>
      <c r="DL240" s="253"/>
      <c r="DM240" s="253"/>
      <c r="DN240" s="253"/>
      <c r="DO240" s="253"/>
      <c r="DP240" s="253"/>
      <c r="DQ240" s="253"/>
      <c r="DR240" s="253"/>
      <c r="DS240" s="253"/>
      <c r="DT240" s="253"/>
      <c r="DU240" s="253"/>
      <c r="DV240" s="253"/>
      <c r="DW240" s="253"/>
      <c r="DX240" s="253"/>
      <c r="DY240" s="253"/>
      <c r="DZ240" s="254"/>
    </row>
    <row r="241" spans="1:130" x14ac:dyDescent="0.3">
      <c r="A241" s="439"/>
      <c r="B241" s="263" t="s">
        <v>77</v>
      </c>
      <c r="C241" s="252"/>
      <c r="D241" s="253"/>
      <c r="E241" s="253"/>
      <c r="F241" s="253"/>
      <c r="G241" s="253"/>
      <c r="H241" s="253"/>
      <c r="I241" s="253"/>
      <c r="J241" s="253"/>
      <c r="K241" s="253"/>
      <c r="L241" s="253"/>
      <c r="M241" s="253"/>
      <c r="N241" s="253"/>
      <c r="O241" s="253"/>
      <c r="P241" s="253"/>
      <c r="Q241" s="253"/>
      <c r="R241" s="253"/>
      <c r="S241" s="253"/>
      <c r="T241" s="253"/>
      <c r="U241" s="253"/>
      <c r="V241" s="253"/>
      <c r="W241" s="253"/>
      <c r="X241" s="253"/>
      <c r="Y241" s="253"/>
      <c r="Z241" s="253"/>
      <c r="AA241" s="253"/>
      <c r="AB241" s="253"/>
      <c r="AC241" s="253"/>
      <c r="AD241" s="253"/>
      <c r="AE241" s="253"/>
      <c r="AF241" s="253"/>
      <c r="AG241" s="253"/>
      <c r="AH241" s="253"/>
      <c r="AI241" s="253"/>
      <c r="AJ241" s="253"/>
      <c r="AK241" s="253"/>
      <c r="AL241" s="253"/>
      <c r="AM241" s="253"/>
      <c r="AN241" s="253"/>
      <c r="AO241" s="253"/>
      <c r="AP241" s="253"/>
      <c r="AQ241" s="253"/>
      <c r="AR241" s="253"/>
      <c r="AS241" s="253"/>
      <c r="AT241" s="253"/>
      <c r="AU241" s="253"/>
      <c r="AV241" s="253"/>
      <c r="AW241" s="253"/>
      <c r="AX241" s="253"/>
      <c r="AY241" s="253"/>
      <c r="AZ241" s="253"/>
      <c r="BA241" s="253"/>
      <c r="BB241" s="253"/>
      <c r="BC241" s="253"/>
      <c r="BD241" s="253"/>
      <c r="BE241" s="253"/>
      <c r="BF241" s="253"/>
      <c r="BG241" s="253"/>
      <c r="BH241" s="253"/>
      <c r="BI241" s="253"/>
      <c r="BJ241" s="253"/>
      <c r="BK241" s="253"/>
      <c r="BL241" s="253"/>
      <c r="BM241" s="253"/>
      <c r="BN241" s="253"/>
      <c r="BO241" s="253"/>
      <c r="BP241" s="253"/>
      <c r="BQ241" s="253"/>
      <c r="BR241" s="253"/>
      <c r="BS241" s="253"/>
      <c r="BT241" s="253"/>
      <c r="BU241" s="253"/>
      <c r="BV241" s="253"/>
      <c r="BW241" s="253"/>
      <c r="BX241" s="253"/>
      <c r="BY241" s="253"/>
      <c r="BZ241" s="253"/>
      <c r="CA241" s="253"/>
      <c r="CB241" s="253"/>
      <c r="CC241" s="253"/>
      <c r="CD241" s="253"/>
      <c r="CE241" s="253"/>
      <c r="CF241" s="253"/>
      <c r="CG241" s="253"/>
      <c r="CH241" s="253"/>
      <c r="CI241" s="253"/>
      <c r="CJ241" s="253"/>
      <c r="CK241" s="253"/>
      <c r="CL241" s="253"/>
      <c r="CM241" s="253"/>
      <c r="CN241" s="253"/>
      <c r="CO241" s="253"/>
      <c r="CP241" s="253"/>
      <c r="CQ241" s="253"/>
      <c r="CR241" s="253"/>
      <c r="CS241" s="253"/>
      <c r="CT241" s="253"/>
      <c r="CU241" s="253"/>
      <c r="CV241" s="253"/>
      <c r="CW241" s="253"/>
      <c r="CX241" s="253"/>
      <c r="CY241" s="253"/>
      <c r="CZ241" s="253"/>
      <c r="DA241" s="253"/>
      <c r="DB241" s="253"/>
      <c r="DC241" s="253"/>
      <c r="DD241" s="253"/>
      <c r="DE241" s="253"/>
      <c r="DF241" s="253"/>
      <c r="DG241" s="253"/>
      <c r="DH241" s="253"/>
      <c r="DI241" s="253"/>
      <c r="DJ241" s="253"/>
      <c r="DK241" s="253"/>
      <c r="DL241" s="253"/>
      <c r="DM241" s="253"/>
      <c r="DN241" s="253"/>
      <c r="DO241" s="253"/>
      <c r="DP241" s="253"/>
      <c r="DQ241" s="253"/>
      <c r="DR241" s="253"/>
      <c r="DS241" s="253"/>
      <c r="DT241" s="253"/>
      <c r="DU241" s="253"/>
      <c r="DV241" s="253"/>
      <c r="DW241" s="253"/>
      <c r="DX241" s="253"/>
      <c r="DY241" s="253"/>
      <c r="DZ241" s="254"/>
    </row>
    <row r="242" spans="1:130" x14ac:dyDescent="0.3">
      <c r="A242" s="439"/>
      <c r="B242" s="263" t="s">
        <v>82</v>
      </c>
      <c r="C242" s="252"/>
      <c r="D242" s="253"/>
      <c r="E242" s="253"/>
      <c r="F242" s="253"/>
      <c r="G242" s="253"/>
      <c r="H242" s="253"/>
      <c r="I242" s="253"/>
      <c r="J242" s="253"/>
      <c r="K242" s="253"/>
      <c r="L242" s="253"/>
      <c r="M242" s="253"/>
      <c r="N242" s="253"/>
      <c r="O242" s="253"/>
      <c r="P242" s="253"/>
      <c r="Q242" s="253"/>
      <c r="R242" s="253"/>
      <c r="S242" s="253"/>
      <c r="T242" s="253"/>
      <c r="U242" s="253"/>
      <c r="V242" s="253"/>
      <c r="W242" s="253"/>
      <c r="X242" s="253"/>
      <c r="Y242" s="253"/>
      <c r="Z242" s="253"/>
      <c r="AA242" s="253"/>
      <c r="AB242" s="253"/>
      <c r="AC242" s="253"/>
      <c r="AD242" s="253"/>
      <c r="AE242" s="253"/>
      <c r="AF242" s="253"/>
      <c r="AG242" s="253"/>
      <c r="AH242" s="253"/>
      <c r="AI242" s="253"/>
      <c r="AJ242" s="253"/>
      <c r="AK242" s="253"/>
      <c r="AL242" s="253"/>
      <c r="AM242" s="253"/>
      <c r="AN242" s="253"/>
      <c r="AO242" s="253"/>
      <c r="AP242" s="253"/>
      <c r="AQ242" s="253"/>
      <c r="AR242" s="253"/>
      <c r="AS242" s="253"/>
      <c r="AT242" s="253"/>
      <c r="AU242" s="253"/>
      <c r="AV242" s="253"/>
      <c r="AW242" s="253"/>
      <c r="AX242" s="253"/>
      <c r="AY242" s="253"/>
      <c r="AZ242" s="253"/>
      <c r="BA242" s="253"/>
      <c r="BB242" s="253"/>
      <c r="BC242" s="253"/>
      <c r="BD242" s="253"/>
      <c r="BE242" s="253"/>
      <c r="BF242" s="253"/>
      <c r="BG242" s="253"/>
      <c r="BH242" s="253"/>
      <c r="BI242" s="253"/>
      <c r="BJ242" s="253"/>
      <c r="BK242" s="253"/>
      <c r="BL242" s="253"/>
      <c r="BM242" s="253"/>
      <c r="BN242" s="253"/>
      <c r="BO242" s="253"/>
      <c r="BP242" s="253"/>
      <c r="BQ242" s="253"/>
      <c r="BR242" s="253"/>
      <c r="BS242" s="253"/>
      <c r="BT242" s="253"/>
      <c r="BU242" s="253"/>
      <c r="BV242" s="253"/>
      <c r="BW242" s="253"/>
      <c r="BX242" s="253"/>
      <c r="BY242" s="253"/>
      <c r="BZ242" s="253"/>
      <c r="CA242" s="253"/>
      <c r="CB242" s="253"/>
      <c r="CC242" s="253"/>
      <c r="CD242" s="253"/>
      <c r="CE242" s="253"/>
      <c r="CF242" s="253"/>
      <c r="CG242" s="253"/>
      <c r="CH242" s="253"/>
      <c r="CI242" s="253"/>
      <c r="CJ242" s="253"/>
      <c r="CK242" s="253"/>
      <c r="CL242" s="253"/>
      <c r="CM242" s="253"/>
      <c r="CN242" s="253"/>
      <c r="CO242" s="253"/>
      <c r="CP242" s="253"/>
      <c r="CQ242" s="253"/>
      <c r="CR242" s="253"/>
      <c r="CS242" s="253"/>
      <c r="CT242" s="253"/>
      <c r="CU242" s="253"/>
      <c r="CV242" s="253"/>
      <c r="CW242" s="253"/>
      <c r="CX242" s="253"/>
      <c r="CY242" s="253"/>
      <c r="CZ242" s="253"/>
      <c r="DA242" s="253"/>
      <c r="DB242" s="253"/>
      <c r="DC242" s="253"/>
      <c r="DD242" s="253"/>
      <c r="DE242" s="253"/>
      <c r="DF242" s="253"/>
      <c r="DG242" s="253"/>
      <c r="DH242" s="253"/>
      <c r="DI242" s="253"/>
      <c r="DJ242" s="253"/>
      <c r="DK242" s="253"/>
      <c r="DL242" s="253"/>
      <c r="DM242" s="253"/>
      <c r="DN242" s="253"/>
      <c r="DO242" s="253"/>
      <c r="DP242" s="253"/>
      <c r="DQ242" s="253"/>
      <c r="DR242" s="253"/>
      <c r="DS242" s="253"/>
      <c r="DT242" s="253"/>
      <c r="DU242" s="253"/>
      <c r="DV242" s="253"/>
      <c r="DW242" s="253"/>
      <c r="DX242" s="253"/>
      <c r="DY242" s="253"/>
      <c r="DZ242" s="254"/>
    </row>
    <row r="243" spans="1:130" x14ac:dyDescent="0.3">
      <c r="A243" s="439"/>
      <c r="B243" s="263" t="s">
        <v>83</v>
      </c>
      <c r="C243" s="252"/>
      <c r="D243" s="253"/>
      <c r="E243" s="253"/>
      <c r="F243" s="253"/>
      <c r="G243" s="253"/>
      <c r="H243" s="253"/>
      <c r="I243" s="253"/>
      <c r="J243" s="253"/>
      <c r="K243" s="253"/>
      <c r="L243" s="253"/>
      <c r="M243" s="253"/>
      <c r="N243" s="253"/>
      <c r="O243" s="253"/>
      <c r="P243" s="253"/>
      <c r="Q243" s="253"/>
      <c r="R243" s="253"/>
      <c r="S243" s="253"/>
      <c r="T243" s="253"/>
      <c r="U243" s="253"/>
      <c r="V243" s="253"/>
      <c r="W243" s="253"/>
      <c r="X243" s="253"/>
      <c r="Y243" s="253"/>
      <c r="Z243" s="253"/>
      <c r="AA243" s="253"/>
      <c r="AB243" s="253"/>
      <c r="AC243" s="253"/>
      <c r="AD243" s="253"/>
      <c r="AE243" s="253"/>
      <c r="AF243" s="253"/>
      <c r="AG243" s="253"/>
      <c r="AH243" s="253"/>
      <c r="AI243" s="253"/>
      <c r="AJ243" s="253"/>
      <c r="AK243" s="253"/>
      <c r="AL243" s="253"/>
      <c r="AM243" s="253"/>
      <c r="AN243" s="253"/>
      <c r="AO243" s="253"/>
      <c r="AP243" s="253"/>
      <c r="AQ243" s="253"/>
      <c r="AR243" s="253"/>
      <c r="AS243" s="253"/>
      <c r="AT243" s="253"/>
      <c r="AU243" s="253"/>
      <c r="AV243" s="253"/>
      <c r="AW243" s="253"/>
      <c r="AX243" s="253"/>
      <c r="AY243" s="253"/>
      <c r="AZ243" s="253"/>
      <c r="BA243" s="253"/>
      <c r="BB243" s="253"/>
      <c r="BC243" s="253"/>
      <c r="BD243" s="253"/>
      <c r="BE243" s="253"/>
      <c r="BF243" s="253"/>
      <c r="BG243" s="253"/>
      <c r="BH243" s="253"/>
      <c r="BI243" s="253"/>
      <c r="BJ243" s="253"/>
      <c r="BK243" s="253"/>
      <c r="BL243" s="253"/>
      <c r="BM243" s="253"/>
      <c r="BN243" s="253"/>
      <c r="BO243" s="253"/>
      <c r="BP243" s="253"/>
      <c r="BQ243" s="253"/>
      <c r="BR243" s="253"/>
      <c r="BS243" s="253"/>
      <c r="BT243" s="253"/>
      <c r="BU243" s="253"/>
      <c r="BV243" s="253"/>
      <c r="BW243" s="253"/>
      <c r="BX243" s="253"/>
      <c r="BY243" s="253"/>
      <c r="BZ243" s="253"/>
      <c r="CA243" s="253"/>
      <c r="CB243" s="253"/>
      <c r="CC243" s="253"/>
      <c r="CD243" s="253"/>
      <c r="CE243" s="253"/>
      <c r="CF243" s="253"/>
      <c r="CG243" s="253"/>
      <c r="CH243" s="253"/>
      <c r="CI243" s="253"/>
      <c r="CJ243" s="253"/>
      <c r="CK243" s="253"/>
      <c r="CL243" s="253"/>
      <c r="CM243" s="253"/>
      <c r="CN243" s="253"/>
      <c r="CO243" s="253"/>
      <c r="CP243" s="253"/>
      <c r="CQ243" s="253"/>
      <c r="CR243" s="253"/>
      <c r="CS243" s="253"/>
      <c r="CT243" s="253"/>
      <c r="CU243" s="253"/>
      <c r="CV243" s="253"/>
      <c r="CW243" s="253"/>
      <c r="CX243" s="253"/>
      <c r="CY243" s="253"/>
      <c r="CZ243" s="253"/>
      <c r="DA243" s="253"/>
      <c r="DB243" s="253"/>
      <c r="DC243" s="253"/>
      <c r="DD243" s="253"/>
      <c r="DE243" s="253"/>
      <c r="DF243" s="253"/>
      <c r="DG243" s="253"/>
      <c r="DH243" s="253"/>
      <c r="DI243" s="253"/>
      <c r="DJ243" s="253"/>
      <c r="DK243" s="253"/>
      <c r="DL243" s="253"/>
      <c r="DM243" s="253"/>
      <c r="DN243" s="253"/>
      <c r="DO243" s="253"/>
      <c r="DP243" s="253"/>
      <c r="DQ243" s="253"/>
      <c r="DR243" s="253"/>
      <c r="DS243" s="253"/>
      <c r="DT243" s="253"/>
      <c r="DU243" s="253"/>
      <c r="DV243" s="253"/>
      <c r="DW243" s="253"/>
      <c r="DX243" s="253"/>
      <c r="DY243" s="253"/>
      <c r="DZ243" s="254"/>
    </row>
    <row r="244" spans="1:130" x14ac:dyDescent="0.3">
      <c r="A244" s="439"/>
      <c r="B244" s="263" t="s">
        <v>38</v>
      </c>
      <c r="C244" s="252"/>
      <c r="D244" s="253"/>
      <c r="E244" s="253"/>
      <c r="F244" s="253"/>
      <c r="G244" s="253"/>
      <c r="H244" s="253"/>
      <c r="I244" s="253"/>
      <c r="J244" s="253"/>
      <c r="K244" s="253"/>
      <c r="L244" s="253"/>
      <c r="M244" s="253"/>
      <c r="N244" s="253"/>
      <c r="O244" s="253"/>
      <c r="P244" s="253"/>
      <c r="Q244" s="253"/>
      <c r="R244" s="253"/>
      <c r="S244" s="253"/>
      <c r="T244" s="253"/>
      <c r="U244" s="253"/>
      <c r="V244" s="253"/>
      <c r="W244" s="253"/>
      <c r="X244" s="253"/>
      <c r="Y244" s="253"/>
      <c r="Z244" s="253"/>
      <c r="AA244" s="253"/>
      <c r="AB244" s="253"/>
      <c r="AC244" s="253"/>
      <c r="AD244" s="253"/>
      <c r="AE244" s="253"/>
      <c r="AF244" s="253"/>
      <c r="AG244" s="253"/>
      <c r="AH244" s="253"/>
      <c r="AI244" s="253"/>
      <c r="AJ244" s="253"/>
      <c r="AK244" s="253"/>
      <c r="AL244" s="253"/>
      <c r="AM244" s="253"/>
      <c r="AN244" s="253"/>
      <c r="AO244" s="253"/>
      <c r="AP244" s="253"/>
      <c r="AQ244" s="253"/>
      <c r="AR244" s="253"/>
      <c r="AS244" s="253"/>
      <c r="AT244" s="253"/>
      <c r="AU244" s="253"/>
      <c r="AV244" s="253"/>
      <c r="AW244" s="253"/>
      <c r="AX244" s="253"/>
      <c r="AY244" s="253"/>
      <c r="AZ244" s="253"/>
      <c r="BA244" s="253"/>
      <c r="BB244" s="253"/>
      <c r="BC244" s="253"/>
      <c r="BD244" s="253"/>
      <c r="BE244" s="253"/>
      <c r="BF244" s="253"/>
      <c r="BG244" s="253"/>
      <c r="BH244" s="253"/>
      <c r="BI244" s="253"/>
      <c r="BJ244" s="253"/>
      <c r="BK244" s="253"/>
      <c r="BL244" s="253"/>
      <c r="BM244" s="253"/>
      <c r="BN244" s="253"/>
      <c r="BO244" s="253"/>
      <c r="BP244" s="253"/>
      <c r="BQ244" s="253"/>
      <c r="BR244" s="253"/>
      <c r="BS244" s="253"/>
      <c r="BT244" s="253"/>
      <c r="BU244" s="253"/>
      <c r="BV244" s="253"/>
      <c r="BW244" s="253"/>
      <c r="BX244" s="253"/>
      <c r="BY244" s="253"/>
      <c r="BZ244" s="253"/>
      <c r="CA244" s="253"/>
      <c r="CB244" s="253"/>
      <c r="CC244" s="253"/>
      <c r="CD244" s="253"/>
      <c r="CE244" s="253"/>
      <c r="CF244" s="253"/>
      <c r="CG244" s="253"/>
      <c r="CH244" s="253"/>
      <c r="CI244" s="253"/>
      <c r="CJ244" s="253"/>
      <c r="CK244" s="253"/>
      <c r="CL244" s="253"/>
      <c r="CM244" s="253"/>
      <c r="CN244" s="253"/>
      <c r="CO244" s="253"/>
      <c r="CP244" s="253"/>
      <c r="CQ244" s="253"/>
      <c r="CR244" s="253"/>
      <c r="CS244" s="253"/>
      <c r="CT244" s="253"/>
      <c r="CU244" s="253"/>
      <c r="CV244" s="253"/>
      <c r="CW244" s="253"/>
      <c r="CX244" s="253"/>
      <c r="CY244" s="253"/>
      <c r="CZ244" s="253"/>
      <c r="DA244" s="253"/>
      <c r="DB244" s="253"/>
      <c r="DC244" s="253"/>
      <c r="DD244" s="253"/>
      <c r="DE244" s="253"/>
      <c r="DF244" s="253"/>
      <c r="DG244" s="253"/>
      <c r="DH244" s="253"/>
      <c r="DI244" s="253"/>
      <c r="DJ244" s="253"/>
      <c r="DK244" s="253"/>
      <c r="DL244" s="253"/>
      <c r="DM244" s="253"/>
      <c r="DN244" s="253"/>
      <c r="DO244" s="253"/>
      <c r="DP244" s="253"/>
      <c r="DQ244" s="253"/>
      <c r="DR244" s="253"/>
      <c r="DS244" s="253"/>
      <c r="DT244" s="253"/>
      <c r="DU244" s="253"/>
      <c r="DV244" s="253"/>
      <c r="DW244" s="253"/>
      <c r="DX244" s="253"/>
      <c r="DY244" s="253"/>
      <c r="DZ244" s="254"/>
    </row>
    <row r="245" spans="1:130" x14ac:dyDescent="0.3">
      <c r="A245" s="439"/>
      <c r="B245" s="280" t="s">
        <v>80</v>
      </c>
      <c r="C245" s="252"/>
      <c r="D245" s="253"/>
      <c r="E245" s="253"/>
      <c r="F245" s="253"/>
      <c r="G245" s="253"/>
      <c r="H245" s="253"/>
      <c r="I245" s="253"/>
      <c r="J245" s="253"/>
      <c r="K245" s="253"/>
      <c r="L245" s="253"/>
      <c r="M245" s="253"/>
      <c r="N245" s="253"/>
      <c r="O245" s="253"/>
      <c r="P245" s="253"/>
      <c r="Q245" s="253"/>
      <c r="R245" s="253"/>
      <c r="S245" s="253"/>
      <c r="T245" s="253"/>
      <c r="U245" s="253"/>
      <c r="V245" s="253"/>
      <c r="W245" s="253"/>
      <c r="X245" s="253"/>
      <c r="Y245" s="253"/>
      <c r="Z245" s="253"/>
      <c r="AA245" s="253"/>
      <c r="AB245" s="253"/>
      <c r="AC245" s="253"/>
      <c r="AD245" s="253"/>
      <c r="AE245" s="253"/>
      <c r="AF245" s="253"/>
      <c r="AG245" s="253"/>
      <c r="AH245" s="253"/>
      <c r="AI245" s="253"/>
      <c r="AJ245" s="253"/>
      <c r="AK245" s="253"/>
      <c r="AL245" s="253"/>
      <c r="AM245" s="253"/>
      <c r="AN245" s="253"/>
      <c r="AO245" s="253"/>
      <c r="AP245" s="253"/>
      <c r="AQ245" s="253"/>
      <c r="AR245" s="253"/>
      <c r="AS245" s="253"/>
      <c r="AT245" s="253"/>
      <c r="AU245" s="253"/>
      <c r="AV245" s="253"/>
      <c r="AW245" s="253"/>
      <c r="AX245" s="253"/>
      <c r="AY245" s="253"/>
      <c r="AZ245" s="253"/>
      <c r="BA245" s="253"/>
      <c r="BB245" s="253"/>
      <c r="BC245" s="253"/>
      <c r="BD245" s="253"/>
      <c r="BE245" s="253"/>
      <c r="BF245" s="253"/>
      <c r="BG245" s="253"/>
      <c r="BH245" s="253"/>
      <c r="BI245" s="253"/>
      <c r="BJ245" s="253"/>
      <c r="BK245" s="253"/>
      <c r="BL245" s="253"/>
      <c r="BM245" s="253"/>
      <c r="BN245" s="253"/>
      <c r="BO245" s="253"/>
      <c r="BP245" s="253"/>
      <c r="BQ245" s="253"/>
      <c r="BR245" s="253"/>
      <c r="BS245" s="253"/>
      <c r="BT245" s="253"/>
      <c r="BU245" s="253"/>
      <c r="BV245" s="253"/>
      <c r="BW245" s="253"/>
      <c r="BX245" s="253"/>
      <c r="BY245" s="253"/>
      <c r="BZ245" s="253"/>
      <c r="CA245" s="253"/>
      <c r="CB245" s="253"/>
      <c r="CC245" s="253"/>
      <c r="CD245" s="253"/>
      <c r="CE245" s="253"/>
      <c r="CF245" s="253"/>
      <c r="CG245" s="253"/>
      <c r="CH245" s="253"/>
      <c r="CI245" s="253"/>
      <c r="CJ245" s="253"/>
      <c r="CK245" s="253"/>
      <c r="CL245" s="253"/>
      <c r="CM245" s="253"/>
      <c r="CN245" s="253"/>
      <c r="CO245" s="253"/>
      <c r="CP245" s="253"/>
      <c r="CQ245" s="253"/>
      <c r="CR245" s="253"/>
      <c r="CS245" s="253"/>
      <c r="CT245" s="253"/>
      <c r="CU245" s="253"/>
      <c r="CV245" s="253"/>
      <c r="CW245" s="253"/>
      <c r="CX245" s="253"/>
      <c r="CY245" s="253"/>
      <c r="CZ245" s="253"/>
      <c r="DA245" s="253"/>
      <c r="DB245" s="253"/>
      <c r="DC245" s="253"/>
      <c r="DD245" s="253"/>
      <c r="DE245" s="253"/>
      <c r="DF245" s="253"/>
      <c r="DG245" s="253"/>
      <c r="DH245" s="253"/>
      <c r="DI245" s="253"/>
      <c r="DJ245" s="253"/>
      <c r="DK245" s="253"/>
      <c r="DL245" s="253"/>
      <c r="DM245" s="253"/>
      <c r="DN245" s="253"/>
      <c r="DO245" s="253"/>
      <c r="DP245" s="253"/>
      <c r="DQ245" s="253"/>
      <c r="DR245" s="253"/>
      <c r="DS245" s="253"/>
      <c r="DT245" s="253"/>
      <c r="DU245" s="253"/>
      <c r="DV245" s="253"/>
      <c r="DW245" s="253"/>
      <c r="DX245" s="253"/>
      <c r="DY245" s="253"/>
      <c r="DZ245" s="254"/>
    </row>
    <row r="246" spans="1:130" x14ac:dyDescent="0.3">
      <c r="A246" s="440"/>
      <c r="B246" s="263" t="s">
        <v>81</v>
      </c>
      <c r="C246" s="252"/>
      <c r="D246" s="253"/>
      <c r="E246" s="253"/>
      <c r="F246" s="253"/>
      <c r="G246" s="253"/>
      <c r="H246" s="253"/>
      <c r="I246" s="253"/>
      <c r="J246" s="253"/>
      <c r="K246" s="253"/>
      <c r="L246" s="253"/>
      <c r="M246" s="253"/>
      <c r="N246" s="253"/>
      <c r="O246" s="253"/>
      <c r="P246" s="253"/>
      <c r="Q246" s="253"/>
      <c r="R246" s="253"/>
      <c r="S246" s="253"/>
      <c r="T246" s="253"/>
      <c r="U246" s="253"/>
      <c r="V246" s="253"/>
      <c r="W246" s="253"/>
      <c r="X246" s="253"/>
      <c r="Y246" s="253"/>
      <c r="Z246" s="253"/>
      <c r="AA246" s="253"/>
      <c r="AB246" s="253"/>
      <c r="AC246" s="253"/>
      <c r="AD246" s="253"/>
      <c r="AE246" s="253"/>
      <c r="AF246" s="253"/>
      <c r="AG246" s="253"/>
      <c r="AH246" s="253"/>
      <c r="AI246" s="253"/>
      <c r="AJ246" s="253"/>
      <c r="AK246" s="253"/>
      <c r="AL246" s="253"/>
      <c r="AM246" s="253"/>
      <c r="AN246" s="253"/>
      <c r="AO246" s="253"/>
      <c r="AP246" s="253"/>
      <c r="AQ246" s="253"/>
      <c r="AR246" s="253"/>
      <c r="AS246" s="253"/>
      <c r="AT246" s="253"/>
      <c r="AU246" s="253"/>
      <c r="AV246" s="253"/>
      <c r="AW246" s="253"/>
      <c r="AX246" s="253"/>
      <c r="AY246" s="253"/>
      <c r="AZ246" s="253"/>
      <c r="BA246" s="253"/>
      <c r="BB246" s="253"/>
      <c r="BC246" s="253"/>
      <c r="BD246" s="253"/>
      <c r="BE246" s="253"/>
      <c r="BF246" s="253"/>
      <c r="BG246" s="253"/>
      <c r="BH246" s="253"/>
      <c r="BI246" s="253"/>
      <c r="BJ246" s="253"/>
      <c r="BK246" s="253"/>
      <c r="BL246" s="253"/>
      <c r="BM246" s="253"/>
      <c r="BN246" s="253"/>
      <c r="BO246" s="253"/>
      <c r="BP246" s="253"/>
      <c r="BQ246" s="253"/>
      <c r="BR246" s="253"/>
      <c r="BS246" s="253"/>
      <c r="BT246" s="253"/>
      <c r="BU246" s="253"/>
      <c r="BV246" s="253"/>
      <c r="BW246" s="253"/>
      <c r="BX246" s="253"/>
      <c r="BY246" s="253"/>
      <c r="BZ246" s="253"/>
      <c r="CA246" s="253"/>
      <c r="CB246" s="253"/>
      <c r="CC246" s="253"/>
      <c r="CD246" s="253"/>
      <c r="CE246" s="253"/>
      <c r="CF246" s="253"/>
      <c r="CG246" s="253"/>
      <c r="CH246" s="253"/>
      <c r="CI246" s="253"/>
      <c r="CJ246" s="253"/>
      <c r="CK246" s="253"/>
      <c r="CL246" s="253"/>
      <c r="CM246" s="253"/>
      <c r="CN246" s="253"/>
      <c r="CO246" s="253"/>
      <c r="CP246" s="253"/>
      <c r="CQ246" s="253"/>
      <c r="CR246" s="253"/>
      <c r="CS246" s="253"/>
      <c r="CT246" s="253"/>
      <c r="CU246" s="253"/>
      <c r="CV246" s="253"/>
      <c r="CW246" s="253"/>
      <c r="CX246" s="253"/>
      <c r="CY246" s="253"/>
      <c r="CZ246" s="253"/>
      <c r="DA246" s="253"/>
      <c r="DB246" s="253"/>
      <c r="DC246" s="253"/>
      <c r="DD246" s="253"/>
      <c r="DE246" s="253"/>
      <c r="DF246" s="253"/>
      <c r="DG246" s="253"/>
      <c r="DH246" s="253"/>
      <c r="DI246" s="253"/>
      <c r="DJ246" s="253"/>
      <c r="DK246" s="253"/>
      <c r="DL246" s="253"/>
      <c r="DM246" s="253"/>
      <c r="DN246" s="253"/>
      <c r="DO246" s="253"/>
      <c r="DP246" s="253"/>
      <c r="DQ246" s="253"/>
      <c r="DR246" s="253"/>
      <c r="DS246" s="253"/>
      <c r="DT246" s="253"/>
      <c r="DU246" s="253"/>
      <c r="DV246" s="253"/>
      <c r="DW246" s="253"/>
      <c r="DX246" s="253"/>
      <c r="DY246" s="253"/>
      <c r="DZ246" s="254"/>
    </row>
    <row r="247" spans="1:130" x14ac:dyDescent="0.3">
      <c r="A247" s="438">
        <f t="shared" si="10"/>
        <v>43188</v>
      </c>
      <c r="B247" s="263" t="s">
        <v>78</v>
      </c>
      <c r="C247" s="252"/>
      <c r="D247" s="253"/>
      <c r="E247" s="253"/>
      <c r="F247" s="253"/>
      <c r="G247" s="253"/>
      <c r="H247" s="253"/>
      <c r="I247" s="253"/>
      <c r="J247" s="253"/>
      <c r="K247" s="253"/>
      <c r="L247" s="253"/>
      <c r="M247" s="253"/>
      <c r="N247" s="253"/>
      <c r="O247" s="253"/>
      <c r="P247" s="253"/>
      <c r="Q247" s="253"/>
      <c r="R247" s="253"/>
      <c r="S247" s="253"/>
      <c r="T247" s="253"/>
      <c r="U247" s="253"/>
      <c r="V247" s="253"/>
      <c r="W247" s="253"/>
      <c r="X247" s="253"/>
      <c r="Y247" s="253"/>
      <c r="Z247" s="253"/>
      <c r="AA247" s="253"/>
      <c r="AB247" s="253"/>
      <c r="AC247" s="253"/>
      <c r="AD247" s="253"/>
      <c r="AE247" s="253"/>
      <c r="AF247" s="253"/>
      <c r="AG247" s="253"/>
      <c r="AH247" s="253"/>
      <c r="AI247" s="253"/>
      <c r="AJ247" s="253"/>
      <c r="AK247" s="253"/>
      <c r="AL247" s="253"/>
      <c r="AM247" s="253"/>
      <c r="AN247" s="253"/>
      <c r="AO247" s="253"/>
      <c r="AP247" s="253"/>
      <c r="AQ247" s="253"/>
      <c r="AR247" s="253"/>
      <c r="AS247" s="253"/>
      <c r="AT247" s="253"/>
      <c r="AU247" s="253"/>
      <c r="AV247" s="253"/>
      <c r="AW247" s="253"/>
      <c r="AX247" s="253"/>
      <c r="AY247" s="253"/>
      <c r="AZ247" s="253"/>
      <c r="BA247" s="253"/>
      <c r="BB247" s="253"/>
      <c r="BC247" s="253"/>
      <c r="BD247" s="253"/>
      <c r="BE247" s="253"/>
      <c r="BF247" s="253"/>
      <c r="BG247" s="253"/>
      <c r="BH247" s="253"/>
      <c r="BI247" s="253"/>
      <c r="BJ247" s="253"/>
      <c r="BK247" s="253"/>
      <c r="BL247" s="253"/>
      <c r="BM247" s="253"/>
      <c r="BN247" s="253"/>
      <c r="BO247" s="253"/>
      <c r="BP247" s="253"/>
      <c r="BQ247" s="253"/>
      <c r="BR247" s="253"/>
      <c r="BS247" s="253"/>
      <c r="BT247" s="253"/>
      <c r="BU247" s="253"/>
      <c r="BV247" s="253"/>
      <c r="BW247" s="253"/>
      <c r="BX247" s="253"/>
      <c r="BY247" s="253"/>
      <c r="BZ247" s="253"/>
      <c r="CA247" s="253"/>
      <c r="CB247" s="253"/>
      <c r="CC247" s="253"/>
      <c r="CD247" s="253"/>
      <c r="CE247" s="253"/>
      <c r="CF247" s="253"/>
      <c r="CG247" s="253"/>
      <c r="CH247" s="253"/>
      <c r="CI247" s="253"/>
      <c r="CJ247" s="253"/>
      <c r="CK247" s="253"/>
      <c r="CL247" s="253"/>
      <c r="CM247" s="253"/>
      <c r="CN247" s="253"/>
      <c r="CO247" s="253"/>
      <c r="CP247" s="253"/>
      <c r="CQ247" s="253"/>
      <c r="CR247" s="253"/>
      <c r="CS247" s="253"/>
      <c r="CT247" s="253"/>
      <c r="CU247" s="253"/>
      <c r="CV247" s="253"/>
      <c r="CW247" s="253"/>
      <c r="CX247" s="253"/>
      <c r="CY247" s="253"/>
      <c r="CZ247" s="253"/>
      <c r="DA247" s="253"/>
      <c r="DB247" s="253"/>
      <c r="DC247" s="253"/>
      <c r="DD247" s="253"/>
      <c r="DE247" s="253"/>
      <c r="DF247" s="253"/>
      <c r="DG247" s="253"/>
      <c r="DH247" s="253"/>
      <c r="DI247" s="253"/>
      <c r="DJ247" s="253"/>
      <c r="DK247" s="253"/>
      <c r="DL247" s="253"/>
      <c r="DM247" s="253"/>
      <c r="DN247" s="253"/>
      <c r="DO247" s="253"/>
      <c r="DP247" s="253"/>
      <c r="DQ247" s="253"/>
      <c r="DR247" s="253"/>
      <c r="DS247" s="253"/>
      <c r="DT247" s="253"/>
      <c r="DU247" s="253"/>
      <c r="DV247" s="253"/>
      <c r="DW247" s="253"/>
      <c r="DX247" s="253"/>
      <c r="DY247" s="253"/>
      <c r="DZ247" s="254"/>
    </row>
    <row r="248" spans="1:130" x14ac:dyDescent="0.3">
      <c r="A248" s="439"/>
      <c r="B248" s="263" t="s">
        <v>79</v>
      </c>
      <c r="C248" s="252"/>
      <c r="D248" s="253"/>
      <c r="E248" s="253"/>
      <c r="F248" s="253"/>
      <c r="G248" s="253"/>
      <c r="H248" s="253"/>
      <c r="I248" s="253"/>
      <c r="J248" s="253"/>
      <c r="K248" s="253"/>
      <c r="L248" s="253"/>
      <c r="M248" s="253"/>
      <c r="N248" s="253"/>
      <c r="O248" s="253"/>
      <c r="P248" s="253"/>
      <c r="Q248" s="253"/>
      <c r="R248" s="253"/>
      <c r="S248" s="253"/>
      <c r="T248" s="253"/>
      <c r="U248" s="253"/>
      <c r="V248" s="253"/>
      <c r="W248" s="253"/>
      <c r="X248" s="253"/>
      <c r="Y248" s="253"/>
      <c r="Z248" s="253"/>
      <c r="AA248" s="253"/>
      <c r="AB248" s="253"/>
      <c r="AC248" s="253"/>
      <c r="AD248" s="253"/>
      <c r="AE248" s="253"/>
      <c r="AF248" s="253"/>
      <c r="AG248" s="253"/>
      <c r="AH248" s="253"/>
      <c r="AI248" s="253"/>
      <c r="AJ248" s="253"/>
      <c r="AK248" s="253"/>
      <c r="AL248" s="253"/>
      <c r="AM248" s="253"/>
      <c r="AN248" s="253"/>
      <c r="AO248" s="253"/>
      <c r="AP248" s="253"/>
      <c r="AQ248" s="253"/>
      <c r="AR248" s="253"/>
      <c r="AS248" s="253"/>
      <c r="AT248" s="253"/>
      <c r="AU248" s="253"/>
      <c r="AV248" s="253"/>
      <c r="AW248" s="253"/>
      <c r="AX248" s="253"/>
      <c r="AY248" s="253"/>
      <c r="AZ248" s="253"/>
      <c r="BA248" s="253"/>
      <c r="BB248" s="253"/>
      <c r="BC248" s="253"/>
      <c r="BD248" s="253"/>
      <c r="BE248" s="253"/>
      <c r="BF248" s="253"/>
      <c r="BG248" s="253"/>
      <c r="BH248" s="253"/>
      <c r="BI248" s="253"/>
      <c r="BJ248" s="253"/>
      <c r="BK248" s="253"/>
      <c r="BL248" s="253"/>
      <c r="BM248" s="253"/>
      <c r="BN248" s="253"/>
      <c r="BO248" s="253"/>
      <c r="BP248" s="253"/>
      <c r="BQ248" s="253"/>
      <c r="BR248" s="253"/>
      <c r="BS248" s="253"/>
      <c r="BT248" s="253"/>
      <c r="BU248" s="253"/>
      <c r="BV248" s="253"/>
      <c r="BW248" s="253"/>
      <c r="BX248" s="253"/>
      <c r="BY248" s="253"/>
      <c r="BZ248" s="253"/>
      <c r="CA248" s="253"/>
      <c r="CB248" s="253"/>
      <c r="CC248" s="253"/>
      <c r="CD248" s="253"/>
      <c r="CE248" s="253"/>
      <c r="CF248" s="253"/>
      <c r="CG248" s="253"/>
      <c r="CH248" s="253"/>
      <c r="CI248" s="253"/>
      <c r="CJ248" s="253"/>
      <c r="CK248" s="253"/>
      <c r="CL248" s="253"/>
      <c r="CM248" s="253"/>
      <c r="CN248" s="253"/>
      <c r="CO248" s="253"/>
      <c r="CP248" s="253"/>
      <c r="CQ248" s="253"/>
      <c r="CR248" s="253"/>
      <c r="CS248" s="253"/>
      <c r="CT248" s="253"/>
      <c r="CU248" s="253"/>
      <c r="CV248" s="253"/>
      <c r="CW248" s="253"/>
      <c r="CX248" s="253"/>
      <c r="CY248" s="253"/>
      <c r="CZ248" s="253"/>
      <c r="DA248" s="253"/>
      <c r="DB248" s="253"/>
      <c r="DC248" s="253"/>
      <c r="DD248" s="253"/>
      <c r="DE248" s="253"/>
      <c r="DF248" s="253"/>
      <c r="DG248" s="253"/>
      <c r="DH248" s="253"/>
      <c r="DI248" s="253"/>
      <c r="DJ248" s="253"/>
      <c r="DK248" s="253"/>
      <c r="DL248" s="253"/>
      <c r="DM248" s="253"/>
      <c r="DN248" s="253"/>
      <c r="DO248" s="253"/>
      <c r="DP248" s="253"/>
      <c r="DQ248" s="253"/>
      <c r="DR248" s="253"/>
      <c r="DS248" s="253"/>
      <c r="DT248" s="253"/>
      <c r="DU248" s="253"/>
      <c r="DV248" s="253"/>
      <c r="DW248" s="253"/>
      <c r="DX248" s="253"/>
      <c r="DY248" s="253"/>
      <c r="DZ248" s="254"/>
    </row>
    <row r="249" spans="1:130" x14ac:dyDescent="0.3">
      <c r="A249" s="439"/>
      <c r="B249" s="263" t="s">
        <v>77</v>
      </c>
      <c r="C249" s="252"/>
      <c r="D249" s="253"/>
      <c r="E249" s="253"/>
      <c r="F249" s="253"/>
      <c r="G249" s="253"/>
      <c r="H249" s="253"/>
      <c r="I249" s="253"/>
      <c r="J249" s="253"/>
      <c r="K249" s="253"/>
      <c r="L249" s="253"/>
      <c r="M249" s="253"/>
      <c r="N249" s="253"/>
      <c r="O249" s="253"/>
      <c r="P249" s="253"/>
      <c r="Q249" s="253"/>
      <c r="R249" s="253"/>
      <c r="S249" s="253"/>
      <c r="T249" s="253"/>
      <c r="U249" s="253"/>
      <c r="V249" s="253"/>
      <c r="W249" s="253"/>
      <c r="X249" s="253"/>
      <c r="Y249" s="253"/>
      <c r="Z249" s="253"/>
      <c r="AA249" s="253"/>
      <c r="AB249" s="253"/>
      <c r="AC249" s="253"/>
      <c r="AD249" s="253"/>
      <c r="AE249" s="253"/>
      <c r="AF249" s="253"/>
      <c r="AG249" s="253"/>
      <c r="AH249" s="253"/>
      <c r="AI249" s="253"/>
      <c r="AJ249" s="253"/>
      <c r="AK249" s="253"/>
      <c r="AL249" s="253"/>
      <c r="AM249" s="253"/>
      <c r="AN249" s="253"/>
      <c r="AO249" s="253"/>
      <c r="AP249" s="253"/>
      <c r="AQ249" s="253"/>
      <c r="AR249" s="253"/>
      <c r="AS249" s="253"/>
      <c r="AT249" s="253"/>
      <c r="AU249" s="253"/>
      <c r="AV249" s="253"/>
      <c r="AW249" s="253"/>
      <c r="AX249" s="253"/>
      <c r="AY249" s="253"/>
      <c r="AZ249" s="253"/>
      <c r="BA249" s="253"/>
      <c r="BB249" s="253"/>
      <c r="BC249" s="253"/>
      <c r="BD249" s="253"/>
      <c r="BE249" s="253"/>
      <c r="BF249" s="253"/>
      <c r="BG249" s="253"/>
      <c r="BH249" s="253"/>
      <c r="BI249" s="253"/>
      <c r="BJ249" s="253"/>
      <c r="BK249" s="253"/>
      <c r="BL249" s="253"/>
      <c r="BM249" s="253"/>
      <c r="BN249" s="253"/>
      <c r="BO249" s="253"/>
      <c r="BP249" s="253"/>
      <c r="BQ249" s="253"/>
      <c r="BR249" s="253"/>
      <c r="BS249" s="253"/>
      <c r="BT249" s="253"/>
      <c r="BU249" s="253"/>
      <c r="BV249" s="253"/>
      <c r="BW249" s="253"/>
      <c r="BX249" s="253"/>
      <c r="BY249" s="253"/>
      <c r="BZ249" s="253"/>
      <c r="CA249" s="253"/>
      <c r="CB249" s="253"/>
      <c r="CC249" s="253"/>
      <c r="CD249" s="253"/>
      <c r="CE249" s="253"/>
      <c r="CF249" s="253"/>
      <c r="CG249" s="253"/>
      <c r="CH249" s="253"/>
      <c r="CI249" s="253"/>
      <c r="CJ249" s="253"/>
      <c r="CK249" s="253"/>
      <c r="CL249" s="253"/>
      <c r="CM249" s="253"/>
      <c r="CN249" s="253"/>
      <c r="CO249" s="253"/>
      <c r="CP249" s="253"/>
      <c r="CQ249" s="253"/>
      <c r="CR249" s="253"/>
      <c r="CS249" s="253"/>
      <c r="CT249" s="253"/>
      <c r="CU249" s="253"/>
      <c r="CV249" s="253"/>
      <c r="CW249" s="253"/>
      <c r="CX249" s="253"/>
      <c r="CY249" s="253"/>
      <c r="CZ249" s="253"/>
      <c r="DA249" s="253"/>
      <c r="DB249" s="253"/>
      <c r="DC249" s="253"/>
      <c r="DD249" s="253"/>
      <c r="DE249" s="253"/>
      <c r="DF249" s="253"/>
      <c r="DG249" s="253"/>
      <c r="DH249" s="253"/>
      <c r="DI249" s="253"/>
      <c r="DJ249" s="253"/>
      <c r="DK249" s="253"/>
      <c r="DL249" s="253"/>
      <c r="DM249" s="253"/>
      <c r="DN249" s="253"/>
      <c r="DO249" s="253"/>
      <c r="DP249" s="253"/>
      <c r="DQ249" s="253"/>
      <c r="DR249" s="253"/>
      <c r="DS249" s="253"/>
      <c r="DT249" s="253"/>
      <c r="DU249" s="253"/>
      <c r="DV249" s="253"/>
      <c r="DW249" s="253"/>
      <c r="DX249" s="253"/>
      <c r="DY249" s="253"/>
      <c r="DZ249" s="254"/>
    </row>
    <row r="250" spans="1:130" x14ac:dyDescent="0.3">
      <c r="A250" s="439"/>
      <c r="B250" s="263" t="s">
        <v>82</v>
      </c>
      <c r="C250" s="252"/>
      <c r="D250" s="253"/>
      <c r="E250" s="253"/>
      <c r="F250" s="253"/>
      <c r="G250" s="253"/>
      <c r="H250" s="253"/>
      <c r="I250" s="253"/>
      <c r="J250" s="253"/>
      <c r="K250" s="253"/>
      <c r="L250" s="253"/>
      <c r="M250" s="253"/>
      <c r="N250" s="253"/>
      <c r="O250" s="253"/>
      <c r="P250" s="253"/>
      <c r="Q250" s="253"/>
      <c r="R250" s="253"/>
      <c r="S250" s="253"/>
      <c r="T250" s="253"/>
      <c r="U250" s="253"/>
      <c r="V250" s="253"/>
      <c r="W250" s="253"/>
      <c r="X250" s="253"/>
      <c r="Y250" s="253"/>
      <c r="Z250" s="253"/>
      <c r="AA250" s="253"/>
      <c r="AB250" s="253"/>
      <c r="AC250" s="253"/>
      <c r="AD250" s="253"/>
      <c r="AE250" s="253"/>
      <c r="AF250" s="253"/>
      <c r="AG250" s="253"/>
      <c r="AH250" s="253"/>
      <c r="AI250" s="253"/>
      <c r="AJ250" s="253"/>
      <c r="AK250" s="253"/>
      <c r="AL250" s="253"/>
      <c r="AM250" s="253"/>
      <c r="AN250" s="253"/>
      <c r="AO250" s="253"/>
      <c r="AP250" s="253"/>
      <c r="AQ250" s="253"/>
      <c r="AR250" s="253"/>
      <c r="AS250" s="253"/>
      <c r="AT250" s="253"/>
      <c r="AU250" s="253"/>
      <c r="AV250" s="253"/>
      <c r="AW250" s="253"/>
      <c r="AX250" s="253"/>
      <c r="AY250" s="253"/>
      <c r="AZ250" s="253"/>
      <c r="BA250" s="253"/>
      <c r="BB250" s="253"/>
      <c r="BC250" s="253"/>
      <c r="BD250" s="253"/>
      <c r="BE250" s="253"/>
      <c r="BF250" s="253"/>
      <c r="BG250" s="253"/>
      <c r="BH250" s="253"/>
      <c r="BI250" s="253"/>
      <c r="BJ250" s="253"/>
      <c r="BK250" s="253"/>
      <c r="BL250" s="253"/>
      <c r="BM250" s="253"/>
      <c r="BN250" s="253"/>
      <c r="BO250" s="253"/>
      <c r="BP250" s="253"/>
      <c r="BQ250" s="253"/>
      <c r="BR250" s="253"/>
      <c r="BS250" s="253"/>
      <c r="BT250" s="253"/>
      <c r="BU250" s="253"/>
      <c r="BV250" s="253"/>
      <c r="BW250" s="253"/>
      <c r="BX250" s="253"/>
      <c r="BY250" s="253"/>
      <c r="BZ250" s="253"/>
      <c r="CA250" s="253"/>
      <c r="CB250" s="253"/>
      <c r="CC250" s="253"/>
      <c r="CD250" s="253"/>
      <c r="CE250" s="253"/>
      <c r="CF250" s="253"/>
      <c r="CG250" s="253"/>
      <c r="CH250" s="253"/>
      <c r="CI250" s="253"/>
      <c r="CJ250" s="253"/>
      <c r="CK250" s="253"/>
      <c r="CL250" s="253"/>
      <c r="CM250" s="253"/>
      <c r="CN250" s="253"/>
      <c r="CO250" s="253"/>
      <c r="CP250" s="253"/>
      <c r="CQ250" s="253"/>
      <c r="CR250" s="253"/>
      <c r="CS250" s="253"/>
      <c r="CT250" s="253"/>
      <c r="CU250" s="253"/>
      <c r="CV250" s="253"/>
      <c r="CW250" s="253"/>
      <c r="CX250" s="253"/>
      <c r="CY250" s="253"/>
      <c r="CZ250" s="253"/>
      <c r="DA250" s="253"/>
      <c r="DB250" s="253"/>
      <c r="DC250" s="253"/>
      <c r="DD250" s="253"/>
      <c r="DE250" s="253"/>
      <c r="DF250" s="253"/>
      <c r="DG250" s="253"/>
      <c r="DH250" s="253"/>
      <c r="DI250" s="253"/>
      <c r="DJ250" s="253"/>
      <c r="DK250" s="253"/>
      <c r="DL250" s="253"/>
      <c r="DM250" s="253"/>
      <c r="DN250" s="253"/>
      <c r="DO250" s="253"/>
      <c r="DP250" s="253"/>
      <c r="DQ250" s="253"/>
      <c r="DR250" s="253"/>
      <c r="DS250" s="253"/>
      <c r="DT250" s="253"/>
      <c r="DU250" s="253"/>
      <c r="DV250" s="253"/>
      <c r="DW250" s="253"/>
      <c r="DX250" s="253"/>
      <c r="DY250" s="253"/>
      <c r="DZ250" s="254"/>
    </row>
    <row r="251" spans="1:130" x14ac:dyDescent="0.3">
      <c r="A251" s="439"/>
      <c r="B251" s="263" t="s">
        <v>83</v>
      </c>
      <c r="C251" s="252"/>
      <c r="D251" s="253"/>
      <c r="E251" s="253"/>
      <c r="F251" s="253"/>
      <c r="G251" s="253"/>
      <c r="H251" s="253"/>
      <c r="I251" s="253"/>
      <c r="J251" s="253"/>
      <c r="K251" s="253"/>
      <c r="L251" s="253"/>
      <c r="M251" s="253"/>
      <c r="N251" s="253"/>
      <c r="O251" s="253"/>
      <c r="P251" s="253"/>
      <c r="Q251" s="253"/>
      <c r="R251" s="253"/>
      <c r="S251" s="253"/>
      <c r="T251" s="253"/>
      <c r="U251" s="253"/>
      <c r="V251" s="253"/>
      <c r="W251" s="253"/>
      <c r="X251" s="253"/>
      <c r="Y251" s="253"/>
      <c r="Z251" s="253"/>
      <c r="AA251" s="253"/>
      <c r="AB251" s="253"/>
      <c r="AC251" s="253"/>
      <c r="AD251" s="253"/>
      <c r="AE251" s="253"/>
      <c r="AF251" s="253"/>
      <c r="AG251" s="253"/>
      <c r="AH251" s="253"/>
      <c r="AI251" s="253"/>
      <c r="AJ251" s="253"/>
      <c r="AK251" s="253"/>
      <c r="AL251" s="253"/>
      <c r="AM251" s="253"/>
      <c r="AN251" s="253"/>
      <c r="AO251" s="253"/>
      <c r="AP251" s="253"/>
      <c r="AQ251" s="253"/>
      <c r="AR251" s="253"/>
      <c r="AS251" s="253"/>
      <c r="AT251" s="253"/>
      <c r="AU251" s="253"/>
      <c r="AV251" s="253"/>
      <c r="AW251" s="253"/>
      <c r="AX251" s="253"/>
      <c r="AY251" s="253"/>
      <c r="AZ251" s="253"/>
      <c r="BA251" s="253"/>
      <c r="BB251" s="253"/>
      <c r="BC251" s="253"/>
      <c r="BD251" s="253"/>
      <c r="BE251" s="253"/>
      <c r="BF251" s="253"/>
      <c r="BG251" s="253"/>
      <c r="BH251" s="253"/>
      <c r="BI251" s="253"/>
      <c r="BJ251" s="253"/>
      <c r="BK251" s="253"/>
      <c r="BL251" s="253"/>
      <c r="BM251" s="253"/>
      <c r="BN251" s="253"/>
      <c r="BO251" s="253"/>
      <c r="BP251" s="253"/>
      <c r="BQ251" s="253"/>
      <c r="BR251" s="253"/>
      <c r="BS251" s="253"/>
      <c r="BT251" s="253"/>
      <c r="BU251" s="253"/>
      <c r="BV251" s="253"/>
      <c r="BW251" s="253"/>
      <c r="BX251" s="253"/>
      <c r="BY251" s="253"/>
      <c r="BZ251" s="253"/>
      <c r="CA251" s="253"/>
      <c r="CB251" s="253"/>
      <c r="CC251" s="253"/>
      <c r="CD251" s="253"/>
      <c r="CE251" s="253"/>
      <c r="CF251" s="253"/>
      <c r="CG251" s="253"/>
      <c r="CH251" s="253"/>
      <c r="CI251" s="253"/>
      <c r="CJ251" s="253"/>
      <c r="CK251" s="253"/>
      <c r="CL251" s="253"/>
      <c r="CM251" s="253"/>
      <c r="CN251" s="253"/>
      <c r="CO251" s="253"/>
      <c r="CP251" s="253"/>
      <c r="CQ251" s="253"/>
      <c r="CR251" s="253"/>
      <c r="CS251" s="253"/>
      <c r="CT251" s="253"/>
      <c r="CU251" s="253"/>
      <c r="CV251" s="253"/>
      <c r="CW251" s="253"/>
      <c r="CX251" s="253"/>
      <c r="CY251" s="253"/>
      <c r="CZ251" s="253"/>
      <c r="DA251" s="253"/>
      <c r="DB251" s="253"/>
      <c r="DC251" s="253"/>
      <c r="DD251" s="253"/>
      <c r="DE251" s="253"/>
      <c r="DF251" s="253"/>
      <c r="DG251" s="253"/>
      <c r="DH251" s="253"/>
      <c r="DI251" s="253"/>
      <c r="DJ251" s="253"/>
      <c r="DK251" s="253"/>
      <c r="DL251" s="253"/>
      <c r="DM251" s="253"/>
      <c r="DN251" s="253"/>
      <c r="DO251" s="253"/>
      <c r="DP251" s="253"/>
      <c r="DQ251" s="253"/>
      <c r="DR251" s="253"/>
      <c r="DS251" s="253"/>
      <c r="DT251" s="253"/>
      <c r="DU251" s="253"/>
      <c r="DV251" s="253"/>
      <c r="DW251" s="253"/>
      <c r="DX251" s="253"/>
      <c r="DY251" s="253"/>
      <c r="DZ251" s="254"/>
    </row>
    <row r="252" spans="1:130" x14ac:dyDescent="0.3">
      <c r="A252" s="439"/>
      <c r="B252" s="263" t="s">
        <v>38</v>
      </c>
      <c r="C252" s="252"/>
      <c r="D252" s="253"/>
      <c r="E252" s="253"/>
      <c r="F252" s="253"/>
      <c r="G252" s="253"/>
      <c r="H252" s="253"/>
      <c r="I252" s="253"/>
      <c r="J252" s="253"/>
      <c r="K252" s="253"/>
      <c r="L252" s="253"/>
      <c r="M252" s="253"/>
      <c r="N252" s="253"/>
      <c r="O252" s="253"/>
      <c r="P252" s="253"/>
      <c r="Q252" s="253"/>
      <c r="R252" s="253"/>
      <c r="S252" s="253"/>
      <c r="T252" s="253"/>
      <c r="U252" s="253"/>
      <c r="V252" s="253"/>
      <c r="W252" s="253"/>
      <c r="X252" s="253"/>
      <c r="Y252" s="253"/>
      <c r="Z252" s="253"/>
      <c r="AA252" s="253"/>
      <c r="AB252" s="253"/>
      <c r="AC252" s="253"/>
      <c r="AD252" s="253"/>
      <c r="AE252" s="253"/>
      <c r="AF252" s="253"/>
      <c r="AG252" s="253"/>
      <c r="AH252" s="253"/>
      <c r="AI252" s="253"/>
      <c r="AJ252" s="253"/>
      <c r="AK252" s="253"/>
      <c r="AL252" s="253"/>
      <c r="AM252" s="253"/>
      <c r="AN252" s="253"/>
      <c r="AO252" s="253"/>
      <c r="AP252" s="253"/>
      <c r="AQ252" s="253"/>
      <c r="AR252" s="253"/>
      <c r="AS252" s="253"/>
      <c r="AT252" s="253"/>
      <c r="AU252" s="253"/>
      <c r="AV252" s="253"/>
      <c r="AW252" s="253"/>
      <c r="AX252" s="253"/>
      <c r="AY252" s="253"/>
      <c r="AZ252" s="253"/>
      <c r="BA252" s="253"/>
      <c r="BB252" s="253"/>
      <c r="BC252" s="253"/>
      <c r="BD252" s="253"/>
      <c r="BE252" s="253"/>
      <c r="BF252" s="253"/>
      <c r="BG252" s="253"/>
      <c r="BH252" s="253"/>
      <c r="BI252" s="253"/>
      <c r="BJ252" s="253"/>
      <c r="BK252" s="253"/>
      <c r="BL252" s="253"/>
      <c r="BM252" s="253"/>
      <c r="BN252" s="253"/>
      <c r="BO252" s="253"/>
      <c r="BP252" s="253"/>
      <c r="BQ252" s="253"/>
      <c r="BR252" s="253"/>
      <c r="BS252" s="253"/>
      <c r="BT252" s="253"/>
      <c r="BU252" s="253"/>
      <c r="BV252" s="253"/>
      <c r="BW252" s="253"/>
      <c r="BX252" s="253"/>
      <c r="BY252" s="253"/>
      <c r="BZ252" s="253"/>
      <c r="CA252" s="253"/>
      <c r="CB252" s="253"/>
      <c r="CC252" s="253"/>
      <c r="CD252" s="253"/>
      <c r="CE252" s="253"/>
      <c r="CF252" s="253"/>
      <c r="CG252" s="253"/>
      <c r="CH252" s="253"/>
      <c r="CI252" s="253"/>
      <c r="CJ252" s="253"/>
      <c r="CK252" s="253"/>
      <c r="CL252" s="253"/>
      <c r="CM252" s="253"/>
      <c r="CN252" s="253"/>
      <c r="CO252" s="253"/>
      <c r="CP252" s="253"/>
      <c r="CQ252" s="253"/>
      <c r="CR252" s="253"/>
      <c r="CS252" s="253"/>
      <c r="CT252" s="253"/>
      <c r="CU252" s="253"/>
      <c r="CV252" s="253"/>
      <c r="CW252" s="253"/>
      <c r="CX252" s="253"/>
      <c r="CY252" s="253"/>
      <c r="CZ252" s="253"/>
      <c r="DA252" s="253"/>
      <c r="DB252" s="253"/>
      <c r="DC252" s="253"/>
      <c r="DD252" s="253"/>
      <c r="DE252" s="253"/>
      <c r="DF252" s="253"/>
      <c r="DG252" s="253"/>
      <c r="DH252" s="253"/>
      <c r="DI252" s="253"/>
      <c r="DJ252" s="253"/>
      <c r="DK252" s="253"/>
      <c r="DL252" s="253"/>
      <c r="DM252" s="253"/>
      <c r="DN252" s="253"/>
      <c r="DO252" s="253"/>
      <c r="DP252" s="253"/>
      <c r="DQ252" s="253"/>
      <c r="DR252" s="253"/>
      <c r="DS252" s="253"/>
      <c r="DT252" s="253"/>
      <c r="DU252" s="253"/>
      <c r="DV252" s="253"/>
      <c r="DW252" s="253"/>
      <c r="DX252" s="253"/>
      <c r="DY252" s="253"/>
      <c r="DZ252" s="254"/>
    </row>
    <row r="253" spans="1:130" x14ac:dyDescent="0.3">
      <c r="A253" s="439"/>
      <c r="B253" s="280" t="s">
        <v>80</v>
      </c>
      <c r="C253" s="252"/>
      <c r="D253" s="253"/>
      <c r="E253" s="253"/>
      <c r="F253" s="253"/>
      <c r="G253" s="253"/>
      <c r="H253" s="253"/>
      <c r="I253" s="253"/>
      <c r="J253" s="253"/>
      <c r="K253" s="253"/>
      <c r="L253" s="253"/>
      <c r="M253" s="253"/>
      <c r="N253" s="253"/>
      <c r="O253" s="253"/>
      <c r="P253" s="253"/>
      <c r="Q253" s="253"/>
      <c r="R253" s="253"/>
      <c r="S253" s="253"/>
      <c r="T253" s="253"/>
      <c r="U253" s="253"/>
      <c r="V253" s="253"/>
      <c r="W253" s="253"/>
      <c r="X253" s="253"/>
      <c r="Y253" s="253"/>
      <c r="Z253" s="253"/>
      <c r="AA253" s="253"/>
      <c r="AB253" s="253"/>
      <c r="AC253" s="253"/>
      <c r="AD253" s="253"/>
      <c r="AE253" s="253"/>
      <c r="AF253" s="253"/>
      <c r="AG253" s="253"/>
      <c r="AH253" s="253"/>
      <c r="AI253" s="253"/>
      <c r="AJ253" s="253"/>
      <c r="AK253" s="253"/>
      <c r="AL253" s="253"/>
      <c r="AM253" s="253"/>
      <c r="AN253" s="253"/>
      <c r="AO253" s="253"/>
      <c r="AP253" s="253"/>
      <c r="AQ253" s="253"/>
      <c r="AR253" s="253"/>
      <c r="AS253" s="253"/>
      <c r="AT253" s="253"/>
      <c r="AU253" s="253"/>
      <c r="AV253" s="253"/>
      <c r="AW253" s="253"/>
      <c r="AX253" s="253"/>
      <c r="AY253" s="253"/>
      <c r="AZ253" s="253"/>
      <c r="BA253" s="253"/>
      <c r="BB253" s="253"/>
      <c r="BC253" s="253"/>
      <c r="BD253" s="253"/>
      <c r="BE253" s="253"/>
      <c r="BF253" s="253"/>
      <c r="BG253" s="253"/>
      <c r="BH253" s="253"/>
      <c r="BI253" s="253"/>
      <c r="BJ253" s="253"/>
      <c r="BK253" s="253"/>
      <c r="BL253" s="253"/>
      <c r="BM253" s="253"/>
      <c r="BN253" s="253"/>
      <c r="BO253" s="253"/>
      <c r="BP253" s="253"/>
      <c r="BQ253" s="253"/>
      <c r="BR253" s="253"/>
      <c r="BS253" s="253"/>
      <c r="BT253" s="253"/>
      <c r="BU253" s="253"/>
      <c r="BV253" s="253"/>
      <c r="BW253" s="253"/>
      <c r="BX253" s="253"/>
      <c r="BY253" s="253"/>
      <c r="BZ253" s="253"/>
      <c r="CA253" s="253"/>
      <c r="CB253" s="253"/>
      <c r="CC253" s="253"/>
      <c r="CD253" s="253"/>
      <c r="CE253" s="253"/>
      <c r="CF253" s="253"/>
      <c r="CG253" s="253"/>
      <c r="CH253" s="253"/>
      <c r="CI253" s="253"/>
      <c r="CJ253" s="253"/>
      <c r="CK253" s="253"/>
      <c r="CL253" s="253"/>
      <c r="CM253" s="253"/>
      <c r="CN253" s="253"/>
      <c r="CO253" s="253"/>
      <c r="CP253" s="253"/>
      <c r="CQ253" s="253"/>
      <c r="CR253" s="253"/>
      <c r="CS253" s="253"/>
      <c r="CT253" s="253"/>
      <c r="CU253" s="253"/>
      <c r="CV253" s="253"/>
      <c r="CW253" s="253"/>
      <c r="CX253" s="253"/>
      <c r="CY253" s="253"/>
      <c r="CZ253" s="253"/>
      <c r="DA253" s="253"/>
      <c r="DB253" s="253"/>
      <c r="DC253" s="253"/>
      <c r="DD253" s="253"/>
      <c r="DE253" s="253"/>
      <c r="DF253" s="253"/>
      <c r="DG253" s="253"/>
      <c r="DH253" s="253"/>
      <c r="DI253" s="253"/>
      <c r="DJ253" s="253"/>
      <c r="DK253" s="253"/>
      <c r="DL253" s="253"/>
      <c r="DM253" s="253"/>
      <c r="DN253" s="253"/>
      <c r="DO253" s="253"/>
      <c r="DP253" s="253"/>
      <c r="DQ253" s="253"/>
      <c r="DR253" s="253"/>
      <c r="DS253" s="253"/>
      <c r="DT253" s="253"/>
      <c r="DU253" s="253"/>
      <c r="DV253" s="253"/>
      <c r="DW253" s="253"/>
      <c r="DX253" s="253"/>
      <c r="DY253" s="253"/>
      <c r="DZ253" s="254"/>
    </row>
    <row r="254" spans="1:130" x14ac:dyDescent="0.3">
      <c r="A254" s="440"/>
      <c r="B254" s="263" t="s">
        <v>81</v>
      </c>
      <c r="C254" s="252"/>
      <c r="D254" s="253"/>
      <c r="E254" s="253"/>
      <c r="F254" s="253"/>
      <c r="G254" s="253"/>
      <c r="H254" s="253"/>
      <c r="I254" s="253"/>
      <c r="J254" s="253"/>
      <c r="K254" s="253"/>
      <c r="L254" s="253"/>
      <c r="M254" s="253"/>
      <c r="N254" s="253"/>
      <c r="O254" s="253"/>
      <c r="P254" s="253"/>
      <c r="Q254" s="253"/>
      <c r="R254" s="253"/>
      <c r="S254" s="253"/>
      <c r="T254" s="253"/>
      <c r="U254" s="253"/>
      <c r="V254" s="253"/>
      <c r="W254" s="253"/>
      <c r="X254" s="253"/>
      <c r="Y254" s="253"/>
      <c r="Z254" s="253"/>
      <c r="AA254" s="253"/>
      <c r="AB254" s="253"/>
      <c r="AC254" s="253"/>
      <c r="AD254" s="253"/>
      <c r="AE254" s="253"/>
      <c r="AF254" s="253"/>
      <c r="AG254" s="253"/>
      <c r="AH254" s="253"/>
      <c r="AI254" s="253"/>
      <c r="AJ254" s="253"/>
      <c r="AK254" s="253"/>
      <c r="AL254" s="253"/>
      <c r="AM254" s="253"/>
      <c r="AN254" s="253"/>
      <c r="AO254" s="253"/>
      <c r="AP254" s="253"/>
      <c r="AQ254" s="253"/>
      <c r="AR254" s="253"/>
      <c r="AS254" s="253"/>
      <c r="AT254" s="253"/>
      <c r="AU254" s="253"/>
      <c r="AV254" s="253"/>
      <c r="AW254" s="253"/>
      <c r="AX254" s="253"/>
      <c r="AY254" s="253"/>
      <c r="AZ254" s="253"/>
      <c r="BA254" s="253"/>
      <c r="BB254" s="253"/>
      <c r="BC254" s="253"/>
      <c r="BD254" s="253"/>
      <c r="BE254" s="253"/>
      <c r="BF254" s="253"/>
      <c r="BG254" s="253"/>
      <c r="BH254" s="253"/>
      <c r="BI254" s="253"/>
      <c r="BJ254" s="253"/>
      <c r="BK254" s="253"/>
      <c r="BL254" s="253"/>
      <c r="BM254" s="253"/>
      <c r="BN254" s="253"/>
      <c r="BO254" s="253"/>
      <c r="BP254" s="253"/>
      <c r="BQ254" s="253"/>
      <c r="BR254" s="253"/>
      <c r="BS254" s="253"/>
      <c r="BT254" s="253"/>
      <c r="BU254" s="253"/>
      <c r="BV254" s="253"/>
      <c r="BW254" s="253"/>
      <c r="BX254" s="253"/>
      <c r="BY254" s="253"/>
      <c r="BZ254" s="253"/>
      <c r="CA254" s="253"/>
      <c r="CB254" s="253"/>
      <c r="CC254" s="253"/>
      <c r="CD254" s="253"/>
      <c r="CE254" s="253"/>
      <c r="CF254" s="253"/>
      <c r="CG254" s="253"/>
      <c r="CH254" s="253"/>
      <c r="CI254" s="253"/>
      <c r="CJ254" s="253"/>
      <c r="CK254" s="253"/>
      <c r="CL254" s="253"/>
      <c r="CM254" s="253"/>
      <c r="CN254" s="253"/>
      <c r="CO254" s="253"/>
      <c r="CP254" s="253"/>
      <c r="CQ254" s="253"/>
      <c r="CR254" s="253"/>
      <c r="CS254" s="253"/>
      <c r="CT254" s="253"/>
      <c r="CU254" s="253"/>
      <c r="CV254" s="253"/>
      <c r="CW254" s="253"/>
      <c r="CX254" s="253"/>
      <c r="CY254" s="253"/>
      <c r="CZ254" s="253"/>
      <c r="DA254" s="253"/>
      <c r="DB254" s="253"/>
      <c r="DC254" s="253"/>
      <c r="DD254" s="253"/>
      <c r="DE254" s="253"/>
      <c r="DF254" s="253"/>
      <c r="DG254" s="253"/>
      <c r="DH254" s="253"/>
      <c r="DI254" s="253"/>
      <c r="DJ254" s="253"/>
      <c r="DK254" s="253"/>
      <c r="DL254" s="253"/>
      <c r="DM254" s="253"/>
      <c r="DN254" s="253"/>
      <c r="DO254" s="253"/>
      <c r="DP254" s="253"/>
      <c r="DQ254" s="253"/>
      <c r="DR254" s="253"/>
      <c r="DS254" s="253"/>
      <c r="DT254" s="253"/>
      <c r="DU254" s="253"/>
      <c r="DV254" s="253"/>
      <c r="DW254" s="253"/>
      <c r="DX254" s="253"/>
      <c r="DY254" s="253"/>
      <c r="DZ254" s="254"/>
    </row>
    <row r="255" spans="1:130" x14ac:dyDescent="0.3">
      <c r="A255" s="438">
        <f t="shared" ref="A255:A279" si="11">A247+7</f>
        <v>43195</v>
      </c>
      <c r="B255" s="263" t="s">
        <v>78</v>
      </c>
      <c r="C255" s="252"/>
      <c r="D255" s="253"/>
      <c r="E255" s="253"/>
      <c r="F255" s="253"/>
      <c r="G255" s="253"/>
      <c r="H255" s="253"/>
      <c r="I255" s="253"/>
      <c r="J255" s="253"/>
      <c r="K255" s="253"/>
      <c r="L255" s="253"/>
      <c r="M255" s="253"/>
      <c r="N255" s="253"/>
      <c r="O255" s="253"/>
      <c r="P255" s="253"/>
      <c r="Q255" s="253"/>
      <c r="R255" s="253"/>
      <c r="S255" s="253"/>
      <c r="T255" s="253"/>
      <c r="U255" s="253"/>
      <c r="V255" s="253"/>
      <c r="W255" s="253"/>
      <c r="X255" s="253"/>
      <c r="Y255" s="253"/>
      <c r="Z255" s="253"/>
      <c r="AA255" s="253"/>
      <c r="AB255" s="253"/>
      <c r="AC255" s="253"/>
      <c r="AD255" s="253"/>
      <c r="AE255" s="253"/>
      <c r="AF255" s="253"/>
      <c r="AG255" s="253"/>
      <c r="AH255" s="253"/>
      <c r="AI255" s="253"/>
      <c r="AJ255" s="253"/>
      <c r="AK255" s="253"/>
      <c r="AL255" s="253"/>
      <c r="AM255" s="253"/>
      <c r="AN255" s="253"/>
      <c r="AO255" s="253"/>
      <c r="AP255" s="253"/>
      <c r="AQ255" s="253"/>
      <c r="AR255" s="253"/>
      <c r="AS255" s="253"/>
      <c r="AT255" s="253"/>
      <c r="AU255" s="253"/>
      <c r="AV255" s="253"/>
      <c r="AW255" s="253"/>
      <c r="AX255" s="253"/>
      <c r="AY255" s="253"/>
      <c r="AZ255" s="253"/>
      <c r="BA255" s="253"/>
      <c r="BB255" s="253"/>
      <c r="BC255" s="253"/>
      <c r="BD255" s="253"/>
      <c r="BE255" s="253"/>
      <c r="BF255" s="253"/>
      <c r="BG255" s="253"/>
      <c r="BH255" s="253"/>
      <c r="BI255" s="253"/>
      <c r="BJ255" s="253"/>
      <c r="BK255" s="253"/>
      <c r="BL255" s="253"/>
      <c r="BM255" s="253"/>
      <c r="BN255" s="253"/>
      <c r="BO255" s="253"/>
      <c r="BP255" s="253"/>
      <c r="BQ255" s="253"/>
      <c r="BR255" s="253"/>
      <c r="BS255" s="253"/>
      <c r="BT255" s="253"/>
      <c r="BU255" s="253"/>
      <c r="BV255" s="253"/>
      <c r="BW255" s="253"/>
      <c r="BX255" s="253"/>
      <c r="BY255" s="253"/>
      <c r="BZ255" s="253"/>
      <c r="CA255" s="253"/>
      <c r="CB255" s="253"/>
      <c r="CC255" s="253"/>
      <c r="CD255" s="253"/>
      <c r="CE255" s="253"/>
      <c r="CF255" s="253"/>
      <c r="CG255" s="253"/>
      <c r="CH255" s="253"/>
      <c r="CI255" s="253"/>
      <c r="CJ255" s="253"/>
      <c r="CK255" s="253"/>
      <c r="CL255" s="253"/>
      <c r="CM255" s="253"/>
      <c r="CN255" s="253"/>
      <c r="CO255" s="253"/>
      <c r="CP255" s="253"/>
      <c r="CQ255" s="253"/>
      <c r="CR255" s="253"/>
      <c r="CS255" s="253"/>
      <c r="CT255" s="253"/>
      <c r="CU255" s="253"/>
      <c r="CV255" s="253"/>
      <c r="CW255" s="253"/>
      <c r="CX255" s="253"/>
      <c r="CY255" s="253"/>
      <c r="CZ255" s="253"/>
      <c r="DA255" s="253"/>
      <c r="DB255" s="253"/>
      <c r="DC255" s="253"/>
      <c r="DD255" s="253"/>
      <c r="DE255" s="253"/>
      <c r="DF255" s="253"/>
      <c r="DG255" s="253"/>
      <c r="DH255" s="253"/>
      <c r="DI255" s="253"/>
      <c r="DJ255" s="253"/>
      <c r="DK255" s="253"/>
      <c r="DL255" s="253"/>
      <c r="DM255" s="253"/>
      <c r="DN255" s="253"/>
      <c r="DO255" s="253"/>
      <c r="DP255" s="253"/>
      <c r="DQ255" s="253"/>
      <c r="DR255" s="253"/>
      <c r="DS255" s="253"/>
      <c r="DT255" s="253"/>
      <c r="DU255" s="253"/>
      <c r="DV255" s="253"/>
      <c r="DW255" s="253"/>
      <c r="DX255" s="253"/>
      <c r="DY255" s="253"/>
      <c r="DZ255" s="254"/>
    </row>
    <row r="256" spans="1:130" x14ac:dyDescent="0.3">
      <c r="A256" s="439"/>
      <c r="B256" s="263" t="s">
        <v>79</v>
      </c>
      <c r="C256" s="252"/>
      <c r="D256" s="253"/>
      <c r="E256" s="253"/>
      <c r="F256" s="253"/>
      <c r="G256" s="253"/>
      <c r="H256" s="253"/>
      <c r="I256" s="253"/>
      <c r="J256" s="253"/>
      <c r="K256" s="253"/>
      <c r="L256" s="253"/>
      <c r="M256" s="253"/>
      <c r="N256" s="253"/>
      <c r="O256" s="253"/>
      <c r="P256" s="253"/>
      <c r="Q256" s="253"/>
      <c r="R256" s="253"/>
      <c r="S256" s="253"/>
      <c r="T256" s="253"/>
      <c r="U256" s="253"/>
      <c r="V256" s="253"/>
      <c r="W256" s="253"/>
      <c r="X256" s="253"/>
      <c r="Y256" s="253"/>
      <c r="Z256" s="253"/>
      <c r="AA256" s="253"/>
      <c r="AB256" s="253"/>
      <c r="AC256" s="253"/>
      <c r="AD256" s="253"/>
      <c r="AE256" s="253"/>
      <c r="AF256" s="253"/>
      <c r="AG256" s="253"/>
      <c r="AH256" s="253"/>
      <c r="AI256" s="253"/>
      <c r="AJ256" s="253"/>
      <c r="AK256" s="253"/>
      <c r="AL256" s="253"/>
      <c r="AM256" s="253"/>
      <c r="AN256" s="253"/>
      <c r="AO256" s="253"/>
      <c r="AP256" s="253"/>
      <c r="AQ256" s="253"/>
      <c r="AR256" s="253"/>
      <c r="AS256" s="253"/>
      <c r="AT256" s="253"/>
      <c r="AU256" s="253"/>
      <c r="AV256" s="253"/>
      <c r="AW256" s="253"/>
      <c r="AX256" s="253"/>
      <c r="AY256" s="253"/>
      <c r="AZ256" s="253"/>
      <c r="BA256" s="253"/>
      <c r="BB256" s="253"/>
      <c r="BC256" s="253"/>
      <c r="BD256" s="253"/>
      <c r="BE256" s="253"/>
      <c r="BF256" s="253"/>
      <c r="BG256" s="253"/>
      <c r="BH256" s="253"/>
      <c r="BI256" s="253"/>
      <c r="BJ256" s="253"/>
      <c r="BK256" s="253"/>
      <c r="BL256" s="253"/>
      <c r="BM256" s="253"/>
      <c r="BN256" s="253"/>
      <c r="BO256" s="253"/>
      <c r="BP256" s="253"/>
      <c r="BQ256" s="253"/>
      <c r="BR256" s="253"/>
      <c r="BS256" s="253"/>
      <c r="BT256" s="253"/>
      <c r="BU256" s="253"/>
      <c r="BV256" s="253"/>
      <c r="BW256" s="253"/>
      <c r="BX256" s="253"/>
      <c r="BY256" s="253"/>
      <c r="BZ256" s="253"/>
      <c r="CA256" s="253"/>
      <c r="CB256" s="253"/>
      <c r="CC256" s="253"/>
      <c r="CD256" s="253"/>
      <c r="CE256" s="253"/>
      <c r="CF256" s="253"/>
      <c r="CG256" s="253"/>
      <c r="CH256" s="253"/>
      <c r="CI256" s="253"/>
      <c r="CJ256" s="253"/>
      <c r="CK256" s="253"/>
      <c r="CL256" s="253"/>
      <c r="CM256" s="253"/>
      <c r="CN256" s="253"/>
      <c r="CO256" s="253"/>
      <c r="CP256" s="253"/>
      <c r="CQ256" s="253"/>
      <c r="CR256" s="253"/>
      <c r="CS256" s="253"/>
      <c r="CT256" s="253"/>
      <c r="CU256" s="253"/>
      <c r="CV256" s="253"/>
      <c r="CW256" s="253"/>
      <c r="CX256" s="253"/>
      <c r="CY256" s="253"/>
      <c r="CZ256" s="253"/>
      <c r="DA256" s="253"/>
      <c r="DB256" s="253"/>
      <c r="DC256" s="253"/>
      <c r="DD256" s="253"/>
      <c r="DE256" s="253"/>
      <c r="DF256" s="253"/>
      <c r="DG256" s="253"/>
      <c r="DH256" s="253"/>
      <c r="DI256" s="253"/>
      <c r="DJ256" s="253"/>
      <c r="DK256" s="253"/>
      <c r="DL256" s="253"/>
      <c r="DM256" s="253"/>
      <c r="DN256" s="253"/>
      <c r="DO256" s="253"/>
      <c r="DP256" s="253"/>
      <c r="DQ256" s="253"/>
      <c r="DR256" s="253"/>
      <c r="DS256" s="253"/>
      <c r="DT256" s="253"/>
      <c r="DU256" s="253"/>
      <c r="DV256" s="253"/>
      <c r="DW256" s="253"/>
      <c r="DX256" s="253"/>
      <c r="DY256" s="253"/>
      <c r="DZ256" s="254"/>
    </row>
    <row r="257" spans="1:130" x14ac:dyDescent="0.3">
      <c r="A257" s="439"/>
      <c r="B257" s="263" t="s">
        <v>77</v>
      </c>
      <c r="C257" s="252"/>
      <c r="D257" s="253"/>
      <c r="E257" s="253"/>
      <c r="F257" s="253"/>
      <c r="G257" s="253"/>
      <c r="H257" s="253"/>
      <c r="I257" s="253"/>
      <c r="J257" s="253"/>
      <c r="K257" s="253"/>
      <c r="L257" s="253"/>
      <c r="M257" s="253"/>
      <c r="N257" s="253"/>
      <c r="O257" s="253"/>
      <c r="P257" s="253"/>
      <c r="Q257" s="253"/>
      <c r="R257" s="253"/>
      <c r="S257" s="253"/>
      <c r="T257" s="253"/>
      <c r="U257" s="253"/>
      <c r="V257" s="253"/>
      <c r="W257" s="253"/>
      <c r="X257" s="253"/>
      <c r="Y257" s="253"/>
      <c r="Z257" s="253"/>
      <c r="AA257" s="253"/>
      <c r="AB257" s="253"/>
      <c r="AC257" s="253"/>
      <c r="AD257" s="253"/>
      <c r="AE257" s="253"/>
      <c r="AF257" s="253"/>
      <c r="AG257" s="253"/>
      <c r="AH257" s="253"/>
      <c r="AI257" s="253"/>
      <c r="AJ257" s="253"/>
      <c r="AK257" s="253"/>
      <c r="AL257" s="253"/>
      <c r="AM257" s="253"/>
      <c r="AN257" s="253"/>
      <c r="AO257" s="253"/>
      <c r="AP257" s="253"/>
      <c r="AQ257" s="253"/>
      <c r="AR257" s="253"/>
      <c r="AS257" s="253"/>
      <c r="AT257" s="253"/>
      <c r="AU257" s="253"/>
      <c r="AV257" s="253"/>
      <c r="AW257" s="253"/>
      <c r="AX257" s="253"/>
      <c r="AY257" s="253"/>
      <c r="AZ257" s="253"/>
      <c r="BA257" s="253"/>
      <c r="BB257" s="253"/>
      <c r="BC257" s="253"/>
      <c r="BD257" s="253"/>
      <c r="BE257" s="253"/>
      <c r="BF257" s="253"/>
      <c r="BG257" s="253"/>
      <c r="BH257" s="253"/>
      <c r="BI257" s="253"/>
      <c r="BJ257" s="253"/>
      <c r="BK257" s="253"/>
      <c r="BL257" s="253"/>
      <c r="BM257" s="253"/>
      <c r="BN257" s="253"/>
      <c r="BO257" s="253"/>
      <c r="BP257" s="253"/>
      <c r="BQ257" s="253"/>
      <c r="BR257" s="253"/>
      <c r="BS257" s="253"/>
      <c r="BT257" s="253"/>
      <c r="BU257" s="253"/>
      <c r="BV257" s="253"/>
      <c r="BW257" s="253"/>
      <c r="BX257" s="253"/>
      <c r="BY257" s="253"/>
      <c r="BZ257" s="253"/>
      <c r="CA257" s="253"/>
      <c r="CB257" s="253"/>
      <c r="CC257" s="253"/>
      <c r="CD257" s="253"/>
      <c r="CE257" s="253"/>
      <c r="CF257" s="253"/>
      <c r="CG257" s="253"/>
      <c r="CH257" s="253"/>
      <c r="CI257" s="253"/>
      <c r="CJ257" s="253"/>
      <c r="CK257" s="253"/>
      <c r="CL257" s="253"/>
      <c r="CM257" s="253"/>
      <c r="CN257" s="253"/>
      <c r="CO257" s="253"/>
      <c r="CP257" s="253"/>
      <c r="CQ257" s="253"/>
      <c r="CR257" s="253"/>
      <c r="CS257" s="253"/>
      <c r="CT257" s="253"/>
      <c r="CU257" s="253"/>
      <c r="CV257" s="253"/>
      <c r="CW257" s="253"/>
      <c r="CX257" s="253"/>
      <c r="CY257" s="253"/>
      <c r="CZ257" s="253"/>
      <c r="DA257" s="253"/>
      <c r="DB257" s="253"/>
      <c r="DC257" s="253"/>
      <c r="DD257" s="253"/>
      <c r="DE257" s="253"/>
      <c r="DF257" s="253"/>
      <c r="DG257" s="253"/>
      <c r="DH257" s="253"/>
      <c r="DI257" s="253"/>
      <c r="DJ257" s="253"/>
      <c r="DK257" s="253"/>
      <c r="DL257" s="253"/>
      <c r="DM257" s="253"/>
      <c r="DN257" s="253"/>
      <c r="DO257" s="253"/>
      <c r="DP257" s="253"/>
      <c r="DQ257" s="253"/>
      <c r="DR257" s="253"/>
      <c r="DS257" s="253"/>
      <c r="DT257" s="253"/>
      <c r="DU257" s="253"/>
      <c r="DV257" s="253"/>
      <c r="DW257" s="253"/>
      <c r="DX257" s="253"/>
      <c r="DY257" s="253"/>
      <c r="DZ257" s="254"/>
    </row>
    <row r="258" spans="1:130" x14ac:dyDescent="0.3">
      <c r="A258" s="439"/>
      <c r="B258" s="263" t="s">
        <v>82</v>
      </c>
      <c r="C258" s="252"/>
      <c r="D258" s="253"/>
      <c r="E258" s="253"/>
      <c r="F258" s="253"/>
      <c r="G258" s="253"/>
      <c r="H258" s="253"/>
      <c r="I258" s="253"/>
      <c r="J258" s="253"/>
      <c r="K258" s="253"/>
      <c r="L258" s="253"/>
      <c r="M258" s="253"/>
      <c r="N258" s="253"/>
      <c r="O258" s="253"/>
      <c r="P258" s="253"/>
      <c r="Q258" s="253"/>
      <c r="R258" s="253"/>
      <c r="S258" s="253"/>
      <c r="T258" s="253"/>
      <c r="U258" s="253"/>
      <c r="V258" s="253"/>
      <c r="W258" s="253"/>
      <c r="X258" s="253"/>
      <c r="Y258" s="253"/>
      <c r="Z258" s="253"/>
      <c r="AA258" s="253"/>
      <c r="AB258" s="253"/>
      <c r="AC258" s="253"/>
      <c r="AD258" s="253"/>
      <c r="AE258" s="253"/>
      <c r="AF258" s="253"/>
      <c r="AG258" s="253"/>
      <c r="AH258" s="253"/>
      <c r="AI258" s="253"/>
      <c r="AJ258" s="253"/>
      <c r="AK258" s="253"/>
      <c r="AL258" s="253"/>
      <c r="AM258" s="253"/>
      <c r="AN258" s="253"/>
      <c r="AO258" s="253"/>
      <c r="AP258" s="253"/>
      <c r="AQ258" s="253"/>
      <c r="AR258" s="253"/>
      <c r="AS258" s="253"/>
      <c r="AT258" s="253"/>
      <c r="AU258" s="253"/>
      <c r="AV258" s="253"/>
      <c r="AW258" s="253"/>
      <c r="AX258" s="253"/>
      <c r="AY258" s="253"/>
      <c r="AZ258" s="253"/>
      <c r="BA258" s="253"/>
      <c r="BB258" s="253"/>
      <c r="BC258" s="253"/>
      <c r="BD258" s="253"/>
      <c r="BE258" s="253"/>
      <c r="BF258" s="253"/>
      <c r="BG258" s="253"/>
      <c r="BH258" s="253"/>
      <c r="BI258" s="253"/>
      <c r="BJ258" s="253"/>
      <c r="BK258" s="253"/>
      <c r="BL258" s="253"/>
      <c r="BM258" s="253"/>
      <c r="BN258" s="253"/>
      <c r="BO258" s="253"/>
      <c r="BP258" s="253"/>
      <c r="BQ258" s="253"/>
      <c r="BR258" s="253"/>
      <c r="BS258" s="253"/>
      <c r="BT258" s="253"/>
      <c r="BU258" s="253"/>
      <c r="BV258" s="253"/>
      <c r="BW258" s="253"/>
      <c r="BX258" s="253"/>
      <c r="BY258" s="253"/>
      <c r="BZ258" s="253"/>
      <c r="CA258" s="253"/>
      <c r="CB258" s="253"/>
      <c r="CC258" s="253"/>
      <c r="CD258" s="253"/>
      <c r="CE258" s="253"/>
      <c r="CF258" s="253"/>
      <c r="CG258" s="253"/>
      <c r="CH258" s="253"/>
      <c r="CI258" s="253"/>
      <c r="CJ258" s="253"/>
      <c r="CK258" s="253"/>
      <c r="CL258" s="253"/>
      <c r="CM258" s="253"/>
      <c r="CN258" s="253"/>
      <c r="CO258" s="253"/>
      <c r="CP258" s="253"/>
      <c r="CQ258" s="253"/>
      <c r="CR258" s="253"/>
      <c r="CS258" s="253"/>
      <c r="CT258" s="253"/>
      <c r="CU258" s="253"/>
      <c r="CV258" s="253"/>
      <c r="CW258" s="253"/>
      <c r="CX258" s="253"/>
      <c r="CY258" s="253"/>
      <c r="CZ258" s="253"/>
      <c r="DA258" s="253"/>
      <c r="DB258" s="253"/>
      <c r="DC258" s="253"/>
      <c r="DD258" s="253"/>
      <c r="DE258" s="253"/>
      <c r="DF258" s="253"/>
      <c r="DG258" s="253"/>
      <c r="DH258" s="253"/>
      <c r="DI258" s="253"/>
      <c r="DJ258" s="253"/>
      <c r="DK258" s="253"/>
      <c r="DL258" s="253"/>
      <c r="DM258" s="253"/>
      <c r="DN258" s="253"/>
      <c r="DO258" s="253"/>
      <c r="DP258" s="253"/>
      <c r="DQ258" s="253"/>
      <c r="DR258" s="253"/>
      <c r="DS258" s="253"/>
      <c r="DT258" s="253"/>
      <c r="DU258" s="253"/>
      <c r="DV258" s="253"/>
      <c r="DW258" s="253"/>
      <c r="DX258" s="253"/>
      <c r="DY258" s="253"/>
      <c r="DZ258" s="254"/>
    </row>
    <row r="259" spans="1:130" x14ac:dyDescent="0.3">
      <c r="A259" s="439"/>
      <c r="B259" s="263" t="s">
        <v>83</v>
      </c>
      <c r="C259" s="252"/>
      <c r="D259" s="253"/>
      <c r="E259" s="253"/>
      <c r="F259" s="253"/>
      <c r="G259" s="253"/>
      <c r="H259" s="253"/>
      <c r="I259" s="253"/>
      <c r="J259" s="253"/>
      <c r="K259" s="253"/>
      <c r="L259" s="253"/>
      <c r="M259" s="253"/>
      <c r="N259" s="253"/>
      <c r="O259" s="253"/>
      <c r="P259" s="253"/>
      <c r="Q259" s="253"/>
      <c r="R259" s="253"/>
      <c r="S259" s="253"/>
      <c r="T259" s="253"/>
      <c r="U259" s="253"/>
      <c r="V259" s="253"/>
      <c r="W259" s="253"/>
      <c r="X259" s="253"/>
      <c r="Y259" s="253"/>
      <c r="Z259" s="253"/>
      <c r="AA259" s="253"/>
      <c r="AB259" s="253"/>
      <c r="AC259" s="253"/>
      <c r="AD259" s="253"/>
      <c r="AE259" s="253"/>
      <c r="AF259" s="253"/>
      <c r="AG259" s="253"/>
      <c r="AH259" s="253"/>
      <c r="AI259" s="253"/>
      <c r="AJ259" s="253"/>
      <c r="AK259" s="253"/>
      <c r="AL259" s="253"/>
      <c r="AM259" s="253"/>
      <c r="AN259" s="253"/>
      <c r="AO259" s="253"/>
      <c r="AP259" s="253"/>
      <c r="AQ259" s="253"/>
      <c r="AR259" s="253"/>
      <c r="AS259" s="253"/>
      <c r="AT259" s="253"/>
      <c r="AU259" s="253"/>
      <c r="AV259" s="253"/>
      <c r="AW259" s="253"/>
      <c r="AX259" s="253"/>
      <c r="AY259" s="253"/>
      <c r="AZ259" s="253"/>
      <c r="BA259" s="253"/>
      <c r="BB259" s="253"/>
      <c r="BC259" s="253"/>
      <c r="BD259" s="253"/>
      <c r="BE259" s="253"/>
      <c r="BF259" s="253"/>
      <c r="BG259" s="253"/>
      <c r="BH259" s="253"/>
      <c r="BI259" s="253"/>
      <c r="BJ259" s="253"/>
      <c r="BK259" s="253"/>
      <c r="BL259" s="253"/>
      <c r="BM259" s="253"/>
      <c r="BN259" s="253"/>
      <c r="BO259" s="253"/>
      <c r="BP259" s="253"/>
      <c r="BQ259" s="253"/>
      <c r="BR259" s="253"/>
      <c r="BS259" s="253"/>
      <c r="BT259" s="253"/>
      <c r="BU259" s="253"/>
      <c r="BV259" s="253"/>
      <c r="BW259" s="253"/>
      <c r="BX259" s="253"/>
      <c r="BY259" s="253"/>
      <c r="BZ259" s="253"/>
      <c r="CA259" s="253"/>
      <c r="CB259" s="253"/>
      <c r="CC259" s="253"/>
      <c r="CD259" s="253"/>
      <c r="CE259" s="253"/>
      <c r="CF259" s="253"/>
      <c r="CG259" s="253"/>
      <c r="CH259" s="253"/>
      <c r="CI259" s="253"/>
      <c r="CJ259" s="253"/>
      <c r="CK259" s="253"/>
      <c r="CL259" s="253"/>
      <c r="CM259" s="253"/>
      <c r="CN259" s="253"/>
      <c r="CO259" s="253"/>
      <c r="CP259" s="253"/>
      <c r="CQ259" s="253"/>
      <c r="CR259" s="253"/>
      <c r="CS259" s="253"/>
      <c r="CT259" s="253"/>
      <c r="CU259" s="253"/>
      <c r="CV259" s="253"/>
      <c r="CW259" s="253"/>
      <c r="CX259" s="253"/>
      <c r="CY259" s="253"/>
      <c r="CZ259" s="253"/>
      <c r="DA259" s="253"/>
      <c r="DB259" s="253"/>
      <c r="DC259" s="253"/>
      <c r="DD259" s="253"/>
      <c r="DE259" s="253"/>
      <c r="DF259" s="253"/>
      <c r="DG259" s="253"/>
      <c r="DH259" s="253"/>
      <c r="DI259" s="253"/>
      <c r="DJ259" s="253"/>
      <c r="DK259" s="253"/>
      <c r="DL259" s="253"/>
      <c r="DM259" s="253"/>
      <c r="DN259" s="253"/>
      <c r="DO259" s="253"/>
      <c r="DP259" s="253"/>
      <c r="DQ259" s="253"/>
      <c r="DR259" s="253"/>
      <c r="DS259" s="253"/>
      <c r="DT259" s="253"/>
      <c r="DU259" s="253"/>
      <c r="DV259" s="253"/>
      <c r="DW259" s="253"/>
      <c r="DX259" s="253"/>
      <c r="DY259" s="253"/>
      <c r="DZ259" s="254"/>
    </row>
    <row r="260" spans="1:130" x14ac:dyDescent="0.3">
      <c r="A260" s="439"/>
      <c r="B260" s="263" t="s">
        <v>38</v>
      </c>
      <c r="C260" s="252"/>
      <c r="D260" s="253"/>
      <c r="E260" s="253"/>
      <c r="F260" s="253"/>
      <c r="G260" s="253"/>
      <c r="H260" s="253"/>
      <c r="I260" s="253"/>
      <c r="J260" s="253"/>
      <c r="K260" s="253"/>
      <c r="L260" s="253"/>
      <c r="M260" s="253"/>
      <c r="N260" s="253"/>
      <c r="O260" s="253"/>
      <c r="P260" s="253"/>
      <c r="Q260" s="253"/>
      <c r="R260" s="253"/>
      <c r="S260" s="253"/>
      <c r="T260" s="253"/>
      <c r="U260" s="253"/>
      <c r="V260" s="253"/>
      <c r="W260" s="253"/>
      <c r="X260" s="253"/>
      <c r="Y260" s="253"/>
      <c r="Z260" s="253"/>
      <c r="AA260" s="253"/>
      <c r="AB260" s="253"/>
      <c r="AC260" s="253"/>
      <c r="AD260" s="253"/>
      <c r="AE260" s="253"/>
      <c r="AF260" s="253"/>
      <c r="AG260" s="253"/>
      <c r="AH260" s="253"/>
      <c r="AI260" s="253"/>
      <c r="AJ260" s="253"/>
      <c r="AK260" s="253"/>
      <c r="AL260" s="253"/>
      <c r="AM260" s="253"/>
      <c r="AN260" s="253"/>
      <c r="AO260" s="253"/>
      <c r="AP260" s="253"/>
      <c r="AQ260" s="253"/>
      <c r="AR260" s="253"/>
      <c r="AS260" s="253"/>
      <c r="AT260" s="253"/>
      <c r="AU260" s="253"/>
      <c r="AV260" s="253"/>
      <c r="AW260" s="253"/>
      <c r="AX260" s="253"/>
      <c r="AY260" s="253"/>
      <c r="AZ260" s="253"/>
      <c r="BA260" s="253"/>
      <c r="BB260" s="253"/>
      <c r="BC260" s="253"/>
      <c r="BD260" s="253"/>
      <c r="BE260" s="253"/>
      <c r="BF260" s="253"/>
      <c r="BG260" s="253"/>
      <c r="BH260" s="253"/>
      <c r="BI260" s="253"/>
      <c r="BJ260" s="253"/>
      <c r="BK260" s="253"/>
      <c r="BL260" s="253"/>
      <c r="BM260" s="253"/>
      <c r="BN260" s="253"/>
      <c r="BO260" s="253"/>
      <c r="BP260" s="253"/>
      <c r="BQ260" s="253"/>
      <c r="BR260" s="253"/>
      <c r="BS260" s="253"/>
      <c r="BT260" s="253"/>
      <c r="BU260" s="253"/>
      <c r="BV260" s="253"/>
      <c r="BW260" s="253"/>
      <c r="BX260" s="253"/>
      <c r="BY260" s="253"/>
      <c r="BZ260" s="253"/>
      <c r="CA260" s="253"/>
      <c r="CB260" s="253"/>
      <c r="CC260" s="253"/>
      <c r="CD260" s="253"/>
      <c r="CE260" s="253"/>
      <c r="CF260" s="253"/>
      <c r="CG260" s="253"/>
      <c r="CH260" s="253"/>
      <c r="CI260" s="253"/>
      <c r="CJ260" s="253"/>
      <c r="CK260" s="253"/>
      <c r="CL260" s="253"/>
      <c r="CM260" s="253"/>
      <c r="CN260" s="253"/>
      <c r="CO260" s="253"/>
      <c r="CP260" s="253"/>
      <c r="CQ260" s="253"/>
      <c r="CR260" s="253"/>
      <c r="CS260" s="253"/>
      <c r="CT260" s="253"/>
      <c r="CU260" s="253"/>
      <c r="CV260" s="253"/>
      <c r="CW260" s="253"/>
      <c r="CX260" s="253"/>
      <c r="CY260" s="253"/>
      <c r="CZ260" s="253"/>
      <c r="DA260" s="253"/>
      <c r="DB260" s="253"/>
      <c r="DC260" s="253"/>
      <c r="DD260" s="253"/>
      <c r="DE260" s="253"/>
      <c r="DF260" s="253"/>
      <c r="DG260" s="253"/>
      <c r="DH260" s="253"/>
      <c r="DI260" s="253"/>
      <c r="DJ260" s="253"/>
      <c r="DK260" s="253"/>
      <c r="DL260" s="253"/>
      <c r="DM260" s="253"/>
      <c r="DN260" s="253"/>
      <c r="DO260" s="253"/>
      <c r="DP260" s="253"/>
      <c r="DQ260" s="253"/>
      <c r="DR260" s="253"/>
      <c r="DS260" s="253"/>
      <c r="DT260" s="253"/>
      <c r="DU260" s="253"/>
      <c r="DV260" s="253"/>
      <c r="DW260" s="253"/>
      <c r="DX260" s="253"/>
      <c r="DY260" s="253"/>
      <c r="DZ260" s="254"/>
    </row>
    <row r="261" spans="1:130" x14ac:dyDescent="0.3">
      <c r="A261" s="439"/>
      <c r="B261" s="280" t="s">
        <v>80</v>
      </c>
      <c r="C261" s="252"/>
      <c r="D261" s="253"/>
      <c r="E261" s="253"/>
      <c r="F261" s="253"/>
      <c r="G261" s="253"/>
      <c r="H261" s="253"/>
      <c r="I261" s="253"/>
      <c r="J261" s="253"/>
      <c r="K261" s="253"/>
      <c r="L261" s="253"/>
      <c r="M261" s="253"/>
      <c r="N261" s="253"/>
      <c r="O261" s="253"/>
      <c r="P261" s="253"/>
      <c r="Q261" s="253"/>
      <c r="R261" s="253"/>
      <c r="S261" s="253"/>
      <c r="T261" s="253"/>
      <c r="U261" s="253"/>
      <c r="V261" s="253"/>
      <c r="W261" s="253"/>
      <c r="X261" s="253"/>
      <c r="Y261" s="253"/>
      <c r="Z261" s="253"/>
      <c r="AA261" s="253"/>
      <c r="AB261" s="253"/>
      <c r="AC261" s="253"/>
      <c r="AD261" s="253"/>
      <c r="AE261" s="253"/>
      <c r="AF261" s="253"/>
      <c r="AG261" s="253"/>
      <c r="AH261" s="253"/>
      <c r="AI261" s="253"/>
      <c r="AJ261" s="253"/>
      <c r="AK261" s="253"/>
      <c r="AL261" s="253"/>
      <c r="AM261" s="253"/>
      <c r="AN261" s="253"/>
      <c r="AO261" s="253"/>
      <c r="AP261" s="253"/>
      <c r="AQ261" s="253"/>
      <c r="AR261" s="253"/>
      <c r="AS261" s="253"/>
      <c r="AT261" s="253"/>
      <c r="AU261" s="253"/>
      <c r="AV261" s="253"/>
      <c r="AW261" s="253"/>
      <c r="AX261" s="253"/>
      <c r="AY261" s="253"/>
      <c r="AZ261" s="253"/>
      <c r="BA261" s="253"/>
      <c r="BB261" s="253"/>
      <c r="BC261" s="253"/>
      <c r="BD261" s="253"/>
      <c r="BE261" s="253"/>
      <c r="BF261" s="253"/>
      <c r="BG261" s="253"/>
      <c r="BH261" s="253"/>
      <c r="BI261" s="253"/>
      <c r="BJ261" s="253"/>
      <c r="BK261" s="253"/>
      <c r="BL261" s="253"/>
      <c r="BM261" s="253"/>
      <c r="BN261" s="253"/>
      <c r="BO261" s="253"/>
      <c r="BP261" s="253"/>
      <c r="BQ261" s="253"/>
      <c r="BR261" s="253"/>
      <c r="BS261" s="253"/>
      <c r="BT261" s="253"/>
      <c r="BU261" s="253"/>
      <c r="BV261" s="253"/>
      <c r="BW261" s="253"/>
      <c r="BX261" s="253"/>
      <c r="BY261" s="253"/>
      <c r="BZ261" s="253"/>
      <c r="CA261" s="253"/>
      <c r="CB261" s="253"/>
      <c r="CC261" s="253"/>
      <c r="CD261" s="253"/>
      <c r="CE261" s="253"/>
      <c r="CF261" s="253"/>
      <c r="CG261" s="253"/>
      <c r="CH261" s="253"/>
      <c r="CI261" s="253"/>
      <c r="CJ261" s="253"/>
      <c r="CK261" s="253"/>
      <c r="CL261" s="253"/>
      <c r="CM261" s="253"/>
      <c r="CN261" s="253"/>
      <c r="CO261" s="253"/>
      <c r="CP261" s="253"/>
      <c r="CQ261" s="253"/>
      <c r="CR261" s="253"/>
      <c r="CS261" s="253"/>
      <c r="CT261" s="253"/>
      <c r="CU261" s="253"/>
      <c r="CV261" s="253"/>
      <c r="CW261" s="253"/>
      <c r="CX261" s="253"/>
      <c r="CY261" s="253"/>
      <c r="CZ261" s="253"/>
      <c r="DA261" s="253"/>
      <c r="DB261" s="253"/>
      <c r="DC261" s="253"/>
      <c r="DD261" s="253"/>
      <c r="DE261" s="253"/>
      <c r="DF261" s="253"/>
      <c r="DG261" s="253"/>
      <c r="DH261" s="253"/>
      <c r="DI261" s="253"/>
      <c r="DJ261" s="253"/>
      <c r="DK261" s="253"/>
      <c r="DL261" s="253"/>
      <c r="DM261" s="253"/>
      <c r="DN261" s="253"/>
      <c r="DO261" s="253"/>
      <c r="DP261" s="253"/>
      <c r="DQ261" s="253"/>
      <c r="DR261" s="253"/>
      <c r="DS261" s="253"/>
      <c r="DT261" s="253"/>
      <c r="DU261" s="253"/>
      <c r="DV261" s="253"/>
      <c r="DW261" s="253"/>
      <c r="DX261" s="253"/>
      <c r="DY261" s="253"/>
      <c r="DZ261" s="254"/>
    </row>
    <row r="262" spans="1:130" x14ac:dyDescent="0.3">
      <c r="A262" s="440"/>
      <c r="B262" s="263" t="s">
        <v>81</v>
      </c>
      <c r="C262" s="252"/>
      <c r="D262" s="253"/>
      <c r="E262" s="253"/>
      <c r="F262" s="253"/>
      <c r="G262" s="253"/>
      <c r="H262" s="253"/>
      <c r="I262" s="253"/>
      <c r="J262" s="253"/>
      <c r="K262" s="253"/>
      <c r="L262" s="253"/>
      <c r="M262" s="253"/>
      <c r="N262" s="253"/>
      <c r="O262" s="253"/>
      <c r="P262" s="253"/>
      <c r="Q262" s="253"/>
      <c r="R262" s="253"/>
      <c r="S262" s="253"/>
      <c r="T262" s="253"/>
      <c r="U262" s="253"/>
      <c r="V262" s="253"/>
      <c r="W262" s="253"/>
      <c r="X262" s="253"/>
      <c r="Y262" s="253"/>
      <c r="Z262" s="253"/>
      <c r="AA262" s="253"/>
      <c r="AB262" s="253"/>
      <c r="AC262" s="253"/>
      <c r="AD262" s="253"/>
      <c r="AE262" s="253"/>
      <c r="AF262" s="253"/>
      <c r="AG262" s="253"/>
      <c r="AH262" s="253"/>
      <c r="AI262" s="253"/>
      <c r="AJ262" s="253"/>
      <c r="AK262" s="253"/>
      <c r="AL262" s="253"/>
      <c r="AM262" s="253"/>
      <c r="AN262" s="253"/>
      <c r="AO262" s="253"/>
      <c r="AP262" s="253"/>
      <c r="AQ262" s="253"/>
      <c r="AR262" s="253"/>
      <c r="AS262" s="253"/>
      <c r="AT262" s="253"/>
      <c r="AU262" s="253"/>
      <c r="AV262" s="253"/>
      <c r="AW262" s="253"/>
      <c r="AX262" s="253"/>
      <c r="AY262" s="253"/>
      <c r="AZ262" s="253"/>
      <c r="BA262" s="253"/>
      <c r="BB262" s="253"/>
      <c r="BC262" s="253"/>
      <c r="BD262" s="253"/>
      <c r="BE262" s="253"/>
      <c r="BF262" s="253"/>
      <c r="BG262" s="253"/>
      <c r="BH262" s="253"/>
      <c r="BI262" s="253"/>
      <c r="BJ262" s="253"/>
      <c r="BK262" s="253"/>
      <c r="BL262" s="253"/>
      <c r="BM262" s="253"/>
      <c r="BN262" s="253"/>
      <c r="BO262" s="253"/>
      <c r="BP262" s="253"/>
      <c r="BQ262" s="253"/>
      <c r="BR262" s="253"/>
      <c r="BS262" s="253"/>
      <c r="BT262" s="253"/>
      <c r="BU262" s="253"/>
      <c r="BV262" s="253"/>
      <c r="BW262" s="253"/>
      <c r="BX262" s="253"/>
      <c r="BY262" s="253"/>
      <c r="BZ262" s="253"/>
      <c r="CA262" s="253"/>
      <c r="CB262" s="253"/>
      <c r="CC262" s="253"/>
      <c r="CD262" s="253"/>
      <c r="CE262" s="253"/>
      <c r="CF262" s="253"/>
      <c r="CG262" s="253"/>
      <c r="CH262" s="253"/>
      <c r="CI262" s="253"/>
      <c r="CJ262" s="253"/>
      <c r="CK262" s="253"/>
      <c r="CL262" s="253"/>
      <c r="CM262" s="253"/>
      <c r="CN262" s="253"/>
      <c r="CO262" s="253"/>
      <c r="CP262" s="253"/>
      <c r="CQ262" s="253"/>
      <c r="CR262" s="253"/>
      <c r="CS262" s="253"/>
      <c r="CT262" s="253"/>
      <c r="CU262" s="253"/>
      <c r="CV262" s="253"/>
      <c r="CW262" s="253"/>
      <c r="CX262" s="253"/>
      <c r="CY262" s="253"/>
      <c r="CZ262" s="253"/>
      <c r="DA262" s="253"/>
      <c r="DB262" s="253"/>
      <c r="DC262" s="253"/>
      <c r="DD262" s="253"/>
      <c r="DE262" s="253"/>
      <c r="DF262" s="253"/>
      <c r="DG262" s="253"/>
      <c r="DH262" s="253"/>
      <c r="DI262" s="253"/>
      <c r="DJ262" s="253"/>
      <c r="DK262" s="253"/>
      <c r="DL262" s="253"/>
      <c r="DM262" s="253"/>
      <c r="DN262" s="253"/>
      <c r="DO262" s="253"/>
      <c r="DP262" s="253"/>
      <c r="DQ262" s="253"/>
      <c r="DR262" s="253"/>
      <c r="DS262" s="253"/>
      <c r="DT262" s="253"/>
      <c r="DU262" s="253"/>
      <c r="DV262" s="253"/>
      <c r="DW262" s="253"/>
      <c r="DX262" s="253"/>
      <c r="DY262" s="253"/>
      <c r="DZ262" s="254"/>
    </row>
    <row r="263" spans="1:130" x14ac:dyDescent="0.3">
      <c r="A263" s="438">
        <f t="shared" si="11"/>
        <v>43202</v>
      </c>
      <c r="B263" s="263" t="s">
        <v>78</v>
      </c>
      <c r="C263" s="252"/>
      <c r="D263" s="253"/>
      <c r="E263" s="253"/>
      <c r="F263" s="253"/>
      <c r="G263" s="253"/>
      <c r="H263" s="253"/>
      <c r="I263" s="253"/>
      <c r="J263" s="253"/>
      <c r="K263" s="253"/>
      <c r="L263" s="253"/>
      <c r="M263" s="253"/>
      <c r="N263" s="253"/>
      <c r="O263" s="253"/>
      <c r="P263" s="253"/>
      <c r="Q263" s="253"/>
      <c r="R263" s="253"/>
      <c r="S263" s="253"/>
      <c r="T263" s="253"/>
      <c r="U263" s="253"/>
      <c r="V263" s="253"/>
      <c r="W263" s="253"/>
      <c r="X263" s="253"/>
      <c r="Y263" s="253"/>
      <c r="Z263" s="253"/>
      <c r="AA263" s="253"/>
      <c r="AB263" s="253"/>
      <c r="AC263" s="253"/>
      <c r="AD263" s="253"/>
      <c r="AE263" s="253"/>
      <c r="AF263" s="253"/>
      <c r="AG263" s="253"/>
      <c r="AH263" s="253"/>
      <c r="AI263" s="253"/>
      <c r="AJ263" s="253"/>
      <c r="AK263" s="253"/>
      <c r="AL263" s="253"/>
      <c r="AM263" s="253"/>
      <c r="AN263" s="253"/>
      <c r="AO263" s="253"/>
      <c r="AP263" s="253"/>
      <c r="AQ263" s="253"/>
      <c r="AR263" s="253"/>
      <c r="AS263" s="253"/>
      <c r="AT263" s="253"/>
      <c r="AU263" s="253"/>
      <c r="AV263" s="253"/>
      <c r="AW263" s="253"/>
      <c r="AX263" s="253"/>
      <c r="AY263" s="253"/>
      <c r="AZ263" s="253"/>
      <c r="BA263" s="253"/>
      <c r="BB263" s="253"/>
      <c r="BC263" s="253"/>
      <c r="BD263" s="253"/>
      <c r="BE263" s="253"/>
      <c r="BF263" s="253"/>
      <c r="BG263" s="253"/>
      <c r="BH263" s="253"/>
      <c r="BI263" s="253"/>
      <c r="BJ263" s="253"/>
      <c r="BK263" s="253"/>
      <c r="BL263" s="253"/>
      <c r="BM263" s="253"/>
      <c r="BN263" s="253"/>
      <c r="BO263" s="253"/>
      <c r="BP263" s="253"/>
      <c r="BQ263" s="253"/>
      <c r="BR263" s="253"/>
      <c r="BS263" s="253"/>
      <c r="BT263" s="253"/>
      <c r="BU263" s="253"/>
      <c r="BV263" s="253"/>
      <c r="BW263" s="253"/>
      <c r="BX263" s="253"/>
      <c r="BY263" s="253"/>
      <c r="BZ263" s="253"/>
      <c r="CA263" s="253"/>
      <c r="CB263" s="253"/>
      <c r="CC263" s="253"/>
      <c r="CD263" s="253"/>
      <c r="CE263" s="253"/>
      <c r="CF263" s="253"/>
      <c r="CG263" s="253"/>
      <c r="CH263" s="253"/>
      <c r="CI263" s="253"/>
      <c r="CJ263" s="253"/>
      <c r="CK263" s="253"/>
      <c r="CL263" s="253"/>
      <c r="CM263" s="253"/>
      <c r="CN263" s="253"/>
      <c r="CO263" s="253"/>
      <c r="CP263" s="253"/>
      <c r="CQ263" s="253"/>
      <c r="CR263" s="253"/>
      <c r="CS263" s="253"/>
      <c r="CT263" s="253"/>
      <c r="CU263" s="253"/>
      <c r="CV263" s="253"/>
      <c r="CW263" s="253"/>
      <c r="CX263" s="253"/>
      <c r="CY263" s="253"/>
      <c r="CZ263" s="253"/>
      <c r="DA263" s="253"/>
      <c r="DB263" s="253"/>
      <c r="DC263" s="253"/>
      <c r="DD263" s="253"/>
      <c r="DE263" s="253"/>
      <c r="DF263" s="253"/>
      <c r="DG263" s="253"/>
      <c r="DH263" s="253"/>
      <c r="DI263" s="253"/>
      <c r="DJ263" s="253"/>
      <c r="DK263" s="253"/>
      <c r="DL263" s="253"/>
      <c r="DM263" s="253"/>
      <c r="DN263" s="253"/>
      <c r="DO263" s="253"/>
      <c r="DP263" s="253"/>
      <c r="DQ263" s="253"/>
      <c r="DR263" s="253"/>
      <c r="DS263" s="253"/>
      <c r="DT263" s="253"/>
      <c r="DU263" s="253"/>
      <c r="DV263" s="253"/>
      <c r="DW263" s="253"/>
      <c r="DX263" s="253"/>
      <c r="DY263" s="253"/>
      <c r="DZ263" s="254"/>
    </row>
    <row r="264" spans="1:130" x14ac:dyDescent="0.3">
      <c r="A264" s="439"/>
      <c r="B264" s="263" t="s">
        <v>79</v>
      </c>
      <c r="C264" s="252"/>
      <c r="D264" s="253"/>
      <c r="E264" s="253"/>
      <c r="F264" s="253"/>
      <c r="G264" s="253"/>
      <c r="H264" s="253"/>
      <c r="I264" s="253"/>
      <c r="J264" s="253"/>
      <c r="K264" s="253"/>
      <c r="L264" s="253"/>
      <c r="M264" s="253"/>
      <c r="N264" s="253"/>
      <c r="O264" s="253"/>
      <c r="P264" s="253"/>
      <c r="Q264" s="253"/>
      <c r="R264" s="253"/>
      <c r="S264" s="253"/>
      <c r="T264" s="253"/>
      <c r="U264" s="253"/>
      <c r="V264" s="253"/>
      <c r="W264" s="253"/>
      <c r="X264" s="253"/>
      <c r="Y264" s="253"/>
      <c r="Z264" s="253"/>
      <c r="AA264" s="253"/>
      <c r="AB264" s="253"/>
      <c r="AC264" s="253"/>
      <c r="AD264" s="253"/>
      <c r="AE264" s="253"/>
      <c r="AF264" s="253"/>
      <c r="AG264" s="253"/>
      <c r="AH264" s="253"/>
      <c r="AI264" s="253"/>
      <c r="AJ264" s="253"/>
      <c r="AK264" s="253"/>
      <c r="AL264" s="253"/>
      <c r="AM264" s="253"/>
      <c r="AN264" s="253"/>
      <c r="AO264" s="253"/>
      <c r="AP264" s="253"/>
      <c r="AQ264" s="253"/>
      <c r="AR264" s="253"/>
      <c r="AS264" s="253"/>
      <c r="AT264" s="253"/>
      <c r="AU264" s="253"/>
      <c r="AV264" s="253"/>
      <c r="AW264" s="253"/>
      <c r="AX264" s="253"/>
      <c r="AY264" s="253"/>
      <c r="AZ264" s="253"/>
      <c r="BA264" s="253"/>
      <c r="BB264" s="253"/>
      <c r="BC264" s="253"/>
      <c r="BD264" s="253"/>
      <c r="BE264" s="253"/>
      <c r="BF264" s="253"/>
      <c r="BG264" s="253"/>
      <c r="BH264" s="253"/>
      <c r="BI264" s="253"/>
      <c r="BJ264" s="253"/>
      <c r="BK264" s="253"/>
      <c r="BL264" s="253"/>
      <c r="BM264" s="253"/>
      <c r="BN264" s="253"/>
      <c r="BO264" s="253"/>
      <c r="BP264" s="253"/>
      <c r="BQ264" s="253"/>
      <c r="BR264" s="253"/>
      <c r="BS264" s="253"/>
      <c r="BT264" s="253"/>
      <c r="BU264" s="253"/>
      <c r="BV264" s="253"/>
      <c r="BW264" s="253"/>
      <c r="BX264" s="253"/>
      <c r="BY264" s="253"/>
      <c r="BZ264" s="253"/>
      <c r="CA264" s="253"/>
      <c r="CB264" s="253"/>
      <c r="CC264" s="253"/>
      <c r="CD264" s="253"/>
      <c r="CE264" s="253"/>
      <c r="CF264" s="253"/>
      <c r="CG264" s="253"/>
      <c r="CH264" s="253"/>
      <c r="CI264" s="253"/>
      <c r="CJ264" s="253"/>
      <c r="CK264" s="253"/>
      <c r="CL264" s="253"/>
      <c r="CM264" s="253"/>
      <c r="CN264" s="253"/>
      <c r="CO264" s="253"/>
      <c r="CP264" s="253"/>
      <c r="CQ264" s="253"/>
      <c r="CR264" s="253"/>
      <c r="CS264" s="253"/>
      <c r="CT264" s="253"/>
      <c r="CU264" s="253"/>
      <c r="CV264" s="253"/>
      <c r="CW264" s="253"/>
      <c r="CX264" s="253"/>
      <c r="CY264" s="253"/>
      <c r="CZ264" s="253"/>
      <c r="DA264" s="253"/>
      <c r="DB264" s="253"/>
      <c r="DC264" s="253"/>
      <c r="DD264" s="253"/>
      <c r="DE264" s="253"/>
      <c r="DF264" s="253"/>
      <c r="DG264" s="253"/>
      <c r="DH264" s="253"/>
      <c r="DI264" s="253"/>
      <c r="DJ264" s="253"/>
      <c r="DK264" s="253"/>
      <c r="DL264" s="253"/>
      <c r="DM264" s="253"/>
      <c r="DN264" s="253"/>
      <c r="DO264" s="253"/>
      <c r="DP264" s="253"/>
      <c r="DQ264" s="253"/>
      <c r="DR264" s="253"/>
      <c r="DS264" s="253"/>
      <c r="DT264" s="253"/>
      <c r="DU264" s="253"/>
      <c r="DV264" s="253"/>
      <c r="DW264" s="253"/>
      <c r="DX264" s="253"/>
      <c r="DY264" s="253"/>
      <c r="DZ264" s="254"/>
    </row>
    <row r="265" spans="1:130" x14ac:dyDescent="0.3">
      <c r="A265" s="439"/>
      <c r="B265" s="263" t="s">
        <v>77</v>
      </c>
      <c r="C265" s="252"/>
      <c r="D265" s="253"/>
      <c r="E265" s="253"/>
      <c r="F265" s="253"/>
      <c r="G265" s="253"/>
      <c r="H265" s="253"/>
      <c r="I265" s="253"/>
      <c r="J265" s="253"/>
      <c r="K265" s="253"/>
      <c r="L265" s="253"/>
      <c r="M265" s="253"/>
      <c r="N265" s="253"/>
      <c r="O265" s="253"/>
      <c r="P265" s="253"/>
      <c r="Q265" s="253"/>
      <c r="R265" s="253"/>
      <c r="S265" s="253"/>
      <c r="T265" s="253"/>
      <c r="U265" s="253"/>
      <c r="V265" s="253"/>
      <c r="W265" s="253"/>
      <c r="X265" s="253"/>
      <c r="Y265" s="253"/>
      <c r="Z265" s="253"/>
      <c r="AA265" s="253"/>
      <c r="AB265" s="253"/>
      <c r="AC265" s="253"/>
      <c r="AD265" s="253"/>
      <c r="AE265" s="253"/>
      <c r="AF265" s="253"/>
      <c r="AG265" s="253"/>
      <c r="AH265" s="253"/>
      <c r="AI265" s="253"/>
      <c r="AJ265" s="253"/>
      <c r="AK265" s="253"/>
      <c r="AL265" s="253"/>
      <c r="AM265" s="253"/>
      <c r="AN265" s="253"/>
      <c r="AO265" s="253"/>
      <c r="AP265" s="253"/>
      <c r="AQ265" s="253"/>
      <c r="AR265" s="253"/>
      <c r="AS265" s="253"/>
      <c r="AT265" s="253"/>
      <c r="AU265" s="253"/>
      <c r="AV265" s="253"/>
      <c r="AW265" s="253"/>
      <c r="AX265" s="253"/>
      <c r="AY265" s="253"/>
      <c r="AZ265" s="253"/>
      <c r="BA265" s="253"/>
      <c r="BB265" s="253"/>
      <c r="BC265" s="253"/>
      <c r="BD265" s="253"/>
      <c r="BE265" s="253"/>
      <c r="BF265" s="253"/>
      <c r="BG265" s="253"/>
      <c r="BH265" s="253"/>
      <c r="BI265" s="253"/>
      <c r="BJ265" s="253"/>
      <c r="BK265" s="253"/>
      <c r="BL265" s="253"/>
      <c r="BM265" s="253"/>
      <c r="BN265" s="253"/>
      <c r="BO265" s="253"/>
      <c r="BP265" s="253"/>
      <c r="BQ265" s="253"/>
      <c r="BR265" s="253"/>
      <c r="BS265" s="253"/>
      <c r="BT265" s="253"/>
      <c r="BU265" s="253"/>
      <c r="BV265" s="253"/>
      <c r="BW265" s="253"/>
      <c r="BX265" s="253"/>
      <c r="BY265" s="253"/>
      <c r="BZ265" s="253"/>
      <c r="CA265" s="253"/>
      <c r="CB265" s="253"/>
      <c r="CC265" s="253"/>
      <c r="CD265" s="253"/>
      <c r="CE265" s="253"/>
      <c r="CF265" s="253"/>
      <c r="CG265" s="253"/>
      <c r="CH265" s="253"/>
      <c r="CI265" s="253"/>
      <c r="CJ265" s="253"/>
      <c r="CK265" s="253"/>
      <c r="CL265" s="253"/>
      <c r="CM265" s="253"/>
      <c r="CN265" s="253"/>
      <c r="CO265" s="253"/>
      <c r="CP265" s="253"/>
      <c r="CQ265" s="253"/>
      <c r="CR265" s="253"/>
      <c r="CS265" s="253"/>
      <c r="CT265" s="253"/>
      <c r="CU265" s="253"/>
      <c r="CV265" s="253"/>
      <c r="CW265" s="253"/>
      <c r="CX265" s="253"/>
      <c r="CY265" s="253"/>
      <c r="CZ265" s="253"/>
      <c r="DA265" s="253"/>
      <c r="DB265" s="253"/>
      <c r="DC265" s="253"/>
      <c r="DD265" s="253"/>
      <c r="DE265" s="253"/>
      <c r="DF265" s="253"/>
      <c r="DG265" s="253"/>
      <c r="DH265" s="253"/>
      <c r="DI265" s="253"/>
      <c r="DJ265" s="253"/>
      <c r="DK265" s="253"/>
      <c r="DL265" s="253"/>
      <c r="DM265" s="253"/>
      <c r="DN265" s="253"/>
      <c r="DO265" s="253"/>
      <c r="DP265" s="253"/>
      <c r="DQ265" s="253"/>
      <c r="DR265" s="253"/>
      <c r="DS265" s="253"/>
      <c r="DT265" s="253"/>
      <c r="DU265" s="253"/>
      <c r="DV265" s="253"/>
      <c r="DW265" s="253"/>
      <c r="DX265" s="253"/>
      <c r="DY265" s="253"/>
      <c r="DZ265" s="254"/>
    </row>
    <row r="266" spans="1:130" x14ac:dyDescent="0.3">
      <c r="A266" s="439"/>
      <c r="B266" s="263" t="s">
        <v>82</v>
      </c>
      <c r="C266" s="252"/>
      <c r="D266" s="253"/>
      <c r="E266" s="253"/>
      <c r="F266" s="253"/>
      <c r="G266" s="253"/>
      <c r="H266" s="253"/>
      <c r="I266" s="253"/>
      <c r="J266" s="253"/>
      <c r="K266" s="253"/>
      <c r="L266" s="253"/>
      <c r="M266" s="253"/>
      <c r="N266" s="253"/>
      <c r="O266" s="253"/>
      <c r="P266" s="253"/>
      <c r="Q266" s="253"/>
      <c r="R266" s="253"/>
      <c r="S266" s="253"/>
      <c r="T266" s="253"/>
      <c r="U266" s="253"/>
      <c r="V266" s="253"/>
      <c r="W266" s="253"/>
      <c r="X266" s="253"/>
      <c r="Y266" s="253"/>
      <c r="Z266" s="253"/>
      <c r="AA266" s="253"/>
      <c r="AB266" s="253"/>
      <c r="AC266" s="253"/>
      <c r="AD266" s="253"/>
      <c r="AE266" s="253"/>
      <c r="AF266" s="253"/>
      <c r="AG266" s="253"/>
      <c r="AH266" s="253"/>
      <c r="AI266" s="253"/>
      <c r="AJ266" s="253"/>
      <c r="AK266" s="253"/>
      <c r="AL266" s="253"/>
      <c r="AM266" s="253"/>
      <c r="AN266" s="253"/>
      <c r="AO266" s="253"/>
      <c r="AP266" s="253"/>
      <c r="AQ266" s="253"/>
      <c r="AR266" s="253"/>
      <c r="AS266" s="253"/>
      <c r="AT266" s="253"/>
      <c r="AU266" s="253"/>
      <c r="AV266" s="253"/>
      <c r="AW266" s="253"/>
      <c r="AX266" s="253"/>
      <c r="AY266" s="253"/>
      <c r="AZ266" s="253"/>
      <c r="BA266" s="253"/>
      <c r="BB266" s="253"/>
      <c r="BC266" s="253"/>
      <c r="BD266" s="253"/>
      <c r="BE266" s="253"/>
      <c r="BF266" s="253"/>
      <c r="BG266" s="253"/>
      <c r="BH266" s="253"/>
      <c r="BI266" s="253"/>
      <c r="BJ266" s="253"/>
      <c r="BK266" s="253"/>
      <c r="BL266" s="253"/>
      <c r="BM266" s="253"/>
      <c r="BN266" s="253"/>
      <c r="BO266" s="253"/>
      <c r="BP266" s="253"/>
      <c r="BQ266" s="253"/>
      <c r="BR266" s="253"/>
      <c r="BS266" s="253"/>
      <c r="BT266" s="253"/>
      <c r="BU266" s="253"/>
      <c r="BV266" s="253"/>
      <c r="BW266" s="253"/>
      <c r="BX266" s="253"/>
      <c r="BY266" s="253"/>
      <c r="BZ266" s="253"/>
      <c r="CA266" s="253"/>
      <c r="CB266" s="253"/>
      <c r="CC266" s="253"/>
      <c r="CD266" s="253"/>
      <c r="CE266" s="253"/>
      <c r="CF266" s="253"/>
      <c r="CG266" s="253"/>
      <c r="CH266" s="253"/>
      <c r="CI266" s="253"/>
      <c r="CJ266" s="253"/>
      <c r="CK266" s="253"/>
      <c r="CL266" s="253"/>
      <c r="CM266" s="253"/>
      <c r="CN266" s="253"/>
      <c r="CO266" s="253"/>
      <c r="CP266" s="253"/>
      <c r="CQ266" s="253"/>
      <c r="CR266" s="253"/>
      <c r="CS266" s="253"/>
      <c r="CT266" s="253"/>
      <c r="CU266" s="253"/>
      <c r="CV266" s="253"/>
      <c r="CW266" s="253"/>
      <c r="CX266" s="253"/>
      <c r="CY266" s="253"/>
      <c r="CZ266" s="253"/>
      <c r="DA266" s="253"/>
      <c r="DB266" s="253"/>
      <c r="DC266" s="253"/>
      <c r="DD266" s="253"/>
      <c r="DE266" s="253"/>
      <c r="DF266" s="253"/>
      <c r="DG266" s="253"/>
      <c r="DH266" s="253"/>
      <c r="DI266" s="253"/>
      <c r="DJ266" s="253"/>
      <c r="DK266" s="253"/>
      <c r="DL266" s="253"/>
      <c r="DM266" s="253"/>
      <c r="DN266" s="253"/>
      <c r="DO266" s="253"/>
      <c r="DP266" s="253"/>
      <c r="DQ266" s="253"/>
      <c r="DR266" s="253"/>
      <c r="DS266" s="253"/>
      <c r="DT266" s="253"/>
      <c r="DU266" s="253"/>
      <c r="DV266" s="253"/>
      <c r="DW266" s="253"/>
      <c r="DX266" s="253"/>
      <c r="DY266" s="253"/>
      <c r="DZ266" s="254"/>
    </row>
    <row r="267" spans="1:130" x14ac:dyDescent="0.3">
      <c r="A267" s="439"/>
      <c r="B267" s="263" t="s">
        <v>83</v>
      </c>
      <c r="C267" s="252"/>
      <c r="D267" s="253"/>
      <c r="E267" s="253"/>
      <c r="F267" s="253"/>
      <c r="G267" s="253"/>
      <c r="H267" s="253"/>
      <c r="I267" s="253"/>
      <c r="J267" s="253"/>
      <c r="K267" s="253"/>
      <c r="L267" s="253"/>
      <c r="M267" s="253"/>
      <c r="N267" s="253"/>
      <c r="O267" s="253"/>
      <c r="P267" s="253"/>
      <c r="Q267" s="253"/>
      <c r="R267" s="253"/>
      <c r="S267" s="253"/>
      <c r="T267" s="253"/>
      <c r="U267" s="253"/>
      <c r="V267" s="253"/>
      <c r="W267" s="253"/>
      <c r="X267" s="253"/>
      <c r="Y267" s="253"/>
      <c r="Z267" s="253"/>
      <c r="AA267" s="253"/>
      <c r="AB267" s="253"/>
      <c r="AC267" s="253"/>
      <c r="AD267" s="253"/>
      <c r="AE267" s="253"/>
      <c r="AF267" s="253"/>
      <c r="AG267" s="253"/>
      <c r="AH267" s="253"/>
      <c r="AI267" s="253"/>
      <c r="AJ267" s="253"/>
      <c r="AK267" s="253"/>
      <c r="AL267" s="253"/>
      <c r="AM267" s="253"/>
      <c r="AN267" s="253"/>
      <c r="AO267" s="253"/>
      <c r="AP267" s="253"/>
      <c r="AQ267" s="253"/>
      <c r="AR267" s="253"/>
      <c r="AS267" s="253"/>
      <c r="AT267" s="253"/>
      <c r="AU267" s="253"/>
      <c r="AV267" s="253"/>
      <c r="AW267" s="253"/>
      <c r="AX267" s="253"/>
      <c r="AY267" s="253"/>
      <c r="AZ267" s="253"/>
      <c r="BA267" s="253"/>
      <c r="BB267" s="253"/>
      <c r="BC267" s="253"/>
      <c r="BD267" s="253"/>
      <c r="BE267" s="253"/>
      <c r="BF267" s="253"/>
      <c r="BG267" s="253"/>
      <c r="BH267" s="253"/>
      <c r="BI267" s="253"/>
      <c r="BJ267" s="253"/>
      <c r="BK267" s="253"/>
      <c r="BL267" s="253"/>
      <c r="BM267" s="253"/>
      <c r="BN267" s="253"/>
      <c r="BO267" s="253"/>
      <c r="BP267" s="253"/>
      <c r="BQ267" s="253"/>
      <c r="BR267" s="253"/>
      <c r="BS267" s="253"/>
      <c r="BT267" s="253"/>
      <c r="BU267" s="253"/>
      <c r="BV267" s="253"/>
      <c r="BW267" s="253"/>
      <c r="BX267" s="253"/>
      <c r="BY267" s="253"/>
      <c r="BZ267" s="253"/>
      <c r="CA267" s="253"/>
      <c r="CB267" s="253"/>
      <c r="CC267" s="253"/>
      <c r="CD267" s="253"/>
      <c r="CE267" s="253"/>
      <c r="CF267" s="253"/>
      <c r="CG267" s="253"/>
      <c r="CH267" s="253"/>
      <c r="CI267" s="253"/>
      <c r="CJ267" s="253"/>
      <c r="CK267" s="253"/>
      <c r="CL267" s="253"/>
      <c r="CM267" s="253"/>
      <c r="CN267" s="253"/>
      <c r="CO267" s="253"/>
      <c r="CP267" s="253"/>
      <c r="CQ267" s="253"/>
      <c r="CR267" s="253"/>
      <c r="CS267" s="253"/>
      <c r="CT267" s="253"/>
      <c r="CU267" s="253"/>
      <c r="CV267" s="253"/>
      <c r="CW267" s="253"/>
      <c r="CX267" s="253"/>
      <c r="CY267" s="253"/>
      <c r="CZ267" s="253"/>
      <c r="DA267" s="253"/>
      <c r="DB267" s="253"/>
      <c r="DC267" s="253"/>
      <c r="DD267" s="253"/>
      <c r="DE267" s="253"/>
      <c r="DF267" s="253"/>
      <c r="DG267" s="253"/>
      <c r="DH267" s="253"/>
      <c r="DI267" s="253"/>
      <c r="DJ267" s="253"/>
      <c r="DK267" s="253"/>
      <c r="DL267" s="253"/>
      <c r="DM267" s="253"/>
      <c r="DN267" s="253"/>
      <c r="DO267" s="253"/>
      <c r="DP267" s="253"/>
      <c r="DQ267" s="253"/>
      <c r="DR267" s="253"/>
      <c r="DS267" s="253"/>
      <c r="DT267" s="253"/>
      <c r="DU267" s="253"/>
      <c r="DV267" s="253"/>
      <c r="DW267" s="253"/>
      <c r="DX267" s="253"/>
      <c r="DY267" s="253"/>
      <c r="DZ267" s="254"/>
    </row>
    <row r="268" spans="1:130" x14ac:dyDescent="0.3">
      <c r="A268" s="439"/>
      <c r="B268" s="263" t="s">
        <v>38</v>
      </c>
      <c r="C268" s="252"/>
      <c r="D268" s="253"/>
      <c r="E268" s="253"/>
      <c r="F268" s="253"/>
      <c r="G268" s="253"/>
      <c r="H268" s="253"/>
      <c r="I268" s="253"/>
      <c r="J268" s="253"/>
      <c r="K268" s="253"/>
      <c r="L268" s="253"/>
      <c r="M268" s="253"/>
      <c r="N268" s="253"/>
      <c r="O268" s="253"/>
      <c r="P268" s="253"/>
      <c r="Q268" s="253"/>
      <c r="R268" s="253"/>
      <c r="S268" s="253"/>
      <c r="T268" s="253"/>
      <c r="U268" s="253"/>
      <c r="V268" s="253"/>
      <c r="W268" s="253"/>
      <c r="X268" s="253"/>
      <c r="Y268" s="253"/>
      <c r="Z268" s="253"/>
      <c r="AA268" s="253"/>
      <c r="AB268" s="253"/>
      <c r="AC268" s="253"/>
      <c r="AD268" s="253"/>
      <c r="AE268" s="253"/>
      <c r="AF268" s="253"/>
      <c r="AG268" s="253"/>
      <c r="AH268" s="253"/>
      <c r="AI268" s="253"/>
      <c r="AJ268" s="253"/>
      <c r="AK268" s="253"/>
      <c r="AL268" s="253"/>
      <c r="AM268" s="253"/>
      <c r="AN268" s="253"/>
      <c r="AO268" s="253"/>
      <c r="AP268" s="253"/>
      <c r="AQ268" s="253"/>
      <c r="AR268" s="253"/>
      <c r="AS268" s="253"/>
      <c r="AT268" s="253"/>
      <c r="AU268" s="253"/>
      <c r="AV268" s="253"/>
      <c r="AW268" s="253"/>
      <c r="AX268" s="253"/>
      <c r="AY268" s="253"/>
      <c r="AZ268" s="253"/>
      <c r="BA268" s="253"/>
      <c r="BB268" s="253"/>
      <c r="BC268" s="253"/>
      <c r="BD268" s="253"/>
      <c r="BE268" s="253"/>
      <c r="BF268" s="253"/>
      <c r="BG268" s="253"/>
      <c r="BH268" s="253"/>
      <c r="BI268" s="253"/>
      <c r="BJ268" s="253"/>
      <c r="BK268" s="253"/>
      <c r="BL268" s="253"/>
      <c r="BM268" s="253"/>
      <c r="BN268" s="253"/>
      <c r="BO268" s="253"/>
      <c r="BP268" s="253"/>
      <c r="BQ268" s="253"/>
      <c r="BR268" s="253"/>
      <c r="BS268" s="253"/>
      <c r="BT268" s="253"/>
      <c r="BU268" s="253"/>
      <c r="BV268" s="253"/>
      <c r="BW268" s="253"/>
      <c r="BX268" s="253"/>
      <c r="BY268" s="253"/>
      <c r="BZ268" s="253"/>
      <c r="CA268" s="253"/>
      <c r="CB268" s="253"/>
      <c r="CC268" s="253"/>
      <c r="CD268" s="253"/>
      <c r="CE268" s="253"/>
      <c r="CF268" s="253"/>
      <c r="CG268" s="253"/>
      <c r="CH268" s="253"/>
      <c r="CI268" s="253"/>
      <c r="CJ268" s="253"/>
      <c r="CK268" s="253"/>
      <c r="CL268" s="253"/>
      <c r="CM268" s="253"/>
      <c r="CN268" s="253"/>
      <c r="CO268" s="253"/>
      <c r="CP268" s="253"/>
      <c r="CQ268" s="253"/>
      <c r="CR268" s="253"/>
      <c r="CS268" s="253"/>
      <c r="CT268" s="253"/>
      <c r="CU268" s="253"/>
      <c r="CV268" s="253"/>
      <c r="CW268" s="253"/>
      <c r="CX268" s="253"/>
      <c r="CY268" s="253"/>
      <c r="CZ268" s="253"/>
      <c r="DA268" s="253"/>
      <c r="DB268" s="253"/>
      <c r="DC268" s="253"/>
      <c r="DD268" s="253"/>
      <c r="DE268" s="253"/>
      <c r="DF268" s="253"/>
      <c r="DG268" s="253"/>
      <c r="DH268" s="253"/>
      <c r="DI268" s="253"/>
      <c r="DJ268" s="253"/>
      <c r="DK268" s="253"/>
      <c r="DL268" s="253"/>
      <c r="DM268" s="253"/>
      <c r="DN268" s="253"/>
      <c r="DO268" s="253"/>
      <c r="DP268" s="253"/>
      <c r="DQ268" s="253"/>
      <c r="DR268" s="253"/>
      <c r="DS268" s="253"/>
      <c r="DT268" s="253"/>
      <c r="DU268" s="253"/>
      <c r="DV268" s="253"/>
      <c r="DW268" s="253"/>
      <c r="DX268" s="253"/>
      <c r="DY268" s="253"/>
      <c r="DZ268" s="254"/>
    </row>
    <row r="269" spans="1:130" x14ac:dyDescent="0.3">
      <c r="A269" s="439"/>
      <c r="B269" s="280" t="s">
        <v>80</v>
      </c>
      <c r="C269" s="252"/>
      <c r="D269" s="253"/>
      <c r="E269" s="253"/>
      <c r="F269" s="253"/>
      <c r="G269" s="253"/>
      <c r="H269" s="253"/>
      <c r="I269" s="253"/>
      <c r="J269" s="253"/>
      <c r="K269" s="253"/>
      <c r="L269" s="253"/>
      <c r="M269" s="253"/>
      <c r="N269" s="253"/>
      <c r="O269" s="253"/>
      <c r="P269" s="253"/>
      <c r="Q269" s="253"/>
      <c r="R269" s="253"/>
      <c r="S269" s="253"/>
      <c r="T269" s="253"/>
      <c r="U269" s="253"/>
      <c r="V269" s="253"/>
      <c r="W269" s="253"/>
      <c r="X269" s="253"/>
      <c r="Y269" s="253"/>
      <c r="Z269" s="253"/>
      <c r="AA269" s="253"/>
      <c r="AB269" s="253"/>
      <c r="AC269" s="253"/>
      <c r="AD269" s="253"/>
      <c r="AE269" s="253"/>
      <c r="AF269" s="253"/>
      <c r="AG269" s="253"/>
      <c r="AH269" s="253"/>
      <c r="AI269" s="253"/>
      <c r="AJ269" s="253"/>
      <c r="AK269" s="253"/>
      <c r="AL269" s="253"/>
      <c r="AM269" s="253"/>
      <c r="AN269" s="253"/>
      <c r="AO269" s="253"/>
      <c r="AP269" s="253"/>
      <c r="AQ269" s="253"/>
      <c r="AR269" s="253"/>
      <c r="AS269" s="253"/>
      <c r="AT269" s="253"/>
      <c r="AU269" s="253"/>
      <c r="AV269" s="253"/>
      <c r="AW269" s="253"/>
      <c r="AX269" s="253"/>
      <c r="AY269" s="253"/>
      <c r="AZ269" s="253"/>
      <c r="BA269" s="253"/>
      <c r="BB269" s="253"/>
      <c r="BC269" s="253"/>
      <c r="BD269" s="253"/>
      <c r="BE269" s="253"/>
      <c r="BF269" s="253"/>
      <c r="BG269" s="253"/>
      <c r="BH269" s="253"/>
      <c r="BI269" s="253"/>
      <c r="BJ269" s="253"/>
      <c r="BK269" s="253"/>
      <c r="BL269" s="253"/>
      <c r="BM269" s="253"/>
      <c r="BN269" s="253"/>
      <c r="BO269" s="253"/>
      <c r="BP269" s="253"/>
      <c r="BQ269" s="253"/>
      <c r="BR269" s="253"/>
      <c r="BS269" s="253"/>
      <c r="BT269" s="253"/>
      <c r="BU269" s="253"/>
      <c r="BV269" s="253"/>
      <c r="BW269" s="253"/>
      <c r="BX269" s="253"/>
      <c r="BY269" s="253"/>
      <c r="BZ269" s="253"/>
      <c r="CA269" s="253"/>
      <c r="CB269" s="253"/>
      <c r="CC269" s="253"/>
      <c r="CD269" s="253"/>
      <c r="CE269" s="253"/>
      <c r="CF269" s="253"/>
      <c r="CG269" s="253"/>
      <c r="CH269" s="253"/>
      <c r="CI269" s="253"/>
      <c r="CJ269" s="253"/>
      <c r="CK269" s="253"/>
      <c r="CL269" s="253"/>
      <c r="CM269" s="253"/>
      <c r="CN269" s="253"/>
      <c r="CO269" s="253"/>
      <c r="CP269" s="253"/>
      <c r="CQ269" s="253"/>
      <c r="CR269" s="253"/>
      <c r="CS269" s="253"/>
      <c r="CT269" s="253"/>
      <c r="CU269" s="253"/>
      <c r="CV269" s="253"/>
      <c r="CW269" s="253"/>
      <c r="CX269" s="253"/>
      <c r="CY269" s="253"/>
      <c r="CZ269" s="253"/>
      <c r="DA269" s="253"/>
      <c r="DB269" s="253"/>
      <c r="DC269" s="253"/>
      <c r="DD269" s="253"/>
      <c r="DE269" s="253"/>
      <c r="DF269" s="253"/>
      <c r="DG269" s="253"/>
      <c r="DH269" s="253"/>
      <c r="DI269" s="253"/>
      <c r="DJ269" s="253"/>
      <c r="DK269" s="253"/>
      <c r="DL269" s="253"/>
      <c r="DM269" s="253"/>
      <c r="DN269" s="253"/>
      <c r="DO269" s="253"/>
      <c r="DP269" s="253"/>
      <c r="DQ269" s="253"/>
      <c r="DR269" s="253"/>
      <c r="DS269" s="253"/>
      <c r="DT269" s="253"/>
      <c r="DU269" s="253"/>
      <c r="DV269" s="253"/>
      <c r="DW269" s="253"/>
      <c r="DX269" s="253"/>
      <c r="DY269" s="253"/>
      <c r="DZ269" s="254"/>
    </row>
    <row r="270" spans="1:130" x14ac:dyDescent="0.3">
      <c r="A270" s="440"/>
      <c r="B270" s="263" t="s">
        <v>81</v>
      </c>
      <c r="C270" s="252"/>
      <c r="D270" s="253"/>
      <c r="E270" s="253"/>
      <c r="F270" s="253"/>
      <c r="G270" s="253"/>
      <c r="H270" s="253"/>
      <c r="I270" s="253"/>
      <c r="J270" s="253"/>
      <c r="K270" s="253"/>
      <c r="L270" s="253"/>
      <c r="M270" s="253"/>
      <c r="N270" s="253"/>
      <c r="O270" s="253"/>
      <c r="P270" s="253"/>
      <c r="Q270" s="253"/>
      <c r="R270" s="253"/>
      <c r="S270" s="253"/>
      <c r="T270" s="253"/>
      <c r="U270" s="253"/>
      <c r="V270" s="253"/>
      <c r="W270" s="253"/>
      <c r="X270" s="253"/>
      <c r="Y270" s="253"/>
      <c r="Z270" s="253"/>
      <c r="AA270" s="253"/>
      <c r="AB270" s="253"/>
      <c r="AC270" s="253"/>
      <c r="AD270" s="253"/>
      <c r="AE270" s="253"/>
      <c r="AF270" s="253"/>
      <c r="AG270" s="253"/>
      <c r="AH270" s="253"/>
      <c r="AI270" s="253"/>
      <c r="AJ270" s="253"/>
      <c r="AK270" s="253"/>
      <c r="AL270" s="253"/>
      <c r="AM270" s="253"/>
      <c r="AN270" s="253"/>
      <c r="AO270" s="253"/>
      <c r="AP270" s="253"/>
      <c r="AQ270" s="253"/>
      <c r="AR270" s="253"/>
      <c r="AS270" s="253"/>
      <c r="AT270" s="253"/>
      <c r="AU270" s="253"/>
      <c r="AV270" s="253"/>
      <c r="AW270" s="253"/>
      <c r="AX270" s="253"/>
      <c r="AY270" s="253"/>
      <c r="AZ270" s="253"/>
      <c r="BA270" s="253"/>
      <c r="BB270" s="253"/>
      <c r="BC270" s="253"/>
      <c r="BD270" s="253"/>
      <c r="BE270" s="253"/>
      <c r="BF270" s="253"/>
      <c r="BG270" s="253"/>
      <c r="BH270" s="253"/>
      <c r="BI270" s="253"/>
      <c r="BJ270" s="253"/>
      <c r="BK270" s="253"/>
      <c r="BL270" s="253"/>
      <c r="BM270" s="253"/>
      <c r="BN270" s="253"/>
      <c r="BO270" s="253"/>
      <c r="BP270" s="253"/>
      <c r="BQ270" s="253"/>
      <c r="BR270" s="253"/>
      <c r="BS270" s="253"/>
      <c r="BT270" s="253"/>
      <c r="BU270" s="253"/>
      <c r="BV270" s="253"/>
      <c r="BW270" s="253"/>
      <c r="BX270" s="253"/>
      <c r="BY270" s="253"/>
      <c r="BZ270" s="253"/>
      <c r="CA270" s="253"/>
      <c r="CB270" s="253"/>
      <c r="CC270" s="253"/>
      <c r="CD270" s="253"/>
      <c r="CE270" s="253"/>
      <c r="CF270" s="253"/>
      <c r="CG270" s="253"/>
      <c r="CH270" s="253"/>
      <c r="CI270" s="253"/>
      <c r="CJ270" s="253"/>
      <c r="CK270" s="253"/>
      <c r="CL270" s="253"/>
      <c r="CM270" s="253"/>
      <c r="CN270" s="253"/>
      <c r="CO270" s="253"/>
      <c r="CP270" s="253"/>
      <c r="CQ270" s="253"/>
      <c r="CR270" s="253"/>
      <c r="CS270" s="253"/>
      <c r="CT270" s="253"/>
      <c r="CU270" s="253"/>
      <c r="CV270" s="253"/>
      <c r="CW270" s="253"/>
      <c r="CX270" s="253"/>
      <c r="CY270" s="253"/>
      <c r="CZ270" s="253"/>
      <c r="DA270" s="253"/>
      <c r="DB270" s="253"/>
      <c r="DC270" s="253"/>
      <c r="DD270" s="253"/>
      <c r="DE270" s="253"/>
      <c r="DF270" s="253"/>
      <c r="DG270" s="253"/>
      <c r="DH270" s="253"/>
      <c r="DI270" s="253"/>
      <c r="DJ270" s="253"/>
      <c r="DK270" s="253"/>
      <c r="DL270" s="253"/>
      <c r="DM270" s="253"/>
      <c r="DN270" s="253"/>
      <c r="DO270" s="253"/>
      <c r="DP270" s="253"/>
      <c r="DQ270" s="253"/>
      <c r="DR270" s="253"/>
      <c r="DS270" s="253"/>
      <c r="DT270" s="253"/>
      <c r="DU270" s="253"/>
      <c r="DV270" s="253"/>
      <c r="DW270" s="253"/>
      <c r="DX270" s="253"/>
      <c r="DY270" s="253"/>
      <c r="DZ270" s="254"/>
    </row>
    <row r="271" spans="1:130" x14ac:dyDescent="0.3">
      <c r="A271" s="438">
        <f t="shared" si="11"/>
        <v>43209</v>
      </c>
      <c r="B271" s="263" t="s">
        <v>78</v>
      </c>
      <c r="C271" s="252"/>
      <c r="D271" s="253"/>
      <c r="E271" s="253"/>
      <c r="F271" s="253"/>
      <c r="G271" s="253"/>
      <c r="H271" s="253"/>
      <c r="I271" s="253"/>
      <c r="J271" s="253"/>
      <c r="K271" s="253"/>
      <c r="L271" s="253"/>
      <c r="M271" s="253"/>
      <c r="N271" s="253"/>
      <c r="O271" s="253"/>
      <c r="P271" s="253"/>
      <c r="Q271" s="253"/>
      <c r="R271" s="253"/>
      <c r="S271" s="253"/>
      <c r="T271" s="253"/>
      <c r="U271" s="253"/>
      <c r="V271" s="253"/>
      <c r="W271" s="253"/>
      <c r="X271" s="253"/>
      <c r="Y271" s="253"/>
      <c r="Z271" s="253"/>
      <c r="AA271" s="253"/>
      <c r="AB271" s="253"/>
      <c r="AC271" s="253"/>
      <c r="AD271" s="253"/>
      <c r="AE271" s="253"/>
      <c r="AF271" s="253"/>
      <c r="AG271" s="253"/>
      <c r="AH271" s="253"/>
      <c r="AI271" s="253"/>
      <c r="AJ271" s="253"/>
      <c r="AK271" s="253"/>
      <c r="AL271" s="253"/>
      <c r="AM271" s="253"/>
      <c r="AN271" s="253"/>
      <c r="AO271" s="253"/>
      <c r="AP271" s="253"/>
      <c r="AQ271" s="253"/>
      <c r="AR271" s="253"/>
      <c r="AS271" s="253"/>
      <c r="AT271" s="253"/>
      <c r="AU271" s="253"/>
      <c r="AV271" s="253"/>
      <c r="AW271" s="253"/>
      <c r="AX271" s="253"/>
      <c r="AY271" s="253"/>
      <c r="AZ271" s="253"/>
      <c r="BA271" s="253"/>
      <c r="BB271" s="253"/>
      <c r="BC271" s="253"/>
      <c r="BD271" s="253"/>
      <c r="BE271" s="253"/>
      <c r="BF271" s="253"/>
      <c r="BG271" s="253"/>
      <c r="BH271" s="253"/>
      <c r="BI271" s="253"/>
      <c r="BJ271" s="253"/>
      <c r="BK271" s="253"/>
      <c r="BL271" s="253"/>
      <c r="BM271" s="253"/>
      <c r="BN271" s="253"/>
      <c r="BO271" s="253"/>
      <c r="BP271" s="253"/>
      <c r="BQ271" s="253"/>
      <c r="BR271" s="253"/>
      <c r="BS271" s="253"/>
      <c r="BT271" s="253"/>
      <c r="BU271" s="253"/>
      <c r="BV271" s="253"/>
      <c r="BW271" s="253"/>
      <c r="BX271" s="253"/>
      <c r="BY271" s="253"/>
      <c r="BZ271" s="253"/>
      <c r="CA271" s="253"/>
      <c r="CB271" s="253"/>
      <c r="CC271" s="253"/>
      <c r="CD271" s="253"/>
      <c r="CE271" s="253"/>
      <c r="CF271" s="253"/>
      <c r="CG271" s="253"/>
      <c r="CH271" s="253"/>
      <c r="CI271" s="253"/>
      <c r="CJ271" s="253"/>
      <c r="CK271" s="253"/>
      <c r="CL271" s="253"/>
      <c r="CM271" s="253"/>
      <c r="CN271" s="253"/>
      <c r="CO271" s="253"/>
      <c r="CP271" s="253"/>
      <c r="CQ271" s="253"/>
      <c r="CR271" s="253"/>
      <c r="CS271" s="253"/>
      <c r="CT271" s="253"/>
      <c r="CU271" s="253"/>
      <c r="CV271" s="253"/>
      <c r="CW271" s="253"/>
      <c r="CX271" s="253"/>
      <c r="CY271" s="253"/>
      <c r="CZ271" s="253"/>
      <c r="DA271" s="253"/>
      <c r="DB271" s="253"/>
      <c r="DC271" s="253"/>
      <c r="DD271" s="253"/>
      <c r="DE271" s="253"/>
      <c r="DF271" s="253"/>
      <c r="DG271" s="253"/>
      <c r="DH271" s="253"/>
      <c r="DI271" s="253"/>
      <c r="DJ271" s="253"/>
      <c r="DK271" s="253"/>
      <c r="DL271" s="253"/>
      <c r="DM271" s="253"/>
      <c r="DN271" s="253"/>
      <c r="DO271" s="253"/>
      <c r="DP271" s="253"/>
      <c r="DQ271" s="253"/>
      <c r="DR271" s="253"/>
      <c r="DS271" s="253"/>
      <c r="DT271" s="253"/>
      <c r="DU271" s="253"/>
      <c r="DV271" s="253"/>
      <c r="DW271" s="253"/>
      <c r="DX271" s="253"/>
      <c r="DY271" s="253"/>
      <c r="DZ271" s="254"/>
    </row>
    <row r="272" spans="1:130" x14ac:dyDescent="0.3">
      <c r="A272" s="439"/>
      <c r="B272" s="263" t="s">
        <v>79</v>
      </c>
      <c r="C272" s="252"/>
      <c r="D272" s="253"/>
      <c r="E272" s="253"/>
      <c r="F272" s="253"/>
      <c r="G272" s="253"/>
      <c r="H272" s="253"/>
      <c r="I272" s="253"/>
      <c r="J272" s="253"/>
      <c r="K272" s="253"/>
      <c r="L272" s="253"/>
      <c r="M272" s="253"/>
      <c r="N272" s="253"/>
      <c r="O272" s="253"/>
      <c r="P272" s="253"/>
      <c r="Q272" s="253"/>
      <c r="R272" s="253"/>
      <c r="S272" s="253"/>
      <c r="T272" s="253"/>
      <c r="U272" s="253"/>
      <c r="V272" s="253"/>
      <c r="W272" s="253"/>
      <c r="X272" s="253"/>
      <c r="Y272" s="253"/>
      <c r="Z272" s="253"/>
      <c r="AA272" s="253"/>
      <c r="AB272" s="253"/>
      <c r="AC272" s="253"/>
      <c r="AD272" s="253"/>
      <c r="AE272" s="253"/>
      <c r="AF272" s="253"/>
      <c r="AG272" s="253"/>
      <c r="AH272" s="253"/>
      <c r="AI272" s="253"/>
      <c r="AJ272" s="253"/>
      <c r="AK272" s="253"/>
      <c r="AL272" s="253"/>
      <c r="AM272" s="253"/>
      <c r="AN272" s="253"/>
      <c r="AO272" s="253"/>
      <c r="AP272" s="253"/>
      <c r="AQ272" s="253"/>
      <c r="AR272" s="253"/>
      <c r="AS272" s="253"/>
      <c r="AT272" s="253"/>
      <c r="AU272" s="253"/>
      <c r="AV272" s="253"/>
      <c r="AW272" s="253"/>
      <c r="AX272" s="253"/>
      <c r="AY272" s="253"/>
      <c r="AZ272" s="253"/>
      <c r="BA272" s="253"/>
      <c r="BB272" s="253"/>
      <c r="BC272" s="253"/>
      <c r="BD272" s="253"/>
      <c r="BE272" s="253"/>
      <c r="BF272" s="253"/>
      <c r="BG272" s="253"/>
      <c r="BH272" s="253"/>
      <c r="BI272" s="253"/>
      <c r="BJ272" s="253"/>
      <c r="BK272" s="253"/>
      <c r="BL272" s="253"/>
      <c r="BM272" s="253"/>
      <c r="BN272" s="253"/>
      <c r="BO272" s="253"/>
      <c r="BP272" s="253"/>
      <c r="BQ272" s="253"/>
      <c r="BR272" s="253"/>
      <c r="BS272" s="253"/>
      <c r="BT272" s="253"/>
      <c r="BU272" s="253"/>
      <c r="BV272" s="253"/>
      <c r="BW272" s="253"/>
      <c r="BX272" s="253"/>
      <c r="BY272" s="253"/>
      <c r="BZ272" s="253"/>
      <c r="CA272" s="253"/>
      <c r="CB272" s="253"/>
      <c r="CC272" s="253"/>
      <c r="CD272" s="253"/>
      <c r="CE272" s="253"/>
      <c r="CF272" s="253"/>
      <c r="CG272" s="253"/>
      <c r="CH272" s="253"/>
      <c r="CI272" s="253"/>
      <c r="CJ272" s="253"/>
      <c r="CK272" s="253"/>
      <c r="CL272" s="253"/>
      <c r="CM272" s="253"/>
      <c r="CN272" s="253"/>
      <c r="CO272" s="253"/>
      <c r="CP272" s="253"/>
      <c r="CQ272" s="253"/>
      <c r="CR272" s="253"/>
      <c r="CS272" s="253"/>
      <c r="CT272" s="253"/>
      <c r="CU272" s="253"/>
      <c r="CV272" s="253"/>
      <c r="CW272" s="253"/>
      <c r="CX272" s="253"/>
      <c r="CY272" s="253"/>
      <c r="CZ272" s="253"/>
      <c r="DA272" s="253"/>
      <c r="DB272" s="253"/>
      <c r="DC272" s="253"/>
      <c r="DD272" s="253"/>
      <c r="DE272" s="253"/>
      <c r="DF272" s="253"/>
      <c r="DG272" s="253"/>
      <c r="DH272" s="253"/>
      <c r="DI272" s="253"/>
      <c r="DJ272" s="253"/>
      <c r="DK272" s="253"/>
      <c r="DL272" s="253"/>
      <c r="DM272" s="253"/>
      <c r="DN272" s="253"/>
      <c r="DO272" s="253"/>
      <c r="DP272" s="253"/>
      <c r="DQ272" s="253"/>
      <c r="DR272" s="253"/>
      <c r="DS272" s="253"/>
      <c r="DT272" s="253"/>
      <c r="DU272" s="253"/>
      <c r="DV272" s="253"/>
      <c r="DW272" s="253"/>
      <c r="DX272" s="253"/>
      <c r="DY272" s="253"/>
      <c r="DZ272" s="254"/>
    </row>
    <row r="273" spans="1:130" x14ac:dyDescent="0.3">
      <c r="A273" s="439"/>
      <c r="B273" s="263" t="s">
        <v>77</v>
      </c>
      <c r="C273" s="252"/>
      <c r="D273" s="253"/>
      <c r="E273" s="253"/>
      <c r="F273" s="253"/>
      <c r="G273" s="253"/>
      <c r="H273" s="253"/>
      <c r="I273" s="253"/>
      <c r="J273" s="253"/>
      <c r="K273" s="253"/>
      <c r="L273" s="253"/>
      <c r="M273" s="253"/>
      <c r="N273" s="253"/>
      <c r="O273" s="253"/>
      <c r="P273" s="253"/>
      <c r="Q273" s="253"/>
      <c r="R273" s="253"/>
      <c r="S273" s="253"/>
      <c r="T273" s="253"/>
      <c r="U273" s="253"/>
      <c r="V273" s="253"/>
      <c r="W273" s="253"/>
      <c r="X273" s="253"/>
      <c r="Y273" s="253"/>
      <c r="Z273" s="253"/>
      <c r="AA273" s="253"/>
      <c r="AB273" s="253"/>
      <c r="AC273" s="253"/>
      <c r="AD273" s="253"/>
      <c r="AE273" s="253"/>
      <c r="AF273" s="253"/>
      <c r="AG273" s="253"/>
      <c r="AH273" s="253"/>
      <c r="AI273" s="253"/>
      <c r="AJ273" s="253"/>
      <c r="AK273" s="253"/>
      <c r="AL273" s="253"/>
      <c r="AM273" s="253"/>
      <c r="AN273" s="253"/>
      <c r="AO273" s="253"/>
      <c r="AP273" s="253"/>
      <c r="AQ273" s="253"/>
      <c r="AR273" s="253"/>
      <c r="AS273" s="253"/>
      <c r="AT273" s="253"/>
      <c r="AU273" s="253"/>
      <c r="AV273" s="253"/>
      <c r="AW273" s="253"/>
      <c r="AX273" s="253"/>
      <c r="AY273" s="253"/>
      <c r="AZ273" s="253"/>
      <c r="BA273" s="253"/>
      <c r="BB273" s="253"/>
      <c r="BC273" s="253"/>
      <c r="BD273" s="253"/>
      <c r="BE273" s="253"/>
      <c r="BF273" s="253"/>
      <c r="BG273" s="253"/>
      <c r="BH273" s="253"/>
      <c r="BI273" s="253"/>
      <c r="BJ273" s="253"/>
      <c r="BK273" s="253"/>
      <c r="BL273" s="253"/>
      <c r="BM273" s="253"/>
      <c r="BN273" s="253"/>
      <c r="BO273" s="253"/>
      <c r="BP273" s="253"/>
      <c r="BQ273" s="253"/>
      <c r="BR273" s="253"/>
      <c r="BS273" s="253"/>
      <c r="BT273" s="253"/>
      <c r="BU273" s="253"/>
      <c r="BV273" s="253"/>
      <c r="BW273" s="253"/>
      <c r="BX273" s="253"/>
      <c r="BY273" s="253"/>
      <c r="BZ273" s="253"/>
      <c r="CA273" s="253"/>
      <c r="CB273" s="253"/>
      <c r="CC273" s="253"/>
      <c r="CD273" s="253"/>
      <c r="CE273" s="253"/>
      <c r="CF273" s="253"/>
      <c r="CG273" s="253"/>
      <c r="CH273" s="253"/>
      <c r="CI273" s="253"/>
      <c r="CJ273" s="253"/>
      <c r="CK273" s="253"/>
      <c r="CL273" s="253"/>
      <c r="CM273" s="253"/>
      <c r="CN273" s="253"/>
      <c r="CO273" s="253"/>
      <c r="CP273" s="253"/>
      <c r="CQ273" s="253"/>
      <c r="CR273" s="253"/>
      <c r="CS273" s="253"/>
      <c r="CT273" s="253"/>
      <c r="CU273" s="253"/>
      <c r="CV273" s="253"/>
      <c r="CW273" s="253"/>
      <c r="CX273" s="253"/>
      <c r="CY273" s="253"/>
      <c r="CZ273" s="253"/>
      <c r="DA273" s="253"/>
      <c r="DB273" s="253"/>
      <c r="DC273" s="253"/>
      <c r="DD273" s="253"/>
      <c r="DE273" s="253"/>
      <c r="DF273" s="253"/>
      <c r="DG273" s="253"/>
      <c r="DH273" s="253"/>
      <c r="DI273" s="253"/>
      <c r="DJ273" s="253"/>
      <c r="DK273" s="253"/>
      <c r="DL273" s="253"/>
      <c r="DM273" s="253"/>
      <c r="DN273" s="253"/>
      <c r="DO273" s="253"/>
      <c r="DP273" s="253"/>
      <c r="DQ273" s="253"/>
      <c r="DR273" s="253"/>
      <c r="DS273" s="253"/>
      <c r="DT273" s="253"/>
      <c r="DU273" s="253"/>
      <c r="DV273" s="253"/>
      <c r="DW273" s="253"/>
      <c r="DX273" s="253"/>
      <c r="DY273" s="253"/>
      <c r="DZ273" s="254"/>
    </row>
    <row r="274" spans="1:130" x14ac:dyDescent="0.3">
      <c r="A274" s="439"/>
      <c r="B274" s="263" t="s">
        <v>82</v>
      </c>
      <c r="C274" s="252"/>
      <c r="D274" s="253"/>
      <c r="E274" s="253"/>
      <c r="F274" s="253"/>
      <c r="G274" s="253"/>
      <c r="H274" s="253"/>
      <c r="I274" s="253"/>
      <c r="J274" s="253"/>
      <c r="K274" s="253"/>
      <c r="L274" s="253"/>
      <c r="M274" s="253"/>
      <c r="N274" s="253"/>
      <c r="O274" s="253"/>
      <c r="P274" s="253"/>
      <c r="Q274" s="253"/>
      <c r="R274" s="253"/>
      <c r="S274" s="253"/>
      <c r="T274" s="253"/>
      <c r="U274" s="253"/>
      <c r="V274" s="253"/>
      <c r="W274" s="253"/>
      <c r="X274" s="253"/>
      <c r="Y274" s="253"/>
      <c r="Z274" s="253"/>
      <c r="AA274" s="253"/>
      <c r="AB274" s="253"/>
      <c r="AC274" s="253"/>
      <c r="AD274" s="253"/>
      <c r="AE274" s="253"/>
      <c r="AF274" s="253"/>
      <c r="AG274" s="253"/>
      <c r="AH274" s="253"/>
      <c r="AI274" s="253"/>
      <c r="AJ274" s="253"/>
      <c r="AK274" s="253"/>
      <c r="AL274" s="253"/>
      <c r="AM274" s="253"/>
      <c r="AN274" s="253"/>
      <c r="AO274" s="253"/>
      <c r="AP274" s="253"/>
      <c r="AQ274" s="253"/>
      <c r="AR274" s="253"/>
      <c r="AS274" s="253"/>
      <c r="AT274" s="253"/>
      <c r="AU274" s="253"/>
      <c r="AV274" s="253"/>
      <c r="AW274" s="253"/>
      <c r="AX274" s="253"/>
      <c r="AY274" s="253"/>
      <c r="AZ274" s="253"/>
      <c r="BA274" s="253"/>
      <c r="BB274" s="253"/>
      <c r="BC274" s="253"/>
      <c r="BD274" s="253"/>
      <c r="BE274" s="253"/>
      <c r="BF274" s="253"/>
      <c r="BG274" s="253"/>
      <c r="BH274" s="253"/>
      <c r="BI274" s="253"/>
      <c r="BJ274" s="253"/>
      <c r="BK274" s="253"/>
      <c r="BL274" s="253"/>
      <c r="BM274" s="253"/>
      <c r="BN274" s="253"/>
      <c r="BO274" s="253"/>
      <c r="BP274" s="253"/>
      <c r="BQ274" s="253"/>
      <c r="BR274" s="253"/>
      <c r="BS274" s="253"/>
      <c r="BT274" s="253"/>
      <c r="BU274" s="253"/>
      <c r="BV274" s="253"/>
      <c r="BW274" s="253"/>
      <c r="BX274" s="253"/>
      <c r="BY274" s="253"/>
      <c r="BZ274" s="253"/>
      <c r="CA274" s="253"/>
      <c r="CB274" s="253"/>
      <c r="CC274" s="253"/>
      <c r="CD274" s="253"/>
      <c r="CE274" s="253"/>
      <c r="CF274" s="253"/>
      <c r="CG274" s="253"/>
      <c r="CH274" s="253"/>
      <c r="CI274" s="253"/>
      <c r="CJ274" s="253"/>
      <c r="CK274" s="253"/>
      <c r="CL274" s="253"/>
      <c r="CM274" s="253"/>
      <c r="CN274" s="253"/>
      <c r="CO274" s="253"/>
      <c r="CP274" s="253"/>
      <c r="CQ274" s="253"/>
      <c r="CR274" s="253"/>
      <c r="CS274" s="253"/>
      <c r="CT274" s="253"/>
      <c r="CU274" s="253"/>
      <c r="CV274" s="253"/>
      <c r="CW274" s="253"/>
      <c r="CX274" s="253"/>
      <c r="CY274" s="253"/>
      <c r="CZ274" s="253"/>
      <c r="DA274" s="253"/>
      <c r="DB274" s="253"/>
      <c r="DC274" s="253"/>
      <c r="DD274" s="253"/>
      <c r="DE274" s="253"/>
      <c r="DF274" s="253"/>
      <c r="DG274" s="253"/>
      <c r="DH274" s="253"/>
      <c r="DI274" s="253"/>
      <c r="DJ274" s="253"/>
      <c r="DK274" s="253"/>
      <c r="DL274" s="253"/>
      <c r="DM274" s="253"/>
      <c r="DN274" s="253"/>
      <c r="DO274" s="253"/>
      <c r="DP274" s="253"/>
      <c r="DQ274" s="253"/>
      <c r="DR274" s="253"/>
      <c r="DS274" s="253"/>
      <c r="DT274" s="253"/>
      <c r="DU274" s="253"/>
      <c r="DV274" s="253"/>
      <c r="DW274" s="253"/>
      <c r="DX274" s="253"/>
      <c r="DY274" s="253"/>
      <c r="DZ274" s="254"/>
    </row>
    <row r="275" spans="1:130" x14ac:dyDescent="0.3">
      <c r="A275" s="439"/>
      <c r="B275" s="263" t="s">
        <v>83</v>
      </c>
      <c r="C275" s="252"/>
      <c r="D275" s="253"/>
      <c r="E275" s="253"/>
      <c r="F275" s="253"/>
      <c r="G275" s="253"/>
      <c r="H275" s="253"/>
      <c r="I275" s="253"/>
      <c r="J275" s="253"/>
      <c r="K275" s="253"/>
      <c r="L275" s="253"/>
      <c r="M275" s="253"/>
      <c r="N275" s="253"/>
      <c r="O275" s="253"/>
      <c r="P275" s="253"/>
      <c r="Q275" s="253"/>
      <c r="R275" s="253"/>
      <c r="S275" s="253"/>
      <c r="T275" s="253"/>
      <c r="U275" s="253"/>
      <c r="V275" s="253"/>
      <c r="W275" s="253"/>
      <c r="X275" s="253"/>
      <c r="Y275" s="253"/>
      <c r="Z275" s="253"/>
      <c r="AA275" s="253"/>
      <c r="AB275" s="253"/>
      <c r="AC275" s="253"/>
      <c r="AD275" s="253"/>
      <c r="AE275" s="253"/>
      <c r="AF275" s="253"/>
      <c r="AG275" s="253"/>
      <c r="AH275" s="253"/>
      <c r="AI275" s="253"/>
      <c r="AJ275" s="253"/>
      <c r="AK275" s="253"/>
      <c r="AL275" s="253"/>
      <c r="AM275" s="253"/>
      <c r="AN275" s="253"/>
      <c r="AO275" s="253"/>
      <c r="AP275" s="253"/>
      <c r="AQ275" s="253"/>
      <c r="AR275" s="253"/>
      <c r="AS275" s="253"/>
      <c r="AT275" s="253"/>
      <c r="AU275" s="253"/>
      <c r="AV275" s="253"/>
      <c r="AW275" s="253"/>
      <c r="AX275" s="253"/>
      <c r="AY275" s="253"/>
      <c r="AZ275" s="253"/>
      <c r="BA275" s="253"/>
      <c r="BB275" s="253"/>
      <c r="BC275" s="253"/>
      <c r="BD275" s="253"/>
      <c r="BE275" s="253"/>
      <c r="BF275" s="253"/>
      <c r="BG275" s="253"/>
      <c r="BH275" s="253"/>
      <c r="BI275" s="253"/>
      <c r="BJ275" s="253"/>
      <c r="BK275" s="253"/>
      <c r="BL275" s="253"/>
      <c r="BM275" s="253"/>
      <c r="BN275" s="253"/>
      <c r="BO275" s="253"/>
      <c r="BP275" s="253"/>
      <c r="BQ275" s="253"/>
      <c r="BR275" s="253"/>
      <c r="BS275" s="253"/>
      <c r="BT275" s="253"/>
      <c r="BU275" s="253"/>
      <c r="BV275" s="253"/>
      <c r="BW275" s="253"/>
      <c r="BX275" s="253"/>
      <c r="BY275" s="253"/>
      <c r="BZ275" s="253"/>
      <c r="CA275" s="253"/>
      <c r="CB275" s="253"/>
      <c r="CC275" s="253"/>
      <c r="CD275" s="253"/>
      <c r="CE275" s="253"/>
      <c r="CF275" s="253"/>
      <c r="CG275" s="253"/>
      <c r="CH275" s="253"/>
      <c r="CI275" s="253"/>
      <c r="CJ275" s="253"/>
      <c r="CK275" s="253"/>
      <c r="CL275" s="253"/>
      <c r="CM275" s="253"/>
      <c r="CN275" s="253"/>
      <c r="CO275" s="253"/>
      <c r="CP275" s="253"/>
      <c r="CQ275" s="253"/>
      <c r="CR275" s="253"/>
      <c r="CS275" s="253"/>
      <c r="CT275" s="253"/>
      <c r="CU275" s="253"/>
      <c r="CV275" s="253"/>
      <c r="CW275" s="253"/>
      <c r="CX275" s="253"/>
      <c r="CY275" s="253"/>
      <c r="CZ275" s="253"/>
      <c r="DA275" s="253"/>
      <c r="DB275" s="253"/>
      <c r="DC275" s="253"/>
      <c r="DD275" s="253"/>
      <c r="DE275" s="253"/>
      <c r="DF275" s="253"/>
      <c r="DG275" s="253"/>
      <c r="DH275" s="253"/>
      <c r="DI275" s="253"/>
      <c r="DJ275" s="253"/>
      <c r="DK275" s="253"/>
      <c r="DL275" s="253"/>
      <c r="DM275" s="253"/>
      <c r="DN275" s="253"/>
      <c r="DO275" s="253"/>
      <c r="DP275" s="253"/>
      <c r="DQ275" s="253"/>
      <c r="DR275" s="253"/>
      <c r="DS275" s="253"/>
      <c r="DT275" s="253"/>
      <c r="DU275" s="253"/>
      <c r="DV275" s="253"/>
      <c r="DW275" s="253"/>
      <c r="DX275" s="253"/>
      <c r="DY275" s="253"/>
      <c r="DZ275" s="254"/>
    </row>
    <row r="276" spans="1:130" x14ac:dyDescent="0.3">
      <c r="A276" s="439"/>
      <c r="B276" s="263" t="s">
        <v>38</v>
      </c>
      <c r="C276" s="252"/>
      <c r="D276" s="253"/>
      <c r="E276" s="253"/>
      <c r="F276" s="253"/>
      <c r="G276" s="253"/>
      <c r="H276" s="253"/>
      <c r="I276" s="253"/>
      <c r="J276" s="253"/>
      <c r="K276" s="253"/>
      <c r="L276" s="253"/>
      <c r="M276" s="253"/>
      <c r="N276" s="253"/>
      <c r="O276" s="253"/>
      <c r="P276" s="253"/>
      <c r="Q276" s="253"/>
      <c r="R276" s="253"/>
      <c r="S276" s="253"/>
      <c r="T276" s="253"/>
      <c r="U276" s="253"/>
      <c r="V276" s="253"/>
      <c r="W276" s="253"/>
      <c r="X276" s="253"/>
      <c r="Y276" s="253"/>
      <c r="Z276" s="253"/>
      <c r="AA276" s="253"/>
      <c r="AB276" s="253"/>
      <c r="AC276" s="253"/>
      <c r="AD276" s="253"/>
      <c r="AE276" s="253"/>
      <c r="AF276" s="253"/>
      <c r="AG276" s="253"/>
      <c r="AH276" s="253"/>
      <c r="AI276" s="253"/>
      <c r="AJ276" s="253"/>
      <c r="AK276" s="253"/>
      <c r="AL276" s="253"/>
      <c r="AM276" s="253"/>
      <c r="AN276" s="253"/>
      <c r="AO276" s="253"/>
      <c r="AP276" s="253"/>
      <c r="AQ276" s="253"/>
      <c r="AR276" s="253"/>
      <c r="AS276" s="253"/>
      <c r="AT276" s="253"/>
      <c r="AU276" s="253"/>
      <c r="AV276" s="253"/>
      <c r="AW276" s="253"/>
      <c r="AX276" s="253"/>
      <c r="AY276" s="253"/>
      <c r="AZ276" s="253"/>
      <c r="BA276" s="253"/>
      <c r="BB276" s="253"/>
      <c r="BC276" s="253"/>
      <c r="BD276" s="253"/>
      <c r="BE276" s="253"/>
      <c r="BF276" s="253"/>
      <c r="BG276" s="253"/>
      <c r="BH276" s="253"/>
      <c r="BI276" s="253"/>
      <c r="BJ276" s="253"/>
      <c r="BK276" s="253"/>
      <c r="BL276" s="253"/>
      <c r="BM276" s="253"/>
      <c r="BN276" s="253"/>
      <c r="BO276" s="253"/>
      <c r="BP276" s="253"/>
      <c r="BQ276" s="253"/>
      <c r="BR276" s="253"/>
      <c r="BS276" s="253"/>
      <c r="BT276" s="253"/>
      <c r="BU276" s="253"/>
      <c r="BV276" s="253"/>
      <c r="BW276" s="253"/>
      <c r="BX276" s="253"/>
      <c r="BY276" s="253"/>
      <c r="BZ276" s="253"/>
      <c r="CA276" s="253"/>
      <c r="CB276" s="253"/>
      <c r="CC276" s="253"/>
      <c r="CD276" s="253"/>
      <c r="CE276" s="253"/>
      <c r="CF276" s="253"/>
      <c r="CG276" s="253"/>
      <c r="CH276" s="253"/>
      <c r="CI276" s="253"/>
      <c r="CJ276" s="253"/>
      <c r="CK276" s="253"/>
      <c r="CL276" s="253"/>
      <c r="CM276" s="253"/>
      <c r="CN276" s="253"/>
      <c r="CO276" s="253"/>
      <c r="CP276" s="253"/>
      <c r="CQ276" s="253"/>
      <c r="CR276" s="253"/>
      <c r="CS276" s="253"/>
      <c r="CT276" s="253"/>
      <c r="CU276" s="253"/>
      <c r="CV276" s="253"/>
      <c r="CW276" s="253"/>
      <c r="CX276" s="253"/>
      <c r="CY276" s="253"/>
      <c r="CZ276" s="253"/>
      <c r="DA276" s="253"/>
      <c r="DB276" s="253"/>
      <c r="DC276" s="253"/>
      <c r="DD276" s="253"/>
      <c r="DE276" s="253"/>
      <c r="DF276" s="253"/>
      <c r="DG276" s="253"/>
      <c r="DH276" s="253"/>
      <c r="DI276" s="253"/>
      <c r="DJ276" s="253"/>
      <c r="DK276" s="253"/>
      <c r="DL276" s="253"/>
      <c r="DM276" s="253"/>
      <c r="DN276" s="253"/>
      <c r="DO276" s="253"/>
      <c r="DP276" s="253"/>
      <c r="DQ276" s="253"/>
      <c r="DR276" s="253"/>
      <c r="DS276" s="253"/>
      <c r="DT276" s="253"/>
      <c r="DU276" s="253"/>
      <c r="DV276" s="253"/>
      <c r="DW276" s="253"/>
      <c r="DX276" s="253"/>
      <c r="DY276" s="253"/>
      <c r="DZ276" s="254"/>
    </row>
    <row r="277" spans="1:130" x14ac:dyDescent="0.3">
      <c r="A277" s="439"/>
      <c r="B277" s="280" t="s">
        <v>80</v>
      </c>
      <c r="C277" s="252"/>
      <c r="D277" s="253"/>
      <c r="E277" s="253"/>
      <c r="F277" s="253"/>
      <c r="G277" s="253"/>
      <c r="H277" s="253"/>
      <c r="I277" s="253"/>
      <c r="J277" s="253"/>
      <c r="K277" s="253"/>
      <c r="L277" s="253"/>
      <c r="M277" s="253"/>
      <c r="N277" s="253"/>
      <c r="O277" s="253"/>
      <c r="P277" s="253"/>
      <c r="Q277" s="253"/>
      <c r="R277" s="253"/>
      <c r="S277" s="253"/>
      <c r="T277" s="253"/>
      <c r="U277" s="253"/>
      <c r="V277" s="253"/>
      <c r="W277" s="253"/>
      <c r="X277" s="253"/>
      <c r="Y277" s="253"/>
      <c r="Z277" s="253"/>
      <c r="AA277" s="253"/>
      <c r="AB277" s="253"/>
      <c r="AC277" s="253"/>
      <c r="AD277" s="253"/>
      <c r="AE277" s="253"/>
      <c r="AF277" s="253"/>
      <c r="AG277" s="253"/>
      <c r="AH277" s="253"/>
      <c r="AI277" s="253"/>
      <c r="AJ277" s="253"/>
      <c r="AK277" s="253"/>
      <c r="AL277" s="253"/>
      <c r="AM277" s="253"/>
      <c r="AN277" s="253"/>
      <c r="AO277" s="253"/>
      <c r="AP277" s="253"/>
      <c r="AQ277" s="253"/>
      <c r="AR277" s="253"/>
      <c r="AS277" s="253"/>
      <c r="AT277" s="253"/>
      <c r="AU277" s="253"/>
      <c r="AV277" s="253"/>
      <c r="AW277" s="253"/>
      <c r="AX277" s="253"/>
      <c r="AY277" s="253"/>
      <c r="AZ277" s="253"/>
      <c r="BA277" s="253"/>
      <c r="BB277" s="253"/>
      <c r="BC277" s="253"/>
      <c r="BD277" s="253"/>
      <c r="BE277" s="253"/>
      <c r="BF277" s="253"/>
      <c r="BG277" s="253"/>
      <c r="BH277" s="253"/>
      <c r="BI277" s="253"/>
      <c r="BJ277" s="253"/>
      <c r="BK277" s="253"/>
      <c r="BL277" s="253"/>
      <c r="BM277" s="253"/>
      <c r="BN277" s="253"/>
      <c r="BO277" s="253"/>
      <c r="BP277" s="253"/>
      <c r="BQ277" s="253"/>
      <c r="BR277" s="253"/>
      <c r="BS277" s="253"/>
      <c r="BT277" s="253"/>
      <c r="BU277" s="253"/>
      <c r="BV277" s="253"/>
      <c r="BW277" s="253"/>
      <c r="BX277" s="253"/>
      <c r="BY277" s="253"/>
      <c r="BZ277" s="253"/>
      <c r="CA277" s="253"/>
      <c r="CB277" s="253"/>
      <c r="CC277" s="253"/>
      <c r="CD277" s="253"/>
      <c r="CE277" s="253"/>
      <c r="CF277" s="253"/>
      <c r="CG277" s="253"/>
      <c r="CH277" s="253"/>
      <c r="CI277" s="253"/>
      <c r="CJ277" s="253"/>
      <c r="CK277" s="253"/>
      <c r="CL277" s="253"/>
      <c r="CM277" s="253"/>
      <c r="CN277" s="253"/>
      <c r="CO277" s="253"/>
      <c r="CP277" s="253"/>
      <c r="CQ277" s="253"/>
      <c r="CR277" s="253"/>
      <c r="CS277" s="253"/>
      <c r="CT277" s="253"/>
      <c r="CU277" s="253"/>
      <c r="CV277" s="253"/>
      <c r="CW277" s="253"/>
      <c r="CX277" s="253"/>
      <c r="CY277" s="253"/>
      <c r="CZ277" s="253"/>
      <c r="DA277" s="253"/>
      <c r="DB277" s="253"/>
      <c r="DC277" s="253"/>
      <c r="DD277" s="253"/>
      <c r="DE277" s="253"/>
      <c r="DF277" s="253"/>
      <c r="DG277" s="253"/>
      <c r="DH277" s="253"/>
      <c r="DI277" s="253"/>
      <c r="DJ277" s="253"/>
      <c r="DK277" s="253"/>
      <c r="DL277" s="253"/>
      <c r="DM277" s="253"/>
      <c r="DN277" s="253"/>
      <c r="DO277" s="253"/>
      <c r="DP277" s="253"/>
      <c r="DQ277" s="253"/>
      <c r="DR277" s="253"/>
      <c r="DS277" s="253"/>
      <c r="DT277" s="253"/>
      <c r="DU277" s="253"/>
      <c r="DV277" s="253"/>
      <c r="DW277" s="253"/>
      <c r="DX277" s="253"/>
      <c r="DY277" s="253"/>
      <c r="DZ277" s="254"/>
    </row>
    <row r="278" spans="1:130" x14ac:dyDescent="0.3">
      <c r="A278" s="440"/>
      <c r="B278" s="263" t="s">
        <v>81</v>
      </c>
      <c r="C278" s="252"/>
      <c r="D278" s="253"/>
      <c r="E278" s="253"/>
      <c r="F278" s="253"/>
      <c r="G278" s="253"/>
      <c r="H278" s="253"/>
      <c r="I278" s="253"/>
      <c r="J278" s="253"/>
      <c r="K278" s="253"/>
      <c r="L278" s="253"/>
      <c r="M278" s="253"/>
      <c r="N278" s="253"/>
      <c r="O278" s="253"/>
      <c r="P278" s="253"/>
      <c r="Q278" s="253"/>
      <c r="R278" s="253"/>
      <c r="S278" s="253"/>
      <c r="T278" s="253"/>
      <c r="U278" s="253"/>
      <c r="V278" s="253"/>
      <c r="W278" s="253"/>
      <c r="X278" s="253"/>
      <c r="Y278" s="253"/>
      <c r="Z278" s="253"/>
      <c r="AA278" s="253"/>
      <c r="AB278" s="253"/>
      <c r="AC278" s="253"/>
      <c r="AD278" s="253"/>
      <c r="AE278" s="253"/>
      <c r="AF278" s="253"/>
      <c r="AG278" s="253"/>
      <c r="AH278" s="253"/>
      <c r="AI278" s="253"/>
      <c r="AJ278" s="253"/>
      <c r="AK278" s="253"/>
      <c r="AL278" s="253"/>
      <c r="AM278" s="253"/>
      <c r="AN278" s="253"/>
      <c r="AO278" s="253"/>
      <c r="AP278" s="253"/>
      <c r="AQ278" s="253"/>
      <c r="AR278" s="253"/>
      <c r="AS278" s="253"/>
      <c r="AT278" s="253"/>
      <c r="AU278" s="253"/>
      <c r="AV278" s="253"/>
      <c r="AW278" s="253"/>
      <c r="AX278" s="253"/>
      <c r="AY278" s="253"/>
      <c r="AZ278" s="253"/>
      <c r="BA278" s="253"/>
      <c r="BB278" s="253"/>
      <c r="BC278" s="253"/>
      <c r="BD278" s="253"/>
      <c r="BE278" s="253"/>
      <c r="BF278" s="253"/>
      <c r="BG278" s="253"/>
      <c r="BH278" s="253"/>
      <c r="BI278" s="253"/>
      <c r="BJ278" s="253"/>
      <c r="BK278" s="253"/>
      <c r="BL278" s="253"/>
      <c r="BM278" s="253"/>
      <c r="BN278" s="253"/>
      <c r="BO278" s="253"/>
      <c r="BP278" s="253"/>
      <c r="BQ278" s="253"/>
      <c r="BR278" s="253"/>
      <c r="BS278" s="253"/>
      <c r="BT278" s="253"/>
      <c r="BU278" s="253"/>
      <c r="BV278" s="253"/>
      <c r="BW278" s="253"/>
      <c r="BX278" s="253"/>
      <c r="BY278" s="253"/>
      <c r="BZ278" s="253"/>
      <c r="CA278" s="253"/>
      <c r="CB278" s="253"/>
      <c r="CC278" s="253"/>
      <c r="CD278" s="253"/>
      <c r="CE278" s="253"/>
      <c r="CF278" s="253"/>
      <c r="CG278" s="253"/>
      <c r="CH278" s="253"/>
      <c r="CI278" s="253"/>
      <c r="CJ278" s="253"/>
      <c r="CK278" s="253"/>
      <c r="CL278" s="253"/>
      <c r="CM278" s="253"/>
      <c r="CN278" s="253"/>
      <c r="CO278" s="253"/>
      <c r="CP278" s="253"/>
      <c r="CQ278" s="253"/>
      <c r="CR278" s="253"/>
      <c r="CS278" s="253"/>
      <c r="CT278" s="253"/>
      <c r="CU278" s="253"/>
      <c r="CV278" s="253"/>
      <c r="CW278" s="253"/>
      <c r="CX278" s="253"/>
      <c r="CY278" s="253"/>
      <c r="CZ278" s="253"/>
      <c r="DA278" s="253"/>
      <c r="DB278" s="253"/>
      <c r="DC278" s="253"/>
      <c r="DD278" s="253"/>
      <c r="DE278" s="253"/>
      <c r="DF278" s="253"/>
      <c r="DG278" s="253"/>
      <c r="DH278" s="253"/>
      <c r="DI278" s="253"/>
      <c r="DJ278" s="253"/>
      <c r="DK278" s="253"/>
      <c r="DL278" s="253"/>
      <c r="DM278" s="253"/>
      <c r="DN278" s="253"/>
      <c r="DO278" s="253"/>
      <c r="DP278" s="253"/>
      <c r="DQ278" s="253"/>
      <c r="DR278" s="253"/>
      <c r="DS278" s="253"/>
      <c r="DT278" s="253"/>
      <c r="DU278" s="253"/>
      <c r="DV278" s="253"/>
      <c r="DW278" s="253"/>
      <c r="DX278" s="253"/>
      <c r="DY278" s="253"/>
      <c r="DZ278" s="254"/>
    </row>
    <row r="279" spans="1:130" x14ac:dyDescent="0.3">
      <c r="A279" s="438">
        <f t="shared" si="11"/>
        <v>43216</v>
      </c>
      <c r="B279" s="263" t="s">
        <v>78</v>
      </c>
      <c r="C279" s="252"/>
      <c r="D279" s="253"/>
      <c r="E279" s="253"/>
      <c r="F279" s="253"/>
      <c r="G279" s="253"/>
      <c r="H279" s="253"/>
      <c r="I279" s="253"/>
      <c r="J279" s="253"/>
      <c r="K279" s="253"/>
      <c r="L279" s="253"/>
      <c r="M279" s="253"/>
      <c r="N279" s="253"/>
      <c r="O279" s="253"/>
      <c r="P279" s="253"/>
      <c r="Q279" s="253"/>
      <c r="R279" s="253"/>
      <c r="S279" s="253"/>
      <c r="T279" s="253"/>
      <c r="U279" s="253"/>
      <c r="V279" s="253"/>
      <c r="W279" s="253"/>
      <c r="X279" s="253"/>
      <c r="Y279" s="253"/>
      <c r="Z279" s="253"/>
      <c r="AA279" s="253"/>
      <c r="AB279" s="253"/>
      <c r="AC279" s="253"/>
      <c r="AD279" s="253"/>
      <c r="AE279" s="253"/>
      <c r="AF279" s="253"/>
      <c r="AG279" s="253"/>
      <c r="AH279" s="253"/>
      <c r="AI279" s="253"/>
      <c r="AJ279" s="253"/>
      <c r="AK279" s="253"/>
      <c r="AL279" s="253"/>
      <c r="AM279" s="253"/>
      <c r="AN279" s="253"/>
      <c r="AO279" s="253"/>
      <c r="AP279" s="253"/>
      <c r="AQ279" s="253"/>
      <c r="AR279" s="253"/>
      <c r="AS279" s="253"/>
      <c r="AT279" s="253"/>
      <c r="AU279" s="253"/>
      <c r="AV279" s="253"/>
      <c r="AW279" s="253"/>
      <c r="AX279" s="253"/>
      <c r="AY279" s="253"/>
      <c r="AZ279" s="253"/>
      <c r="BA279" s="253"/>
      <c r="BB279" s="253"/>
      <c r="BC279" s="253"/>
      <c r="BD279" s="253"/>
      <c r="BE279" s="253"/>
      <c r="BF279" s="253"/>
      <c r="BG279" s="253"/>
      <c r="BH279" s="253"/>
      <c r="BI279" s="253"/>
      <c r="BJ279" s="253"/>
      <c r="BK279" s="253"/>
      <c r="BL279" s="253"/>
      <c r="BM279" s="253"/>
      <c r="BN279" s="253"/>
      <c r="BO279" s="253"/>
      <c r="BP279" s="253"/>
      <c r="BQ279" s="253"/>
      <c r="BR279" s="253"/>
      <c r="BS279" s="253"/>
      <c r="BT279" s="253"/>
      <c r="BU279" s="253"/>
      <c r="BV279" s="253"/>
      <c r="BW279" s="253"/>
      <c r="BX279" s="253"/>
      <c r="BY279" s="253"/>
      <c r="BZ279" s="253"/>
      <c r="CA279" s="253"/>
      <c r="CB279" s="253"/>
      <c r="CC279" s="253"/>
      <c r="CD279" s="253"/>
      <c r="CE279" s="253"/>
      <c r="CF279" s="253"/>
      <c r="CG279" s="253"/>
      <c r="CH279" s="253"/>
      <c r="CI279" s="253"/>
      <c r="CJ279" s="253"/>
      <c r="CK279" s="253"/>
      <c r="CL279" s="253"/>
      <c r="CM279" s="253"/>
      <c r="CN279" s="253"/>
      <c r="CO279" s="253"/>
      <c r="CP279" s="253"/>
      <c r="CQ279" s="253"/>
      <c r="CR279" s="253"/>
      <c r="CS279" s="253"/>
      <c r="CT279" s="253"/>
      <c r="CU279" s="253"/>
      <c r="CV279" s="253"/>
      <c r="CW279" s="253"/>
      <c r="CX279" s="253"/>
      <c r="CY279" s="253"/>
      <c r="CZ279" s="253"/>
      <c r="DA279" s="253"/>
      <c r="DB279" s="253"/>
      <c r="DC279" s="253"/>
      <c r="DD279" s="253"/>
      <c r="DE279" s="253"/>
      <c r="DF279" s="253"/>
      <c r="DG279" s="253"/>
      <c r="DH279" s="253"/>
      <c r="DI279" s="253"/>
      <c r="DJ279" s="253"/>
      <c r="DK279" s="253"/>
      <c r="DL279" s="253"/>
      <c r="DM279" s="253"/>
      <c r="DN279" s="253"/>
      <c r="DO279" s="253"/>
      <c r="DP279" s="253"/>
      <c r="DQ279" s="253"/>
      <c r="DR279" s="253"/>
      <c r="DS279" s="253"/>
      <c r="DT279" s="253"/>
      <c r="DU279" s="253"/>
      <c r="DV279" s="253"/>
      <c r="DW279" s="253"/>
      <c r="DX279" s="253"/>
      <c r="DY279" s="253"/>
      <c r="DZ279" s="254"/>
    </row>
    <row r="280" spans="1:130" x14ac:dyDescent="0.3">
      <c r="A280" s="439"/>
      <c r="B280" s="263" t="s">
        <v>79</v>
      </c>
      <c r="C280" s="252"/>
      <c r="D280" s="253"/>
      <c r="E280" s="253"/>
      <c r="F280" s="253"/>
      <c r="G280" s="253"/>
      <c r="H280" s="253"/>
      <c r="I280" s="253"/>
      <c r="J280" s="253"/>
      <c r="K280" s="253"/>
      <c r="L280" s="253"/>
      <c r="M280" s="253"/>
      <c r="N280" s="253"/>
      <c r="O280" s="253"/>
      <c r="P280" s="253"/>
      <c r="Q280" s="253"/>
      <c r="R280" s="253"/>
      <c r="S280" s="253"/>
      <c r="T280" s="253"/>
      <c r="U280" s="253"/>
      <c r="V280" s="253"/>
      <c r="W280" s="253"/>
      <c r="X280" s="253"/>
      <c r="Y280" s="253"/>
      <c r="Z280" s="253"/>
      <c r="AA280" s="253"/>
      <c r="AB280" s="253"/>
      <c r="AC280" s="253"/>
      <c r="AD280" s="253"/>
      <c r="AE280" s="253"/>
      <c r="AF280" s="253"/>
      <c r="AG280" s="253"/>
      <c r="AH280" s="253"/>
      <c r="AI280" s="253"/>
      <c r="AJ280" s="253"/>
      <c r="AK280" s="253"/>
      <c r="AL280" s="253"/>
      <c r="AM280" s="253"/>
      <c r="AN280" s="253"/>
      <c r="AO280" s="253"/>
      <c r="AP280" s="253"/>
      <c r="AQ280" s="253"/>
      <c r="AR280" s="253"/>
      <c r="AS280" s="253"/>
      <c r="AT280" s="253"/>
      <c r="AU280" s="253"/>
      <c r="AV280" s="253"/>
      <c r="AW280" s="253"/>
      <c r="AX280" s="253"/>
      <c r="AY280" s="253"/>
      <c r="AZ280" s="253"/>
      <c r="BA280" s="253"/>
      <c r="BB280" s="253"/>
      <c r="BC280" s="253"/>
      <c r="BD280" s="253"/>
      <c r="BE280" s="253"/>
      <c r="BF280" s="253"/>
      <c r="BG280" s="253"/>
      <c r="BH280" s="253"/>
      <c r="BI280" s="253"/>
      <c r="BJ280" s="253"/>
      <c r="BK280" s="253"/>
      <c r="BL280" s="253"/>
      <c r="BM280" s="253"/>
      <c r="BN280" s="253"/>
      <c r="BO280" s="253"/>
      <c r="BP280" s="253"/>
      <c r="BQ280" s="253"/>
      <c r="BR280" s="253"/>
      <c r="BS280" s="253"/>
      <c r="BT280" s="253"/>
      <c r="BU280" s="253"/>
      <c r="BV280" s="253"/>
      <c r="BW280" s="253"/>
      <c r="BX280" s="253"/>
      <c r="BY280" s="253"/>
      <c r="BZ280" s="253"/>
      <c r="CA280" s="253"/>
      <c r="CB280" s="253"/>
      <c r="CC280" s="253"/>
      <c r="CD280" s="253"/>
      <c r="CE280" s="253"/>
      <c r="CF280" s="253"/>
      <c r="CG280" s="253"/>
      <c r="CH280" s="253"/>
      <c r="CI280" s="253"/>
      <c r="CJ280" s="253"/>
      <c r="CK280" s="253"/>
      <c r="CL280" s="253"/>
      <c r="CM280" s="253"/>
      <c r="CN280" s="253"/>
      <c r="CO280" s="253"/>
      <c r="CP280" s="253"/>
      <c r="CQ280" s="253"/>
      <c r="CR280" s="253"/>
      <c r="CS280" s="253"/>
      <c r="CT280" s="253"/>
      <c r="CU280" s="253"/>
      <c r="CV280" s="253"/>
      <c r="CW280" s="253"/>
      <c r="CX280" s="253"/>
      <c r="CY280" s="253"/>
      <c r="CZ280" s="253"/>
      <c r="DA280" s="253"/>
      <c r="DB280" s="253"/>
      <c r="DC280" s="253"/>
      <c r="DD280" s="253"/>
      <c r="DE280" s="253"/>
      <c r="DF280" s="253"/>
      <c r="DG280" s="253"/>
      <c r="DH280" s="253"/>
      <c r="DI280" s="253"/>
      <c r="DJ280" s="253"/>
      <c r="DK280" s="253"/>
      <c r="DL280" s="253"/>
      <c r="DM280" s="253"/>
      <c r="DN280" s="253"/>
      <c r="DO280" s="253"/>
      <c r="DP280" s="253"/>
      <c r="DQ280" s="253"/>
      <c r="DR280" s="253"/>
      <c r="DS280" s="253"/>
      <c r="DT280" s="253"/>
      <c r="DU280" s="253"/>
      <c r="DV280" s="253"/>
      <c r="DW280" s="253"/>
      <c r="DX280" s="253"/>
      <c r="DY280" s="253"/>
      <c r="DZ280" s="254"/>
    </row>
    <row r="281" spans="1:130" x14ac:dyDescent="0.3">
      <c r="A281" s="439"/>
      <c r="B281" s="263" t="s">
        <v>77</v>
      </c>
      <c r="C281" s="252"/>
      <c r="D281" s="253"/>
      <c r="E281" s="253"/>
      <c r="F281" s="253"/>
      <c r="G281" s="253"/>
      <c r="H281" s="253"/>
      <c r="I281" s="253"/>
      <c r="J281" s="253"/>
      <c r="K281" s="253"/>
      <c r="L281" s="253"/>
      <c r="M281" s="253"/>
      <c r="N281" s="253"/>
      <c r="O281" s="253"/>
      <c r="P281" s="253"/>
      <c r="Q281" s="253"/>
      <c r="R281" s="253"/>
      <c r="S281" s="253"/>
      <c r="T281" s="253"/>
      <c r="U281" s="253"/>
      <c r="V281" s="253"/>
      <c r="W281" s="253"/>
      <c r="X281" s="253"/>
      <c r="Y281" s="253"/>
      <c r="Z281" s="253"/>
      <c r="AA281" s="253"/>
      <c r="AB281" s="253"/>
      <c r="AC281" s="253"/>
      <c r="AD281" s="253"/>
      <c r="AE281" s="253"/>
      <c r="AF281" s="253"/>
      <c r="AG281" s="253"/>
      <c r="AH281" s="253"/>
      <c r="AI281" s="253"/>
      <c r="AJ281" s="253"/>
      <c r="AK281" s="253"/>
      <c r="AL281" s="253"/>
      <c r="AM281" s="253"/>
      <c r="AN281" s="253"/>
      <c r="AO281" s="253"/>
      <c r="AP281" s="253"/>
      <c r="AQ281" s="253"/>
      <c r="AR281" s="253"/>
      <c r="AS281" s="253"/>
      <c r="AT281" s="253"/>
      <c r="AU281" s="253"/>
      <c r="AV281" s="253"/>
      <c r="AW281" s="253"/>
      <c r="AX281" s="253"/>
      <c r="AY281" s="253"/>
      <c r="AZ281" s="253"/>
      <c r="BA281" s="253"/>
      <c r="BB281" s="253"/>
      <c r="BC281" s="253"/>
      <c r="BD281" s="253"/>
      <c r="BE281" s="253"/>
      <c r="BF281" s="253"/>
      <c r="BG281" s="253"/>
      <c r="BH281" s="253"/>
      <c r="BI281" s="253"/>
      <c r="BJ281" s="253"/>
      <c r="BK281" s="253"/>
      <c r="BL281" s="253"/>
      <c r="BM281" s="253"/>
      <c r="BN281" s="253"/>
      <c r="BO281" s="253"/>
      <c r="BP281" s="253"/>
      <c r="BQ281" s="253"/>
      <c r="BR281" s="253"/>
      <c r="BS281" s="253"/>
      <c r="BT281" s="253"/>
      <c r="BU281" s="253"/>
      <c r="BV281" s="253"/>
      <c r="BW281" s="253"/>
      <c r="BX281" s="253"/>
      <c r="BY281" s="253"/>
      <c r="BZ281" s="253"/>
      <c r="CA281" s="253"/>
      <c r="CB281" s="253"/>
      <c r="CC281" s="253"/>
      <c r="CD281" s="253"/>
      <c r="CE281" s="253"/>
      <c r="CF281" s="253"/>
      <c r="CG281" s="253"/>
      <c r="CH281" s="253"/>
      <c r="CI281" s="253"/>
      <c r="CJ281" s="253"/>
      <c r="CK281" s="253"/>
      <c r="CL281" s="253"/>
      <c r="CM281" s="253"/>
      <c r="CN281" s="253"/>
      <c r="CO281" s="253"/>
      <c r="CP281" s="253"/>
      <c r="CQ281" s="253"/>
      <c r="CR281" s="253"/>
      <c r="CS281" s="253"/>
      <c r="CT281" s="253"/>
      <c r="CU281" s="253"/>
      <c r="CV281" s="253"/>
      <c r="CW281" s="253"/>
      <c r="CX281" s="253"/>
      <c r="CY281" s="253"/>
      <c r="CZ281" s="253"/>
      <c r="DA281" s="253"/>
      <c r="DB281" s="253"/>
      <c r="DC281" s="253"/>
      <c r="DD281" s="253"/>
      <c r="DE281" s="253"/>
      <c r="DF281" s="253"/>
      <c r="DG281" s="253"/>
      <c r="DH281" s="253"/>
      <c r="DI281" s="253"/>
      <c r="DJ281" s="253"/>
      <c r="DK281" s="253"/>
      <c r="DL281" s="253"/>
      <c r="DM281" s="253"/>
      <c r="DN281" s="253"/>
      <c r="DO281" s="253"/>
      <c r="DP281" s="253"/>
      <c r="DQ281" s="253"/>
      <c r="DR281" s="253"/>
      <c r="DS281" s="253"/>
      <c r="DT281" s="253"/>
      <c r="DU281" s="253"/>
      <c r="DV281" s="253"/>
      <c r="DW281" s="253"/>
      <c r="DX281" s="253"/>
      <c r="DY281" s="253"/>
      <c r="DZ281" s="254"/>
    </row>
    <row r="282" spans="1:130" x14ac:dyDescent="0.3">
      <c r="A282" s="439"/>
      <c r="B282" s="263" t="s">
        <v>82</v>
      </c>
      <c r="C282" s="252"/>
      <c r="D282" s="253"/>
      <c r="E282" s="253"/>
      <c r="F282" s="253"/>
      <c r="G282" s="253"/>
      <c r="H282" s="253"/>
      <c r="I282" s="253"/>
      <c r="J282" s="253"/>
      <c r="K282" s="253"/>
      <c r="L282" s="253"/>
      <c r="M282" s="253"/>
      <c r="N282" s="253"/>
      <c r="O282" s="253"/>
      <c r="P282" s="253"/>
      <c r="Q282" s="253"/>
      <c r="R282" s="253"/>
      <c r="S282" s="253"/>
      <c r="T282" s="253"/>
      <c r="U282" s="253"/>
      <c r="V282" s="253"/>
      <c r="W282" s="253"/>
      <c r="X282" s="253"/>
      <c r="Y282" s="253"/>
      <c r="Z282" s="253"/>
      <c r="AA282" s="253"/>
      <c r="AB282" s="253"/>
      <c r="AC282" s="253"/>
      <c r="AD282" s="253"/>
      <c r="AE282" s="253"/>
      <c r="AF282" s="253"/>
      <c r="AG282" s="253"/>
      <c r="AH282" s="253"/>
      <c r="AI282" s="253"/>
      <c r="AJ282" s="253"/>
      <c r="AK282" s="253"/>
      <c r="AL282" s="253"/>
      <c r="AM282" s="253"/>
      <c r="AN282" s="253"/>
      <c r="AO282" s="253"/>
      <c r="AP282" s="253"/>
      <c r="AQ282" s="253"/>
      <c r="AR282" s="253"/>
      <c r="AS282" s="253"/>
      <c r="AT282" s="253"/>
      <c r="AU282" s="253"/>
      <c r="AV282" s="253"/>
      <c r="AW282" s="253"/>
      <c r="AX282" s="253"/>
      <c r="AY282" s="253"/>
      <c r="AZ282" s="253"/>
      <c r="BA282" s="253"/>
      <c r="BB282" s="253"/>
      <c r="BC282" s="253"/>
      <c r="BD282" s="253"/>
      <c r="BE282" s="253"/>
      <c r="BF282" s="253"/>
      <c r="BG282" s="253"/>
      <c r="BH282" s="253"/>
      <c r="BI282" s="253"/>
      <c r="BJ282" s="253"/>
      <c r="BK282" s="253"/>
      <c r="BL282" s="253"/>
      <c r="BM282" s="253"/>
      <c r="BN282" s="253"/>
      <c r="BO282" s="253"/>
      <c r="BP282" s="253"/>
      <c r="BQ282" s="253"/>
      <c r="BR282" s="253"/>
      <c r="BS282" s="253"/>
      <c r="BT282" s="253"/>
      <c r="BU282" s="253"/>
      <c r="BV282" s="253"/>
      <c r="BW282" s="253"/>
      <c r="BX282" s="253"/>
      <c r="BY282" s="253"/>
      <c r="BZ282" s="253"/>
      <c r="CA282" s="253"/>
      <c r="CB282" s="253"/>
      <c r="CC282" s="253"/>
      <c r="CD282" s="253"/>
      <c r="CE282" s="253"/>
      <c r="CF282" s="253"/>
      <c r="CG282" s="253"/>
      <c r="CH282" s="253"/>
      <c r="CI282" s="253"/>
      <c r="CJ282" s="253"/>
      <c r="CK282" s="253"/>
      <c r="CL282" s="253"/>
      <c r="CM282" s="253"/>
      <c r="CN282" s="253"/>
      <c r="CO282" s="253"/>
      <c r="CP282" s="253"/>
      <c r="CQ282" s="253"/>
      <c r="CR282" s="253"/>
      <c r="CS282" s="253"/>
      <c r="CT282" s="253"/>
      <c r="CU282" s="253"/>
      <c r="CV282" s="253"/>
      <c r="CW282" s="253"/>
      <c r="CX282" s="253"/>
      <c r="CY282" s="253"/>
      <c r="CZ282" s="253"/>
      <c r="DA282" s="253"/>
      <c r="DB282" s="253"/>
      <c r="DC282" s="253"/>
      <c r="DD282" s="253"/>
      <c r="DE282" s="253"/>
      <c r="DF282" s="253"/>
      <c r="DG282" s="253"/>
      <c r="DH282" s="253"/>
      <c r="DI282" s="253"/>
      <c r="DJ282" s="253"/>
      <c r="DK282" s="253"/>
      <c r="DL282" s="253"/>
      <c r="DM282" s="253"/>
      <c r="DN282" s="253"/>
      <c r="DO282" s="253"/>
      <c r="DP282" s="253"/>
      <c r="DQ282" s="253"/>
      <c r="DR282" s="253"/>
      <c r="DS282" s="253"/>
      <c r="DT282" s="253"/>
      <c r="DU282" s="253"/>
      <c r="DV282" s="253"/>
      <c r="DW282" s="253"/>
      <c r="DX282" s="253"/>
      <c r="DY282" s="253"/>
      <c r="DZ282" s="254"/>
    </row>
    <row r="283" spans="1:130" x14ac:dyDescent="0.3">
      <c r="A283" s="439"/>
      <c r="B283" s="263" t="s">
        <v>83</v>
      </c>
      <c r="C283" s="252"/>
      <c r="D283" s="253"/>
      <c r="E283" s="253"/>
      <c r="F283" s="253"/>
      <c r="G283" s="253"/>
      <c r="H283" s="253"/>
      <c r="I283" s="253"/>
      <c r="J283" s="253"/>
      <c r="K283" s="253"/>
      <c r="L283" s="253"/>
      <c r="M283" s="253"/>
      <c r="N283" s="253"/>
      <c r="O283" s="253"/>
      <c r="P283" s="253"/>
      <c r="Q283" s="253"/>
      <c r="R283" s="253"/>
      <c r="S283" s="253"/>
      <c r="T283" s="253"/>
      <c r="U283" s="253"/>
      <c r="V283" s="253"/>
      <c r="W283" s="253"/>
      <c r="X283" s="253"/>
      <c r="Y283" s="253"/>
      <c r="Z283" s="253"/>
      <c r="AA283" s="253"/>
      <c r="AB283" s="253"/>
      <c r="AC283" s="253"/>
      <c r="AD283" s="253"/>
      <c r="AE283" s="253"/>
      <c r="AF283" s="253"/>
      <c r="AG283" s="253"/>
      <c r="AH283" s="253"/>
      <c r="AI283" s="253"/>
      <c r="AJ283" s="253"/>
      <c r="AK283" s="253"/>
      <c r="AL283" s="253"/>
      <c r="AM283" s="253"/>
      <c r="AN283" s="253"/>
      <c r="AO283" s="253"/>
      <c r="AP283" s="253"/>
      <c r="AQ283" s="253"/>
      <c r="AR283" s="253"/>
      <c r="AS283" s="253"/>
      <c r="AT283" s="253"/>
      <c r="AU283" s="253"/>
      <c r="AV283" s="253"/>
      <c r="AW283" s="253"/>
      <c r="AX283" s="253"/>
      <c r="AY283" s="253"/>
      <c r="AZ283" s="253"/>
      <c r="BA283" s="253"/>
      <c r="BB283" s="253"/>
      <c r="BC283" s="253"/>
      <c r="BD283" s="253"/>
      <c r="BE283" s="253"/>
      <c r="BF283" s="253"/>
      <c r="BG283" s="253"/>
      <c r="BH283" s="253"/>
      <c r="BI283" s="253"/>
      <c r="BJ283" s="253"/>
      <c r="BK283" s="253"/>
      <c r="BL283" s="253"/>
      <c r="BM283" s="253"/>
      <c r="BN283" s="253"/>
      <c r="BO283" s="253"/>
      <c r="BP283" s="253"/>
      <c r="BQ283" s="253"/>
      <c r="BR283" s="253"/>
      <c r="BS283" s="253"/>
      <c r="BT283" s="253"/>
      <c r="BU283" s="253"/>
      <c r="BV283" s="253"/>
      <c r="BW283" s="253"/>
      <c r="BX283" s="253"/>
      <c r="BY283" s="253"/>
      <c r="BZ283" s="253"/>
      <c r="CA283" s="253"/>
      <c r="CB283" s="253"/>
      <c r="CC283" s="253"/>
      <c r="CD283" s="253"/>
      <c r="CE283" s="253"/>
      <c r="CF283" s="253"/>
      <c r="CG283" s="253"/>
      <c r="CH283" s="253"/>
      <c r="CI283" s="253"/>
      <c r="CJ283" s="253"/>
      <c r="CK283" s="253"/>
      <c r="CL283" s="253"/>
      <c r="CM283" s="253"/>
      <c r="CN283" s="253"/>
      <c r="CO283" s="253"/>
      <c r="CP283" s="253"/>
      <c r="CQ283" s="253"/>
      <c r="CR283" s="253"/>
      <c r="CS283" s="253"/>
      <c r="CT283" s="253"/>
      <c r="CU283" s="253"/>
      <c r="CV283" s="253"/>
      <c r="CW283" s="253"/>
      <c r="CX283" s="253"/>
      <c r="CY283" s="253"/>
      <c r="CZ283" s="253"/>
      <c r="DA283" s="253"/>
      <c r="DB283" s="253"/>
      <c r="DC283" s="253"/>
      <c r="DD283" s="253"/>
      <c r="DE283" s="253"/>
      <c r="DF283" s="253"/>
      <c r="DG283" s="253"/>
      <c r="DH283" s="253"/>
      <c r="DI283" s="253"/>
      <c r="DJ283" s="253"/>
      <c r="DK283" s="253"/>
      <c r="DL283" s="253"/>
      <c r="DM283" s="253"/>
      <c r="DN283" s="253"/>
      <c r="DO283" s="253"/>
      <c r="DP283" s="253"/>
      <c r="DQ283" s="253"/>
      <c r="DR283" s="253"/>
      <c r="DS283" s="253"/>
      <c r="DT283" s="253"/>
      <c r="DU283" s="253"/>
      <c r="DV283" s="253"/>
      <c r="DW283" s="253"/>
      <c r="DX283" s="253"/>
      <c r="DY283" s="253"/>
      <c r="DZ283" s="254"/>
    </row>
    <row r="284" spans="1:130" x14ac:dyDescent="0.3">
      <c r="A284" s="439"/>
      <c r="B284" s="263" t="s">
        <v>38</v>
      </c>
      <c r="C284" s="252"/>
      <c r="D284" s="253"/>
      <c r="E284" s="253"/>
      <c r="F284" s="253"/>
      <c r="G284" s="253"/>
      <c r="H284" s="253"/>
      <c r="I284" s="253"/>
      <c r="J284" s="253"/>
      <c r="K284" s="253"/>
      <c r="L284" s="253"/>
      <c r="M284" s="253"/>
      <c r="N284" s="253"/>
      <c r="O284" s="253"/>
      <c r="P284" s="253"/>
      <c r="Q284" s="253"/>
      <c r="R284" s="253"/>
      <c r="S284" s="253"/>
      <c r="T284" s="253"/>
      <c r="U284" s="253"/>
      <c r="V284" s="253"/>
      <c r="W284" s="253"/>
      <c r="X284" s="253"/>
      <c r="Y284" s="253"/>
      <c r="Z284" s="253"/>
      <c r="AA284" s="253"/>
      <c r="AB284" s="253"/>
      <c r="AC284" s="253"/>
      <c r="AD284" s="253"/>
      <c r="AE284" s="253"/>
      <c r="AF284" s="253"/>
      <c r="AG284" s="253"/>
      <c r="AH284" s="253"/>
      <c r="AI284" s="253"/>
      <c r="AJ284" s="253"/>
      <c r="AK284" s="253"/>
      <c r="AL284" s="253"/>
      <c r="AM284" s="253"/>
      <c r="AN284" s="253"/>
      <c r="AO284" s="253"/>
      <c r="AP284" s="253"/>
      <c r="AQ284" s="253"/>
      <c r="AR284" s="253"/>
      <c r="AS284" s="253"/>
      <c r="AT284" s="253"/>
      <c r="AU284" s="253"/>
      <c r="AV284" s="253"/>
      <c r="AW284" s="253"/>
      <c r="AX284" s="253"/>
      <c r="AY284" s="253"/>
      <c r="AZ284" s="253"/>
      <c r="BA284" s="253"/>
      <c r="BB284" s="253"/>
      <c r="BC284" s="253"/>
      <c r="BD284" s="253"/>
      <c r="BE284" s="253"/>
      <c r="BF284" s="253"/>
      <c r="BG284" s="253"/>
      <c r="BH284" s="253"/>
      <c r="BI284" s="253"/>
      <c r="BJ284" s="253"/>
      <c r="BK284" s="253"/>
      <c r="BL284" s="253"/>
      <c r="BM284" s="253"/>
      <c r="BN284" s="253"/>
      <c r="BO284" s="253"/>
      <c r="BP284" s="253"/>
      <c r="BQ284" s="253"/>
      <c r="BR284" s="253"/>
      <c r="BS284" s="253"/>
      <c r="BT284" s="253"/>
      <c r="BU284" s="253"/>
      <c r="BV284" s="253"/>
      <c r="BW284" s="253"/>
      <c r="BX284" s="253"/>
      <c r="BY284" s="253"/>
      <c r="BZ284" s="253"/>
      <c r="CA284" s="253"/>
      <c r="CB284" s="253"/>
      <c r="CC284" s="253"/>
      <c r="CD284" s="253"/>
      <c r="CE284" s="253"/>
      <c r="CF284" s="253"/>
      <c r="CG284" s="253"/>
      <c r="CH284" s="253"/>
      <c r="CI284" s="253"/>
      <c r="CJ284" s="253"/>
      <c r="CK284" s="253"/>
      <c r="CL284" s="253"/>
      <c r="CM284" s="253"/>
      <c r="CN284" s="253"/>
      <c r="CO284" s="253"/>
      <c r="CP284" s="253"/>
      <c r="CQ284" s="253"/>
      <c r="CR284" s="253"/>
      <c r="CS284" s="253"/>
      <c r="CT284" s="253"/>
      <c r="CU284" s="253"/>
      <c r="CV284" s="253"/>
      <c r="CW284" s="253"/>
      <c r="CX284" s="253"/>
      <c r="CY284" s="253"/>
      <c r="CZ284" s="253"/>
      <c r="DA284" s="253"/>
      <c r="DB284" s="253"/>
      <c r="DC284" s="253"/>
      <c r="DD284" s="253"/>
      <c r="DE284" s="253"/>
      <c r="DF284" s="253"/>
      <c r="DG284" s="253"/>
      <c r="DH284" s="253"/>
      <c r="DI284" s="253"/>
      <c r="DJ284" s="253"/>
      <c r="DK284" s="253"/>
      <c r="DL284" s="253"/>
      <c r="DM284" s="253"/>
      <c r="DN284" s="253"/>
      <c r="DO284" s="253"/>
      <c r="DP284" s="253"/>
      <c r="DQ284" s="253"/>
      <c r="DR284" s="253"/>
      <c r="DS284" s="253"/>
      <c r="DT284" s="253"/>
      <c r="DU284" s="253"/>
      <c r="DV284" s="253"/>
      <c r="DW284" s="253"/>
      <c r="DX284" s="253"/>
      <c r="DY284" s="253"/>
      <c r="DZ284" s="254"/>
    </row>
    <row r="285" spans="1:130" x14ac:dyDescent="0.3">
      <c r="A285" s="439"/>
      <c r="B285" s="280" t="s">
        <v>80</v>
      </c>
      <c r="C285" s="252"/>
      <c r="D285" s="253"/>
      <c r="E285" s="253"/>
      <c r="F285" s="253"/>
      <c r="G285" s="253"/>
      <c r="H285" s="253"/>
      <c r="I285" s="253"/>
      <c r="J285" s="253"/>
      <c r="K285" s="253"/>
      <c r="L285" s="253"/>
      <c r="M285" s="253"/>
      <c r="N285" s="253"/>
      <c r="O285" s="253"/>
      <c r="P285" s="253"/>
      <c r="Q285" s="253"/>
      <c r="R285" s="253"/>
      <c r="S285" s="253"/>
      <c r="T285" s="253"/>
      <c r="U285" s="253"/>
      <c r="V285" s="253"/>
      <c r="W285" s="253"/>
      <c r="X285" s="253"/>
      <c r="Y285" s="253"/>
      <c r="Z285" s="253"/>
      <c r="AA285" s="253"/>
      <c r="AB285" s="253"/>
      <c r="AC285" s="253"/>
      <c r="AD285" s="253"/>
      <c r="AE285" s="253"/>
      <c r="AF285" s="253"/>
      <c r="AG285" s="253"/>
      <c r="AH285" s="253"/>
      <c r="AI285" s="253"/>
      <c r="AJ285" s="253"/>
      <c r="AK285" s="253"/>
      <c r="AL285" s="253"/>
      <c r="AM285" s="253"/>
      <c r="AN285" s="253"/>
      <c r="AO285" s="253"/>
      <c r="AP285" s="253"/>
      <c r="AQ285" s="253"/>
      <c r="AR285" s="253"/>
      <c r="AS285" s="253"/>
      <c r="AT285" s="253"/>
      <c r="AU285" s="253"/>
      <c r="AV285" s="253"/>
      <c r="AW285" s="253"/>
      <c r="AX285" s="253"/>
      <c r="AY285" s="253"/>
      <c r="AZ285" s="253"/>
      <c r="BA285" s="253"/>
      <c r="BB285" s="253"/>
      <c r="BC285" s="253"/>
      <c r="BD285" s="253"/>
      <c r="BE285" s="253"/>
      <c r="BF285" s="253"/>
      <c r="BG285" s="253"/>
      <c r="BH285" s="253"/>
      <c r="BI285" s="253"/>
      <c r="BJ285" s="253"/>
      <c r="BK285" s="253"/>
      <c r="BL285" s="253"/>
      <c r="BM285" s="253"/>
      <c r="BN285" s="253"/>
      <c r="BO285" s="253"/>
      <c r="BP285" s="253"/>
      <c r="BQ285" s="253"/>
      <c r="BR285" s="253"/>
      <c r="BS285" s="253"/>
      <c r="BT285" s="253"/>
      <c r="BU285" s="253"/>
      <c r="BV285" s="253"/>
      <c r="BW285" s="253"/>
      <c r="BX285" s="253"/>
      <c r="BY285" s="253"/>
      <c r="BZ285" s="253"/>
      <c r="CA285" s="253"/>
      <c r="CB285" s="253"/>
      <c r="CC285" s="253"/>
      <c r="CD285" s="253"/>
      <c r="CE285" s="253"/>
      <c r="CF285" s="253"/>
      <c r="CG285" s="253"/>
      <c r="CH285" s="253"/>
      <c r="CI285" s="253"/>
      <c r="CJ285" s="253"/>
      <c r="CK285" s="253"/>
      <c r="CL285" s="253"/>
      <c r="CM285" s="253"/>
      <c r="CN285" s="253"/>
      <c r="CO285" s="253"/>
      <c r="CP285" s="253"/>
      <c r="CQ285" s="253"/>
      <c r="CR285" s="253"/>
      <c r="CS285" s="253"/>
      <c r="CT285" s="253"/>
      <c r="CU285" s="253"/>
      <c r="CV285" s="253"/>
      <c r="CW285" s="253"/>
      <c r="CX285" s="253"/>
      <c r="CY285" s="253"/>
      <c r="CZ285" s="253"/>
      <c r="DA285" s="253"/>
      <c r="DB285" s="253"/>
      <c r="DC285" s="253"/>
      <c r="DD285" s="253"/>
      <c r="DE285" s="253"/>
      <c r="DF285" s="253"/>
      <c r="DG285" s="253"/>
      <c r="DH285" s="253"/>
      <c r="DI285" s="253"/>
      <c r="DJ285" s="253"/>
      <c r="DK285" s="253"/>
      <c r="DL285" s="253"/>
      <c r="DM285" s="253"/>
      <c r="DN285" s="253"/>
      <c r="DO285" s="253"/>
      <c r="DP285" s="253"/>
      <c r="DQ285" s="253"/>
      <c r="DR285" s="253"/>
      <c r="DS285" s="253"/>
      <c r="DT285" s="253"/>
      <c r="DU285" s="253"/>
      <c r="DV285" s="253"/>
      <c r="DW285" s="253"/>
      <c r="DX285" s="253"/>
      <c r="DY285" s="253"/>
      <c r="DZ285" s="254"/>
    </row>
    <row r="286" spans="1:130" x14ac:dyDescent="0.3">
      <c r="A286" s="440"/>
      <c r="B286" s="263" t="s">
        <v>81</v>
      </c>
      <c r="C286" s="252"/>
      <c r="D286" s="253"/>
      <c r="E286" s="253"/>
      <c r="F286" s="253"/>
      <c r="G286" s="253"/>
      <c r="H286" s="253"/>
      <c r="I286" s="253"/>
      <c r="J286" s="253"/>
      <c r="K286" s="253"/>
      <c r="L286" s="253"/>
      <c r="M286" s="253"/>
      <c r="N286" s="253"/>
      <c r="O286" s="253"/>
      <c r="P286" s="253"/>
      <c r="Q286" s="253"/>
      <c r="R286" s="253"/>
      <c r="S286" s="253"/>
      <c r="T286" s="253"/>
      <c r="U286" s="253"/>
      <c r="V286" s="253"/>
      <c r="W286" s="253"/>
      <c r="X286" s="253"/>
      <c r="Y286" s="253"/>
      <c r="Z286" s="253"/>
      <c r="AA286" s="253"/>
      <c r="AB286" s="253"/>
      <c r="AC286" s="253"/>
      <c r="AD286" s="253"/>
      <c r="AE286" s="253"/>
      <c r="AF286" s="253"/>
      <c r="AG286" s="253"/>
      <c r="AH286" s="253"/>
      <c r="AI286" s="253"/>
      <c r="AJ286" s="253"/>
      <c r="AK286" s="253"/>
      <c r="AL286" s="253"/>
      <c r="AM286" s="253"/>
      <c r="AN286" s="253"/>
      <c r="AO286" s="253"/>
      <c r="AP286" s="253"/>
      <c r="AQ286" s="253"/>
      <c r="AR286" s="253"/>
      <c r="AS286" s="253"/>
      <c r="AT286" s="253"/>
      <c r="AU286" s="253"/>
      <c r="AV286" s="253"/>
      <c r="AW286" s="253"/>
      <c r="AX286" s="253"/>
      <c r="AY286" s="253"/>
      <c r="AZ286" s="253"/>
      <c r="BA286" s="253"/>
      <c r="BB286" s="253"/>
      <c r="BC286" s="253"/>
      <c r="BD286" s="253"/>
      <c r="BE286" s="253"/>
      <c r="BF286" s="253"/>
      <c r="BG286" s="253"/>
      <c r="BH286" s="253"/>
      <c r="BI286" s="253"/>
      <c r="BJ286" s="253"/>
      <c r="BK286" s="253"/>
      <c r="BL286" s="253"/>
      <c r="BM286" s="253"/>
      <c r="BN286" s="253"/>
      <c r="BO286" s="253"/>
      <c r="BP286" s="253"/>
      <c r="BQ286" s="253"/>
      <c r="BR286" s="253"/>
      <c r="BS286" s="253"/>
      <c r="BT286" s="253"/>
      <c r="BU286" s="253"/>
      <c r="BV286" s="253"/>
      <c r="BW286" s="253"/>
      <c r="BX286" s="253"/>
      <c r="BY286" s="253"/>
      <c r="BZ286" s="253"/>
      <c r="CA286" s="253"/>
      <c r="CB286" s="253"/>
      <c r="CC286" s="253"/>
      <c r="CD286" s="253"/>
      <c r="CE286" s="253"/>
      <c r="CF286" s="253"/>
      <c r="CG286" s="253"/>
      <c r="CH286" s="253"/>
      <c r="CI286" s="253"/>
      <c r="CJ286" s="253"/>
      <c r="CK286" s="253"/>
      <c r="CL286" s="253"/>
      <c r="CM286" s="253"/>
      <c r="CN286" s="253"/>
      <c r="CO286" s="253"/>
      <c r="CP286" s="253"/>
      <c r="CQ286" s="253"/>
      <c r="CR286" s="253"/>
      <c r="CS286" s="253"/>
      <c r="CT286" s="253"/>
      <c r="CU286" s="253"/>
      <c r="CV286" s="253"/>
      <c r="CW286" s="253"/>
      <c r="CX286" s="253"/>
      <c r="CY286" s="253"/>
      <c r="CZ286" s="253"/>
      <c r="DA286" s="253"/>
      <c r="DB286" s="253"/>
      <c r="DC286" s="253"/>
      <c r="DD286" s="253"/>
      <c r="DE286" s="253"/>
      <c r="DF286" s="253"/>
      <c r="DG286" s="253"/>
      <c r="DH286" s="253"/>
      <c r="DI286" s="253"/>
      <c r="DJ286" s="253"/>
      <c r="DK286" s="253"/>
      <c r="DL286" s="253"/>
      <c r="DM286" s="253"/>
      <c r="DN286" s="253"/>
      <c r="DO286" s="253"/>
      <c r="DP286" s="253"/>
      <c r="DQ286" s="253"/>
      <c r="DR286" s="253"/>
      <c r="DS286" s="253"/>
      <c r="DT286" s="253"/>
      <c r="DU286" s="253"/>
      <c r="DV286" s="253"/>
      <c r="DW286" s="253"/>
      <c r="DX286" s="253"/>
      <c r="DY286" s="253"/>
      <c r="DZ286" s="254"/>
    </row>
    <row r="287" spans="1:130" x14ac:dyDescent="0.3">
      <c r="A287" s="438">
        <f t="shared" ref="A287" si="12">A279+7</f>
        <v>43223</v>
      </c>
      <c r="B287" s="263" t="s">
        <v>78</v>
      </c>
      <c r="C287" s="252"/>
      <c r="D287" s="253"/>
      <c r="E287" s="253"/>
      <c r="F287" s="253"/>
      <c r="G287" s="253"/>
      <c r="H287" s="253"/>
      <c r="I287" s="253"/>
      <c r="J287" s="253"/>
      <c r="K287" s="253"/>
      <c r="L287" s="253"/>
      <c r="M287" s="253"/>
      <c r="N287" s="253"/>
      <c r="O287" s="253"/>
      <c r="P287" s="253"/>
      <c r="Q287" s="253"/>
      <c r="R287" s="253"/>
      <c r="S287" s="253"/>
      <c r="T287" s="253"/>
      <c r="U287" s="253"/>
      <c r="V287" s="253"/>
      <c r="W287" s="253"/>
      <c r="X287" s="253"/>
      <c r="Y287" s="253"/>
      <c r="Z287" s="253"/>
      <c r="AA287" s="253"/>
      <c r="AB287" s="253"/>
      <c r="AC287" s="253"/>
      <c r="AD287" s="253"/>
      <c r="AE287" s="253"/>
      <c r="AF287" s="253"/>
      <c r="AG287" s="253"/>
      <c r="AH287" s="253"/>
      <c r="AI287" s="253"/>
      <c r="AJ287" s="253"/>
      <c r="AK287" s="253"/>
      <c r="AL287" s="253"/>
      <c r="AM287" s="253"/>
      <c r="AN287" s="253"/>
      <c r="AO287" s="253"/>
      <c r="AP287" s="253"/>
      <c r="AQ287" s="253"/>
      <c r="AR287" s="253"/>
      <c r="AS287" s="253"/>
      <c r="AT287" s="253"/>
      <c r="AU287" s="253"/>
      <c r="AV287" s="253"/>
      <c r="AW287" s="253"/>
      <c r="AX287" s="253"/>
      <c r="AY287" s="253"/>
      <c r="AZ287" s="253"/>
      <c r="BA287" s="253"/>
      <c r="BB287" s="253"/>
      <c r="BC287" s="253"/>
      <c r="BD287" s="253"/>
      <c r="BE287" s="253"/>
      <c r="BF287" s="253"/>
      <c r="BG287" s="253"/>
      <c r="BH287" s="253"/>
      <c r="BI287" s="253"/>
      <c r="BJ287" s="253"/>
      <c r="BK287" s="253"/>
      <c r="BL287" s="253"/>
      <c r="BM287" s="253"/>
      <c r="BN287" s="253"/>
      <c r="BO287" s="253"/>
      <c r="BP287" s="253"/>
      <c r="BQ287" s="253"/>
      <c r="BR287" s="253"/>
      <c r="BS287" s="253"/>
      <c r="BT287" s="253"/>
      <c r="BU287" s="253"/>
      <c r="BV287" s="253"/>
      <c r="BW287" s="253"/>
      <c r="BX287" s="253"/>
      <c r="BY287" s="253"/>
      <c r="BZ287" s="253"/>
      <c r="CA287" s="253"/>
      <c r="CB287" s="253"/>
      <c r="CC287" s="253"/>
      <c r="CD287" s="253"/>
      <c r="CE287" s="253"/>
      <c r="CF287" s="253"/>
      <c r="CG287" s="253"/>
      <c r="CH287" s="253"/>
      <c r="CI287" s="253"/>
      <c r="CJ287" s="253"/>
      <c r="CK287" s="253"/>
      <c r="CL287" s="253"/>
      <c r="CM287" s="253"/>
      <c r="CN287" s="253"/>
      <c r="CO287" s="253"/>
      <c r="CP287" s="253"/>
      <c r="CQ287" s="253"/>
      <c r="CR287" s="253"/>
      <c r="CS287" s="253"/>
      <c r="CT287" s="253"/>
      <c r="CU287" s="253"/>
      <c r="CV287" s="253"/>
      <c r="CW287" s="253"/>
      <c r="CX287" s="253"/>
      <c r="CY287" s="253"/>
      <c r="CZ287" s="253"/>
      <c r="DA287" s="253"/>
      <c r="DB287" s="253"/>
      <c r="DC287" s="253"/>
      <c r="DD287" s="253"/>
      <c r="DE287" s="253"/>
      <c r="DF287" s="253"/>
      <c r="DG287" s="253"/>
      <c r="DH287" s="253"/>
      <c r="DI287" s="253"/>
      <c r="DJ287" s="253"/>
      <c r="DK287" s="253"/>
      <c r="DL287" s="253"/>
      <c r="DM287" s="253"/>
      <c r="DN287" s="253"/>
      <c r="DO287" s="253"/>
      <c r="DP287" s="253"/>
      <c r="DQ287" s="253"/>
      <c r="DR287" s="253"/>
      <c r="DS287" s="253"/>
      <c r="DT287" s="253"/>
      <c r="DU287" s="253"/>
      <c r="DV287" s="253"/>
      <c r="DW287" s="253"/>
      <c r="DX287" s="253"/>
      <c r="DY287" s="253"/>
      <c r="DZ287" s="254"/>
    </row>
    <row r="288" spans="1:130" x14ac:dyDescent="0.3">
      <c r="A288" s="439"/>
      <c r="B288" s="263" t="s">
        <v>79</v>
      </c>
      <c r="C288" s="252"/>
      <c r="D288" s="253"/>
      <c r="E288" s="253"/>
      <c r="F288" s="253"/>
      <c r="G288" s="253"/>
      <c r="H288" s="253"/>
      <c r="I288" s="253"/>
      <c r="J288" s="253"/>
      <c r="K288" s="253"/>
      <c r="L288" s="253"/>
      <c r="M288" s="253"/>
      <c r="N288" s="253"/>
      <c r="O288" s="253"/>
      <c r="P288" s="253"/>
      <c r="Q288" s="253"/>
      <c r="R288" s="253"/>
      <c r="S288" s="253"/>
      <c r="T288" s="253"/>
      <c r="U288" s="253"/>
      <c r="V288" s="253"/>
      <c r="W288" s="253"/>
      <c r="X288" s="253"/>
      <c r="Y288" s="253"/>
      <c r="Z288" s="253"/>
      <c r="AA288" s="253"/>
      <c r="AB288" s="253"/>
      <c r="AC288" s="253"/>
      <c r="AD288" s="253"/>
      <c r="AE288" s="253"/>
      <c r="AF288" s="253"/>
      <c r="AG288" s="253"/>
      <c r="AH288" s="253"/>
      <c r="AI288" s="253"/>
      <c r="AJ288" s="253"/>
      <c r="AK288" s="253"/>
      <c r="AL288" s="253"/>
      <c r="AM288" s="253"/>
      <c r="AN288" s="253"/>
      <c r="AO288" s="253"/>
      <c r="AP288" s="253"/>
      <c r="AQ288" s="253"/>
      <c r="AR288" s="253"/>
      <c r="AS288" s="253"/>
      <c r="AT288" s="253"/>
      <c r="AU288" s="253"/>
      <c r="AV288" s="253"/>
      <c r="AW288" s="253"/>
      <c r="AX288" s="253"/>
      <c r="AY288" s="253"/>
      <c r="AZ288" s="253"/>
      <c r="BA288" s="253"/>
      <c r="BB288" s="253"/>
      <c r="BC288" s="253"/>
      <c r="BD288" s="253"/>
      <c r="BE288" s="253"/>
      <c r="BF288" s="253"/>
      <c r="BG288" s="253"/>
      <c r="BH288" s="253"/>
      <c r="BI288" s="253"/>
      <c r="BJ288" s="253"/>
      <c r="BK288" s="253"/>
      <c r="BL288" s="253"/>
      <c r="BM288" s="253"/>
      <c r="BN288" s="253"/>
      <c r="BO288" s="253"/>
      <c r="BP288" s="253"/>
      <c r="BQ288" s="253"/>
      <c r="BR288" s="253"/>
      <c r="BS288" s="253"/>
      <c r="BT288" s="253"/>
      <c r="BU288" s="253"/>
      <c r="BV288" s="253"/>
      <c r="BW288" s="253"/>
      <c r="BX288" s="253"/>
      <c r="BY288" s="253"/>
      <c r="BZ288" s="253"/>
      <c r="CA288" s="253"/>
      <c r="CB288" s="253"/>
      <c r="CC288" s="253"/>
      <c r="CD288" s="253"/>
      <c r="CE288" s="253"/>
      <c r="CF288" s="253"/>
      <c r="CG288" s="253"/>
      <c r="CH288" s="253"/>
      <c r="CI288" s="253"/>
      <c r="CJ288" s="253"/>
      <c r="CK288" s="253"/>
      <c r="CL288" s="253"/>
      <c r="CM288" s="253"/>
      <c r="CN288" s="253"/>
      <c r="CO288" s="253"/>
      <c r="CP288" s="253"/>
      <c r="CQ288" s="253"/>
      <c r="CR288" s="253"/>
      <c r="CS288" s="253"/>
      <c r="CT288" s="253"/>
      <c r="CU288" s="253"/>
      <c r="CV288" s="253"/>
      <c r="CW288" s="253"/>
      <c r="CX288" s="253"/>
      <c r="CY288" s="253"/>
      <c r="CZ288" s="253"/>
      <c r="DA288" s="253"/>
      <c r="DB288" s="253"/>
      <c r="DC288" s="253"/>
      <c r="DD288" s="253"/>
      <c r="DE288" s="253"/>
      <c r="DF288" s="253"/>
      <c r="DG288" s="253"/>
      <c r="DH288" s="253"/>
      <c r="DI288" s="253"/>
      <c r="DJ288" s="253"/>
      <c r="DK288" s="253"/>
      <c r="DL288" s="253"/>
      <c r="DM288" s="253"/>
      <c r="DN288" s="253"/>
      <c r="DO288" s="253"/>
      <c r="DP288" s="253"/>
      <c r="DQ288" s="253"/>
      <c r="DR288" s="253"/>
      <c r="DS288" s="253"/>
      <c r="DT288" s="253"/>
      <c r="DU288" s="253"/>
      <c r="DV288" s="253"/>
      <c r="DW288" s="253"/>
      <c r="DX288" s="253"/>
      <c r="DY288" s="253"/>
      <c r="DZ288" s="254"/>
    </row>
    <row r="289" spans="1:130" x14ac:dyDescent="0.3">
      <c r="A289" s="439"/>
      <c r="B289" s="263" t="s">
        <v>77</v>
      </c>
      <c r="C289" s="252"/>
      <c r="D289" s="253"/>
      <c r="E289" s="253"/>
      <c r="F289" s="253"/>
      <c r="G289" s="253"/>
      <c r="H289" s="253"/>
      <c r="I289" s="253"/>
      <c r="J289" s="253"/>
      <c r="K289" s="253"/>
      <c r="L289" s="253"/>
      <c r="M289" s="253"/>
      <c r="N289" s="253"/>
      <c r="O289" s="253"/>
      <c r="P289" s="253"/>
      <c r="Q289" s="253"/>
      <c r="R289" s="253"/>
      <c r="S289" s="253"/>
      <c r="T289" s="253"/>
      <c r="U289" s="253"/>
      <c r="V289" s="253"/>
      <c r="W289" s="253"/>
      <c r="X289" s="253"/>
      <c r="Y289" s="253"/>
      <c r="Z289" s="253"/>
      <c r="AA289" s="253"/>
      <c r="AB289" s="253"/>
      <c r="AC289" s="253"/>
      <c r="AD289" s="253"/>
      <c r="AE289" s="253"/>
      <c r="AF289" s="253"/>
      <c r="AG289" s="253"/>
      <c r="AH289" s="253"/>
      <c r="AI289" s="253"/>
      <c r="AJ289" s="253"/>
      <c r="AK289" s="253"/>
      <c r="AL289" s="253"/>
      <c r="AM289" s="253"/>
      <c r="AN289" s="253"/>
      <c r="AO289" s="253"/>
      <c r="AP289" s="253"/>
      <c r="AQ289" s="253"/>
      <c r="AR289" s="253"/>
      <c r="AS289" s="253"/>
      <c r="AT289" s="253"/>
      <c r="AU289" s="253"/>
      <c r="AV289" s="253"/>
      <c r="AW289" s="253"/>
      <c r="AX289" s="253"/>
      <c r="AY289" s="253"/>
      <c r="AZ289" s="253"/>
      <c r="BA289" s="253"/>
      <c r="BB289" s="253"/>
      <c r="BC289" s="253"/>
      <c r="BD289" s="253"/>
      <c r="BE289" s="253"/>
      <c r="BF289" s="253"/>
      <c r="BG289" s="253"/>
      <c r="BH289" s="253"/>
      <c r="BI289" s="253"/>
      <c r="BJ289" s="253"/>
      <c r="BK289" s="253"/>
      <c r="BL289" s="253"/>
      <c r="BM289" s="253"/>
      <c r="BN289" s="253"/>
      <c r="BO289" s="253"/>
      <c r="BP289" s="253"/>
      <c r="BQ289" s="253"/>
      <c r="BR289" s="253"/>
      <c r="BS289" s="253"/>
      <c r="BT289" s="253"/>
      <c r="BU289" s="253"/>
      <c r="BV289" s="253"/>
      <c r="BW289" s="253"/>
      <c r="BX289" s="253"/>
      <c r="BY289" s="253"/>
      <c r="BZ289" s="253"/>
      <c r="CA289" s="253"/>
      <c r="CB289" s="253"/>
      <c r="CC289" s="253"/>
      <c r="CD289" s="253"/>
      <c r="CE289" s="253"/>
      <c r="CF289" s="253"/>
      <c r="CG289" s="253"/>
      <c r="CH289" s="253"/>
      <c r="CI289" s="253"/>
      <c r="CJ289" s="253"/>
      <c r="CK289" s="253"/>
      <c r="CL289" s="253"/>
      <c r="CM289" s="253"/>
      <c r="CN289" s="253"/>
      <c r="CO289" s="253"/>
      <c r="CP289" s="253"/>
      <c r="CQ289" s="253"/>
      <c r="CR289" s="253"/>
      <c r="CS289" s="253"/>
      <c r="CT289" s="253"/>
      <c r="CU289" s="253"/>
      <c r="CV289" s="253"/>
      <c r="CW289" s="253"/>
      <c r="CX289" s="253"/>
      <c r="CY289" s="253"/>
      <c r="CZ289" s="253"/>
      <c r="DA289" s="253"/>
      <c r="DB289" s="253"/>
      <c r="DC289" s="253"/>
      <c r="DD289" s="253"/>
      <c r="DE289" s="253"/>
      <c r="DF289" s="253"/>
      <c r="DG289" s="253"/>
      <c r="DH289" s="253"/>
      <c r="DI289" s="253"/>
      <c r="DJ289" s="253"/>
      <c r="DK289" s="253"/>
      <c r="DL289" s="253"/>
      <c r="DM289" s="253"/>
      <c r="DN289" s="253"/>
      <c r="DO289" s="253"/>
      <c r="DP289" s="253"/>
      <c r="DQ289" s="253"/>
      <c r="DR289" s="253"/>
      <c r="DS289" s="253"/>
      <c r="DT289" s="253"/>
      <c r="DU289" s="253"/>
      <c r="DV289" s="253"/>
      <c r="DW289" s="253"/>
      <c r="DX289" s="253"/>
      <c r="DY289" s="253"/>
      <c r="DZ289" s="254"/>
    </row>
    <row r="290" spans="1:130" x14ac:dyDescent="0.3">
      <c r="A290" s="439"/>
      <c r="B290" s="263" t="s">
        <v>82</v>
      </c>
      <c r="C290" s="252"/>
      <c r="D290" s="253"/>
      <c r="E290" s="253"/>
      <c r="F290" s="253"/>
      <c r="G290" s="253"/>
      <c r="H290" s="253"/>
      <c r="I290" s="253"/>
      <c r="J290" s="253"/>
      <c r="K290" s="253"/>
      <c r="L290" s="253"/>
      <c r="M290" s="253"/>
      <c r="N290" s="253"/>
      <c r="O290" s="253"/>
      <c r="P290" s="253"/>
      <c r="Q290" s="253"/>
      <c r="R290" s="253"/>
      <c r="S290" s="253"/>
      <c r="T290" s="253"/>
      <c r="U290" s="253"/>
      <c r="V290" s="253"/>
      <c r="W290" s="253"/>
      <c r="X290" s="253"/>
      <c r="Y290" s="253"/>
      <c r="Z290" s="253"/>
      <c r="AA290" s="253"/>
      <c r="AB290" s="253"/>
      <c r="AC290" s="253"/>
      <c r="AD290" s="253"/>
      <c r="AE290" s="253"/>
      <c r="AF290" s="253"/>
      <c r="AG290" s="253"/>
      <c r="AH290" s="253"/>
      <c r="AI290" s="253"/>
      <c r="AJ290" s="253"/>
      <c r="AK290" s="253"/>
      <c r="AL290" s="253"/>
      <c r="AM290" s="253"/>
      <c r="AN290" s="253"/>
      <c r="AO290" s="253"/>
      <c r="AP290" s="253"/>
      <c r="AQ290" s="253"/>
      <c r="AR290" s="253"/>
      <c r="AS290" s="253"/>
      <c r="AT290" s="253"/>
      <c r="AU290" s="253"/>
      <c r="AV290" s="253"/>
      <c r="AW290" s="253"/>
      <c r="AX290" s="253"/>
      <c r="AY290" s="253"/>
      <c r="AZ290" s="253"/>
      <c r="BA290" s="253"/>
      <c r="BB290" s="253"/>
      <c r="BC290" s="253"/>
      <c r="BD290" s="253"/>
      <c r="BE290" s="253"/>
      <c r="BF290" s="253"/>
      <c r="BG290" s="253"/>
      <c r="BH290" s="253"/>
      <c r="BI290" s="253"/>
      <c r="BJ290" s="253"/>
      <c r="BK290" s="253"/>
      <c r="BL290" s="253"/>
      <c r="BM290" s="253"/>
      <c r="BN290" s="253"/>
      <c r="BO290" s="253"/>
      <c r="BP290" s="253"/>
      <c r="BQ290" s="253"/>
      <c r="BR290" s="253"/>
      <c r="BS290" s="253"/>
      <c r="BT290" s="253"/>
      <c r="BU290" s="253"/>
      <c r="BV290" s="253"/>
      <c r="BW290" s="253"/>
      <c r="BX290" s="253"/>
      <c r="BY290" s="253"/>
      <c r="BZ290" s="253"/>
      <c r="CA290" s="253"/>
      <c r="CB290" s="253"/>
      <c r="CC290" s="253"/>
      <c r="CD290" s="253"/>
      <c r="CE290" s="253"/>
      <c r="CF290" s="253"/>
      <c r="CG290" s="253"/>
      <c r="CH290" s="253"/>
      <c r="CI290" s="253"/>
      <c r="CJ290" s="253"/>
      <c r="CK290" s="253"/>
      <c r="CL290" s="253"/>
      <c r="CM290" s="253"/>
      <c r="CN290" s="253"/>
      <c r="CO290" s="253"/>
      <c r="CP290" s="253"/>
      <c r="CQ290" s="253"/>
      <c r="CR290" s="253"/>
      <c r="CS290" s="253"/>
      <c r="CT290" s="253"/>
      <c r="CU290" s="253"/>
      <c r="CV290" s="253"/>
      <c r="CW290" s="253"/>
      <c r="CX290" s="253"/>
      <c r="CY290" s="253"/>
      <c r="CZ290" s="253"/>
      <c r="DA290" s="253"/>
      <c r="DB290" s="253"/>
      <c r="DC290" s="253"/>
      <c r="DD290" s="253"/>
      <c r="DE290" s="253"/>
      <c r="DF290" s="253"/>
      <c r="DG290" s="253"/>
      <c r="DH290" s="253"/>
      <c r="DI290" s="253"/>
      <c r="DJ290" s="253"/>
      <c r="DK290" s="253"/>
      <c r="DL290" s="253"/>
      <c r="DM290" s="253"/>
      <c r="DN290" s="253"/>
      <c r="DO290" s="253"/>
      <c r="DP290" s="253"/>
      <c r="DQ290" s="253"/>
      <c r="DR290" s="253"/>
      <c r="DS290" s="253"/>
      <c r="DT290" s="253"/>
      <c r="DU290" s="253"/>
      <c r="DV290" s="253"/>
      <c r="DW290" s="253"/>
      <c r="DX290" s="253"/>
      <c r="DY290" s="253"/>
      <c r="DZ290" s="254"/>
    </row>
    <row r="291" spans="1:130" x14ac:dyDescent="0.3">
      <c r="A291" s="439"/>
      <c r="B291" s="263" t="s">
        <v>83</v>
      </c>
      <c r="C291" s="252"/>
      <c r="D291" s="253"/>
      <c r="E291" s="253"/>
      <c r="F291" s="253"/>
      <c r="G291" s="253"/>
      <c r="H291" s="253"/>
      <c r="I291" s="253"/>
      <c r="J291" s="253"/>
      <c r="K291" s="253"/>
      <c r="L291" s="253"/>
      <c r="M291" s="253"/>
      <c r="N291" s="253"/>
      <c r="O291" s="253"/>
      <c r="P291" s="253"/>
      <c r="Q291" s="253"/>
      <c r="R291" s="253"/>
      <c r="S291" s="253"/>
      <c r="T291" s="253"/>
      <c r="U291" s="253"/>
      <c r="V291" s="253"/>
      <c r="W291" s="253"/>
      <c r="X291" s="253"/>
      <c r="Y291" s="253"/>
      <c r="Z291" s="253"/>
      <c r="AA291" s="253"/>
      <c r="AB291" s="253"/>
      <c r="AC291" s="253"/>
      <c r="AD291" s="253"/>
      <c r="AE291" s="253"/>
      <c r="AF291" s="253"/>
      <c r="AG291" s="253"/>
      <c r="AH291" s="253"/>
      <c r="AI291" s="253"/>
      <c r="AJ291" s="253"/>
      <c r="AK291" s="253"/>
      <c r="AL291" s="253"/>
      <c r="AM291" s="253"/>
      <c r="AN291" s="253"/>
      <c r="AO291" s="253"/>
      <c r="AP291" s="253"/>
      <c r="AQ291" s="253"/>
      <c r="AR291" s="253"/>
      <c r="AS291" s="253"/>
      <c r="AT291" s="253"/>
      <c r="AU291" s="253"/>
      <c r="AV291" s="253"/>
      <c r="AW291" s="253"/>
      <c r="AX291" s="253"/>
      <c r="AY291" s="253"/>
      <c r="AZ291" s="253"/>
      <c r="BA291" s="253"/>
      <c r="BB291" s="253"/>
      <c r="BC291" s="253"/>
      <c r="BD291" s="253"/>
      <c r="BE291" s="253"/>
      <c r="BF291" s="253"/>
      <c r="BG291" s="253"/>
      <c r="BH291" s="253"/>
      <c r="BI291" s="253"/>
      <c r="BJ291" s="253"/>
      <c r="BK291" s="253"/>
      <c r="BL291" s="253"/>
      <c r="BM291" s="253"/>
      <c r="BN291" s="253"/>
      <c r="BO291" s="253"/>
      <c r="BP291" s="253"/>
      <c r="BQ291" s="253"/>
      <c r="BR291" s="253"/>
      <c r="BS291" s="253"/>
      <c r="BT291" s="253"/>
      <c r="BU291" s="253"/>
      <c r="BV291" s="253"/>
      <c r="BW291" s="253"/>
      <c r="BX291" s="253"/>
      <c r="BY291" s="253"/>
      <c r="BZ291" s="253"/>
      <c r="CA291" s="253"/>
      <c r="CB291" s="253"/>
      <c r="CC291" s="253"/>
      <c r="CD291" s="253"/>
      <c r="CE291" s="253"/>
      <c r="CF291" s="253"/>
      <c r="CG291" s="253"/>
      <c r="CH291" s="253"/>
      <c r="CI291" s="253"/>
      <c r="CJ291" s="253"/>
      <c r="CK291" s="253"/>
      <c r="CL291" s="253"/>
      <c r="CM291" s="253"/>
      <c r="CN291" s="253"/>
      <c r="CO291" s="253"/>
      <c r="CP291" s="253"/>
      <c r="CQ291" s="253"/>
      <c r="CR291" s="253"/>
      <c r="CS291" s="253"/>
      <c r="CT291" s="253"/>
      <c r="CU291" s="253"/>
      <c r="CV291" s="253"/>
      <c r="CW291" s="253"/>
      <c r="CX291" s="253"/>
      <c r="CY291" s="253"/>
      <c r="CZ291" s="253"/>
      <c r="DA291" s="253"/>
      <c r="DB291" s="253"/>
      <c r="DC291" s="253"/>
      <c r="DD291" s="253"/>
      <c r="DE291" s="253"/>
      <c r="DF291" s="253"/>
      <c r="DG291" s="253"/>
      <c r="DH291" s="253"/>
      <c r="DI291" s="253"/>
      <c r="DJ291" s="253"/>
      <c r="DK291" s="253"/>
      <c r="DL291" s="253"/>
      <c r="DM291" s="253"/>
      <c r="DN291" s="253"/>
      <c r="DO291" s="253"/>
      <c r="DP291" s="253"/>
      <c r="DQ291" s="253"/>
      <c r="DR291" s="253"/>
      <c r="DS291" s="253"/>
      <c r="DT291" s="253"/>
      <c r="DU291" s="253"/>
      <c r="DV291" s="253"/>
      <c r="DW291" s="253"/>
      <c r="DX291" s="253"/>
      <c r="DY291" s="253"/>
      <c r="DZ291" s="254"/>
    </row>
    <row r="292" spans="1:130" x14ac:dyDescent="0.3">
      <c r="A292" s="439"/>
      <c r="B292" s="263" t="s">
        <v>38</v>
      </c>
      <c r="C292" s="252"/>
      <c r="D292" s="253"/>
      <c r="E292" s="253"/>
      <c r="F292" s="253"/>
      <c r="G292" s="253"/>
      <c r="H292" s="253"/>
      <c r="I292" s="253"/>
      <c r="J292" s="253"/>
      <c r="K292" s="253"/>
      <c r="L292" s="253"/>
      <c r="M292" s="253"/>
      <c r="N292" s="253"/>
      <c r="O292" s="253"/>
      <c r="P292" s="253"/>
      <c r="Q292" s="253"/>
      <c r="R292" s="253"/>
      <c r="S292" s="253"/>
      <c r="T292" s="253"/>
      <c r="U292" s="253"/>
      <c r="V292" s="253"/>
      <c r="W292" s="253"/>
      <c r="X292" s="253"/>
      <c r="Y292" s="253"/>
      <c r="Z292" s="253"/>
      <c r="AA292" s="253"/>
      <c r="AB292" s="253"/>
      <c r="AC292" s="253"/>
      <c r="AD292" s="253"/>
      <c r="AE292" s="253"/>
      <c r="AF292" s="253"/>
      <c r="AG292" s="253"/>
      <c r="AH292" s="253"/>
      <c r="AI292" s="253"/>
      <c r="AJ292" s="253"/>
      <c r="AK292" s="253"/>
      <c r="AL292" s="253"/>
      <c r="AM292" s="253"/>
      <c r="AN292" s="253"/>
      <c r="AO292" s="253"/>
      <c r="AP292" s="253"/>
      <c r="AQ292" s="253"/>
      <c r="AR292" s="253"/>
      <c r="AS292" s="253"/>
      <c r="AT292" s="253"/>
      <c r="AU292" s="253"/>
      <c r="AV292" s="253"/>
      <c r="AW292" s="253"/>
      <c r="AX292" s="253"/>
      <c r="AY292" s="253"/>
      <c r="AZ292" s="253"/>
      <c r="BA292" s="253"/>
      <c r="BB292" s="253"/>
      <c r="BC292" s="253"/>
      <c r="BD292" s="253"/>
      <c r="BE292" s="253"/>
      <c r="BF292" s="253"/>
      <c r="BG292" s="253"/>
      <c r="BH292" s="253"/>
      <c r="BI292" s="253"/>
      <c r="BJ292" s="253"/>
      <c r="BK292" s="253"/>
      <c r="BL292" s="253"/>
      <c r="BM292" s="253"/>
      <c r="BN292" s="253"/>
      <c r="BO292" s="253"/>
      <c r="BP292" s="253"/>
      <c r="BQ292" s="253"/>
      <c r="BR292" s="253"/>
      <c r="BS292" s="253"/>
      <c r="BT292" s="253"/>
      <c r="BU292" s="253"/>
      <c r="BV292" s="253"/>
      <c r="BW292" s="253"/>
      <c r="BX292" s="253"/>
      <c r="BY292" s="253"/>
      <c r="BZ292" s="253"/>
      <c r="CA292" s="253"/>
      <c r="CB292" s="253"/>
      <c r="CC292" s="253"/>
      <c r="CD292" s="253"/>
      <c r="CE292" s="253"/>
      <c r="CF292" s="253"/>
      <c r="CG292" s="253"/>
      <c r="CH292" s="253"/>
      <c r="CI292" s="253"/>
      <c r="CJ292" s="253"/>
      <c r="CK292" s="253"/>
      <c r="CL292" s="253"/>
      <c r="CM292" s="253"/>
      <c r="CN292" s="253"/>
      <c r="CO292" s="253"/>
      <c r="CP292" s="253"/>
      <c r="CQ292" s="253"/>
      <c r="CR292" s="253"/>
      <c r="CS292" s="253"/>
      <c r="CT292" s="253"/>
      <c r="CU292" s="253"/>
      <c r="CV292" s="253"/>
      <c r="CW292" s="253"/>
      <c r="CX292" s="253"/>
      <c r="CY292" s="253"/>
      <c r="CZ292" s="253"/>
      <c r="DA292" s="253"/>
      <c r="DB292" s="253"/>
      <c r="DC292" s="253"/>
      <c r="DD292" s="253"/>
      <c r="DE292" s="253"/>
      <c r="DF292" s="253"/>
      <c r="DG292" s="253"/>
      <c r="DH292" s="253"/>
      <c r="DI292" s="253"/>
      <c r="DJ292" s="253"/>
      <c r="DK292" s="253"/>
      <c r="DL292" s="253"/>
      <c r="DM292" s="253"/>
      <c r="DN292" s="253"/>
      <c r="DO292" s="253"/>
      <c r="DP292" s="253"/>
      <c r="DQ292" s="253"/>
      <c r="DR292" s="253"/>
      <c r="DS292" s="253"/>
      <c r="DT292" s="253"/>
      <c r="DU292" s="253"/>
      <c r="DV292" s="253"/>
      <c r="DW292" s="253"/>
      <c r="DX292" s="253"/>
      <c r="DY292" s="253"/>
      <c r="DZ292" s="254"/>
    </row>
    <row r="293" spans="1:130" x14ac:dyDescent="0.3">
      <c r="A293" s="439"/>
      <c r="B293" s="280" t="s">
        <v>80</v>
      </c>
      <c r="C293" s="252"/>
      <c r="D293" s="253"/>
      <c r="E293" s="253"/>
      <c r="F293" s="253"/>
      <c r="G293" s="253"/>
      <c r="H293" s="253"/>
      <c r="I293" s="253"/>
      <c r="J293" s="253"/>
      <c r="K293" s="253"/>
      <c r="L293" s="253"/>
      <c r="M293" s="253"/>
      <c r="N293" s="253"/>
      <c r="O293" s="253"/>
      <c r="P293" s="253"/>
      <c r="Q293" s="253"/>
      <c r="R293" s="253"/>
      <c r="S293" s="253"/>
      <c r="T293" s="253"/>
      <c r="U293" s="253"/>
      <c r="V293" s="253"/>
      <c r="W293" s="253"/>
      <c r="X293" s="253"/>
      <c r="Y293" s="253"/>
      <c r="Z293" s="253"/>
      <c r="AA293" s="253"/>
      <c r="AB293" s="253"/>
      <c r="AC293" s="253"/>
      <c r="AD293" s="253"/>
      <c r="AE293" s="253"/>
      <c r="AF293" s="253"/>
      <c r="AG293" s="253"/>
      <c r="AH293" s="253"/>
      <c r="AI293" s="253"/>
      <c r="AJ293" s="253"/>
      <c r="AK293" s="253"/>
      <c r="AL293" s="253"/>
      <c r="AM293" s="253"/>
      <c r="AN293" s="253"/>
      <c r="AO293" s="253"/>
      <c r="AP293" s="253"/>
      <c r="AQ293" s="253"/>
      <c r="AR293" s="253"/>
      <c r="AS293" s="253"/>
      <c r="AT293" s="253"/>
      <c r="AU293" s="253"/>
      <c r="AV293" s="253"/>
      <c r="AW293" s="253"/>
      <c r="AX293" s="253"/>
      <c r="AY293" s="253"/>
      <c r="AZ293" s="253"/>
      <c r="BA293" s="253"/>
      <c r="BB293" s="253"/>
      <c r="BC293" s="253"/>
      <c r="BD293" s="253"/>
      <c r="BE293" s="253"/>
      <c r="BF293" s="253"/>
      <c r="BG293" s="253"/>
      <c r="BH293" s="253"/>
      <c r="BI293" s="253"/>
      <c r="BJ293" s="253"/>
      <c r="BK293" s="253"/>
      <c r="BL293" s="253"/>
      <c r="BM293" s="253"/>
      <c r="BN293" s="253"/>
      <c r="BO293" s="253"/>
      <c r="BP293" s="253"/>
      <c r="BQ293" s="253"/>
      <c r="BR293" s="253"/>
      <c r="BS293" s="253"/>
      <c r="BT293" s="253"/>
      <c r="BU293" s="253"/>
      <c r="BV293" s="253"/>
      <c r="BW293" s="253"/>
      <c r="BX293" s="253"/>
      <c r="BY293" s="253"/>
      <c r="BZ293" s="253"/>
      <c r="CA293" s="253"/>
      <c r="CB293" s="253"/>
      <c r="CC293" s="253"/>
      <c r="CD293" s="253"/>
      <c r="CE293" s="253"/>
      <c r="CF293" s="253"/>
      <c r="CG293" s="253"/>
      <c r="CH293" s="253"/>
      <c r="CI293" s="253"/>
      <c r="CJ293" s="253"/>
      <c r="CK293" s="253"/>
      <c r="CL293" s="253"/>
      <c r="CM293" s="253"/>
      <c r="CN293" s="253"/>
      <c r="CO293" s="253"/>
      <c r="CP293" s="253"/>
      <c r="CQ293" s="253"/>
      <c r="CR293" s="253"/>
      <c r="CS293" s="253"/>
      <c r="CT293" s="253"/>
      <c r="CU293" s="253"/>
      <c r="CV293" s="253"/>
      <c r="CW293" s="253"/>
      <c r="CX293" s="253"/>
      <c r="CY293" s="253"/>
      <c r="CZ293" s="253"/>
      <c r="DA293" s="253"/>
      <c r="DB293" s="253"/>
      <c r="DC293" s="253"/>
      <c r="DD293" s="253"/>
      <c r="DE293" s="253"/>
      <c r="DF293" s="253"/>
      <c r="DG293" s="253"/>
      <c r="DH293" s="253"/>
      <c r="DI293" s="253"/>
      <c r="DJ293" s="253"/>
      <c r="DK293" s="253"/>
      <c r="DL293" s="253"/>
      <c r="DM293" s="253"/>
      <c r="DN293" s="253"/>
      <c r="DO293" s="253"/>
      <c r="DP293" s="253"/>
      <c r="DQ293" s="253"/>
      <c r="DR293" s="253"/>
      <c r="DS293" s="253"/>
      <c r="DT293" s="253"/>
      <c r="DU293" s="253"/>
      <c r="DV293" s="253"/>
      <c r="DW293" s="253"/>
      <c r="DX293" s="253"/>
      <c r="DY293" s="253"/>
      <c r="DZ293" s="254"/>
    </row>
    <row r="294" spans="1:130" x14ac:dyDescent="0.3">
      <c r="A294" s="440"/>
      <c r="B294" s="263" t="s">
        <v>81</v>
      </c>
      <c r="C294" s="252"/>
      <c r="D294" s="253"/>
      <c r="E294" s="253"/>
      <c r="F294" s="253"/>
      <c r="G294" s="253"/>
      <c r="H294" s="253"/>
      <c r="I294" s="253"/>
      <c r="J294" s="253"/>
      <c r="K294" s="253"/>
      <c r="L294" s="253"/>
      <c r="M294" s="253"/>
      <c r="N294" s="253"/>
      <c r="O294" s="253"/>
      <c r="P294" s="253"/>
      <c r="Q294" s="253"/>
      <c r="R294" s="253"/>
      <c r="S294" s="253"/>
      <c r="T294" s="253"/>
      <c r="U294" s="253"/>
      <c r="V294" s="253"/>
      <c r="W294" s="253"/>
      <c r="X294" s="253"/>
      <c r="Y294" s="253"/>
      <c r="Z294" s="253"/>
      <c r="AA294" s="253"/>
      <c r="AB294" s="253"/>
      <c r="AC294" s="253"/>
      <c r="AD294" s="253"/>
      <c r="AE294" s="253"/>
      <c r="AF294" s="253"/>
      <c r="AG294" s="253"/>
      <c r="AH294" s="253"/>
      <c r="AI294" s="253"/>
      <c r="AJ294" s="253"/>
      <c r="AK294" s="253"/>
      <c r="AL294" s="253"/>
      <c r="AM294" s="253"/>
      <c r="AN294" s="253"/>
      <c r="AO294" s="253"/>
      <c r="AP294" s="253"/>
      <c r="AQ294" s="253"/>
      <c r="AR294" s="253"/>
      <c r="AS294" s="253"/>
      <c r="AT294" s="253"/>
      <c r="AU294" s="253"/>
      <c r="AV294" s="253"/>
      <c r="AW294" s="253"/>
      <c r="AX294" s="253"/>
      <c r="AY294" s="253"/>
      <c r="AZ294" s="253"/>
      <c r="BA294" s="253"/>
      <c r="BB294" s="253"/>
      <c r="BC294" s="253"/>
      <c r="BD294" s="253"/>
      <c r="BE294" s="253"/>
      <c r="BF294" s="253"/>
      <c r="BG294" s="253"/>
      <c r="BH294" s="253"/>
      <c r="BI294" s="253"/>
      <c r="BJ294" s="253"/>
      <c r="BK294" s="253"/>
      <c r="BL294" s="253"/>
      <c r="BM294" s="253"/>
      <c r="BN294" s="253"/>
      <c r="BO294" s="253"/>
      <c r="BP294" s="253"/>
      <c r="BQ294" s="253"/>
      <c r="BR294" s="253"/>
      <c r="BS294" s="253"/>
      <c r="BT294" s="253"/>
      <c r="BU294" s="253"/>
      <c r="BV294" s="253"/>
      <c r="BW294" s="253"/>
      <c r="BX294" s="253"/>
      <c r="BY294" s="253"/>
      <c r="BZ294" s="253"/>
      <c r="CA294" s="253"/>
      <c r="CB294" s="253"/>
      <c r="CC294" s="253"/>
      <c r="CD294" s="253"/>
      <c r="CE294" s="253"/>
      <c r="CF294" s="253"/>
      <c r="CG294" s="253"/>
      <c r="CH294" s="253"/>
      <c r="CI294" s="253"/>
      <c r="CJ294" s="253"/>
      <c r="CK294" s="253"/>
      <c r="CL294" s="253"/>
      <c r="CM294" s="253"/>
      <c r="CN294" s="253"/>
      <c r="CO294" s="253"/>
      <c r="CP294" s="253"/>
      <c r="CQ294" s="253"/>
      <c r="CR294" s="253"/>
      <c r="CS294" s="253"/>
      <c r="CT294" s="253"/>
      <c r="CU294" s="253"/>
      <c r="CV294" s="253"/>
      <c r="CW294" s="253"/>
      <c r="CX294" s="253"/>
      <c r="CY294" s="253"/>
      <c r="CZ294" s="253"/>
      <c r="DA294" s="253"/>
      <c r="DB294" s="253"/>
      <c r="DC294" s="253"/>
      <c r="DD294" s="253"/>
      <c r="DE294" s="253"/>
      <c r="DF294" s="253"/>
      <c r="DG294" s="253"/>
      <c r="DH294" s="253"/>
      <c r="DI294" s="253"/>
      <c r="DJ294" s="253"/>
      <c r="DK294" s="253"/>
      <c r="DL294" s="253"/>
      <c r="DM294" s="253"/>
      <c r="DN294" s="253"/>
      <c r="DO294" s="253"/>
      <c r="DP294" s="253"/>
      <c r="DQ294" s="253"/>
      <c r="DR294" s="253"/>
      <c r="DS294" s="253"/>
      <c r="DT294" s="253"/>
      <c r="DU294" s="253"/>
      <c r="DV294" s="253"/>
      <c r="DW294" s="253"/>
      <c r="DX294" s="253"/>
      <c r="DY294" s="253"/>
      <c r="DZ294" s="254"/>
    </row>
    <row r="295" spans="1:130" x14ac:dyDescent="0.3">
      <c r="A295" s="438">
        <f t="shared" ref="A295" si="13">A287+7</f>
        <v>43230</v>
      </c>
      <c r="B295" s="263" t="s">
        <v>78</v>
      </c>
      <c r="C295" s="252"/>
      <c r="D295" s="253"/>
      <c r="E295" s="253"/>
      <c r="F295" s="253"/>
      <c r="G295" s="253"/>
      <c r="H295" s="253"/>
      <c r="I295" s="253"/>
      <c r="J295" s="253"/>
      <c r="K295" s="253"/>
      <c r="L295" s="253"/>
      <c r="M295" s="253"/>
      <c r="N295" s="253"/>
      <c r="O295" s="253"/>
      <c r="P295" s="253"/>
      <c r="Q295" s="253"/>
      <c r="R295" s="253"/>
      <c r="S295" s="253"/>
      <c r="T295" s="253"/>
      <c r="U295" s="253"/>
      <c r="V295" s="253"/>
      <c r="W295" s="253"/>
      <c r="X295" s="253"/>
      <c r="Y295" s="253"/>
      <c r="Z295" s="253"/>
      <c r="AA295" s="253"/>
      <c r="AB295" s="253"/>
      <c r="AC295" s="253"/>
      <c r="AD295" s="253"/>
      <c r="AE295" s="253"/>
      <c r="AF295" s="253"/>
      <c r="AG295" s="253"/>
      <c r="AH295" s="253"/>
      <c r="AI295" s="253"/>
      <c r="AJ295" s="253"/>
      <c r="AK295" s="253"/>
      <c r="AL295" s="253"/>
      <c r="AM295" s="253"/>
      <c r="AN295" s="253"/>
      <c r="AO295" s="253"/>
      <c r="AP295" s="253"/>
      <c r="AQ295" s="253"/>
      <c r="AR295" s="253"/>
      <c r="AS295" s="253"/>
      <c r="AT295" s="253"/>
      <c r="AU295" s="253"/>
      <c r="AV295" s="253"/>
      <c r="AW295" s="253"/>
      <c r="AX295" s="253"/>
      <c r="AY295" s="253"/>
      <c r="AZ295" s="253"/>
      <c r="BA295" s="253"/>
      <c r="BB295" s="253"/>
      <c r="BC295" s="253"/>
      <c r="BD295" s="253"/>
      <c r="BE295" s="253"/>
      <c r="BF295" s="253"/>
      <c r="BG295" s="253"/>
      <c r="BH295" s="253"/>
      <c r="BI295" s="253"/>
      <c r="BJ295" s="253"/>
      <c r="BK295" s="253"/>
      <c r="BL295" s="253"/>
      <c r="BM295" s="253"/>
      <c r="BN295" s="253"/>
      <c r="BO295" s="253"/>
      <c r="BP295" s="253"/>
      <c r="BQ295" s="253"/>
      <c r="BR295" s="253"/>
      <c r="BS295" s="253"/>
      <c r="BT295" s="253"/>
      <c r="BU295" s="253"/>
      <c r="BV295" s="253"/>
      <c r="BW295" s="253"/>
      <c r="BX295" s="253"/>
      <c r="BY295" s="253"/>
      <c r="BZ295" s="253"/>
      <c r="CA295" s="253"/>
      <c r="CB295" s="253"/>
      <c r="CC295" s="253"/>
      <c r="CD295" s="253"/>
      <c r="CE295" s="253"/>
      <c r="CF295" s="253"/>
      <c r="CG295" s="253"/>
      <c r="CH295" s="253"/>
      <c r="CI295" s="253"/>
      <c r="CJ295" s="253"/>
      <c r="CK295" s="253"/>
      <c r="CL295" s="253"/>
      <c r="CM295" s="253"/>
      <c r="CN295" s="253"/>
      <c r="CO295" s="253"/>
      <c r="CP295" s="253"/>
      <c r="CQ295" s="253"/>
      <c r="CR295" s="253"/>
      <c r="CS295" s="253"/>
      <c r="CT295" s="253"/>
      <c r="CU295" s="253"/>
      <c r="CV295" s="253"/>
      <c r="CW295" s="253"/>
      <c r="CX295" s="253"/>
      <c r="CY295" s="253"/>
      <c r="CZ295" s="253"/>
      <c r="DA295" s="253"/>
      <c r="DB295" s="253"/>
      <c r="DC295" s="253"/>
      <c r="DD295" s="253"/>
      <c r="DE295" s="253"/>
      <c r="DF295" s="253"/>
      <c r="DG295" s="253"/>
      <c r="DH295" s="253"/>
      <c r="DI295" s="253"/>
      <c r="DJ295" s="253"/>
      <c r="DK295" s="253"/>
      <c r="DL295" s="253"/>
      <c r="DM295" s="253"/>
      <c r="DN295" s="253"/>
      <c r="DO295" s="253"/>
      <c r="DP295" s="253"/>
      <c r="DQ295" s="253"/>
      <c r="DR295" s="253"/>
      <c r="DS295" s="253"/>
      <c r="DT295" s="253"/>
      <c r="DU295" s="253"/>
      <c r="DV295" s="253"/>
      <c r="DW295" s="253"/>
      <c r="DX295" s="253"/>
      <c r="DY295" s="253"/>
      <c r="DZ295" s="254"/>
    </row>
    <row r="296" spans="1:130" x14ac:dyDescent="0.3">
      <c r="A296" s="439"/>
      <c r="B296" s="263" t="s">
        <v>79</v>
      </c>
      <c r="C296" s="252"/>
      <c r="D296" s="253"/>
      <c r="E296" s="253"/>
      <c r="F296" s="253"/>
      <c r="G296" s="253"/>
      <c r="H296" s="253"/>
      <c r="I296" s="253"/>
      <c r="J296" s="253"/>
      <c r="K296" s="253"/>
      <c r="L296" s="253"/>
      <c r="M296" s="253"/>
      <c r="N296" s="253"/>
      <c r="O296" s="253"/>
      <c r="P296" s="253"/>
      <c r="Q296" s="253"/>
      <c r="R296" s="253"/>
      <c r="S296" s="253"/>
      <c r="T296" s="253"/>
      <c r="U296" s="253"/>
      <c r="V296" s="253"/>
      <c r="W296" s="253"/>
      <c r="X296" s="253"/>
      <c r="Y296" s="253"/>
      <c r="Z296" s="253"/>
      <c r="AA296" s="253"/>
      <c r="AB296" s="253"/>
      <c r="AC296" s="253"/>
      <c r="AD296" s="253"/>
      <c r="AE296" s="253"/>
      <c r="AF296" s="253"/>
      <c r="AG296" s="253"/>
      <c r="AH296" s="253"/>
      <c r="AI296" s="253"/>
      <c r="AJ296" s="253"/>
      <c r="AK296" s="253"/>
      <c r="AL296" s="253"/>
      <c r="AM296" s="253"/>
      <c r="AN296" s="253"/>
      <c r="AO296" s="253"/>
      <c r="AP296" s="253"/>
      <c r="AQ296" s="253"/>
      <c r="AR296" s="253"/>
      <c r="AS296" s="253"/>
      <c r="AT296" s="253"/>
      <c r="AU296" s="253"/>
      <c r="AV296" s="253"/>
      <c r="AW296" s="253"/>
      <c r="AX296" s="253"/>
      <c r="AY296" s="253"/>
      <c r="AZ296" s="253"/>
      <c r="BA296" s="253"/>
      <c r="BB296" s="253"/>
      <c r="BC296" s="253"/>
      <c r="BD296" s="253"/>
      <c r="BE296" s="253"/>
      <c r="BF296" s="253"/>
      <c r="BG296" s="253"/>
      <c r="BH296" s="253"/>
      <c r="BI296" s="253"/>
      <c r="BJ296" s="253"/>
      <c r="BK296" s="253"/>
      <c r="BL296" s="253"/>
      <c r="BM296" s="253"/>
      <c r="BN296" s="253"/>
      <c r="BO296" s="253"/>
      <c r="BP296" s="253"/>
      <c r="BQ296" s="253"/>
      <c r="BR296" s="253"/>
      <c r="BS296" s="253"/>
      <c r="BT296" s="253"/>
      <c r="BU296" s="253"/>
      <c r="BV296" s="253"/>
      <c r="BW296" s="253"/>
      <c r="BX296" s="253"/>
      <c r="BY296" s="253"/>
      <c r="BZ296" s="253"/>
      <c r="CA296" s="253"/>
      <c r="CB296" s="253"/>
      <c r="CC296" s="253"/>
      <c r="CD296" s="253"/>
      <c r="CE296" s="253"/>
      <c r="CF296" s="253"/>
      <c r="CG296" s="253"/>
      <c r="CH296" s="253"/>
      <c r="CI296" s="253"/>
      <c r="CJ296" s="253"/>
      <c r="CK296" s="253"/>
      <c r="CL296" s="253"/>
      <c r="CM296" s="253"/>
      <c r="CN296" s="253"/>
      <c r="CO296" s="253"/>
      <c r="CP296" s="253"/>
      <c r="CQ296" s="253"/>
      <c r="CR296" s="253"/>
      <c r="CS296" s="253"/>
      <c r="CT296" s="253"/>
      <c r="CU296" s="253"/>
      <c r="CV296" s="253"/>
      <c r="CW296" s="253"/>
      <c r="CX296" s="253"/>
      <c r="CY296" s="253"/>
      <c r="CZ296" s="253"/>
      <c r="DA296" s="253"/>
      <c r="DB296" s="253"/>
      <c r="DC296" s="253"/>
      <c r="DD296" s="253"/>
      <c r="DE296" s="253"/>
      <c r="DF296" s="253"/>
      <c r="DG296" s="253"/>
      <c r="DH296" s="253"/>
      <c r="DI296" s="253"/>
      <c r="DJ296" s="253"/>
      <c r="DK296" s="253"/>
      <c r="DL296" s="253"/>
      <c r="DM296" s="253"/>
      <c r="DN296" s="253"/>
      <c r="DO296" s="253"/>
      <c r="DP296" s="253"/>
      <c r="DQ296" s="253"/>
      <c r="DR296" s="253"/>
      <c r="DS296" s="253"/>
      <c r="DT296" s="253"/>
      <c r="DU296" s="253"/>
      <c r="DV296" s="253"/>
      <c r="DW296" s="253"/>
      <c r="DX296" s="253"/>
      <c r="DY296" s="253"/>
      <c r="DZ296" s="254"/>
    </row>
    <row r="297" spans="1:130" x14ac:dyDescent="0.3">
      <c r="A297" s="439"/>
      <c r="B297" s="263" t="s">
        <v>77</v>
      </c>
      <c r="C297" s="252"/>
      <c r="D297" s="253"/>
      <c r="E297" s="253"/>
      <c r="F297" s="253"/>
      <c r="G297" s="253"/>
      <c r="H297" s="253"/>
      <c r="I297" s="253"/>
      <c r="J297" s="253"/>
      <c r="K297" s="253"/>
      <c r="L297" s="253"/>
      <c r="M297" s="253"/>
      <c r="N297" s="253"/>
      <c r="O297" s="253"/>
      <c r="P297" s="253"/>
      <c r="Q297" s="253"/>
      <c r="R297" s="253"/>
      <c r="S297" s="253"/>
      <c r="T297" s="253"/>
      <c r="U297" s="253"/>
      <c r="V297" s="253"/>
      <c r="W297" s="253"/>
      <c r="X297" s="253"/>
      <c r="Y297" s="253"/>
      <c r="Z297" s="253"/>
      <c r="AA297" s="253"/>
      <c r="AB297" s="253"/>
      <c r="AC297" s="253"/>
      <c r="AD297" s="253"/>
      <c r="AE297" s="253"/>
      <c r="AF297" s="253"/>
      <c r="AG297" s="253"/>
      <c r="AH297" s="253"/>
      <c r="AI297" s="253"/>
      <c r="AJ297" s="253"/>
      <c r="AK297" s="253"/>
      <c r="AL297" s="253"/>
      <c r="AM297" s="253"/>
      <c r="AN297" s="253"/>
      <c r="AO297" s="253"/>
      <c r="AP297" s="253"/>
      <c r="AQ297" s="253"/>
      <c r="AR297" s="253"/>
      <c r="AS297" s="253"/>
      <c r="AT297" s="253"/>
      <c r="AU297" s="253"/>
      <c r="AV297" s="253"/>
      <c r="AW297" s="253"/>
      <c r="AX297" s="253"/>
      <c r="AY297" s="253"/>
      <c r="AZ297" s="253"/>
      <c r="BA297" s="253"/>
      <c r="BB297" s="253"/>
      <c r="BC297" s="253"/>
      <c r="BD297" s="253"/>
      <c r="BE297" s="253"/>
      <c r="BF297" s="253"/>
      <c r="BG297" s="253"/>
      <c r="BH297" s="253"/>
      <c r="BI297" s="253"/>
      <c r="BJ297" s="253"/>
      <c r="BK297" s="253"/>
      <c r="BL297" s="253"/>
      <c r="BM297" s="253"/>
      <c r="BN297" s="253"/>
      <c r="BO297" s="253"/>
      <c r="BP297" s="253"/>
      <c r="BQ297" s="253"/>
      <c r="BR297" s="253"/>
      <c r="BS297" s="253"/>
      <c r="BT297" s="253"/>
      <c r="BU297" s="253"/>
      <c r="BV297" s="253"/>
      <c r="BW297" s="253"/>
      <c r="BX297" s="253"/>
      <c r="BY297" s="253"/>
      <c r="BZ297" s="253"/>
      <c r="CA297" s="253"/>
      <c r="CB297" s="253"/>
      <c r="CC297" s="253"/>
      <c r="CD297" s="253"/>
      <c r="CE297" s="253"/>
      <c r="CF297" s="253"/>
      <c r="CG297" s="253"/>
      <c r="CH297" s="253"/>
      <c r="CI297" s="253"/>
      <c r="CJ297" s="253"/>
      <c r="CK297" s="253"/>
      <c r="CL297" s="253"/>
      <c r="CM297" s="253"/>
      <c r="CN297" s="253"/>
      <c r="CO297" s="253"/>
      <c r="CP297" s="253"/>
      <c r="CQ297" s="253"/>
      <c r="CR297" s="253"/>
      <c r="CS297" s="253"/>
      <c r="CT297" s="253"/>
      <c r="CU297" s="253"/>
      <c r="CV297" s="253"/>
      <c r="CW297" s="253"/>
      <c r="CX297" s="253"/>
      <c r="CY297" s="253"/>
      <c r="CZ297" s="253"/>
      <c r="DA297" s="253"/>
      <c r="DB297" s="253"/>
      <c r="DC297" s="253"/>
      <c r="DD297" s="253"/>
      <c r="DE297" s="253"/>
      <c r="DF297" s="253"/>
      <c r="DG297" s="253"/>
      <c r="DH297" s="253"/>
      <c r="DI297" s="253"/>
      <c r="DJ297" s="253"/>
      <c r="DK297" s="253"/>
      <c r="DL297" s="253"/>
      <c r="DM297" s="253"/>
      <c r="DN297" s="253"/>
      <c r="DO297" s="253"/>
      <c r="DP297" s="253"/>
      <c r="DQ297" s="253"/>
      <c r="DR297" s="253"/>
      <c r="DS297" s="253"/>
      <c r="DT297" s="253"/>
      <c r="DU297" s="253"/>
      <c r="DV297" s="253"/>
      <c r="DW297" s="253"/>
      <c r="DX297" s="253"/>
      <c r="DY297" s="253"/>
      <c r="DZ297" s="254"/>
    </row>
    <row r="298" spans="1:130" x14ac:dyDescent="0.3">
      <c r="A298" s="439"/>
      <c r="B298" s="263" t="s">
        <v>82</v>
      </c>
      <c r="C298" s="252"/>
      <c r="D298" s="253"/>
      <c r="E298" s="253"/>
      <c r="F298" s="253"/>
      <c r="G298" s="253"/>
      <c r="H298" s="253"/>
      <c r="I298" s="253"/>
      <c r="J298" s="253"/>
      <c r="K298" s="253"/>
      <c r="L298" s="253"/>
      <c r="M298" s="253"/>
      <c r="N298" s="253"/>
      <c r="O298" s="253"/>
      <c r="P298" s="253"/>
      <c r="Q298" s="253"/>
      <c r="R298" s="253"/>
      <c r="S298" s="253"/>
      <c r="T298" s="253"/>
      <c r="U298" s="253"/>
      <c r="V298" s="253"/>
      <c r="W298" s="253"/>
      <c r="X298" s="253"/>
      <c r="Y298" s="253"/>
      <c r="Z298" s="253"/>
      <c r="AA298" s="253"/>
      <c r="AB298" s="253"/>
      <c r="AC298" s="253"/>
      <c r="AD298" s="253"/>
      <c r="AE298" s="253"/>
      <c r="AF298" s="253"/>
      <c r="AG298" s="253"/>
      <c r="AH298" s="253"/>
      <c r="AI298" s="253"/>
      <c r="AJ298" s="253"/>
      <c r="AK298" s="253"/>
      <c r="AL298" s="253"/>
      <c r="AM298" s="253"/>
      <c r="AN298" s="253"/>
      <c r="AO298" s="253"/>
      <c r="AP298" s="253"/>
      <c r="AQ298" s="253"/>
      <c r="AR298" s="253"/>
      <c r="AS298" s="253"/>
      <c r="AT298" s="253"/>
      <c r="AU298" s="253"/>
      <c r="AV298" s="253"/>
      <c r="AW298" s="253"/>
      <c r="AX298" s="253"/>
      <c r="AY298" s="253"/>
      <c r="AZ298" s="253"/>
      <c r="BA298" s="253"/>
      <c r="BB298" s="253"/>
      <c r="BC298" s="253"/>
      <c r="BD298" s="253"/>
      <c r="BE298" s="253"/>
      <c r="BF298" s="253"/>
      <c r="BG298" s="253"/>
      <c r="BH298" s="253"/>
      <c r="BI298" s="253"/>
      <c r="BJ298" s="253"/>
      <c r="BK298" s="253"/>
      <c r="BL298" s="253"/>
      <c r="BM298" s="253"/>
      <c r="BN298" s="253"/>
      <c r="BO298" s="253"/>
      <c r="BP298" s="253"/>
      <c r="BQ298" s="253"/>
      <c r="BR298" s="253"/>
      <c r="BS298" s="253"/>
      <c r="BT298" s="253"/>
      <c r="BU298" s="253"/>
      <c r="BV298" s="253"/>
      <c r="BW298" s="253"/>
      <c r="BX298" s="253"/>
      <c r="BY298" s="253"/>
      <c r="BZ298" s="253"/>
      <c r="CA298" s="253"/>
      <c r="CB298" s="253"/>
      <c r="CC298" s="253"/>
      <c r="CD298" s="253"/>
      <c r="CE298" s="253"/>
      <c r="CF298" s="253"/>
      <c r="CG298" s="253"/>
      <c r="CH298" s="253"/>
      <c r="CI298" s="253"/>
      <c r="CJ298" s="253"/>
      <c r="CK298" s="253"/>
      <c r="CL298" s="253"/>
      <c r="CM298" s="253"/>
      <c r="CN298" s="253"/>
      <c r="CO298" s="253"/>
      <c r="CP298" s="253"/>
      <c r="CQ298" s="253"/>
      <c r="CR298" s="253"/>
      <c r="CS298" s="253"/>
      <c r="CT298" s="253"/>
      <c r="CU298" s="253"/>
      <c r="CV298" s="253"/>
      <c r="CW298" s="253"/>
      <c r="CX298" s="253"/>
      <c r="CY298" s="253"/>
      <c r="CZ298" s="253"/>
      <c r="DA298" s="253"/>
      <c r="DB298" s="253"/>
      <c r="DC298" s="253"/>
      <c r="DD298" s="253"/>
      <c r="DE298" s="253"/>
      <c r="DF298" s="253"/>
      <c r="DG298" s="253"/>
      <c r="DH298" s="253"/>
      <c r="DI298" s="253"/>
      <c r="DJ298" s="253"/>
      <c r="DK298" s="253"/>
      <c r="DL298" s="253"/>
      <c r="DM298" s="253"/>
      <c r="DN298" s="253"/>
      <c r="DO298" s="253"/>
      <c r="DP298" s="253"/>
      <c r="DQ298" s="253"/>
      <c r="DR298" s="253"/>
      <c r="DS298" s="253"/>
      <c r="DT298" s="253"/>
      <c r="DU298" s="253"/>
      <c r="DV298" s="253"/>
      <c r="DW298" s="253"/>
      <c r="DX298" s="253"/>
      <c r="DY298" s="253"/>
      <c r="DZ298" s="254"/>
    </row>
    <row r="299" spans="1:130" x14ac:dyDescent="0.3">
      <c r="A299" s="439"/>
      <c r="B299" s="263" t="s">
        <v>83</v>
      </c>
      <c r="C299" s="252"/>
      <c r="D299" s="253"/>
      <c r="E299" s="253"/>
      <c r="F299" s="253"/>
      <c r="G299" s="253"/>
      <c r="H299" s="253"/>
      <c r="I299" s="253"/>
      <c r="J299" s="253"/>
      <c r="K299" s="253"/>
      <c r="L299" s="253"/>
      <c r="M299" s="253"/>
      <c r="N299" s="253"/>
      <c r="O299" s="253"/>
      <c r="P299" s="253"/>
      <c r="Q299" s="253"/>
      <c r="R299" s="253"/>
      <c r="S299" s="253"/>
      <c r="T299" s="253"/>
      <c r="U299" s="253"/>
      <c r="V299" s="253"/>
      <c r="W299" s="253"/>
      <c r="X299" s="253"/>
      <c r="Y299" s="253"/>
      <c r="Z299" s="253"/>
      <c r="AA299" s="253"/>
      <c r="AB299" s="253"/>
      <c r="AC299" s="253"/>
      <c r="AD299" s="253"/>
      <c r="AE299" s="253"/>
      <c r="AF299" s="253"/>
      <c r="AG299" s="253"/>
      <c r="AH299" s="253"/>
      <c r="AI299" s="253"/>
      <c r="AJ299" s="253"/>
      <c r="AK299" s="253"/>
      <c r="AL299" s="253"/>
      <c r="AM299" s="253"/>
      <c r="AN299" s="253"/>
      <c r="AO299" s="253"/>
      <c r="AP299" s="253"/>
      <c r="AQ299" s="253"/>
      <c r="AR299" s="253"/>
      <c r="AS299" s="253"/>
      <c r="AT299" s="253"/>
      <c r="AU299" s="253"/>
      <c r="AV299" s="253"/>
      <c r="AW299" s="253"/>
      <c r="AX299" s="253"/>
      <c r="AY299" s="253"/>
      <c r="AZ299" s="253"/>
      <c r="BA299" s="253"/>
      <c r="BB299" s="253"/>
      <c r="BC299" s="253"/>
      <c r="BD299" s="253"/>
      <c r="BE299" s="253"/>
      <c r="BF299" s="253"/>
      <c r="BG299" s="253"/>
      <c r="BH299" s="253"/>
      <c r="BI299" s="253"/>
      <c r="BJ299" s="253"/>
      <c r="BK299" s="253"/>
      <c r="BL299" s="253"/>
      <c r="BM299" s="253"/>
      <c r="BN299" s="253"/>
      <c r="BO299" s="253"/>
      <c r="BP299" s="253"/>
      <c r="BQ299" s="253"/>
      <c r="BR299" s="253"/>
      <c r="BS299" s="253"/>
      <c r="BT299" s="253"/>
      <c r="BU299" s="253"/>
      <c r="BV299" s="253"/>
      <c r="BW299" s="253"/>
      <c r="BX299" s="253"/>
      <c r="BY299" s="253"/>
      <c r="BZ299" s="253"/>
      <c r="CA299" s="253"/>
      <c r="CB299" s="253"/>
      <c r="CC299" s="253"/>
      <c r="CD299" s="253"/>
      <c r="CE299" s="253"/>
      <c r="CF299" s="253"/>
      <c r="CG299" s="253"/>
      <c r="CH299" s="253"/>
      <c r="CI299" s="253"/>
      <c r="CJ299" s="253"/>
      <c r="CK299" s="253"/>
      <c r="CL299" s="253"/>
      <c r="CM299" s="253"/>
      <c r="CN299" s="253"/>
      <c r="CO299" s="253"/>
      <c r="CP299" s="253"/>
      <c r="CQ299" s="253"/>
      <c r="CR299" s="253"/>
      <c r="CS299" s="253"/>
      <c r="CT299" s="253"/>
      <c r="CU299" s="253"/>
      <c r="CV299" s="253"/>
      <c r="CW299" s="253"/>
      <c r="CX299" s="253"/>
      <c r="CY299" s="253"/>
      <c r="CZ299" s="253"/>
      <c r="DA299" s="253"/>
      <c r="DB299" s="253"/>
      <c r="DC299" s="253"/>
      <c r="DD299" s="253"/>
      <c r="DE299" s="253"/>
      <c r="DF299" s="253"/>
      <c r="DG299" s="253"/>
      <c r="DH299" s="253"/>
      <c r="DI299" s="253"/>
      <c r="DJ299" s="253"/>
      <c r="DK299" s="253"/>
      <c r="DL299" s="253"/>
      <c r="DM299" s="253"/>
      <c r="DN299" s="253"/>
      <c r="DO299" s="253"/>
      <c r="DP299" s="253"/>
      <c r="DQ299" s="253"/>
      <c r="DR299" s="253"/>
      <c r="DS299" s="253"/>
      <c r="DT299" s="253"/>
      <c r="DU299" s="253"/>
      <c r="DV299" s="253"/>
      <c r="DW299" s="253"/>
      <c r="DX299" s="253"/>
      <c r="DY299" s="253"/>
      <c r="DZ299" s="254"/>
    </row>
    <row r="300" spans="1:130" x14ac:dyDescent="0.3">
      <c r="A300" s="439"/>
      <c r="B300" s="263" t="s">
        <v>38</v>
      </c>
      <c r="C300" s="252"/>
      <c r="D300" s="253"/>
      <c r="E300" s="253"/>
      <c r="F300" s="253"/>
      <c r="G300" s="253"/>
      <c r="H300" s="253"/>
      <c r="I300" s="253"/>
      <c r="J300" s="253"/>
      <c r="K300" s="253"/>
      <c r="L300" s="253"/>
      <c r="M300" s="253"/>
      <c r="N300" s="253"/>
      <c r="O300" s="253"/>
      <c r="P300" s="253"/>
      <c r="Q300" s="253"/>
      <c r="R300" s="253"/>
      <c r="S300" s="253"/>
      <c r="T300" s="253"/>
      <c r="U300" s="253"/>
      <c r="V300" s="253"/>
      <c r="W300" s="253"/>
      <c r="X300" s="253"/>
      <c r="Y300" s="253"/>
      <c r="Z300" s="253"/>
      <c r="AA300" s="253"/>
      <c r="AB300" s="253"/>
      <c r="AC300" s="253"/>
      <c r="AD300" s="253"/>
      <c r="AE300" s="253"/>
      <c r="AF300" s="253"/>
      <c r="AG300" s="253"/>
      <c r="AH300" s="253"/>
      <c r="AI300" s="253"/>
      <c r="AJ300" s="253"/>
      <c r="AK300" s="253"/>
      <c r="AL300" s="253"/>
      <c r="AM300" s="253"/>
      <c r="AN300" s="253"/>
      <c r="AO300" s="253"/>
      <c r="AP300" s="253"/>
      <c r="AQ300" s="253"/>
      <c r="AR300" s="253"/>
      <c r="AS300" s="253"/>
      <c r="AT300" s="253"/>
      <c r="AU300" s="253"/>
      <c r="AV300" s="253"/>
      <c r="AW300" s="253"/>
      <c r="AX300" s="253"/>
      <c r="AY300" s="253"/>
      <c r="AZ300" s="253"/>
      <c r="BA300" s="253"/>
      <c r="BB300" s="253"/>
      <c r="BC300" s="253"/>
      <c r="BD300" s="253"/>
      <c r="BE300" s="253"/>
      <c r="BF300" s="253"/>
      <c r="BG300" s="253"/>
      <c r="BH300" s="253"/>
      <c r="BI300" s="253"/>
      <c r="BJ300" s="253"/>
      <c r="BK300" s="253"/>
      <c r="BL300" s="253"/>
      <c r="BM300" s="253"/>
      <c r="BN300" s="253"/>
      <c r="BO300" s="253"/>
      <c r="BP300" s="253"/>
      <c r="BQ300" s="253"/>
      <c r="BR300" s="253"/>
      <c r="BS300" s="253"/>
      <c r="BT300" s="253"/>
      <c r="BU300" s="253"/>
      <c r="BV300" s="253"/>
      <c r="BW300" s="253"/>
      <c r="BX300" s="253"/>
      <c r="BY300" s="253"/>
      <c r="BZ300" s="253"/>
      <c r="CA300" s="253"/>
      <c r="CB300" s="253"/>
      <c r="CC300" s="253"/>
      <c r="CD300" s="253"/>
      <c r="CE300" s="253"/>
      <c r="CF300" s="253"/>
      <c r="CG300" s="253"/>
      <c r="CH300" s="253"/>
      <c r="CI300" s="253"/>
      <c r="CJ300" s="253"/>
      <c r="CK300" s="253"/>
      <c r="CL300" s="253"/>
      <c r="CM300" s="253"/>
      <c r="CN300" s="253"/>
      <c r="CO300" s="253"/>
      <c r="CP300" s="253"/>
      <c r="CQ300" s="253"/>
      <c r="CR300" s="253"/>
      <c r="CS300" s="253"/>
      <c r="CT300" s="253"/>
      <c r="CU300" s="253"/>
      <c r="CV300" s="253"/>
      <c r="CW300" s="253"/>
      <c r="CX300" s="253"/>
      <c r="CY300" s="253"/>
      <c r="CZ300" s="253"/>
      <c r="DA300" s="253"/>
      <c r="DB300" s="253"/>
      <c r="DC300" s="253"/>
      <c r="DD300" s="253"/>
      <c r="DE300" s="253"/>
      <c r="DF300" s="253"/>
      <c r="DG300" s="253"/>
      <c r="DH300" s="253"/>
      <c r="DI300" s="253"/>
      <c r="DJ300" s="253"/>
      <c r="DK300" s="253"/>
      <c r="DL300" s="253"/>
      <c r="DM300" s="253"/>
      <c r="DN300" s="253"/>
      <c r="DO300" s="253"/>
      <c r="DP300" s="253"/>
      <c r="DQ300" s="253"/>
      <c r="DR300" s="253"/>
      <c r="DS300" s="253"/>
      <c r="DT300" s="253"/>
      <c r="DU300" s="253"/>
      <c r="DV300" s="253"/>
      <c r="DW300" s="253"/>
      <c r="DX300" s="253"/>
      <c r="DY300" s="253"/>
      <c r="DZ300" s="254"/>
    </row>
    <row r="301" spans="1:130" x14ac:dyDescent="0.3">
      <c r="A301" s="439"/>
      <c r="B301" s="280" t="s">
        <v>80</v>
      </c>
      <c r="C301" s="252"/>
      <c r="D301" s="253"/>
      <c r="E301" s="253"/>
      <c r="F301" s="253"/>
      <c r="G301" s="253"/>
      <c r="H301" s="253"/>
      <c r="I301" s="253"/>
      <c r="J301" s="253"/>
      <c r="K301" s="253"/>
      <c r="L301" s="253"/>
      <c r="M301" s="253"/>
      <c r="N301" s="253"/>
      <c r="O301" s="253"/>
      <c r="P301" s="253"/>
      <c r="Q301" s="253"/>
      <c r="R301" s="253"/>
      <c r="S301" s="253"/>
      <c r="T301" s="253"/>
      <c r="U301" s="253"/>
      <c r="V301" s="253"/>
      <c r="W301" s="253"/>
      <c r="X301" s="253"/>
      <c r="Y301" s="253"/>
      <c r="Z301" s="253"/>
      <c r="AA301" s="253"/>
      <c r="AB301" s="253"/>
      <c r="AC301" s="253"/>
      <c r="AD301" s="253"/>
      <c r="AE301" s="253"/>
      <c r="AF301" s="253"/>
      <c r="AG301" s="253"/>
      <c r="AH301" s="253"/>
      <c r="AI301" s="253"/>
      <c r="AJ301" s="253"/>
      <c r="AK301" s="253"/>
      <c r="AL301" s="253"/>
      <c r="AM301" s="253"/>
      <c r="AN301" s="253"/>
      <c r="AO301" s="253"/>
      <c r="AP301" s="253"/>
      <c r="AQ301" s="253"/>
      <c r="AR301" s="253"/>
      <c r="AS301" s="253"/>
      <c r="AT301" s="253"/>
      <c r="AU301" s="253"/>
      <c r="AV301" s="253"/>
      <c r="AW301" s="253"/>
      <c r="AX301" s="253"/>
      <c r="AY301" s="253"/>
      <c r="AZ301" s="253"/>
      <c r="BA301" s="253"/>
      <c r="BB301" s="253"/>
      <c r="BC301" s="253"/>
      <c r="BD301" s="253"/>
      <c r="BE301" s="253"/>
      <c r="BF301" s="253"/>
      <c r="BG301" s="253"/>
      <c r="BH301" s="253"/>
      <c r="BI301" s="253"/>
      <c r="BJ301" s="253"/>
      <c r="BK301" s="253"/>
      <c r="BL301" s="253"/>
      <c r="BM301" s="253"/>
      <c r="BN301" s="253"/>
      <c r="BO301" s="253"/>
      <c r="BP301" s="253"/>
      <c r="BQ301" s="253"/>
      <c r="BR301" s="253"/>
      <c r="BS301" s="253"/>
      <c r="BT301" s="253"/>
      <c r="BU301" s="253"/>
      <c r="BV301" s="253"/>
      <c r="BW301" s="253"/>
      <c r="BX301" s="253"/>
      <c r="BY301" s="253"/>
      <c r="BZ301" s="253"/>
      <c r="CA301" s="253"/>
      <c r="CB301" s="253"/>
      <c r="CC301" s="253"/>
      <c r="CD301" s="253"/>
      <c r="CE301" s="253"/>
      <c r="CF301" s="253"/>
      <c r="CG301" s="253"/>
      <c r="CH301" s="253"/>
      <c r="CI301" s="253"/>
      <c r="CJ301" s="253"/>
      <c r="CK301" s="253"/>
      <c r="CL301" s="253"/>
      <c r="CM301" s="253"/>
      <c r="CN301" s="253"/>
      <c r="CO301" s="253"/>
      <c r="CP301" s="253"/>
      <c r="CQ301" s="253"/>
      <c r="CR301" s="253"/>
      <c r="CS301" s="253"/>
      <c r="CT301" s="253"/>
      <c r="CU301" s="253"/>
      <c r="CV301" s="253"/>
      <c r="CW301" s="253"/>
      <c r="CX301" s="253"/>
      <c r="CY301" s="253"/>
      <c r="CZ301" s="253"/>
      <c r="DA301" s="253"/>
      <c r="DB301" s="253"/>
      <c r="DC301" s="253"/>
      <c r="DD301" s="253"/>
      <c r="DE301" s="253"/>
      <c r="DF301" s="253"/>
      <c r="DG301" s="253"/>
      <c r="DH301" s="253"/>
      <c r="DI301" s="253"/>
      <c r="DJ301" s="253"/>
      <c r="DK301" s="253"/>
      <c r="DL301" s="253"/>
      <c r="DM301" s="253"/>
      <c r="DN301" s="253"/>
      <c r="DO301" s="253"/>
      <c r="DP301" s="253"/>
      <c r="DQ301" s="253"/>
      <c r="DR301" s="253"/>
      <c r="DS301" s="253"/>
      <c r="DT301" s="253"/>
      <c r="DU301" s="253"/>
      <c r="DV301" s="253"/>
      <c r="DW301" s="253"/>
      <c r="DX301" s="253"/>
      <c r="DY301" s="253"/>
      <c r="DZ301" s="254"/>
    </row>
    <row r="302" spans="1:130" x14ac:dyDescent="0.3">
      <c r="A302" s="440"/>
      <c r="B302" s="263" t="s">
        <v>81</v>
      </c>
      <c r="C302" s="252"/>
      <c r="D302" s="253"/>
      <c r="E302" s="253"/>
      <c r="F302" s="253"/>
      <c r="G302" s="253"/>
      <c r="H302" s="253"/>
      <c r="I302" s="253"/>
      <c r="J302" s="253"/>
      <c r="K302" s="253"/>
      <c r="L302" s="253"/>
      <c r="M302" s="253"/>
      <c r="N302" s="253"/>
      <c r="O302" s="253"/>
      <c r="P302" s="253"/>
      <c r="Q302" s="253"/>
      <c r="R302" s="253"/>
      <c r="S302" s="253"/>
      <c r="T302" s="253"/>
      <c r="U302" s="253"/>
      <c r="V302" s="253"/>
      <c r="W302" s="253"/>
      <c r="X302" s="253"/>
      <c r="Y302" s="253"/>
      <c r="Z302" s="253"/>
      <c r="AA302" s="253"/>
      <c r="AB302" s="253"/>
      <c r="AC302" s="253"/>
      <c r="AD302" s="253"/>
      <c r="AE302" s="253"/>
      <c r="AF302" s="253"/>
      <c r="AG302" s="253"/>
      <c r="AH302" s="253"/>
      <c r="AI302" s="253"/>
      <c r="AJ302" s="253"/>
      <c r="AK302" s="253"/>
      <c r="AL302" s="253"/>
      <c r="AM302" s="253"/>
      <c r="AN302" s="253"/>
      <c r="AO302" s="253"/>
      <c r="AP302" s="253"/>
      <c r="AQ302" s="253"/>
      <c r="AR302" s="253"/>
      <c r="AS302" s="253"/>
      <c r="AT302" s="253"/>
      <c r="AU302" s="253"/>
      <c r="AV302" s="253"/>
      <c r="AW302" s="253"/>
      <c r="AX302" s="253"/>
      <c r="AY302" s="253"/>
      <c r="AZ302" s="253"/>
      <c r="BA302" s="253"/>
      <c r="BB302" s="253"/>
      <c r="BC302" s="253"/>
      <c r="BD302" s="253"/>
      <c r="BE302" s="253"/>
      <c r="BF302" s="253"/>
      <c r="BG302" s="253"/>
      <c r="BH302" s="253"/>
      <c r="BI302" s="253"/>
      <c r="BJ302" s="253"/>
      <c r="BK302" s="253"/>
      <c r="BL302" s="253"/>
      <c r="BM302" s="253"/>
      <c r="BN302" s="253"/>
      <c r="BO302" s="253"/>
      <c r="BP302" s="253"/>
      <c r="BQ302" s="253"/>
      <c r="BR302" s="253"/>
      <c r="BS302" s="253"/>
      <c r="BT302" s="253"/>
      <c r="BU302" s="253"/>
      <c r="BV302" s="253"/>
      <c r="BW302" s="253"/>
      <c r="BX302" s="253"/>
      <c r="BY302" s="253"/>
      <c r="BZ302" s="253"/>
      <c r="CA302" s="253"/>
      <c r="CB302" s="253"/>
      <c r="CC302" s="253"/>
      <c r="CD302" s="253"/>
      <c r="CE302" s="253"/>
      <c r="CF302" s="253"/>
      <c r="CG302" s="253"/>
      <c r="CH302" s="253"/>
      <c r="CI302" s="253"/>
      <c r="CJ302" s="253"/>
      <c r="CK302" s="253"/>
      <c r="CL302" s="253"/>
      <c r="CM302" s="253"/>
      <c r="CN302" s="253"/>
      <c r="CO302" s="253"/>
      <c r="CP302" s="253"/>
      <c r="CQ302" s="253"/>
      <c r="CR302" s="253"/>
      <c r="CS302" s="253"/>
      <c r="CT302" s="253"/>
      <c r="CU302" s="253"/>
      <c r="CV302" s="253"/>
      <c r="CW302" s="253"/>
      <c r="CX302" s="253"/>
      <c r="CY302" s="253"/>
      <c r="CZ302" s="253"/>
      <c r="DA302" s="253"/>
      <c r="DB302" s="253"/>
      <c r="DC302" s="253"/>
      <c r="DD302" s="253"/>
      <c r="DE302" s="253"/>
      <c r="DF302" s="253"/>
      <c r="DG302" s="253"/>
      <c r="DH302" s="253"/>
      <c r="DI302" s="253"/>
      <c r="DJ302" s="253"/>
      <c r="DK302" s="253"/>
      <c r="DL302" s="253"/>
      <c r="DM302" s="253"/>
      <c r="DN302" s="253"/>
      <c r="DO302" s="253"/>
      <c r="DP302" s="253"/>
      <c r="DQ302" s="253"/>
      <c r="DR302" s="253"/>
      <c r="DS302" s="253"/>
      <c r="DT302" s="253"/>
      <c r="DU302" s="253"/>
      <c r="DV302" s="253"/>
      <c r="DW302" s="253"/>
      <c r="DX302" s="253"/>
      <c r="DY302" s="253"/>
      <c r="DZ302" s="254"/>
    </row>
    <row r="303" spans="1:130" x14ac:dyDescent="0.3">
      <c r="A303" s="438">
        <f t="shared" ref="A303" si="14">A295+7</f>
        <v>43237</v>
      </c>
      <c r="B303" s="263" t="s">
        <v>78</v>
      </c>
      <c r="C303" s="252"/>
      <c r="D303" s="253"/>
      <c r="E303" s="253"/>
      <c r="F303" s="253"/>
      <c r="G303" s="253"/>
      <c r="H303" s="253"/>
      <c r="I303" s="253"/>
      <c r="J303" s="253"/>
      <c r="K303" s="253"/>
      <c r="L303" s="253"/>
      <c r="M303" s="253"/>
      <c r="N303" s="253"/>
      <c r="O303" s="253"/>
      <c r="P303" s="253"/>
      <c r="Q303" s="253"/>
      <c r="R303" s="253"/>
      <c r="S303" s="253"/>
      <c r="T303" s="253"/>
      <c r="U303" s="253"/>
      <c r="V303" s="253"/>
      <c r="W303" s="253"/>
      <c r="X303" s="253"/>
      <c r="Y303" s="253"/>
      <c r="Z303" s="253"/>
      <c r="AA303" s="253"/>
      <c r="AB303" s="253"/>
      <c r="AC303" s="253"/>
      <c r="AD303" s="253"/>
      <c r="AE303" s="253"/>
      <c r="AF303" s="253"/>
      <c r="AG303" s="253"/>
      <c r="AH303" s="253"/>
      <c r="AI303" s="253"/>
      <c r="AJ303" s="253"/>
      <c r="AK303" s="253"/>
      <c r="AL303" s="253"/>
      <c r="AM303" s="253"/>
      <c r="AN303" s="253"/>
      <c r="AO303" s="253"/>
      <c r="AP303" s="253"/>
      <c r="AQ303" s="253"/>
      <c r="AR303" s="253"/>
      <c r="AS303" s="253"/>
      <c r="AT303" s="253"/>
      <c r="AU303" s="253"/>
      <c r="AV303" s="253"/>
      <c r="AW303" s="253"/>
      <c r="AX303" s="253"/>
      <c r="AY303" s="253"/>
      <c r="AZ303" s="253"/>
      <c r="BA303" s="253"/>
      <c r="BB303" s="253"/>
      <c r="BC303" s="253"/>
      <c r="BD303" s="253"/>
      <c r="BE303" s="253"/>
      <c r="BF303" s="253"/>
      <c r="BG303" s="253"/>
      <c r="BH303" s="253"/>
      <c r="BI303" s="253"/>
      <c r="BJ303" s="253"/>
      <c r="BK303" s="253"/>
      <c r="BL303" s="253"/>
      <c r="BM303" s="253"/>
      <c r="BN303" s="253"/>
      <c r="BO303" s="253"/>
      <c r="BP303" s="253"/>
      <c r="BQ303" s="253"/>
      <c r="BR303" s="253"/>
      <c r="BS303" s="253"/>
      <c r="BT303" s="253"/>
      <c r="BU303" s="253"/>
      <c r="BV303" s="253"/>
      <c r="BW303" s="253"/>
      <c r="BX303" s="253"/>
      <c r="BY303" s="253"/>
      <c r="BZ303" s="253"/>
      <c r="CA303" s="253"/>
      <c r="CB303" s="253"/>
      <c r="CC303" s="253"/>
      <c r="CD303" s="253"/>
      <c r="CE303" s="253"/>
      <c r="CF303" s="253"/>
      <c r="CG303" s="253"/>
      <c r="CH303" s="253"/>
      <c r="CI303" s="253"/>
      <c r="CJ303" s="253"/>
      <c r="CK303" s="253"/>
      <c r="CL303" s="253"/>
      <c r="CM303" s="253"/>
      <c r="CN303" s="253"/>
      <c r="CO303" s="253"/>
      <c r="CP303" s="253"/>
      <c r="CQ303" s="253"/>
      <c r="CR303" s="253"/>
      <c r="CS303" s="253"/>
      <c r="CT303" s="253"/>
      <c r="CU303" s="253"/>
      <c r="CV303" s="253"/>
      <c r="CW303" s="253"/>
      <c r="CX303" s="253"/>
      <c r="CY303" s="253"/>
      <c r="CZ303" s="253"/>
      <c r="DA303" s="253"/>
      <c r="DB303" s="253"/>
      <c r="DC303" s="253"/>
      <c r="DD303" s="253"/>
      <c r="DE303" s="253"/>
      <c r="DF303" s="253"/>
      <c r="DG303" s="253"/>
      <c r="DH303" s="253"/>
      <c r="DI303" s="253"/>
      <c r="DJ303" s="253"/>
      <c r="DK303" s="253"/>
      <c r="DL303" s="253"/>
      <c r="DM303" s="253"/>
      <c r="DN303" s="253"/>
      <c r="DO303" s="253"/>
      <c r="DP303" s="253"/>
      <c r="DQ303" s="253"/>
      <c r="DR303" s="253"/>
      <c r="DS303" s="253"/>
      <c r="DT303" s="253"/>
      <c r="DU303" s="253"/>
      <c r="DV303" s="253"/>
      <c r="DW303" s="253"/>
      <c r="DX303" s="253"/>
      <c r="DY303" s="253"/>
      <c r="DZ303" s="254"/>
    </row>
    <row r="304" spans="1:130" x14ac:dyDescent="0.3">
      <c r="A304" s="439"/>
      <c r="B304" s="263" t="s">
        <v>79</v>
      </c>
      <c r="C304" s="252"/>
      <c r="D304" s="253"/>
      <c r="E304" s="253"/>
      <c r="F304" s="253"/>
      <c r="G304" s="253"/>
      <c r="H304" s="253"/>
      <c r="I304" s="253"/>
      <c r="J304" s="253"/>
      <c r="K304" s="253"/>
      <c r="L304" s="253"/>
      <c r="M304" s="253"/>
      <c r="N304" s="253"/>
      <c r="O304" s="253"/>
      <c r="P304" s="253"/>
      <c r="Q304" s="253"/>
      <c r="R304" s="253"/>
      <c r="S304" s="253"/>
      <c r="T304" s="253"/>
      <c r="U304" s="253"/>
      <c r="V304" s="253"/>
      <c r="W304" s="253"/>
      <c r="X304" s="253"/>
      <c r="Y304" s="253"/>
      <c r="Z304" s="253"/>
      <c r="AA304" s="253"/>
      <c r="AB304" s="253"/>
      <c r="AC304" s="253"/>
      <c r="AD304" s="253"/>
      <c r="AE304" s="253"/>
      <c r="AF304" s="253"/>
      <c r="AG304" s="253"/>
      <c r="AH304" s="253"/>
      <c r="AI304" s="253"/>
      <c r="AJ304" s="253"/>
      <c r="AK304" s="253"/>
      <c r="AL304" s="253"/>
      <c r="AM304" s="253"/>
      <c r="AN304" s="253"/>
      <c r="AO304" s="253"/>
      <c r="AP304" s="253"/>
      <c r="AQ304" s="253"/>
      <c r="AR304" s="253"/>
      <c r="AS304" s="253"/>
      <c r="AT304" s="253"/>
      <c r="AU304" s="253"/>
      <c r="AV304" s="253"/>
      <c r="AW304" s="253"/>
      <c r="AX304" s="253"/>
      <c r="AY304" s="253"/>
      <c r="AZ304" s="253"/>
      <c r="BA304" s="253"/>
      <c r="BB304" s="253"/>
      <c r="BC304" s="253"/>
      <c r="BD304" s="253"/>
      <c r="BE304" s="253"/>
      <c r="BF304" s="253"/>
      <c r="BG304" s="253"/>
      <c r="BH304" s="253"/>
      <c r="BI304" s="253"/>
      <c r="BJ304" s="253"/>
      <c r="BK304" s="253"/>
      <c r="BL304" s="253"/>
      <c r="BM304" s="253"/>
      <c r="BN304" s="253"/>
      <c r="BO304" s="253"/>
      <c r="BP304" s="253"/>
      <c r="BQ304" s="253"/>
      <c r="BR304" s="253"/>
      <c r="BS304" s="253"/>
      <c r="BT304" s="253"/>
      <c r="BU304" s="253"/>
      <c r="BV304" s="253"/>
      <c r="BW304" s="253"/>
      <c r="BX304" s="253"/>
      <c r="BY304" s="253"/>
      <c r="BZ304" s="253"/>
      <c r="CA304" s="253"/>
      <c r="CB304" s="253"/>
      <c r="CC304" s="253"/>
      <c r="CD304" s="253"/>
      <c r="CE304" s="253"/>
      <c r="CF304" s="253"/>
      <c r="CG304" s="253"/>
      <c r="CH304" s="253"/>
      <c r="CI304" s="253"/>
      <c r="CJ304" s="253"/>
      <c r="CK304" s="253"/>
      <c r="CL304" s="253"/>
      <c r="CM304" s="253"/>
      <c r="CN304" s="253"/>
      <c r="CO304" s="253"/>
      <c r="CP304" s="253"/>
      <c r="CQ304" s="253"/>
      <c r="CR304" s="253"/>
      <c r="CS304" s="253"/>
      <c r="CT304" s="253"/>
      <c r="CU304" s="253"/>
      <c r="CV304" s="253"/>
      <c r="CW304" s="253"/>
      <c r="CX304" s="253"/>
      <c r="CY304" s="253"/>
      <c r="CZ304" s="253"/>
      <c r="DA304" s="253"/>
      <c r="DB304" s="253"/>
      <c r="DC304" s="253"/>
      <c r="DD304" s="253"/>
      <c r="DE304" s="253"/>
      <c r="DF304" s="253"/>
      <c r="DG304" s="253"/>
      <c r="DH304" s="253"/>
      <c r="DI304" s="253"/>
      <c r="DJ304" s="253"/>
      <c r="DK304" s="253"/>
      <c r="DL304" s="253"/>
      <c r="DM304" s="253"/>
      <c r="DN304" s="253"/>
      <c r="DO304" s="253"/>
      <c r="DP304" s="253"/>
      <c r="DQ304" s="253"/>
      <c r="DR304" s="253"/>
      <c r="DS304" s="253"/>
      <c r="DT304" s="253"/>
      <c r="DU304" s="253"/>
      <c r="DV304" s="253"/>
      <c r="DW304" s="253"/>
      <c r="DX304" s="253"/>
      <c r="DY304" s="253"/>
      <c r="DZ304" s="254"/>
    </row>
    <row r="305" spans="1:130" x14ac:dyDescent="0.3">
      <c r="A305" s="439"/>
      <c r="B305" s="263" t="s">
        <v>77</v>
      </c>
      <c r="C305" s="252"/>
      <c r="D305" s="253"/>
      <c r="E305" s="253"/>
      <c r="F305" s="253"/>
      <c r="G305" s="253"/>
      <c r="H305" s="253"/>
      <c r="I305" s="253"/>
      <c r="J305" s="253"/>
      <c r="K305" s="253"/>
      <c r="L305" s="253"/>
      <c r="M305" s="253"/>
      <c r="N305" s="253"/>
      <c r="O305" s="253"/>
      <c r="P305" s="253"/>
      <c r="Q305" s="253"/>
      <c r="R305" s="253"/>
      <c r="S305" s="253"/>
      <c r="T305" s="253"/>
      <c r="U305" s="253"/>
      <c r="V305" s="253"/>
      <c r="W305" s="253"/>
      <c r="X305" s="253"/>
      <c r="Y305" s="253"/>
      <c r="Z305" s="253"/>
      <c r="AA305" s="253"/>
      <c r="AB305" s="253"/>
      <c r="AC305" s="253"/>
      <c r="AD305" s="253"/>
      <c r="AE305" s="253"/>
      <c r="AF305" s="253"/>
      <c r="AG305" s="253"/>
      <c r="AH305" s="253"/>
      <c r="AI305" s="253"/>
      <c r="AJ305" s="253"/>
      <c r="AK305" s="253"/>
      <c r="AL305" s="253"/>
      <c r="AM305" s="253"/>
      <c r="AN305" s="253"/>
      <c r="AO305" s="253"/>
      <c r="AP305" s="253"/>
      <c r="AQ305" s="253"/>
      <c r="AR305" s="253"/>
      <c r="AS305" s="253"/>
      <c r="AT305" s="253"/>
      <c r="AU305" s="253"/>
      <c r="AV305" s="253"/>
      <c r="AW305" s="253"/>
      <c r="AX305" s="253"/>
      <c r="AY305" s="253"/>
      <c r="AZ305" s="253"/>
      <c r="BA305" s="253"/>
      <c r="BB305" s="253"/>
      <c r="BC305" s="253"/>
      <c r="BD305" s="253"/>
      <c r="BE305" s="253"/>
      <c r="BF305" s="253"/>
      <c r="BG305" s="253"/>
      <c r="BH305" s="253"/>
      <c r="BI305" s="253"/>
      <c r="BJ305" s="253"/>
      <c r="BK305" s="253"/>
      <c r="BL305" s="253"/>
      <c r="BM305" s="253"/>
      <c r="BN305" s="253"/>
      <c r="BO305" s="253"/>
      <c r="BP305" s="253"/>
      <c r="BQ305" s="253"/>
      <c r="BR305" s="253"/>
      <c r="BS305" s="253"/>
      <c r="BT305" s="253"/>
      <c r="BU305" s="253"/>
      <c r="BV305" s="253"/>
      <c r="BW305" s="253"/>
      <c r="BX305" s="253"/>
      <c r="BY305" s="253"/>
      <c r="BZ305" s="253"/>
      <c r="CA305" s="253"/>
      <c r="CB305" s="253"/>
      <c r="CC305" s="253"/>
      <c r="CD305" s="253"/>
      <c r="CE305" s="253"/>
      <c r="CF305" s="253"/>
      <c r="CG305" s="253"/>
      <c r="CH305" s="253"/>
      <c r="CI305" s="253"/>
      <c r="CJ305" s="253"/>
      <c r="CK305" s="253"/>
      <c r="CL305" s="253"/>
      <c r="CM305" s="253"/>
      <c r="CN305" s="253"/>
      <c r="CO305" s="253"/>
      <c r="CP305" s="253"/>
      <c r="CQ305" s="253"/>
      <c r="CR305" s="253"/>
      <c r="CS305" s="253"/>
      <c r="CT305" s="253"/>
      <c r="CU305" s="253"/>
      <c r="CV305" s="253"/>
      <c r="CW305" s="253"/>
      <c r="CX305" s="253"/>
      <c r="CY305" s="253"/>
      <c r="CZ305" s="253"/>
      <c r="DA305" s="253"/>
      <c r="DB305" s="253"/>
      <c r="DC305" s="253"/>
      <c r="DD305" s="253"/>
      <c r="DE305" s="253"/>
      <c r="DF305" s="253"/>
      <c r="DG305" s="253"/>
      <c r="DH305" s="253"/>
      <c r="DI305" s="253"/>
      <c r="DJ305" s="253"/>
      <c r="DK305" s="253"/>
      <c r="DL305" s="253"/>
      <c r="DM305" s="253"/>
      <c r="DN305" s="253"/>
      <c r="DO305" s="253"/>
      <c r="DP305" s="253"/>
      <c r="DQ305" s="253"/>
      <c r="DR305" s="253"/>
      <c r="DS305" s="253"/>
      <c r="DT305" s="253"/>
      <c r="DU305" s="253"/>
      <c r="DV305" s="253"/>
      <c r="DW305" s="253"/>
      <c r="DX305" s="253"/>
      <c r="DY305" s="253"/>
      <c r="DZ305" s="254"/>
    </row>
    <row r="306" spans="1:130" x14ac:dyDescent="0.3">
      <c r="A306" s="439"/>
      <c r="B306" s="263" t="s">
        <v>82</v>
      </c>
      <c r="C306" s="252"/>
      <c r="D306" s="253"/>
      <c r="E306" s="253"/>
      <c r="F306" s="253"/>
      <c r="G306" s="253"/>
      <c r="H306" s="253"/>
      <c r="I306" s="253"/>
      <c r="J306" s="253"/>
      <c r="K306" s="253"/>
      <c r="L306" s="253"/>
      <c r="M306" s="253"/>
      <c r="N306" s="253"/>
      <c r="O306" s="253"/>
      <c r="P306" s="253"/>
      <c r="Q306" s="253"/>
      <c r="R306" s="253"/>
      <c r="S306" s="253"/>
      <c r="T306" s="253"/>
      <c r="U306" s="253"/>
      <c r="V306" s="253"/>
      <c r="W306" s="253"/>
      <c r="X306" s="253"/>
      <c r="Y306" s="253"/>
      <c r="Z306" s="253"/>
      <c r="AA306" s="253"/>
      <c r="AB306" s="253"/>
      <c r="AC306" s="253"/>
      <c r="AD306" s="253"/>
      <c r="AE306" s="253"/>
      <c r="AF306" s="253"/>
      <c r="AG306" s="253"/>
      <c r="AH306" s="253"/>
      <c r="AI306" s="253"/>
      <c r="AJ306" s="253"/>
      <c r="AK306" s="253"/>
      <c r="AL306" s="253"/>
      <c r="AM306" s="253"/>
      <c r="AN306" s="253"/>
      <c r="AO306" s="253"/>
      <c r="AP306" s="253"/>
      <c r="AQ306" s="253"/>
      <c r="AR306" s="253"/>
      <c r="AS306" s="253"/>
      <c r="AT306" s="253"/>
      <c r="AU306" s="253"/>
      <c r="AV306" s="253"/>
      <c r="AW306" s="253"/>
      <c r="AX306" s="253"/>
      <c r="AY306" s="253"/>
      <c r="AZ306" s="253"/>
      <c r="BA306" s="253"/>
      <c r="BB306" s="253"/>
      <c r="BC306" s="253"/>
      <c r="BD306" s="253"/>
      <c r="BE306" s="253"/>
      <c r="BF306" s="253"/>
      <c r="BG306" s="253"/>
      <c r="BH306" s="253"/>
      <c r="BI306" s="253"/>
      <c r="BJ306" s="253"/>
      <c r="BK306" s="253"/>
      <c r="BL306" s="253"/>
      <c r="BM306" s="253"/>
      <c r="BN306" s="253"/>
      <c r="BO306" s="253"/>
      <c r="BP306" s="253"/>
      <c r="BQ306" s="253"/>
      <c r="BR306" s="253"/>
      <c r="BS306" s="253"/>
      <c r="BT306" s="253"/>
      <c r="BU306" s="253"/>
      <c r="BV306" s="253"/>
      <c r="BW306" s="253"/>
      <c r="BX306" s="253"/>
      <c r="BY306" s="253"/>
      <c r="BZ306" s="253"/>
      <c r="CA306" s="253"/>
      <c r="CB306" s="253"/>
      <c r="CC306" s="253"/>
      <c r="CD306" s="253"/>
      <c r="CE306" s="253"/>
      <c r="CF306" s="253"/>
      <c r="CG306" s="253"/>
      <c r="CH306" s="253"/>
      <c r="CI306" s="253"/>
      <c r="CJ306" s="253"/>
      <c r="CK306" s="253"/>
      <c r="CL306" s="253"/>
      <c r="CM306" s="253"/>
      <c r="CN306" s="253"/>
      <c r="CO306" s="253"/>
      <c r="CP306" s="253"/>
      <c r="CQ306" s="253"/>
      <c r="CR306" s="253"/>
      <c r="CS306" s="253"/>
      <c r="CT306" s="253"/>
      <c r="CU306" s="253"/>
      <c r="CV306" s="253"/>
      <c r="CW306" s="253"/>
      <c r="CX306" s="253"/>
      <c r="CY306" s="253"/>
      <c r="CZ306" s="253"/>
      <c r="DA306" s="253"/>
      <c r="DB306" s="253"/>
      <c r="DC306" s="253"/>
      <c r="DD306" s="253"/>
      <c r="DE306" s="253"/>
      <c r="DF306" s="253"/>
      <c r="DG306" s="253"/>
      <c r="DH306" s="253"/>
      <c r="DI306" s="253"/>
      <c r="DJ306" s="253"/>
      <c r="DK306" s="253"/>
      <c r="DL306" s="253"/>
      <c r="DM306" s="253"/>
      <c r="DN306" s="253"/>
      <c r="DO306" s="253"/>
      <c r="DP306" s="253"/>
      <c r="DQ306" s="253"/>
      <c r="DR306" s="253"/>
      <c r="DS306" s="253"/>
      <c r="DT306" s="253"/>
      <c r="DU306" s="253"/>
      <c r="DV306" s="253"/>
      <c r="DW306" s="253"/>
      <c r="DX306" s="253"/>
      <c r="DY306" s="253"/>
      <c r="DZ306" s="254"/>
    </row>
    <row r="307" spans="1:130" x14ac:dyDescent="0.3">
      <c r="A307" s="439"/>
      <c r="B307" s="263" t="s">
        <v>83</v>
      </c>
      <c r="C307" s="252"/>
      <c r="D307" s="253"/>
      <c r="E307" s="253"/>
      <c r="F307" s="253"/>
      <c r="G307" s="253"/>
      <c r="H307" s="253"/>
      <c r="I307" s="253"/>
      <c r="J307" s="253"/>
      <c r="K307" s="253"/>
      <c r="L307" s="253"/>
      <c r="M307" s="253"/>
      <c r="N307" s="253"/>
      <c r="O307" s="253"/>
      <c r="P307" s="253"/>
      <c r="Q307" s="253"/>
      <c r="R307" s="253"/>
      <c r="S307" s="253"/>
      <c r="T307" s="253"/>
      <c r="U307" s="253"/>
      <c r="V307" s="253"/>
      <c r="W307" s="253"/>
      <c r="X307" s="253"/>
      <c r="Y307" s="253"/>
      <c r="Z307" s="253"/>
      <c r="AA307" s="253"/>
      <c r="AB307" s="253"/>
      <c r="AC307" s="253"/>
      <c r="AD307" s="253"/>
      <c r="AE307" s="253"/>
      <c r="AF307" s="253"/>
      <c r="AG307" s="253"/>
      <c r="AH307" s="253"/>
      <c r="AI307" s="253"/>
      <c r="AJ307" s="253"/>
      <c r="AK307" s="253"/>
      <c r="AL307" s="253"/>
      <c r="AM307" s="253"/>
      <c r="AN307" s="253"/>
      <c r="AO307" s="253"/>
      <c r="AP307" s="253"/>
      <c r="AQ307" s="253"/>
      <c r="AR307" s="253"/>
      <c r="AS307" s="253"/>
      <c r="AT307" s="253"/>
      <c r="AU307" s="253"/>
      <c r="AV307" s="253"/>
      <c r="AW307" s="253"/>
      <c r="AX307" s="253"/>
      <c r="AY307" s="253"/>
      <c r="AZ307" s="253"/>
      <c r="BA307" s="253"/>
      <c r="BB307" s="253"/>
      <c r="BC307" s="253"/>
      <c r="BD307" s="253"/>
      <c r="BE307" s="253"/>
      <c r="BF307" s="253"/>
      <c r="BG307" s="253"/>
      <c r="BH307" s="253"/>
      <c r="BI307" s="253"/>
      <c r="BJ307" s="253"/>
      <c r="BK307" s="253"/>
      <c r="BL307" s="253"/>
      <c r="BM307" s="253"/>
      <c r="BN307" s="253"/>
      <c r="BO307" s="253"/>
      <c r="BP307" s="253"/>
      <c r="BQ307" s="253"/>
      <c r="BR307" s="253"/>
      <c r="BS307" s="253"/>
      <c r="BT307" s="253"/>
      <c r="BU307" s="253"/>
      <c r="BV307" s="253"/>
      <c r="BW307" s="253"/>
      <c r="BX307" s="253"/>
      <c r="BY307" s="253"/>
      <c r="BZ307" s="253"/>
      <c r="CA307" s="253"/>
      <c r="CB307" s="253"/>
      <c r="CC307" s="253"/>
      <c r="CD307" s="253"/>
      <c r="CE307" s="253"/>
      <c r="CF307" s="253"/>
      <c r="CG307" s="253"/>
      <c r="CH307" s="253"/>
      <c r="CI307" s="253"/>
      <c r="CJ307" s="253"/>
      <c r="CK307" s="253"/>
      <c r="CL307" s="253"/>
      <c r="CM307" s="253"/>
      <c r="CN307" s="253"/>
      <c r="CO307" s="253"/>
      <c r="CP307" s="253"/>
      <c r="CQ307" s="253"/>
      <c r="CR307" s="253"/>
      <c r="CS307" s="253"/>
      <c r="CT307" s="253"/>
      <c r="CU307" s="253"/>
      <c r="CV307" s="253"/>
      <c r="CW307" s="253"/>
      <c r="CX307" s="253"/>
      <c r="CY307" s="253"/>
      <c r="CZ307" s="253"/>
      <c r="DA307" s="253"/>
      <c r="DB307" s="253"/>
      <c r="DC307" s="253"/>
      <c r="DD307" s="253"/>
      <c r="DE307" s="253"/>
      <c r="DF307" s="253"/>
      <c r="DG307" s="253"/>
      <c r="DH307" s="253"/>
      <c r="DI307" s="253"/>
      <c r="DJ307" s="253"/>
      <c r="DK307" s="253"/>
      <c r="DL307" s="253"/>
      <c r="DM307" s="253"/>
      <c r="DN307" s="253"/>
      <c r="DO307" s="253"/>
      <c r="DP307" s="253"/>
      <c r="DQ307" s="253"/>
      <c r="DR307" s="253"/>
      <c r="DS307" s="253"/>
      <c r="DT307" s="253"/>
      <c r="DU307" s="253"/>
      <c r="DV307" s="253"/>
      <c r="DW307" s="253"/>
      <c r="DX307" s="253"/>
      <c r="DY307" s="253"/>
      <c r="DZ307" s="254"/>
    </row>
    <row r="308" spans="1:130" x14ac:dyDescent="0.3">
      <c r="A308" s="439"/>
      <c r="B308" s="263" t="s">
        <v>38</v>
      </c>
      <c r="C308" s="252"/>
      <c r="D308" s="253"/>
      <c r="E308" s="253"/>
      <c r="F308" s="253"/>
      <c r="G308" s="253"/>
      <c r="H308" s="253"/>
      <c r="I308" s="253"/>
      <c r="J308" s="253"/>
      <c r="K308" s="253"/>
      <c r="L308" s="253"/>
      <c r="M308" s="253"/>
      <c r="N308" s="253"/>
      <c r="O308" s="253"/>
      <c r="P308" s="253"/>
      <c r="Q308" s="253"/>
      <c r="R308" s="253"/>
      <c r="S308" s="253"/>
      <c r="T308" s="253"/>
      <c r="U308" s="253"/>
      <c r="V308" s="253"/>
      <c r="W308" s="253"/>
      <c r="X308" s="253"/>
      <c r="Y308" s="253"/>
      <c r="Z308" s="253"/>
      <c r="AA308" s="253"/>
      <c r="AB308" s="253"/>
      <c r="AC308" s="253"/>
      <c r="AD308" s="253"/>
      <c r="AE308" s="253"/>
      <c r="AF308" s="253"/>
      <c r="AG308" s="253"/>
      <c r="AH308" s="253"/>
      <c r="AI308" s="253"/>
      <c r="AJ308" s="253"/>
      <c r="AK308" s="253"/>
      <c r="AL308" s="253"/>
      <c r="AM308" s="253"/>
      <c r="AN308" s="253"/>
      <c r="AO308" s="253"/>
      <c r="AP308" s="253"/>
      <c r="AQ308" s="253"/>
      <c r="AR308" s="253"/>
      <c r="AS308" s="253"/>
      <c r="AT308" s="253"/>
      <c r="AU308" s="253"/>
      <c r="AV308" s="253"/>
      <c r="AW308" s="253"/>
      <c r="AX308" s="253"/>
      <c r="AY308" s="253"/>
      <c r="AZ308" s="253"/>
      <c r="BA308" s="253"/>
      <c r="BB308" s="253"/>
      <c r="BC308" s="253"/>
      <c r="BD308" s="253"/>
      <c r="BE308" s="253"/>
      <c r="BF308" s="253"/>
      <c r="BG308" s="253"/>
      <c r="BH308" s="253"/>
      <c r="BI308" s="253"/>
      <c r="BJ308" s="253"/>
      <c r="BK308" s="253"/>
      <c r="BL308" s="253"/>
      <c r="BM308" s="253"/>
      <c r="BN308" s="253"/>
      <c r="BO308" s="253"/>
      <c r="BP308" s="253"/>
      <c r="BQ308" s="253"/>
      <c r="BR308" s="253"/>
      <c r="BS308" s="253"/>
      <c r="BT308" s="253"/>
      <c r="BU308" s="253"/>
      <c r="BV308" s="253"/>
      <c r="BW308" s="253"/>
      <c r="BX308" s="253"/>
      <c r="BY308" s="253"/>
      <c r="BZ308" s="253"/>
      <c r="CA308" s="253"/>
      <c r="CB308" s="253"/>
      <c r="CC308" s="253"/>
      <c r="CD308" s="253"/>
      <c r="CE308" s="253"/>
      <c r="CF308" s="253"/>
      <c r="CG308" s="253"/>
      <c r="CH308" s="253"/>
      <c r="CI308" s="253"/>
      <c r="CJ308" s="253"/>
      <c r="CK308" s="253"/>
      <c r="CL308" s="253"/>
      <c r="CM308" s="253"/>
      <c r="CN308" s="253"/>
      <c r="CO308" s="253"/>
      <c r="CP308" s="253"/>
      <c r="CQ308" s="253"/>
      <c r="CR308" s="253"/>
      <c r="CS308" s="253"/>
      <c r="CT308" s="253"/>
      <c r="CU308" s="253"/>
      <c r="CV308" s="253"/>
      <c r="CW308" s="253"/>
      <c r="CX308" s="253"/>
      <c r="CY308" s="253"/>
      <c r="CZ308" s="253"/>
      <c r="DA308" s="253"/>
      <c r="DB308" s="253"/>
      <c r="DC308" s="253"/>
      <c r="DD308" s="253"/>
      <c r="DE308" s="253"/>
      <c r="DF308" s="253"/>
      <c r="DG308" s="253"/>
      <c r="DH308" s="253"/>
      <c r="DI308" s="253"/>
      <c r="DJ308" s="253"/>
      <c r="DK308" s="253"/>
      <c r="DL308" s="253"/>
      <c r="DM308" s="253"/>
      <c r="DN308" s="253"/>
      <c r="DO308" s="253"/>
      <c r="DP308" s="253"/>
      <c r="DQ308" s="253"/>
      <c r="DR308" s="253"/>
      <c r="DS308" s="253"/>
      <c r="DT308" s="253"/>
      <c r="DU308" s="253"/>
      <c r="DV308" s="253"/>
      <c r="DW308" s="253"/>
      <c r="DX308" s="253"/>
      <c r="DY308" s="253"/>
      <c r="DZ308" s="254"/>
    </row>
    <row r="309" spans="1:130" x14ac:dyDescent="0.3">
      <c r="A309" s="439"/>
      <c r="B309" s="280" t="s">
        <v>80</v>
      </c>
      <c r="C309" s="252"/>
      <c r="D309" s="253"/>
      <c r="E309" s="253"/>
      <c r="F309" s="253"/>
      <c r="G309" s="253"/>
      <c r="H309" s="253"/>
      <c r="I309" s="253"/>
      <c r="J309" s="253"/>
      <c r="K309" s="253"/>
      <c r="L309" s="253"/>
      <c r="M309" s="253"/>
      <c r="N309" s="253"/>
      <c r="O309" s="253"/>
      <c r="P309" s="253"/>
      <c r="Q309" s="253"/>
      <c r="R309" s="253"/>
      <c r="S309" s="253"/>
      <c r="T309" s="253"/>
      <c r="U309" s="253"/>
      <c r="V309" s="253"/>
      <c r="W309" s="253"/>
      <c r="X309" s="253"/>
      <c r="Y309" s="253"/>
      <c r="Z309" s="253"/>
      <c r="AA309" s="253"/>
      <c r="AB309" s="253"/>
      <c r="AC309" s="253"/>
      <c r="AD309" s="253"/>
      <c r="AE309" s="253"/>
      <c r="AF309" s="253"/>
      <c r="AG309" s="253"/>
      <c r="AH309" s="253"/>
      <c r="AI309" s="253"/>
      <c r="AJ309" s="253"/>
      <c r="AK309" s="253"/>
      <c r="AL309" s="253"/>
      <c r="AM309" s="253"/>
      <c r="AN309" s="253"/>
      <c r="AO309" s="253"/>
      <c r="AP309" s="253"/>
      <c r="AQ309" s="253"/>
      <c r="AR309" s="253"/>
      <c r="AS309" s="253"/>
      <c r="AT309" s="253"/>
      <c r="AU309" s="253"/>
      <c r="AV309" s="253"/>
      <c r="AW309" s="253"/>
      <c r="AX309" s="253"/>
      <c r="AY309" s="253"/>
      <c r="AZ309" s="253"/>
      <c r="BA309" s="253"/>
      <c r="BB309" s="253"/>
      <c r="BC309" s="253"/>
      <c r="BD309" s="253"/>
      <c r="BE309" s="253"/>
      <c r="BF309" s="253"/>
      <c r="BG309" s="253"/>
      <c r="BH309" s="253"/>
      <c r="BI309" s="253"/>
      <c r="BJ309" s="253"/>
      <c r="BK309" s="253"/>
      <c r="BL309" s="253"/>
      <c r="BM309" s="253"/>
      <c r="BN309" s="253"/>
      <c r="BO309" s="253"/>
      <c r="BP309" s="253"/>
      <c r="BQ309" s="253"/>
      <c r="BR309" s="253"/>
      <c r="BS309" s="253"/>
      <c r="BT309" s="253"/>
      <c r="BU309" s="253"/>
      <c r="BV309" s="253"/>
      <c r="BW309" s="253"/>
      <c r="BX309" s="253"/>
      <c r="BY309" s="253"/>
      <c r="BZ309" s="253"/>
      <c r="CA309" s="253"/>
      <c r="CB309" s="253"/>
      <c r="CC309" s="253"/>
      <c r="CD309" s="253"/>
      <c r="CE309" s="253"/>
      <c r="CF309" s="253"/>
      <c r="CG309" s="253"/>
      <c r="CH309" s="253"/>
      <c r="CI309" s="253"/>
      <c r="CJ309" s="253"/>
      <c r="CK309" s="253"/>
      <c r="CL309" s="253"/>
      <c r="CM309" s="253"/>
      <c r="CN309" s="253"/>
      <c r="CO309" s="253"/>
      <c r="CP309" s="253"/>
      <c r="CQ309" s="253"/>
      <c r="CR309" s="253"/>
      <c r="CS309" s="253"/>
      <c r="CT309" s="253"/>
      <c r="CU309" s="253"/>
      <c r="CV309" s="253"/>
      <c r="CW309" s="253"/>
      <c r="CX309" s="253"/>
      <c r="CY309" s="253"/>
      <c r="CZ309" s="253"/>
      <c r="DA309" s="253"/>
      <c r="DB309" s="253"/>
      <c r="DC309" s="253"/>
      <c r="DD309" s="253"/>
      <c r="DE309" s="253"/>
      <c r="DF309" s="253"/>
      <c r="DG309" s="253"/>
      <c r="DH309" s="253"/>
      <c r="DI309" s="253"/>
      <c r="DJ309" s="253"/>
      <c r="DK309" s="253"/>
      <c r="DL309" s="253"/>
      <c r="DM309" s="253"/>
      <c r="DN309" s="253"/>
      <c r="DO309" s="253"/>
      <c r="DP309" s="253"/>
      <c r="DQ309" s="253"/>
      <c r="DR309" s="253"/>
      <c r="DS309" s="253"/>
      <c r="DT309" s="253"/>
      <c r="DU309" s="253"/>
      <c r="DV309" s="253"/>
      <c r="DW309" s="253"/>
      <c r="DX309" s="253"/>
      <c r="DY309" s="253"/>
      <c r="DZ309" s="254"/>
    </row>
    <row r="310" spans="1:130" x14ac:dyDescent="0.3">
      <c r="A310" s="440"/>
      <c r="B310" s="263" t="s">
        <v>81</v>
      </c>
      <c r="C310" s="252"/>
      <c r="D310" s="253"/>
      <c r="E310" s="253"/>
      <c r="F310" s="253"/>
      <c r="G310" s="253"/>
      <c r="H310" s="253"/>
      <c r="I310" s="253"/>
      <c r="J310" s="253"/>
      <c r="K310" s="253"/>
      <c r="L310" s="253"/>
      <c r="M310" s="253"/>
      <c r="N310" s="253"/>
      <c r="O310" s="253"/>
      <c r="P310" s="253"/>
      <c r="Q310" s="253"/>
      <c r="R310" s="253"/>
      <c r="S310" s="253"/>
      <c r="T310" s="253"/>
      <c r="U310" s="253"/>
      <c r="V310" s="253"/>
      <c r="W310" s="253"/>
      <c r="X310" s="253"/>
      <c r="Y310" s="253"/>
      <c r="Z310" s="253"/>
      <c r="AA310" s="253"/>
      <c r="AB310" s="253"/>
      <c r="AC310" s="253"/>
      <c r="AD310" s="253"/>
      <c r="AE310" s="253"/>
      <c r="AF310" s="253"/>
      <c r="AG310" s="253"/>
      <c r="AH310" s="253"/>
      <c r="AI310" s="253"/>
      <c r="AJ310" s="253"/>
      <c r="AK310" s="253"/>
      <c r="AL310" s="253"/>
      <c r="AM310" s="253"/>
      <c r="AN310" s="253"/>
      <c r="AO310" s="253"/>
      <c r="AP310" s="253"/>
      <c r="AQ310" s="253"/>
      <c r="AR310" s="253"/>
      <c r="AS310" s="253"/>
      <c r="AT310" s="253"/>
      <c r="AU310" s="253"/>
      <c r="AV310" s="253"/>
      <c r="AW310" s="253"/>
      <c r="AX310" s="253"/>
      <c r="AY310" s="253"/>
      <c r="AZ310" s="253"/>
      <c r="BA310" s="253"/>
      <c r="BB310" s="253"/>
      <c r="BC310" s="253"/>
      <c r="BD310" s="253"/>
      <c r="BE310" s="253"/>
      <c r="BF310" s="253"/>
      <c r="BG310" s="253"/>
      <c r="BH310" s="253"/>
      <c r="BI310" s="253"/>
      <c r="BJ310" s="253"/>
      <c r="BK310" s="253"/>
      <c r="BL310" s="253"/>
      <c r="BM310" s="253"/>
      <c r="BN310" s="253"/>
      <c r="BO310" s="253"/>
      <c r="BP310" s="253"/>
      <c r="BQ310" s="253"/>
      <c r="BR310" s="253"/>
      <c r="BS310" s="253"/>
      <c r="BT310" s="253"/>
      <c r="BU310" s="253"/>
      <c r="BV310" s="253"/>
      <c r="BW310" s="253"/>
      <c r="BX310" s="253"/>
      <c r="BY310" s="253"/>
      <c r="BZ310" s="253"/>
      <c r="CA310" s="253"/>
      <c r="CB310" s="253"/>
      <c r="CC310" s="253"/>
      <c r="CD310" s="253"/>
      <c r="CE310" s="253"/>
      <c r="CF310" s="253"/>
      <c r="CG310" s="253"/>
      <c r="CH310" s="253"/>
      <c r="CI310" s="253"/>
      <c r="CJ310" s="253"/>
      <c r="CK310" s="253"/>
      <c r="CL310" s="253"/>
      <c r="CM310" s="253"/>
      <c r="CN310" s="253"/>
      <c r="CO310" s="253"/>
      <c r="CP310" s="253"/>
      <c r="CQ310" s="253"/>
      <c r="CR310" s="253"/>
      <c r="CS310" s="253"/>
      <c r="CT310" s="253"/>
      <c r="CU310" s="253"/>
      <c r="CV310" s="253"/>
      <c r="CW310" s="253"/>
      <c r="CX310" s="253"/>
      <c r="CY310" s="253"/>
      <c r="CZ310" s="253"/>
      <c r="DA310" s="253"/>
      <c r="DB310" s="253"/>
      <c r="DC310" s="253"/>
      <c r="DD310" s="253"/>
      <c r="DE310" s="253"/>
      <c r="DF310" s="253"/>
      <c r="DG310" s="253"/>
      <c r="DH310" s="253"/>
      <c r="DI310" s="253"/>
      <c r="DJ310" s="253"/>
      <c r="DK310" s="253"/>
      <c r="DL310" s="253"/>
      <c r="DM310" s="253"/>
      <c r="DN310" s="253"/>
      <c r="DO310" s="253"/>
      <c r="DP310" s="253"/>
      <c r="DQ310" s="253"/>
      <c r="DR310" s="253"/>
      <c r="DS310" s="253"/>
      <c r="DT310" s="253"/>
      <c r="DU310" s="253"/>
      <c r="DV310" s="253"/>
      <c r="DW310" s="253"/>
      <c r="DX310" s="253"/>
      <c r="DY310" s="253"/>
      <c r="DZ310" s="254"/>
    </row>
    <row r="311" spans="1:130" x14ac:dyDescent="0.3">
      <c r="A311" s="438">
        <f t="shared" ref="A311" si="15">A303+7</f>
        <v>43244</v>
      </c>
      <c r="B311" s="263" t="s">
        <v>78</v>
      </c>
      <c r="C311" s="252"/>
      <c r="D311" s="253"/>
      <c r="E311" s="253"/>
      <c r="F311" s="253"/>
      <c r="G311" s="253"/>
      <c r="H311" s="253"/>
      <c r="I311" s="253"/>
      <c r="J311" s="253"/>
      <c r="K311" s="253"/>
      <c r="L311" s="253"/>
      <c r="M311" s="253"/>
      <c r="N311" s="253"/>
      <c r="O311" s="253"/>
      <c r="P311" s="253"/>
      <c r="Q311" s="253"/>
      <c r="R311" s="253"/>
      <c r="S311" s="253"/>
      <c r="T311" s="253"/>
      <c r="U311" s="253"/>
      <c r="V311" s="253"/>
      <c r="W311" s="253"/>
      <c r="X311" s="253"/>
      <c r="Y311" s="253"/>
      <c r="Z311" s="253"/>
      <c r="AA311" s="253"/>
      <c r="AB311" s="253"/>
      <c r="AC311" s="253"/>
      <c r="AD311" s="253"/>
      <c r="AE311" s="253"/>
      <c r="AF311" s="253"/>
      <c r="AG311" s="253"/>
      <c r="AH311" s="253"/>
      <c r="AI311" s="253"/>
      <c r="AJ311" s="253"/>
      <c r="AK311" s="253"/>
      <c r="AL311" s="253"/>
      <c r="AM311" s="253"/>
      <c r="AN311" s="253"/>
      <c r="AO311" s="253"/>
      <c r="AP311" s="253"/>
      <c r="AQ311" s="253"/>
      <c r="AR311" s="253"/>
      <c r="AS311" s="253"/>
      <c r="AT311" s="253"/>
      <c r="AU311" s="253"/>
      <c r="AV311" s="253"/>
      <c r="AW311" s="253"/>
      <c r="AX311" s="253"/>
      <c r="AY311" s="253"/>
      <c r="AZ311" s="253"/>
      <c r="BA311" s="253"/>
      <c r="BB311" s="253"/>
      <c r="BC311" s="253"/>
      <c r="BD311" s="253"/>
      <c r="BE311" s="253"/>
      <c r="BF311" s="253"/>
      <c r="BG311" s="253"/>
      <c r="BH311" s="253"/>
      <c r="BI311" s="253"/>
      <c r="BJ311" s="253"/>
      <c r="BK311" s="253"/>
      <c r="BL311" s="253"/>
      <c r="BM311" s="253"/>
      <c r="BN311" s="253"/>
      <c r="BO311" s="253"/>
      <c r="BP311" s="253"/>
      <c r="BQ311" s="253"/>
      <c r="BR311" s="253"/>
      <c r="BS311" s="253"/>
      <c r="BT311" s="253"/>
      <c r="BU311" s="253"/>
      <c r="BV311" s="253"/>
      <c r="BW311" s="253"/>
      <c r="BX311" s="253"/>
      <c r="BY311" s="253"/>
      <c r="BZ311" s="253"/>
      <c r="CA311" s="253"/>
      <c r="CB311" s="253"/>
      <c r="CC311" s="253"/>
      <c r="CD311" s="253"/>
      <c r="CE311" s="253"/>
      <c r="CF311" s="253"/>
      <c r="CG311" s="253"/>
      <c r="CH311" s="253"/>
      <c r="CI311" s="253"/>
      <c r="CJ311" s="253"/>
      <c r="CK311" s="253"/>
      <c r="CL311" s="253"/>
      <c r="CM311" s="253"/>
      <c r="CN311" s="253"/>
      <c r="CO311" s="253"/>
      <c r="CP311" s="253"/>
      <c r="CQ311" s="253"/>
      <c r="CR311" s="253"/>
      <c r="CS311" s="253"/>
      <c r="CT311" s="253"/>
      <c r="CU311" s="253"/>
      <c r="CV311" s="253"/>
      <c r="CW311" s="253"/>
      <c r="CX311" s="253"/>
      <c r="CY311" s="253"/>
      <c r="CZ311" s="253"/>
      <c r="DA311" s="253"/>
      <c r="DB311" s="253"/>
      <c r="DC311" s="253"/>
      <c r="DD311" s="253"/>
      <c r="DE311" s="253"/>
      <c r="DF311" s="253"/>
      <c r="DG311" s="253"/>
      <c r="DH311" s="253"/>
      <c r="DI311" s="253"/>
      <c r="DJ311" s="253"/>
      <c r="DK311" s="253"/>
      <c r="DL311" s="253"/>
      <c r="DM311" s="253"/>
      <c r="DN311" s="253"/>
      <c r="DO311" s="253"/>
      <c r="DP311" s="253"/>
      <c r="DQ311" s="253"/>
      <c r="DR311" s="253"/>
      <c r="DS311" s="253"/>
      <c r="DT311" s="253"/>
      <c r="DU311" s="253"/>
      <c r="DV311" s="253"/>
      <c r="DW311" s="253"/>
      <c r="DX311" s="253"/>
      <c r="DY311" s="253"/>
      <c r="DZ311" s="254"/>
    </row>
    <row r="312" spans="1:130" x14ac:dyDescent="0.3">
      <c r="A312" s="439"/>
      <c r="B312" s="263" t="s">
        <v>79</v>
      </c>
      <c r="C312" s="252"/>
      <c r="D312" s="253"/>
      <c r="E312" s="253"/>
      <c r="F312" s="253"/>
      <c r="G312" s="253"/>
      <c r="H312" s="253"/>
      <c r="I312" s="253"/>
      <c r="J312" s="253"/>
      <c r="K312" s="253"/>
      <c r="L312" s="253"/>
      <c r="M312" s="253"/>
      <c r="N312" s="253"/>
      <c r="O312" s="253"/>
      <c r="P312" s="253"/>
      <c r="Q312" s="253"/>
      <c r="R312" s="253"/>
      <c r="S312" s="253"/>
      <c r="T312" s="253"/>
      <c r="U312" s="253"/>
      <c r="V312" s="253"/>
      <c r="W312" s="253"/>
      <c r="X312" s="253"/>
      <c r="Y312" s="253"/>
      <c r="Z312" s="253"/>
      <c r="AA312" s="253"/>
      <c r="AB312" s="253"/>
      <c r="AC312" s="253"/>
      <c r="AD312" s="253"/>
      <c r="AE312" s="253"/>
      <c r="AF312" s="253"/>
      <c r="AG312" s="253"/>
      <c r="AH312" s="253"/>
      <c r="AI312" s="253"/>
      <c r="AJ312" s="253"/>
      <c r="AK312" s="253"/>
      <c r="AL312" s="253"/>
      <c r="AM312" s="253"/>
      <c r="AN312" s="253"/>
      <c r="AO312" s="253"/>
      <c r="AP312" s="253"/>
      <c r="AQ312" s="253"/>
      <c r="AR312" s="253"/>
      <c r="AS312" s="253"/>
      <c r="AT312" s="253"/>
      <c r="AU312" s="253"/>
      <c r="AV312" s="253"/>
      <c r="AW312" s="253"/>
      <c r="AX312" s="253"/>
      <c r="AY312" s="253"/>
      <c r="AZ312" s="253"/>
      <c r="BA312" s="253"/>
      <c r="BB312" s="253"/>
      <c r="BC312" s="253"/>
      <c r="BD312" s="253"/>
      <c r="BE312" s="253"/>
      <c r="BF312" s="253"/>
      <c r="BG312" s="253"/>
      <c r="BH312" s="253"/>
      <c r="BI312" s="253"/>
      <c r="BJ312" s="253"/>
      <c r="BK312" s="253"/>
      <c r="BL312" s="253"/>
      <c r="BM312" s="253"/>
      <c r="BN312" s="253"/>
      <c r="BO312" s="253"/>
      <c r="BP312" s="253"/>
      <c r="BQ312" s="253"/>
      <c r="BR312" s="253"/>
      <c r="BS312" s="253"/>
      <c r="BT312" s="253"/>
      <c r="BU312" s="253"/>
      <c r="BV312" s="253"/>
      <c r="BW312" s="253"/>
      <c r="BX312" s="253"/>
      <c r="BY312" s="253"/>
      <c r="BZ312" s="253"/>
      <c r="CA312" s="253"/>
      <c r="CB312" s="253"/>
      <c r="CC312" s="253"/>
      <c r="CD312" s="253"/>
      <c r="CE312" s="253"/>
      <c r="CF312" s="253"/>
      <c r="CG312" s="253"/>
      <c r="CH312" s="253"/>
      <c r="CI312" s="253"/>
      <c r="CJ312" s="253"/>
      <c r="CK312" s="253"/>
      <c r="CL312" s="253"/>
      <c r="CM312" s="253"/>
      <c r="CN312" s="253"/>
      <c r="CO312" s="253"/>
      <c r="CP312" s="253"/>
      <c r="CQ312" s="253"/>
      <c r="CR312" s="253"/>
      <c r="CS312" s="253"/>
      <c r="CT312" s="253"/>
      <c r="CU312" s="253"/>
      <c r="CV312" s="253"/>
      <c r="CW312" s="253"/>
      <c r="CX312" s="253"/>
      <c r="CY312" s="253"/>
      <c r="CZ312" s="253"/>
      <c r="DA312" s="253"/>
      <c r="DB312" s="253"/>
      <c r="DC312" s="253"/>
      <c r="DD312" s="253"/>
      <c r="DE312" s="253"/>
      <c r="DF312" s="253"/>
      <c r="DG312" s="253"/>
      <c r="DH312" s="253"/>
      <c r="DI312" s="253"/>
      <c r="DJ312" s="253"/>
      <c r="DK312" s="253"/>
      <c r="DL312" s="253"/>
      <c r="DM312" s="253"/>
      <c r="DN312" s="253"/>
      <c r="DO312" s="253"/>
      <c r="DP312" s="253"/>
      <c r="DQ312" s="253"/>
      <c r="DR312" s="253"/>
      <c r="DS312" s="253"/>
      <c r="DT312" s="253"/>
      <c r="DU312" s="253"/>
      <c r="DV312" s="253"/>
      <c r="DW312" s="253"/>
      <c r="DX312" s="253"/>
      <c r="DY312" s="253"/>
      <c r="DZ312" s="254"/>
    </row>
    <row r="313" spans="1:130" x14ac:dyDescent="0.3">
      <c r="A313" s="439"/>
      <c r="B313" s="263" t="s">
        <v>77</v>
      </c>
      <c r="C313" s="252"/>
      <c r="D313" s="253"/>
      <c r="E313" s="253"/>
      <c r="F313" s="253"/>
      <c r="G313" s="253"/>
      <c r="H313" s="253"/>
      <c r="I313" s="253"/>
      <c r="J313" s="253"/>
      <c r="K313" s="253"/>
      <c r="L313" s="253"/>
      <c r="M313" s="253"/>
      <c r="N313" s="253"/>
      <c r="O313" s="253"/>
      <c r="P313" s="253"/>
      <c r="Q313" s="253"/>
      <c r="R313" s="253"/>
      <c r="S313" s="253"/>
      <c r="T313" s="253"/>
      <c r="U313" s="253"/>
      <c r="V313" s="253"/>
      <c r="W313" s="253"/>
      <c r="X313" s="253"/>
      <c r="Y313" s="253"/>
      <c r="Z313" s="253"/>
      <c r="AA313" s="253"/>
      <c r="AB313" s="253"/>
      <c r="AC313" s="253"/>
      <c r="AD313" s="253"/>
      <c r="AE313" s="253"/>
      <c r="AF313" s="253"/>
      <c r="AG313" s="253"/>
      <c r="AH313" s="253"/>
      <c r="AI313" s="253"/>
      <c r="AJ313" s="253"/>
      <c r="AK313" s="253"/>
      <c r="AL313" s="253"/>
      <c r="AM313" s="253"/>
      <c r="AN313" s="253"/>
      <c r="AO313" s="253"/>
      <c r="AP313" s="253"/>
      <c r="AQ313" s="253"/>
      <c r="AR313" s="253"/>
      <c r="AS313" s="253"/>
      <c r="AT313" s="253"/>
      <c r="AU313" s="253"/>
      <c r="AV313" s="253"/>
      <c r="AW313" s="253"/>
      <c r="AX313" s="253"/>
      <c r="AY313" s="253"/>
      <c r="AZ313" s="253"/>
      <c r="BA313" s="253"/>
      <c r="BB313" s="253"/>
      <c r="BC313" s="253"/>
      <c r="BD313" s="253"/>
      <c r="BE313" s="253"/>
      <c r="BF313" s="253"/>
      <c r="BG313" s="253"/>
      <c r="BH313" s="253"/>
      <c r="BI313" s="253"/>
      <c r="BJ313" s="253"/>
      <c r="BK313" s="253"/>
      <c r="BL313" s="253"/>
      <c r="BM313" s="253"/>
      <c r="BN313" s="253"/>
      <c r="BO313" s="253"/>
      <c r="BP313" s="253"/>
      <c r="BQ313" s="253"/>
      <c r="BR313" s="253"/>
      <c r="BS313" s="253"/>
      <c r="BT313" s="253"/>
      <c r="BU313" s="253"/>
      <c r="BV313" s="253"/>
      <c r="BW313" s="253"/>
      <c r="BX313" s="253"/>
      <c r="BY313" s="253"/>
      <c r="BZ313" s="253"/>
      <c r="CA313" s="253"/>
      <c r="CB313" s="253"/>
      <c r="CC313" s="253"/>
      <c r="CD313" s="253"/>
      <c r="CE313" s="253"/>
      <c r="CF313" s="253"/>
      <c r="CG313" s="253"/>
      <c r="CH313" s="253"/>
      <c r="CI313" s="253"/>
      <c r="CJ313" s="253"/>
      <c r="CK313" s="253"/>
      <c r="CL313" s="253"/>
      <c r="CM313" s="253"/>
      <c r="CN313" s="253"/>
      <c r="CO313" s="253"/>
      <c r="CP313" s="253"/>
      <c r="CQ313" s="253"/>
      <c r="CR313" s="253"/>
      <c r="CS313" s="253"/>
      <c r="CT313" s="253"/>
      <c r="CU313" s="253"/>
      <c r="CV313" s="253"/>
      <c r="CW313" s="253"/>
      <c r="CX313" s="253"/>
      <c r="CY313" s="253"/>
      <c r="CZ313" s="253"/>
      <c r="DA313" s="253"/>
      <c r="DB313" s="253"/>
      <c r="DC313" s="253"/>
      <c r="DD313" s="253"/>
      <c r="DE313" s="253"/>
      <c r="DF313" s="253"/>
      <c r="DG313" s="253"/>
      <c r="DH313" s="253"/>
      <c r="DI313" s="253"/>
      <c r="DJ313" s="253"/>
      <c r="DK313" s="253"/>
      <c r="DL313" s="253"/>
      <c r="DM313" s="253"/>
      <c r="DN313" s="253"/>
      <c r="DO313" s="253"/>
      <c r="DP313" s="253"/>
      <c r="DQ313" s="253"/>
      <c r="DR313" s="253"/>
      <c r="DS313" s="253"/>
      <c r="DT313" s="253"/>
      <c r="DU313" s="253"/>
      <c r="DV313" s="253"/>
      <c r="DW313" s="253"/>
      <c r="DX313" s="253"/>
      <c r="DY313" s="253"/>
      <c r="DZ313" s="254"/>
    </row>
    <row r="314" spans="1:130" x14ac:dyDescent="0.3">
      <c r="A314" s="439"/>
      <c r="B314" s="263" t="s">
        <v>82</v>
      </c>
      <c r="C314" s="252"/>
      <c r="D314" s="253"/>
      <c r="E314" s="253"/>
      <c r="F314" s="253"/>
      <c r="G314" s="253"/>
      <c r="H314" s="253"/>
      <c r="I314" s="253"/>
      <c r="J314" s="253"/>
      <c r="K314" s="253"/>
      <c r="L314" s="253"/>
      <c r="M314" s="253"/>
      <c r="N314" s="253"/>
      <c r="O314" s="253"/>
      <c r="P314" s="253"/>
      <c r="Q314" s="253"/>
      <c r="R314" s="253"/>
      <c r="S314" s="253"/>
      <c r="T314" s="253"/>
      <c r="U314" s="253"/>
      <c r="V314" s="253"/>
      <c r="W314" s="253"/>
      <c r="X314" s="253"/>
      <c r="Y314" s="253"/>
      <c r="Z314" s="253"/>
      <c r="AA314" s="253"/>
      <c r="AB314" s="253"/>
      <c r="AC314" s="253"/>
      <c r="AD314" s="253"/>
      <c r="AE314" s="253"/>
      <c r="AF314" s="253"/>
      <c r="AG314" s="253"/>
      <c r="AH314" s="253"/>
      <c r="AI314" s="253"/>
      <c r="AJ314" s="253"/>
      <c r="AK314" s="253"/>
      <c r="AL314" s="253"/>
      <c r="AM314" s="253"/>
      <c r="AN314" s="253"/>
      <c r="AO314" s="253"/>
      <c r="AP314" s="253"/>
      <c r="AQ314" s="253"/>
      <c r="AR314" s="253"/>
      <c r="AS314" s="253"/>
      <c r="AT314" s="253"/>
      <c r="AU314" s="253"/>
      <c r="AV314" s="253"/>
      <c r="AW314" s="253"/>
      <c r="AX314" s="253"/>
      <c r="AY314" s="253"/>
      <c r="AZ314" s="253"/>
      <c r="BA314" s="253"/>
      <c r="BB314" s="253"/>
      <c r="BC314" s="253"/>
      <c r="BD314" s="253"/>
      <c r="BE314" s="253"/>
      <c r="BF314" s="253"/>
      <c r="BG314" s="253"/>
      <c r="BH314" s="253"/>
      <c r="BI314" s="253"/>
      <c r="BJ314" s="253"/>
      <c r="BK314" s="253"/>
      <c r="BL314" s="253"/>
      <c r="BM314" s="253"/>
      <c r="BN314" s="253"/>
      <c r="BO314" s="253"/>
      <c r="BP314" s="253"/>
      <c r="BQ314" s="253"/>
      <c r="BR314" s="253"/>
      <c r="BS314" s="253"/>
      <c r="BT314" s="253"/>
      <c r="BU314" s="253"/>
      <c r="BV314" s="253"/>
      <c r="BW314" s="253"/>
      <c r="BX314" s="253"/>
      <c r="BY314" s="253"/>
      <c r="BZ314" s="253"/>
      <c r="CA314" s="253"/>
      <c r="CB314" s="253"/>
      <c r="CC314" s="253"/>
      <c r="CD314" s="253"/>
      <c r="CE314" s="253"/>
      <c r="CF314" s="253"/>
      <c r="CG314" s="253"/>
      <c r="CH314" s="253"/>
      <c r="CI314" s="253"/>
      <c r="CJ314" s="253"/>
      <c r="CK314" s="253"/>
      <c r="CL314" s="253"/>
      <c r="CM314" s="253"/>
      <c r="CN314" s="253"/>
      <c r="CO314" s="253"/>
      <c r="CP314" s="253"/>
      <c r="CQ314" s="253"/>
      <c r="CR314" s="253"/>
      <c r="CS314" s="253"/>
      <c r="CT314" s="253"/>
      <c r="CU314" s="253"/>
      <c r="CV314" s="253"/>
      <c r="CW314" s="253"/>
      <c r="CX314" s="253"/>
      <c r="CY314" s="253"/>
      <c r="CZ314" s="253"/>
      <c r="DA314" s="253"/>
      <c r="DB314" s="253"/>
      <c r="DC314" s="253"/>
      <c r="DD314" s="253"/>
      <c r="DE314" s="253"/>
      <c r="DF314" s="253"/>
      <c r="DG314" s="253"/>
      <c r="DH314" s="253"/>
      <c r="DI314" s="253"/>
      <c r="DJ314" s="253"/>
      <c r="DK314" s="253"/>
      <c r="DL314" s="253"/>
      <c r="DM314" s="253"/>
      <c r="DN314" s="253"/>
      <c r="DO314" s="253"/>
      <c r="DP314" s="253"/>
      <c r="DQ314" s="253"/>
      <c r="DR314" s="253"/>
      <c r="DS314" s="253"/>
      <c r="DT314" s="253"/>
      <c r="DU314" s="253"/>
      <c r="DV314" s="253"/>
      <c r="DW314" s="253"/>
      <c r="DX314" s="253"/>
      <c r="DY314" s="253"/>
      <c r="DZ314" s="254"/>
    </row>
    <row r="315" spans="1:130" x14ac:dyDescent="0.3">
      <c r="A315" s="439"/>
      <c r="B315" s="263" t="s">
        <v>83</v>
      </c>
      <c r="C315" s="252"/>
      <c r="D315" s="253"/>
      <c r="E315" s="253"/>
      <c r="F315" s="253"/>
      <c r="G315" s="253"/>
      <c r="H315" s="253"/>
      <c r="I315" s="253"/>
      <c r="J315" s="253"/>
      <c r="K315" s="253"/>
      <c r="L315" s="253"/>
      <c r="M315" s="253"/>
      <c r="N315" s="253"/>
      <c r="O315" s="253"/>
      <c r="P315" s="253"/>
      <c r="Q315" s="253"/>
      <c r="R315" s="253"/>
      <c r="S315" s="253"/>
      <c r="T315" s="253"/>
      <c r="U315" s="253"/>
      <c r="V315" s="253"/>
      <c r="W315" s="253"/>
      <c r="X315" s="253"/>
      <c r="Y315" s="253"/>
      <c r="Z315" s="253"/>
      <c r="AA315" s="253"/>
      <c r="AB315" s="253"/>
      <c r="AC315" s="253"/>
      <c r="AD315" s="253"/>
      <c r="AE315" s="253"/>
      <c r="AF315" s="253"/>
      <c r="AG315" s="253"/>
      <c r="AH315" s="253"/>
      <c r="AI315" s="253"/>
      <c r="AJ315" s="253"/>
      <c r="AK315" s="253"/>
      <c r="AL315" s="253"/>
      <c r="AM315" s="253"/>
      <c r="AN315" s="253"/>
      <c r="AO315" s="253"/>
      <c r="AP315" s="253"/>
      <c r="AQ315" s="253"/>
      <c r="AR315" s="253"/>
      <c r="AS315" s="253"/>
      <c r="AT315" s="253"/>
      <c r="AU315" s="253"/>
      <c r="AV315" s="253"/>
      <c r="AW315" s="253"/>
      <c r="AX315" s="253"/>
      <c r="AY315" s="253"/>
      <c r="AZ315" s="253"/>
      <c r="BA315" s="253"/>
      <c r="BB315" s="253"/>
      <c r="BC315" s="253"/>
      <c r="BD315" s="253"/>
      <c r="BE315" s="253"/>
      <c r="BF315" s="253"/>
      <c r="BG315" s="253"/>
      <c r="BH315" s="253"/>
      <c r="BI315" s="253"/>
      <c r="BJ315" s="253"/>
      <c r="BK315" s="253"/>
      <c r="BL315" s="253"/>
      <c r="BM315" s="253"/>
      <c r="BN315" s="253"/>
      <c r="BO315" s="253"/>
      <c r="BP315" s="253"/>
      <c r="BQ315" s="253"/>
      <c r="BR315" s="253"/>
      <c r="BS315" s="253"/>
      <c r="BT315" s="253"/>
      <c r="BU315" s="253"/>
      <c r="BV315" s="253"/>
      <c r="BW315" s="253"/>
      <c r="BX315" s="253"/>
      <c r="BY315" s="253"/>
      <c r="BZ315" s="253"/>
      <c r="CA315" s="253"/>
      <c r="CB315" s="253"/>
      <c r="CC315" s="253"/>
      <c r="CD315" s="253"/>
      <c r="CE315" s="253"/>
      <c r="CF315" s="253"/>
      <c r="CG315" s="253"/>
      <c r="CH315" s="253"/>
      <c r="CI315" s="253"/>
      <c r="CJ315" s="253"/>
      <c r="CK315" s="253"/>
      <c r="CL315" s="253"/>
      <c r="CM315" s="253"/>
      <c r="CN315" s="253"/>
      <c r="CO315" s="253"/>
      <c r="CP315" s="253"/>
      <c r="CQ315" s="253"/>
      <c r="CR315" s="253"/>
      <c r="CS315" s="253"/>
      <c r="CT315" s="253"/>
      <c r="CU315" s="253"/>
      <c r="CV315" s="253"/>
      <c r="CW315" s="253"/>
      <c r="CX315" s="253"/>
      <c r="CY315" s="253"/>
      <c r="CZ315" s="253"/>
      <c r="DA315" s="253"/>
      <c r="DB315" s="253"/>
      <c r="DC315" s="253"/>
      <c r="DD315" s="253"/>
      <c r="DE315" s="253"/>
      <c r="DF315" s="253"/>
      <c r="DG315" s="253"/>
      <c r="DH315" s="253"/>
      <c r="DI315" s="253"/>
      <c r="DJ315" s="253"/>
      <c r="DK315" s="253"/>
      <c r="DL315" s="253"/>
      <c r="DM315" s="253"/>
      <c r="DN315" s="253"/>
      <c r="DO315" s="253"/>
      <c r="DP315" s="253"/>
      <c r="DQ315" s="253"/>
      <c r="DR315" s="253"/>
      <c r="DS315" s="253"/>
      <c r="DT315" s="253"/>
      <c r="DU315" s="253"/>
      <c r="DV315" s="253"/>
      <c r="DW315" s="253"/>
      <c r="DX315" s="253"/>
      <c r="DY315" s="253"/>
      <c r="DZ315" s="254"/>
    </row>
    <row r="316" spans="1:130" x14ac:dyDescent="0.3">
      <c r="A316" s="439"/>
      <c r="B316" s="263" t="s">
        <v>38</v>
      </c>
      <c r="C316" s="252"/>
      <c r="D316" s="253"/>
      <c r="E316" s="253"/>
      <c r="F316" s="253"/>
      <c r="G316" s="253"/>
      <c r="H316" s="253"/>
      <c r="I316" s="253"/>
      <c r="J316" s="253"/>
      <c r="K316" s="253"/>
      <c r="L316" s="253"/>
      <c r="M316" s="253"/>
      <c r="N316" s="253"/>
      <c r="O316" s="253"/>
      <c r="P316" s="253"/>
      <c r="Q316" s="253"/>
      <c r="R316" s="253"/>
      <c r="S316" s="253"/>
      <c r="T316" s="253"/>
      <c r="U316" s="253"/>
      <c r="V316" s="253"/>
      <c r="W316" s="253"/>
      <c r="X316" s="253"/>
      <c r="Y316" s="253"/>
      <c r="Z316" s="253"/>
      <c r="AA316" s="253"/>
      <c r="AB316" s="253"/>
      <c r="AC316" s="253"/>
      <c r="AD316" s="253"/>
      <c r="AE316" s="253"/>
      <c r="AF316" s="253"/>
      <c r="AG316" s="253"/>
      <c r="AH316" s="253"/>
      <c r="AI316" s="253"/>
      <c r="AJ316" s="253"/>
      <c r="AK316" s="253"/>
      <c r="AL316" s="253"/>
      <c r="AM316" s="253"/>
      <c r="AN316" s="253"/>
      <c r="AO316" s="253"/>
      <c r="AP316" s="253"/>
      <c r="AQ316" s="253"/>
      <c r="AR316" s="253"/>
      <c r="AS316" s="253"/>
      <c r="AT316" s="253"/>
      <c r="AU316" s="253"/>
      <c r="AV316" s="253"/>
      <c r="AW316" s="253"/>
      <c r="AX316" s="253"/>
      <c r="AY316" s="253"/>
      <c r="AZ316" s="253"/>
      <c r="BA316" s="253"/>
      <c r="BB316" s="253"/>
      <c r="BC316" s="253"/>
      <c r="BD316" s="253"/>
      <c r="BE316" s="253"/>
      <c r="BF316" s="253"/>
      <c r="BG316" s="253"/>
      <c r="BH316" s="253"/>
      <c r="BI316" s="253"/>
      <c r="BJ316" s="253"/>
      <c r="BK316" s="253"/>
      <c r="BL316" s="253"/>
      <c r="BM316" s="253"/>
      <c r="BN316" s="253"/>
      <c r="BO316" s="253"/>
      <c r="BP316" s="253"/>
      <c r="BQ316" s="253"/>
      <c r="BR316" s="253"/>
      <c r="BS316" s="253"/>
      <c r="BT316" s="253"/>
      <c r="BU316" s="253"/>
      <c r="BV316" s="253"/>
      <c r="BW316" s="253"/>
      <c r="BX316" s="253"/>
      <c r="BY316" s="253"/>
      <c r="BZ316" s="253"/>
      <c r="CA316" s="253"/>
      <c r="CB316" s="253"/>
      <c r="CC316" s="253"/>
      <c r="CD316" s="253"/>
      <c r="CE316" s="253"/>
      <c r="CF316" s="253"/>
      <c r="CG316" s="253"/>
      <c r="CH316" s="253"/>
      <c r="CI316" s="253"/>
      <c r="CJ316" s="253"/>
      <c r="CK316" s="253"/>
      <c r="CL316" s="253"/>
      <c r="CM316" s="253"/>
      <c r="CN316" s="253"/>
      <c r="CO316" s="253"/>
      <c r="CP316" s="253"/>
      <c r="CQ316" s="253"/>
      <c r="CR316" s="253"/>
      <c r="CS316" s="253"/>
      <c r="CT316" s="253"/>
      <c r="CU316" s="253"/>
      <c r="CV316" s="253"/>
      <c r="CW316" s="253"/>
      <c r="CX316" s="253"/>
      <c r="CY316" s="253"/>
      <c r="CZ316" s="253"/>
      <c r="DA316" s="253"/>
      <c r="DB316" s="253"/>
      <c r="DC316" s="253"/>
      <c r="DD316" s="253"/>
      <c r="DE316" s="253"/>
      <c r="DF316" s="253"/>
      <c r="DG316" s="253"/>
      <c r="DH316" s="253"/>
      <c r="DI316" s="253"/>
      <c r="DJ316" s="253"/>
      <c r="DK316" s="253"/>
      <c r="DL316" s="253"/>
      <c r="DM316" s="253"/>
      <c r="DN316" s="253"/>
      <c r="DO316" s="253"/>
      <c r="DP316" s="253"/>
      <c r="DQ316" s="253"/>
      <c r="DR316" s="253"/>
      <c r="DS316" s="253"/>
      <c r="DT316" s="253"/>
      <c r="DU316" s="253"/>
      <c r="DV316" s="253"/>
      <c r="DW316" s="253"/>
      <c r="DX316" s="253"/>
      <c r="DY316" s="253"/>
      <c r="DZ316" s="254"/>
    </row>
    <row r="317" spans="1:130" x14ac:dyDescent="0.3">
      <c r="A317" s="439"/>
      <c r="B317" s="280" t="s">
        <v>80</v>
      </c>
      <c r="C317" s="252"/>
      <c r="D317" s="253"/>
      <c r="E317" s="253"/>
      <c r="F317" s="253"/>
      <c r="G317" s="253"/>
      <c r="H317" s="253"/>
      <c r="I317" s="253"/>
      <c r="J317" s="253"/>
      <c r="K317" s="253"/>
      <c r="L317" s="253"/>
      <c r="M317" s="253"/>
      <c r="N317" s="253"/>
      <c r="O317" s="253"/>
      <c r="P317" s="253"/>
      <c r="Q317" s="253"/>
      <c r="R317" s="253"/>
      <c r="S317" s="253"/>
      <c r="T317" s="253"/>
      <c r="U317" s="253"/>
      <c r="V317" s="253"/>
      <c r="W317" s="253"/>
      <c r="X317" s="253"/>
      <c r="Y317" s="253"/>
      <c r="Z317" s="253"/>
      <c r="AA317" s="253"/>
      <c r="AB317" s="253"/>
      <c r="AC317" s="253"/>
      <c r="AD317" s="253"/>
      <c r="AE317" s="253"/>
      <c r="AF317" s="253"/>
      <c r="AG317" s="253"/>
      <c r="AH317" s="253"/>
      <c r="AI317" s="253"/>
      <c r="AJ317" s="253"/>
      <c r="AK317" s="253"/>
      <c r="AL317" s="253"/>
      <c r="AM317" s="253"/>
      <c r="AN317" s="253"/>
      <c r="AO317" s="253"/>
      <c r="AP317" s="253"/>
      <c r="AQ317" s="253"/>
      <c r="AR317" s="253"/>
      <c r="AS317" s="253"/>
      <c r="AT317" s="253"/>
      <c r="AU317" s="253"/>
      <c r="AV317" s="253"/>
      <c r="AW317" s="253"/>
      <c r="AX317" s="253"/>
      <c r="AY317" s="253"/>
      <c r="AZ317" s="253"/>
      <c r="BA317" s="253"/>
      <c r="BB317" s="253"/>
      <c r="BC317" s="253"/>
      <c r="BD317" s="253"/>
      <c r="BE317" s="253"/>
      <c r="BF317" s="253"/>
      <c r="BG317" s="253"/>
      <c r="BH317" s="253"/>
      <c r="BI317" s="253"/>
      <c r="BJ317" s="253"/>
      <c r="BK317" s="253"/>
      <c r="BL317" s="253"/>
      <c r="BM317" s="253"/>
      <c r="BN317" s="253"/>
      <c r="BO317" s="253"/>
      <c r="BP317" s="253"/>
      <c r="BQ317" s="253"/>
      <c r="BR317" s="253"/>
      <c r="BS317" s="253"/>
      <c r="BT317" s="253"/>
      <c r="BU317" s="253"/>
      <c r="BV317" s="253"/>
      <c r="BW317" s="253"/>
      <c r="BX317" s="253"/>
      <c r="BY317" s="253"/>
      <c r="BZ317" s="253"/>
      <c r="CA317" s="253"/>
      <c r="CB317" s="253"/>
      <c r="CC317" s="253"/>
      <c r="CD317" s="253"/>
      <c r="CE317" s="253"/>
      <c r="CF317" s="253"/>
      <c r="CG317" s="253"/>
      <c r="CH317" s="253"/>
      <c r="CI317" s="253"/>
      <c r="CJ317" s="253"/>
      <c r="CK317" s="253"/>
      <c r="CL317" s="253"/>
      <c r="CM317" s="253"/>
      <c r="CN317" s="253"/>
      <c r="CO317" s="253"/>
      <c r="CP317" s="253"/>
      <c r="CQ317" s="253"/>
      <c r="CR317" s="253"/>
      <c r="CS317" s="253"/>
      <c r="CT317" s="253"/>
      <c r="CU317" s="253"/>
      <c r="CV317" s="253"/>
      <c r="CW317" s="253"/>
      <c r="CX317" s="253"/>
      <c r="CY317" s="253"/>
      <c r="CZ317" s="253"/>
      <c r="DA317" s="253"/>
      <c r="DB317" s="253"/>
      <c r="DC317" s="253"/>
      <c r="DD317" s="253"/>
      <c r="DE317" s="253"/>
      <c r="DF317" s="253"/>
      <c r="DG317" s="253"/>
      <c r="DH317" s="253"/>
      <c r="DI317" s="253"/>
      <c r="DJ317" s="253"/>
      <c r="DK317" s="253"/>
      <c r="DL317" s="253"/>
      <c r="DM317" s="253"/>
      <c r="DN317" s="253"/>
      <c r="DO317" s="253"/>
      <c r="DP317" s="253"/>
      <c r="DQ317" s="253"/>
      <c r="DR317" s="253"/>
      <c r="DS317" s="253"/>
      <c r="DT317" s="253"/>
      <c r="DU317" s="253"/>
      <c r="DV317" s="253"/>
      <c r="DW317" s="253"/>
      <c r="DX317" s="253"/>
      <c r="DY317" s="253"/>
      <c r="DZ317" s="254"/>
    </row>
    <row r="318" spans="1:130" x14ac:dyDescent="0.3">
      <c r="A318" s="440"/>
      <c r="B318" s="263" t="s">
        <v>81</v>
      </c>
      <c r="C318" s="252"/>
      <c r="D318" s="253"/>
      <c r="E318" s="253"/>
      <c r="F318" s="253"/>
      <c r="G318" s="253"/>
      <c r="H318" s="253"/>
      <c r="I318" s="253"/>
      <c r="J318" s="253"/>
      <c r="K318" s="253"/>
      <c r="L318" s="253"/>
      <c r="M318" s="253"/>
      <c r="N318" s="253"/>
      <c r="O318" s="253"/>
      <c r="P318" s="253"/>
      <c r="Q318" s="253"/>
      <c r="R318" s="253"/>
      <c r="S318" s="253"/>
      <c r="T318" s="253"/>
      <c r="U318" s="253"/>
      <c r="V318" s="253"/>
      <c r="W318" s="253"/>
      <c r="X318" s="253"/>
      <c r="Y318" s="253"/>
      <c r="Z318" s="253"/>
      <c r="AA318" s="253"/>
      <c r="AB318" s="253"/>
      <c r="AC318" s="253"/>
      <c r="AD318" s="253"/>
      <c r="AE318" s="253"/>
      <c r="AF318" s="253"/>
      <c r="AG318" s="253"/>
      <c r="AH318" s="253"/>
      <c r="AI318" s="253"/>
      <c r="AJ318" s="253"/>
      <c r="AK318" s="253"/>
      <c r="AL318" s="253"/>
      <c r="AM318" s="253"/>
      <c r="AN318" s="253"/>
      <c r="AO318" s="253"/>
      <c r="AP318" s="253"/>
      <c r="AQ318" s="253"/>
      <c r="AR318" s="253"/>
      <c r="AS318" s="253"/>
      <c r="AT318" s="253"/>
      <c r="AU318" s="253"/>
      <c r="AV318" s="253"/>
      <c r="AW318" s="253"/>
      <c r="AX318" s="253"/>
      <c r="AY318" s="253"/>
      <c r="AZ318" s="253"/>
      <c r="BA318" s="253"/>
      <c r="BB318" s="253"/>
      <c r="BC318" s="253"/>
      <c r="BD318" s="253"/>
      <c r="BE318" s="253"/>
      <c r="BF318" s="253"/>
      <c r="BG318" s="253"/>
      <c r="BH318" s="253"/>
      <c r="BI318" s="253"/>
      <c r="BJ318" s="253"/>
      <c r="BK318" s="253"/>
      <c r="BL318" s="253"/>
      <c r="BM318" s="253"/>
      <c r="BN318" s="253"/>
      <c r="BO318" s="253"/>
      <c r="BP318" s="253"/>
      <c r="BQ318" s="253"/>
      <c r="BR318" s="253"/>
      <c r="BS318" s="253"/>
      <c r="BT318" s="253"/>
      <c r="BU318" s="253"/>
      <c r="BV318" s="253"/>
      <c r="BW318" s="253"/>
      <c r="BX318" s="253"/>
      <c r="BY318" s="253"/>
      <c r="BZ318" s="253"/>
      <c r="CA318" s="253"/>
      <c r="CB318" s="253"/>
      <c r="CC318" s="253"/>
      <c r="CD318" s="253"/>
      <c r="CE318" s="253"/>
      <c r="CF318" s="253"/>
      <c r="CG318" s="253"/>
      <c r="CH318" s="253"/>
      <c r="CI318" s="253"/>
      <c r="CJ318" s="253"/>
      <c r="CK318" s="253"/>
      <c r="CL318" s="253"/>
      <c r="CM318" s="253"/>
      <c r="CN318" s="253"/>
      <c r="CO318" s="253"/>
      <c r="CP318" s="253"/>
      <c r="CQ318" s="253"/>
      <c r="CR318" s="253"/>
      <c r="CS318" s="253"/>
      <c r="CT318" s="253"/>
      <c r="CU318" s="253"/>
      <c r="CV318" s="253"/>
      <c r="CW318" s="253"/>
      <c r="CX318" s="253"/>
      <c r="CY318" s="253"/>
      <c r="CZ318" s="253"/>
      <c r="DA318" s="253"/>
      <c r="DB318" s="253"/>
      <c r="DC318" s="253"/>
      <c r="DD318" s="253"/>
      <c r="DE318" s="253"/>
      <c r="DF318" s="253"/>
      <c r="DG318" s="253"/>
      <c r="DH318" s="253"/>
      <c r="DI318" s="253"/>
      <c r="DJ318" s="253"/>
      <c r="DK318" s="253"/>
      <c r="DL318" s="253"/>
      <c r="DM318" s="253"/>
      <c r="DN318" s="253"/>
      <c r="DO318" s="253"/>
      <c r="DP318" s="253"/>
      <c r="DQ318" s="253"/>
      <c r="DR318" s="253"/>
      <c r="DS318" s="253"/>
      <c r="DT318" s="253"/>
      <c r="DU318" s="253"/>
      <c r="DV318" s="253"/>
      <c r="DW318" s="253"/>
      <c r="DX318" s="253"/>
      <c r="DY318" s="253"/>
      <c r="DZ318" s="254"/>
    </row>
    <row r="319" spans="1:130" x14ac:dyDescent="0.3">
      <c r="A319" s="438">
        <f t="shared" ref="A319" si="16">A311+7</f>
        <v>43251</v>
      </c>
      <c r="B319" s="263" t="s">
        <v>78</v>
      </c>
      <c r="C319" s="252"/>
      <c r="D319" s="253"/>
      <c r="E319" s="253"/>
      <c r="F319" s="253"/>
      <c r="G319" s="253"/>
      <c r="H319" s="253"/>
      <c r="I319" s="253"/>
      <c r="J319" s="253"/>
      <c r="K319" s="253"/>
      <c r="L319" s="253"/>
      <c r="M319" s="253"/>
      <c r="N319" s="253"/>
      <c r="O319" s="253"/>
      <c r="P319" s="253"/>
      <c r="Q319" s="253"/>
      <c r="R319" s="253"/>
      <c r="S319" s="253"/>
      <c r="T319" s="253"/>
      <c r="U319" s="253"/>
      <c r="V319" s="253"/>
      <c r="W319" s="253"/>
      <c r="X319" s="253"/>
      <c r="Y319" s="253"/>
      <c r="Z319" s="253"/>
      <c r="AA319" s="253"/>
      <c r="AB319" s="253"/>
      <c r="AC319" s="253"/>
      <c r="AD319" s="253"/>
      <c r="AE319" s="253"/>
      <c r="AF319" s="253"/>
      <c r="AG319" s="253"/>
      <c r="AH319" s="253"/>
      <c r="AI319" s="253"/>
      <c r="AJ319" s="253"/>
      <c r="AK319" s="253"/>
      <c r="AL319" s="253"/>
      <c r="AM319" s="253"/>
      <c r="AN319" s="253"/>
      <c r="AO319" s="253"/>
      <c r="AP319" s="253"/>
      <c r="AQ319" s="253"/>
      <c r="AR319" s="253"/>
      <c r="AS319" s="253"/>
      <c r="AT319" s="253"/>
      <c r="AU319" s="253"/>
      <c r="AV319" s="253"/>
      <c r="AW319" s="253"/>
      <c r="AX319" s="253"/>
      <c r="AY319" s="253"/>
      <c r="AZ319" s="253"/>
      <c r="BA319" s="253"/>
      <c r="BB319" s="253"/>
      <c r="BC319" s="253"/>
      <c r="BD319" s="253"/>
      <c r="BE319" s="253"/>
      <c r="BF319" s="253"/>
      <c r="BG319" s="253"/>
      <c r="BH319" s="253"/>
      <c r="BI319" s="253"/>
      <c r="BJ319" s="253"/>
      <c r="BK319" s="253"/>
      <c r="BL319" s="253"/>
      <c r="BM319" s="253"/>
      <c r="BN319" s="253"/>
      <c r="BO319" s="253"/>
      <c r="BP319" s="253"/>
      <c r="BQ319" s="253"/>
      <c r="BR319" s="253"/>
      <c r="BS319" s="253"/>
      <c r="BT319" s="253"/>
      <c r="BU319" s="253"/>
      <c r="BV319" s="253"/>
      <c r="BW319" s="253"/>
      <c r="BX319" s="253"/>
      <c r="BY319" s="253"/>
      <c r="BZ319" s="253"/>
      <c r="CA319" s="253"/>
      <c r="CB319" s="253"/>
      <c r="CC319" s="253"/>
      <c r="CD319" s="253"/>
      <c r="CE319" s="253"/>
      <c r="CF319" s="253"/>
      <c r="CG319" s="253"/>
      <c r="CH319" s="253"/>
      <c r="CI319" s="253"/>
      <c r="CJ319" s="253"/>
      <c r="CK319" s="253"/>
      <c r="CL319" s="253"/>
      <c r="CM319" s="253"/>
      <c r="CN319" s="253"/>
      <c r="CO319" s="253"/>
      <c r="CP319" s="253"/>
      <c r="CQ319" s="253"/>
      <c r="CR319" s="253"/>
      <c r="CS319" s="253"/>
      <c r="CT319" s="253"/>
      <c r="CU319" s="253"/>
      <c r="CV319" s="253"/>
      <c r="CW319" s="253"/>
      <c r="CX319" s="253"/>
      <c r="CY319" s="253"/>
      <c r="CZ319" s="253"/>
      <c r="DA319" s="253"/>
      <c r="DB319" s="253"/>
      <c r="DC319" s="253"/>
      <c r="DD319" s="253"/>
      <c r="DE319" s="253"/>
      <c r="DF319" s="253"/>
      <c r="DG319" s="253"/>
      <c r="DH319" s="253"/>
      <c r="DI319" s="253"/>
      <c r="DJ319" s="253"/>
      <c r="DK319" s="253"/>
      <c r="DL319" s="253"/>
      <c r="DM319" s="253"/>
      <c r="DN319" s="253"/>
      <c r="DO319" s="253"/>
      <c r="DP319" s="253"/>
      <c r="DQ319" s="253"/>
      <c r="DR319" s="253"/>
      <c r="DS319" s="253"/>
      <c r="DT319" s="253"/>
      <c r="DU319" s="253"/>
      <c r="DV319" s="253"/>
      <c r="DW319" s="253"/>
      <c r="DX319" s="253"/>
      <c r="DY319" s="253"/>
      <c r="DZ319" s="254"/>
    </row>
    <row r="320" spans="1:130" x14ac:dyDescent="0.3">
      <c r="A320" s="439"/>
      <c r="B320" s="263" t="s">
        <v>79</v>
      </c>
      <c r="C320" s="252"/>
      <c r="D320" s="253"/>
      <c r="E320" s="253"/>
      <c r="F320" s="253"/>
      <c r="G320" s="253"/>
      <c r="H320" s="253"/>
      <c r="I320" s="253"/>
      <c r="J320" s="253"/>
      <c r="K320" s="253"/>
      <c r="L320" s="253"/>
      <c r="M320" s="253"/>
      <c r="N320" s="253"/>
      <c r="O320" s="253"/>
      <c r="P320" s="253"/>
      <c r="Q320" s="253"/>
      <c r="R320" s="253"/>
      <c r="S320" s="253"/>
      <c r="T320" s="253"/>
      <c r="U320" s="253"/>
      <c r="V320" s="253"/>
      <c r="W320" s="253"/>
      <c r="X320" s="253"/>
      <c r="Y320" s="253"/>
      <c r="Z320" s="253"/>
      <c r="AA320" s="253"/>
      <c r="AB320" s="253"/>
      <c r="AC320" s="253"/>
      <c r="AD320" s="253"/>
      <c r="AE320" s="253"/>
      <c r="AF320" s="253"/>
      <c r="AG320" s="253"/>
      <c r="AH320" s="253"/>
      <c r="AI320" s="253"/>
      <c r="AJ320" s="253"/>
      <c r="AK320" s="253"/>
      <c r="AL320" s="253"/>
      <c r="AM320" s="253"/>
      <c r="AN320" s="253"/>
      <c r="AO320" s="253"/>
      <c r="AP320" s="253"/>
      <c r="AQ320" s="253"/>
      <c r="AR320" s="253"/>
      <c r="AS320" s="253"/>
      <c r="AT320" s="253"/>
      <c r="AU320" s="253"/>
      <c r="AV320" s="253"/>
      <c r="AW320" s="253"/>
      <c r="AX320" s="253"/>
      <c r="AY320" s="253"/>
      <c r="AZ320" s="253"/>
      <c r="BA320" s="253"/>
      <c r="BB320" s="253"/>
      <c r="BC320" s="253"/>
      <c r="BD320" s="253"/>
      <c r="BE320" s="253"/>
      <c r="BF320" s="253"/>
      <c r="BG320" s="253"/>
      <c r="BH320" s="253"/>
      <c r="BI320" s="253"/>
      <c r="BJ320" s="253"/>
      <c r="BK320" s="253"/>
      <c r="BL320" s="253"/>
      <c r="BM320" s="253"/>
      <c r="BN320" s="253"/>
      <c r="BO320" s="253"/>
      <c r="BP320" s="253"/>
      <c r="BQ320" s="253"/>
      <c r="BR320" s="253"/>
      <c r="BS320" s="253"/>
      <c r="BT320" s="253"/>
      <c r="BU320" s="253"/>
      <c r="BV320" s="253"/>
      <c r="BW320" s="253"/>
      <c r="BX320" s="253"/>
      <c r="BY320" s="253"/>
      <c r="BZ320" s="253"/>
      <c r="CA320" s="253"/>
      <c r="CB320" s="253"/>
      <c r="CC320" s="253"/>
      <c r="CD320" s="253"/>
      <c r="CE320" s="253"/>
      <c r="CF320" s="253"/>
      <c r="CG320" s="253"/>
      <c r="CH320" s="253"/>
      <c r="CI320" s="253"/>
      <c r="CJ320" s="253"/>
      <c r="CK320" s="253"/>
      <c r="CL320" s="253"/>
      <c r="CM320" s="253"/>
      <c r="CN320" s="253"/>
      <c r="CO320" s="253"/>
      <c r="CP320" s="253"/>
      <c r="CQ320" s="253"/>
      <c r="CR320" s="253"/>
      <c r="CS320" s="253"/>
      <c r="CT320" s="253"/>
      <c r="CU320" s="253"/>
      <c r="CV320" s="253"/>
      <c r="CW320" s="253"/>
      <c r="CX320" s="253"/>
      <c r="CY320" s="253"/>
      <c r="CZ320" s="253"/>
      <c r="DA320" s="253"/>
      <c r="DB320" s="253"/>
      <c r="DC320" s="253"/>
      <c r="DD320" s="253"/>
      <c r="DE320" s="253"/>
      <c r="DF320" s="253"/>
      <c r="DG320" s="253"/>
      <c r="DH320" s="253"/>
      <c r="DI320" s="253"/>
      <c r="DJ320" s="253"/>
      <c r="DK320" s="253"/>
      <c r="DL320" s="253"/>
      <c r="DM320" s="253"/>
      <c r="DN320" s="253"/>
      <c r="DO320" s="253"/>
      <c r="DP320" s="253"/>
      <c r="DQ320" s="253"/>
      <c r="DR320" s="253"/>
      <c r="DS320" s="253"/>
      <c r="DT320" s="253"/>
      <c r="DU320" s="253"/>
      <c r="DV320" s="253"/>
      <c r="DW320" s="253"/>
      <c r="DX320" s="253"/>
      <c r="DY320" s="253"/>
      <c r="DZ320" s="254"/>
    </row>
    <row r="321" spans="1:130" x14ac:dyDescent="0.3">
      <c r="A321" s="439"/>
      <c r="B321" s="263" t="s">
        <v>77</v>
      </c>
      <c r="C321" s="252"/>
      <c r="D321" s="253"/>
      <c r="E321" s="253"/>
      <c r="F321" s="253"/>
      <c r="G321" s="253"/>
      <c r="H321" s="253"/>
      <c r="I321" s="253"/>
      <c r="J321" s="253"/>
      <c r="K321" s="253"/>
      <c r="L321" s="253"/>
      <c r="M321" s="253"/>
      <c r="N321" s="253"/>
      <c r="O321" s="253"/>
      <c r="P321" s="253"/>
      <c r="Q321" s="253"/>
      <c r="R321" s="253"/>
      <c r="S321" s="253"/>
      <c r="T321" s="253"/>
      <c r="U321" s="253"/>
      <c r="V321" s="253"/>
      <c r="W321" s="253"/>
      <c r="X321" s="253"/>
      <c r="Y321" s="253"/>
      <c r="Z321" s="253"/>
      <c r="AA321" s="253"/>
      <c r="AB321" s="253"/>
      <c r="AC321" s="253"/>
      <c r="AD321" s="253"/>
      <c r="AE321" s="253"/>
      <c r="AF321" s="253"/>
      <c r="AG321" s="253"/>
      <c r="AH321" s="253"/>
      <c r="AI321" s="253"/>
      <c r="AJ321" s="253"/>
      <c r="AK321" s="253"/>
      <c r="AL321" s="253"/>
      <c r="AM321" s="253"/>
      <c r="AN321" s="253"/>
      <c r="AO321" s="253"/>
      <c r="AP321" s="253"/>
      <c r="AQ321" s="253"/>
      <c r="AR321" s="253"/>
      <c r="AS321" s="253"/>
      <c r="AT321" s="253"/>
      <c r="AU321" s="253"/>
      <c r="AV321" s="253"/>
      <c r="AW321" s="253"/>
      <c r="AX321" s="253"/>
      <c r="AY321" s="253"/>
      <c r="AZ321" s="253"/>
      <c r="BA321" s="253"/>
      <c r="BB321" s="253"/>
      <c r="BC321" s="253"/>
      <c r="BD321" s="253"/>
      <c r="BE321" s="253"/>
      <c r="BF321" s="253"/>
      <c r="BG321" s="253"/>
      <c r="BH321" s="253"/>
      <c r="BI321" s="253"/>
      <c r="BJ321" s="253"/>
      <c r="BK321" s="253"/>
      <c r="BL321" s="253"/>
      <c r="BM321" s="253"/>
      <c r="BN321" s="253"/>
      <c r="BO321" s="253"/>
      <c r="BP321" s="253"/>
      <c r="BQ321" s="253"/>
      <c r="BR321" s="253"/>
      <c r="BS321" s="253"/>
      <c r="BT321" s="253"/>
      <c r="BU321" s="253"/>
      <c r="BV321" s="253"/>
      <c r="BW321" s="253"/>
      <c r="BX321" s="253"/>
      <c r="BY321" s="253"/>
      <c r="BZ321" s="253"/>
      <c r="CA321" s="253"/>
      <c r="CB321" s="253"/>
      <c r="CC321" s="253"/>
      <c r="CD321" s="253"/>
      <c r="CE321" s="253"/>
      <c r="CF321" s="253"/>
      <c r="CG321" s="253"/>
      <c r="CH321" s="253"/>
      <c r="CI321" s="253"/>
      <c r="CJ321" s="253"/>
      <c r="CK321" s="253"/>
      <c r="CL321" s="253"/>
      <c r="CM321" s="253"/>
      <c r="CN321" s="253"/>
      <c r="CO321" s="253"/>
      <c r="CP321" s="253"/>
      <c r="CQ321" s="253"/>
      <c r="CR321" s="253"/>
      <c r="CS321" s="253"/>
      <c r="CT321" s="253"/>
      <c r="CU321" s="253"/>
      <c r="CV321" s="253"/>
      <c r="CW321" s="253"/>
      <c r="CX321" s="253"/>
      <c r="CY321" s="253"/>
      <c r="CZ321" s="253"/>
      <c r="DA321" s="253"/>
      <c r="DB321" s="253"/>
      <c r="DC321" s="253"/>
      <c r="DD321" s="253"/>
      <c r="DE321" s="253"/>
      <c r="DF321" s="253"/>
      <c r="DG321" s="253"/>
      <c r="DH321" s="253"/>
      <c r="DI321" s="253"/>
      <c r="DJ321" s="253"/>
      <c r="DK321" s="253"/>
      <c r="DL321" s="253"/>
      <c r="DM321" s="253"/>
      <c r="DN321" s="253"/>
      <c r="DO321" s="253"/>
      <c r="DP321" s="253"/>
      <c r="DQ321" s="253"/>
      <c r="DR321" s="253"/>
      <c r="DS321" s="253"/>
      <c r="DT321" s="253"/>
      <c r="DU321" s="253"/>
      <c r="DV321" s="253"/>
      <c r="DW321" s="253"/>
      <c r="DX321" s="253"/>
      <c r="DY321" s="253"/>
      <c r="DZ321" s="254"/>
    </row>
    <row r="322" spans="1:130" x14ac:dyDescent="0.3">
      <c r="A322" s="439"/>
      <c r="B322" s="263" t="s">
        <v>82</v>
      </c>
      <c r="C322" s="252"/>
      <c r="D322" s="253"/>
      <c r="E322" s="253"/>
      <c r="F322" s="253"/>
      <c r="G322" s="253"/>
      <c r="H322" s="253"/>
      <c r="I322" s="253"/>
      <c r="J322" s="253"/>
      <c r="K322" s="253"/>
      <c r="L322" s="253"/>
      <c r="M322" s="253"/>
      <c r="N322" s="253"/>
      <c r="O322" s="253"/>
      <c r="P322" s="253"/>
      <c r="Q322" s="253"/>
      <c r="R322" s="253"/>
      <c r="S322" s="253"/>
      <c r="T322" s="253"/>
      <c r="U322" s="253"/>
      <c r="V322" s="253"/>
      <c r="W322" s="253"/>
      <c r="X322" s="253"/>
      <c r="Y322" s="253"/>
      <c r="Z322" s="253"/>
      <c r="AA322" s="253"/>
      <c r="AB322" s="253"/>
      <c r="AC322" s="253"/>
      <c r="AD322" s="253"/>
      <c r="AE322" s="253"/>
      <c r="AF322" s="253"/>
      <c r="AG322" s="253"/>
      <c r="AH322" s="253"/>
      <c r="AI322" s="253"/>
      <c r="AJ322" s="253"/>
      <c r="AK322" s="253"/>
      <c r="AL322" s="253"/>
      <c r="AM322" s="253"/>
      <c r="AN322" s="253"/>
      <c r="AO322" s="253"/>
      <c r="AP322" s="253"/>
      <c r="AQ322" s="253"/>
      <c r="AR322" s="253"/>
      <c r="AS322" s="253"/>
      <c r="AT322" s="253"/>
      <c r="AU322" s="253"/>
      <c r="AV322" s="253"/>
      <c r="AW322" s="253"/>
      <c r="AX322" s="253"/>
      <c r="AY322" s="253"/>
      <c r="AZ322" s="253"/>
      <c r="BA322" s="253"/>
      <c r="BB322" s="253"/>
      <c r="BC322" s="253"/>
      <c r="BD322" s="253"/>
      <c r="BE322" s="253"/>
      <c r="BF322" s="253"/>
      <c r="BG322" s="253"/>
      <c r="BH322" s="253"/>
      <c r="BI322" s="253"/>
      <c r="BJ322" s="253"/>
      <c r="BK322" s="253"/>
      <c r="BL322" s="253"/>
      <c r="BM322" s="253"/>
      <c r="BN322" s="253"/>
      <c r="BO322" s="253"/>
      <c r="BP322" s="253"/>
      <c r="BQ322" s="253"/>
      <c r="BR322" s="253"/>
      <c r="BS322" s="253"/>
      <c r="BT322" s="253"/>
      <c r="BU322" s="253"/>
      <c r="BV322" s="253"/>
      <c r="BW322" s="253"/>
      <c r="BX322" s="253"/>
      <c r="BY322" s="253"/>
      <c r="BZ322" s="253"/>
      <c r="CA322" s="253"/>
      <c r="CB322" s="253"/>
      <c r="CC322" s="253"/>
      <c r="CD322" s="253"/>
      <c r="CE322" s="253"/>
      <c r="CF322" s="253"/>
      <c r="CG322" s="253"/>
      <c r="CH322" s="253"/>
      <c r="CI322" s="253"/>
      <c r="CJ322" s="253"/>
      <c r="CK322" s="253"/>
      <c r="CL322" s="253"/>
      <c r="CM322" s="253"/>
      <c r="CN322" s="253"/>
      <c r="CO322" s="253"/>
      <c r="CP322" s="253"/>
      <c r="CQ322" s="253"/>
      <c r="CR322" s="253"/>
      <c r="CS322" s="253"/>
      <c r="CT322" s="253"/>
      <c r="CU322" s="253"/>
      <c r="CV322" s="253"/>
      <c r="CW322" s="253"/>
      <c r="CX322" s="253"/>
      <c r="CY322" s="253"/>
      <c r="CZ322" s="253"/>
      <c r="DA322" s="253"/>
      <c r="DB322" s="253"/>
      <c r="DC322" s="253"/>
      <c r="DD322" s="253"/>
      <c r="DE322" s="253"/>
      <c r="DF322" s="253"/>
      <c r="DG322" s="253"/>
      <c r="DH322" s="253"/>
      <c r="DI322" s="253"/>
      <c r="DJ322" s="253"/>
      <c r="DK322" s="253"/>
      <c r="DL322" s="253"/>
      <c r="DM322" s="253"/>
      <c r="DN322" s="253"/>
      <c r="DO322" s="253"/>
      <c r="DP322" s="253"/>
      <c r="DQ322" s="253"/>
      <c r="DR322" s="253"/>
      <c r="DS322" s="253"/>
      <c r="DT322" s="253"/>
      <c r="DU322" s="253"/>
      <c r="DV322" s="253"/>
      <c r="DW322" s="253"/>
      <c r="DX322" s="253"/>
      <c r="DY322" s="253"/>
      <c r="DZ322" s="254"/>
    </row>
    <row r="323" spans="1:130" x14ac:dyDescent="0.3">
      <c r="A323" s="439"/>
      <c r="B323" s="263" t="s">
        <v>83</v>
      </c>
      <c r="C323" s="252"/>
      <c r="D323" s="253"/>
      <c r="E323" s="253"/>
      <c r="F323" s="253"/>
      <c r="G323" s="253"/>
      <c r="H323" s="253"/>
      <c r="I323" s="253"/>
      <c r="J323" s="253"/>
      <c r="K323" s="253"/>
      <c r="L323" s="253"/>
      <c r="M323" s="253"/>
      <c r="N323" s="253"/>
      <c r="O323" s="253"/>
      <c r="P323" s="253"/>
      <c r="Q323" s="253"/>
      <c r="R323" s="253"/>
      <c r="S323" s="253"/>
      <c r="T323" s="253"/>
      <c r="U323" s="253"/>
      <c r="V323" s="253"/>
      <c r="W323" s="253"/>
      <c r="X323" s="253"/>
      <c r="Y323" s="253"/>
      <c r="Z323" s="253"/>
      <c r="AA323" s="253"/>
      <c r="AB323" s="253"/>
      <c r="AC323" s="253"/>
      <c r="AD323" s="253"/>
      <c r="AE323" s="253"/>
      <c r="AF323" s="253"/>
      <c r="AG323" s="253"/>
      <c r="AH323" s="253"/>
      <c r="AI323" s="253"/>
      <c r="AJ323" s="253"/>
      <c r="AK323" s="253"/>
      <c r="AL323" s="253"/>
      <c r="AM323" s="253"/>
      <c r="AN323" s="253"/>
      <c r="AO323" s="253"/>
      <c r="AP323" s="253"/>
      <c r="AQ323" s="253"/>
      <c r="AR323" s="253"/>
      <c r="AS323" s="253"/>
      <c r="AT323" s="253"/>
      <c r="AU323" s="253"/>
      <c r="AV323" s="253"/>
      <c r="AW323" s="253"/>
      <c r="AX323" s="253"/>
      <c r="AY323" s="253"/>
      <c r="AZ323" s="253"/>
      <c r="BA323" s="253"/>
      <c r="BB323" s="253"/>
      <c r="BC323" s="253"/>
      <c r="BD323" s="253"/>
      <c r="BE323" s="253"/>
      <c r="BF323" s="253"/>
      <c r="BG323" s="253"/>
      <c r="BH323" s="253"/>
      <c r="BI323" s="253"/>
      <c r="BJ323" s="253"/>
      <c r="BK323" s="253"/>
      <c r="BL323" s="253"/>
      <c r="BM323" s="253"/>
      <c r="BN323" s="253"/>
      <c r="BO323" s="253"/>
      <c r="BP323" s="253"/>
      <c r="BQ323" s="253"/>
      <c r="BR323" s="253"/>
      <c r="BS323" s="253"/>
      <c r="BT323" s="253"/>
      <c r="BU323" s="253"/>
      <c r="BV323" s="253"/>
      <c r="BW323" s="253"/>
      <c r="BX323" s="253"/>
      <c r="BY323" s="253"/>
      <c r="BZ323" s="253"/>
      <c r="CA323" s="253"/>
      <c r="CB323" s="253"/>
      <c r="CC323" s="253"/>
      <c r="CD323" s="253"/>
      <c r="CE323" s="253"/>
      <c r="CF323" s="253"/>
      <c r="CG323" s="253"/>
      <c r="CH323" s="253"/>
      <c r="CI323" s="253"/>
      <c r="CJ323" s="253"/>
      <c r="CK323" s="253"/>
      <c r="CL323" s="253"/>
      <c r="CM323" s="253"/>
      <c r="CN323" s="253"/>
      <c r="CO323" s="253"/>
      <c r="CP323" s="253"/>
      <c r="CQ323" s="253"/>
      <c r="CR323" s="253"/>
      <c r="CS323" s="253"/>
      <c r="CT323" s="253"/>
      <c r="CU323" s="253"/>
      <c r="CV323" s="253"/>
      <c r="CW323" s="253"/>
      <c r="CX323" s="253"/>
      <c r="CY323" s="253"/>
      <c r="CZ323" s="253"/>
      <c r="DA323" s="253"/>
      <c r="DB323" s="253"/>
      <c r="DC323" s="253"/>
      <c r="DD323" s="253"/>
      <c r="DE323" s="253"/>
      <c r="DF323" s="253"/>
      <c r="DG323" s="253"/>
      <c r="DH323" s="253"/>
      <c r="DI323" s="253"/>
      <c r="DJ323" s="253"/>
      <c r="DK323" s="253"/>
      <c r="DL323" s="253"/>
      <c r="DM323" s="253"/>
      <c r="DN323" s="253"/>
      <c r="DO323" s="253"/>
      <c r="DP323" s="253"/>
      <c r="DQ323" s="253"/>
      <c r="DR323" s="253"/>
      <c r="DS323" s="253"/>
      <c r="DT323" s="253"/>
      <c r="DU323" s="253"/>
      <c r="DV323" s="253"/>
      <c r="DW323" s="253"/>
      <c r="DX323" s="253"/>
      <c r="DY323" s="253"/>
      <c r="DZ323" s="254"/>
    </row>
    <row r="324" spans="1:130" x14ac:dyDescent="0.3">
      <c r="A324" s="439"/>
      <c r="B324" s="263" t="s">
        <v>38</v>
      </c>
      <c r="C324" s="252"/>
      <c r="D324" s="253"/>
      <c r="E324" s="253"/>
      <c r="F324" s="253"/>
      <c r="G324" s="253"/>
      <c r="H324" s="253"/>
      <c r="I324" s="253"/>
      <c r="J324" s="253"/>
      <c r="K324" s="253"/>
      <c r="L324" s="253"/>
      <c r="M324" s="253"/>
      <c r="N324" s="253"/>
      <c r="O324" s="253"/>
      <c r="P324" s="253"/>
      <c r="Q324" s="253"/>
      <c r="R324" s="253"/>
      <c r="S324" s="253"/>
      <c r="T324" s="253"/>
      <c r="U324" s="253"/>
      <c r="V324" s="253"/>
      <c r="W324" s="253"/>
      <c r="X324" s="253"/>
      <c r="Y324" s="253"/>
      <c r="Z324" s="253"/>
      <c r="AA324" s="253"/>
      <c r="AB324" s="253"/>
      <c r="AC324" s="253"/>
      <c r="AD324" s="253"/>
      <c r="AE324" s="253"/>
      <c r="AF324" s="253"/>
      <c r="AG324" s="253"/>
      <c r="AH324" s="253"/>
      <c r="AI324" s="253"/>
      <c r="AJ324" s="253"/>
      <c r="AK324" s="253"/>
      <c r="AL324" s="253"/>
      <c r="AM324" s="253"/>
      <c r="AN324" s="253"/>
      <c r="AO324" s="253"/>
      <c r="AP324" s="253"/>
      <c r="AQ324" s="253"/>
      <c r="AR324" s="253"/>
      <c r="AS324" s="253"/>
      <c r="AT324" s="253"/>
      <c r="AU324" s="253"/>
      <c r="AV324" s="253"/>
      <c r="AW324" s="253"/>
      <c r="AX324" s="253"/>
      <c r="AY324" s="253"/>
      <c r="AZ324" s="253"/>
      <c r="BA324" s="253"/>
      <c r="BB324" s="253"/>
      <c r="BC324" s="253"/>
      <c r="BD324" s="253"/>
      <c r="BE324" s="253"/>
      <c r="BF324" s="253"/>
      <c r="BG324" s="253"/>
      <c r="BH324" s="253"/>
      <c r="BI324" s="253"/>
      <c r="BJ324" s="253"/>
      <c r="BK324" s="253"/>
      <c r="BL324" s="253"/>
      <c r="BM324" s="253"/>
      <c r="BN324" s="253"/>
      <c r="BO324" s="253"/>
      <c r="BP324" s="253"/>
      <c r="BQ324" s="253"/>
      <c r="BR324" s="253"/>
      <c r="BS324" s="253"/>
      <c r="BT324" s="253"/>
      <c r="BU324" s="253"/>
      <c r="BV324" s="253"/>
      <c r="BW324" s="253"/>
      <c r="BX324" s="253"/>
      <c r="BY324" s="253"/>
      <c r="BZ324" s="253"/>
      <c r="CA324" s="253"/>
      <c r="CB324" s="253"/>
      <c r="CC324" s="253"/>
      <c r="CD324" s="253"/>
      <c r="CE324" s="253"/>
      <c r="CF324" s="253"/>
      <c r="CG324" s="253"/>
      <c r="CH324" s="253"/>
      <c r="CI324" s="253"/>
      <c r="CJ324" s="253"/>
      <c r="CK324" s="253"/>
      <c r="CL324" s="253"/>
      <c r="CM324" s="253"/>
      <c r="CN324" s="253"/>
      <c r="CO324" s="253"/>
      <c r="CP324" s="253"/>
      <c r="CQ324" s="253"/>
      <c r="CR324" s="253"/>
      <c r="CS324" s="253"/>
      <c r="CT324" s="253"/>
      <c r="CU324" s="253"/>
      <c r="CV324" s="253"/>
      <c r="CW324" s="253"/>
      <c r="CX324" s="253"/>
      <c r="CY324" s="253"/>
      <c r="CZ324" s="253"/>
      <c r="DA324" s="253"/>
      <c r="DB324" s="253"/>
      <c r="DC324" s="253"/>
      <c r="DD324" s="253"/>
      <c r="DE324" s="253"/>
      <c r="DF324" s="253"/>
      <c r="DG324" s="253"/>
      <c r="DH324" s="253"/>
      <c r="DI324" s="253"/>
      <c r="DJ324" s="253"/>
      <c r="DK324" s="253"/>
      <c r="DL324" s="253"/>
      <c r="DM324" s="253"/>
      <c r="DN324" s="253"/>
      <c r="DO324" s="253"/>
      <c r="DP324" s="253"/>
      <c r="DQ324" s="253"/>
      <c r="DR324" s="253"/>
      <c r="DS324" s="253"/>
      <c r="DT324" s="253"/>
      <c r="DU324" s="253"/>
      <c r="DV324" s="253"/>
      <c r="DW324" s="253"/>
      <c r="DX324" s="253"/>
      <c r="DY324" s="253"/>
      <c r="DZ324" s="254"/>
    </row>
    <row r="325" spans="1:130" x14ac:dyDescent="0.3">
      <c r="A325" s="439"/>
      <c r="B325" s="280" t="s">
        <v>80</v>
      </c>
      <c r="C325" s="252"/>
      <c r="D325" s="253"/>
      <c r="E325" s="253"/>
      <c r="F325" s="253"/>
      <c r="G325" s="253"/>
      <c r="H325" s="253"/>
      <c r="I325" s="253"/>
      <c r="J325" s="253"/>
      <c r="K325" s="253"/>
      <c r="L325" s="253"/>
      <c r="M325" s="253"/>
      <c r="N325" s="253"/>
      <c r="O325" s="253"/>
      <c r="P325" s="253"/>
      <c r="Q325" s="253"/>
      <c r="R325" s="253"/>
      <c r="S325" s="253"/>
      <c r="T325" s="253"/>
      <c r="U325" s="253"/>
      <c r="V325" s="253"/>
      <c r="W325" s="253"/>
      <c r="X325" s="253"/>
      <c r="Y325" s="253"/>
      <c r="Z325" s="253"/>
      <c r="AA325" s="253"/>
      <c r="AB325" s="253"/>
      <c r="AC325" s="253"/>
      <c r="AD325" s="253"/>
      <c r="AE325" s="253"/>
      <c r="AF325" s="253"/>
      <c r="AG325" s="253"/>
      <c r="AH325" s="253"/>
      <c r="AI325" s="253"/>
      <c r="AJ325" s="253"/>
      <c r="AK325" s="253"/>
      <c r="AL325" s="253"/>
      <c r="AM325" s="253"/>
      <c r="AN325" s="253"/>
      <c r="AO325" s="253"/>
      <c r="AP325" s="253"/>
      <c r="AQ325" s="253"/>
      <c r="AR325" s="253"/>
      <c r="AS325" s="253"/>
      <c r="AT325" s="253"/>
      <c r="AU325" s="253"/>
      <c r="AV325" s="253"/>
      <c r="AW325" s="253"/>
      <c r="AX325" s="253"/>
      <c r="AY325" s="253"/>
      <c r="AZ325" s="253"/>
      <c r="BA325" s="253"/>
      <c r="BB325" s="253"/>
      <c r="BC325" s="253"/>
      <c r="BD325" s="253"/>
      <c r="BE325" s="253"/>
      <c r="BF325" s="253"/>
      <c r="BG325" s="253"/>
      <c r="BH325" s="253"/>
      <c r="BI325" s="253"/>
      <c r="BJ325" s="253"/>
      <c r="BK325" s="253"/>
      <c r="BL325" s="253"/>
      <c r="BM325" s="253"/>
      <c r="BN325" s="253"/>
      <c r="BO325" s="253"/>
      <c r="BP325" s="253"/>
      <c r="BQ325" s="253"/>
      <c r="BR325" s="253"/>
      <c r="BS325" s="253"/>
      <c r="BT325" s="253"/>
      <c r="BU325" s="253"/>
      <c r="BV325" s="253"/>
      <c r="BW325" s="253"/>
      <c r="BX325" s="253"/>
      <c r="BY325" s="253"/>
      <c r="BZ325" s="253"/>
      <c r="CA325" s="253"/>
      <c r="CB325" s="253"/>
      <c r="CC325" s="253"/>
      <c r="CD325" s="253"/>
      <c r="CE325" s="253"/>
      <c r="CF325" s="253"/>
      <c r="CG325" s="253"/>
      <c r="CH325" s="253"/>
      <c r="CI325" s="253"/>
      <c r="CJ325" s="253"/>
      <c r="CK325" s="253"/>
      <c r="CL325" s="253"/>
      <c r="CM325" s="253"/>
      <c r="CN325" s="253"/>
      <c r="CO325" s="253"/>
      <c r="CP325" s="253"/>
      <c r="CQ325" s="253"/>
      <c r="CR325" s="253"/>
      <c r="CS325" s="253"/>
      <c r="CT325" s="253"/>
      <c r="CU325" s="253"/>
      <c r="CV325" s="253"/>
      <c r="CW325" s="253"/>
      <c r="CX325" s="253"/>
      <c r="CY325" s="253"/>
      <c r="CZ325" s="253"/>
      <c r="DA325" s="253"/>
      <c r="DB325" s="253"/>
      <c r="DC325" s="253"/>
      <c r="DD325" s="253"/>
      <c r="DE325" s="253"/>
      <c r="DF325" s="253"/>
      <c r="DG325" s="253"/>
      <c r="DH325" s="253"/>
      <c r="DI325" s="253"/>
      <c r="DJ325" s="253"/>
      <c r="DK325" s="253"/>
      <c r="DL325" s="253"/>
      <c r="DM325" s="253"/>
      <c r="DN325" s="253"/>
      <c r="DO325" s="253"/>
      <c r="DP325" s="253"/>
      <c r="DQ325" s="253"/>
      <c r="DR325" s="253"/>
      <c r="DS325" s="253"/>
      <c r="DT325" s="253"/>
      <c r="DU325" s="253"/>
      <c r="DV325" s="253"/>
      <c r="DW325" s="253"/>
      <c r="DX325" s="253"/>
      <c r="DY325" s="253"/>
      <c r="DZ325" s="254"/>
    </row>
    <row r="326" spans="1:130" x14ac:dyDescent="0.3">
      <c r="A326" s="440"/>
      <c r="B326" s="263" t="s">
        <v>81</v>
      </c>
      <c r="C326" s="252"/>
      <c r="D326" s="253"/>
      <c r="E326" s="253"/>
      <c r="F326" s="253"/>
      <c r="G326" s="253"/>
      <c r="H326" s="253"/>
      <c r="I326" s="253"/>
      <c r="J326" s="253"/>
      <c r="K326" s="253"/>
      <c r="L326" s="253"/>
      <c r="M326" s="253"/>
      <c r="N326" s="253"/>
      <c r="O326" s="253"/>
      <c r="P326" s="253"/>
      <c r="Q326" s="253"/>
      <c r="R326" s="253"/>
      <c r="S326" s="253"/>
      <c r="T326" s="253"/>
      <c r="U326" s="253"/>
      <c r="V326" s="253"/>
      <c r="W326" s="253"/>
      <c r="X326" s="253"/>
      <c r="Y326" s="253"/>
      <c r="Z326" s="253"/>
      <c r="AA326" s="253"/>
      <c r="AB326" s="253"/>
      <c r="AC326" s="253"/>
      <c r="AD326" s="253"/>
      <c r="AE326" s="253"/>
      <c r="AF326" s="253"/>
      <c r="AG326" s="253"/>
      <c r="AH326" s="253"/>
      <c r="AI326" s="253"/>
      <c r="AJ326" s="253"/>
      <c r="AK326" s="253"/>
      <c r="AL326" s="253"/>
      <c r="AM326" s="253"/>
      <c r="AN326" s="253"/>
      <c r="AO326" s="253"/>
      <c r="AP326" s="253"/>
      <c r="AQ326" s="253"/>
      <c r="AR326" s="253"/>
      <c r="AS326" s="253"/>
      <c r="AT326" s="253"/>
      <c r="AU326" s="253"/>
      <c r="AV326" s="253"/>
      <c r="AW326" s="253"/>
      <c r="AX326" s="253"/>
      <c r="AY326" s="253"/>
      <c r="AZ326" s="253"/>
      <c r="BA326" s="253"/>
      <c r="BB326" s="253"/>
      <c r="BC326" s="253"/>
      <c r="BD326" s="253"/>
      <c r="BE326" s="253"/>
      <c r="BF326" s="253"/>
      <c r="BG326" s="253"/>
      <c r="BH326" s="253"/>
      <c r="BI326" s="253"/>
      <c r="BJ326" s="253"/>
      <c r="BK326" s="253"/>
      <c r="BL326" s="253"/>
      <c r="BM326" s="253"/>
      <c r="BN326" s="253"/>
      <c r="BO326" s="253"/>
      <c r="BP326" s="253"/>
      <c r="BQ326" s="253"/>
      <c r="BR326" s="253"/>
      <c r="BS326" s="253"/>
      <c r="BT326" s="253"/>
      <c r="BU326" s="253"/>
      <c r="BV326" s="253"/>
      <c r="BW326" s="253"/>
      <c r="BX326" s="253"/>
      <c r="BY326" s="253"/>
      <c r="BZ326" s="253"/>
      <c r="CA326" s="253"/>
      <c r="CB326" s="253"/>
      <c r="CC326" s="253"/>
      <c r="CD326" s="253"/>
      <c r="CE326" s="253"/>
      <c r="CF326" s="253"/>
      <c r="CG326" s="253"/>
      <c r="CH326" s="253"/>
      <c r="CI326" s="253"/>
      <c r="CJ326" s="253"/>
      <c r="CK326" s="253"/>
      <c r="CL326" s="253"/>
      <c r="CM326" s="253"/>
      <c r="CN326" s="253"/>
      <c r="CO326" s="253"/>
      <c r="CP326" s="253"/>
      <c r="CQ326" s="253"/>
      <c r="CR326" s="253"/>
      <c r="CS326" s="253"/>
      <c r="CT326" s="253"/>
      <c r="CU326" s="253"/>
      <c r="CV326" s="253"/>
      <c r="CW326" s="253"/>
      <c r="CX326" s="253"/>
      <c r="CY326" s="253"/>
      <c r="CZ326" s="253"/>
      <c r="DA326" s="253"/>
      <c r="DB326" s="253"/>
      <c r="DC326" s="253"/>
      <c r="DD326" s="253"/>
      <c r="DE326" s="253"/>
      <c r="DF326" s="253"/>
      <c r="DG326" s="253"/>
      <c r="DH326" s="253"/>
      <c r="DI326" s="253"/>
      <c r="DJ326" s="253"/>
      <c r="DK326" s="253"/>
      <c r="DL326" s="253"/>
      <c r="DM326" s="253"/>
      <c r="DN326" s="253"/>
      <c r="DO326" s="253"/>
      <c r="DP326" s="253"/>
      <c r="DQ326" s="253"/>
      <c r="DR326" s="253"/>
      <c r="DS326" s="253"/>
      <c r="DT326" s="253"/>
      <c r="DU326" s="253"/>
      <c r="DV326" s="253"/>
      <c r="DW326" s="253"/>
      <c r="DX326" s="253"/>
      <c r="DY326" s="253"/>
      <c r="DZ326" s="254"/>
    </row>
    <row r="327" spans="1:130" x14ac:dyDescent="0.3">
      <c r="A327" s="438">
        <f t="shared" ref="A327" si="17">A319+7</f>
        <v>43258</v>
      </c>
      <c r="B327" s="263" t="s">
        <v>78</v>
      </c>
      <c r="C327" s="252"/>
      <c r="D327" s="253"/>
      <c r="E327" s="253"/>
      <c r="F327" s="253"/>
      <c r="G327" s="253"/>
      <c r="H327" s="253"/>
      <c r="I327" s="253"/>
      <c r="J327" s="253"/>
      <c r="K327" s="253"/>
      <c r="L327" s="253"/>
      <c r="M327" s="253"/>
      <c r="N327" s="253"/>
      <c r="O327" s="253"/>
      <c r="P327" s="253"/>
      <c r="Q327" s="253"/>
      <c r="R327" s="253"/>
      <c r="S327" s="253"/>
      <c r="T327" s="253"/>
      <c r="U327" s="253"/>
      <c r="V327" s="253"/>
      <c r="W327" s="253"/>
      <c r="X327" s="253"/>
      <c r="Y327" s="253"/>
      <c r="Z327" s="253"/>
      <c r="AA327" s="253"/>
      <c r="AB327" s="253"/>
      <c r="AC327" s="253"/>
      <c r="AD327" s="253"/>
      <c r="AE327" s="253"/>
      <c r="AF327" s="253"/>
      <c r="AG327" s="253"/>
      <c r="AH327" s="253"/>
      <c r="AI327" s="253"/>
      <c r="AJ327" s="253"/>
      <c r="AK327" s="253"/>
      <c r="AL327" s="253"/>
      <c r="AM327" s="253"/>
      <c r="AN327" s="253"/>
      <c r="AO327" s="253"/>
      <c r="AP327" s="253"/>
      <c r="AQ327" s="253"/>
      <c r="AR327" s="253"/>
      <c r="AS327" s="253"/>
      <c r="AT327" s="253"/>
      <c r="AU327" s="253"/>
      <c r="AV327" s="253"/>
      <c r="AW327" s="253"/>
      <c r="AX327" s="253"/>
      <c r="AY327" s="253"/>
      <c r="AZ327" s="253"/>
      <c r="BA327" s="253"/>
      <c r="BB327" s="253"/>
      <c r="BC327" s="253"/>
      <c r="BD327" s="253"/>
      <c r="BE327" s="253"/>
      <c r="BF327" s="253"/>
      <c r="BG327" s="253"/>
      <c r="BH327" s="253"/>
      <c r="BI327" s="253"/>
      <c r="BJ327" s="253"/>
      <c r="BK327" s="253"/>
      <c r="BL327" s="253"/>
      <c r="BM327" s="253"/>
      <c r="BN327" s="253"/>
      <c r="BO327" s="253"/>
      <c r="BP327" s="253"/>
      <c r="BQ327" s="253"/>
      <c r="BR327" s="253"/>
      <c r="BS327" s="253"/>
      <c r="BT327" s="253"/>
      <c r="BU327" s="253"/>
      <c r="BV327" s="253"/>
      <c r="BW327" s="253"/>
      <c r="BX327" s="253"/>
      <c r="BY327" s="253"/>
      <c r="BZ327" s="253"/>
      <c r="CA327" s="253"/>
      <c r="CB327" s="253"/>
      <c r="CC327" s="253"/>
      <c r="CD327" s="253"/>
      <c r="CE327" s="253"/>
      <c r="CF327" s="253"/>
      <c r="CG327" s="253"/>
      <c r="CH327" s="253"/>
      <c r="CI327" s="253"/>
      <c r="CJ327" s="253"/>
      <c r="CK327" s="253"/>
      <c r="CL327" s="253"/>
      <c r="CM327" s="253"/>
      <c r="CN327" s="253"/>
      <c r="CO327" s="253"/>
      <c r="CP327" s="253"/>
      <c r="CQ327" s="253"/>
      <c r="CR327" s="253"/>
      <c r="CS327" s="253"/>
      <c r="CT327" s="253"/>
      <c r="CU327" s="253"/>
      <c r="CV327" s="253"/>
      <c r="CW327" s="253"/>
      <c r="CX327" s="253"/>
      <c r="CY327" s="253"/>
      <c r="CZ327" s="253"/>
      <c r="DA327" s="253"/>
      <c r="DB327" s="253"/>
      <c r="DC327" s="253"/>
      <c r="DD327" s="253"/>
      <c r="DE327" s="253"/>
      <c r="DF327" s="253"/>
      <c r="DG327" s="253"/>
      <c r="DH327" s="253"/>
      <c r="DI327" s="253"/>
      <c r="DJ327" s="253"/>
      <c r="DK327" s="253"/>
      <c r="DL327" s="253"/>
      <c r="DM327" s="253"/>
      <c r="DN327" s="253"/>
      <c r="DO327" s="253"/>
      <c r="DP327" s="253"/>
      <c r="DQ327" s="253"/>
      <c r="DR327" s="253"/>
      <c r="DS327" s="253"/>
      <c r="DT327" s="253"/>
      <c r="DU327" s="253"/>
      <c r="DV327" s="253"/>
      <c r="DW327" s="253"/>
      <c r="DX327" s="253"/>
      <c r="DY327" s="253"/>
      <c r="DZ327" s="254"/>
    </row>
    <row r="328" spans="1:130" x14ac:dyDescent="0.3">
      <c r="A328" s="439"/>
      <c r="B328" s="263" t="s">
        <v>79</v>
      </c>
      <c r="C328" s="252"/>
      <c r="D328" s="253"/>
      <c r="E328" s="253"/>
      <c r="F328" s="253"/>
      <c r="G328" s="253"/>
      <c r="H328" s="253"/>
      <c r="I328" s="253"/>
      <c r="J328" s="253"/>
      <c r="K328" s="253"/>
      <c r="L328" s="253"/>
      <c r="M328" s="253"/>
      <c r="N328" s="253"/>
      <c r="O328" s="253"/>
      <c r="P328" s="253"/>
      <c r="Q328" s="253"/>
      <c r="R328" s="253"/>
      <c r="S328" s="253"/>
      <c r="T328" s="253"/>
      <c r="U328" s="253"/>
      <c r="V328" s="253"/>
      <c r="W328" s="253"/>
      <c r="X328" s="253"/>
      <c r="Y328" s="253"/>
      <c r="Z328" s="253"/>
      <c r="AA328" s="253"/>
      <c r="AB328" s="253"/>
      <c r="AC328" s="253"/>
      <c r="AD328" s="253"/>
      <c r="AE328" s="253"/>
      <c r="AF328" s="253"/>
      <c r="AG328" s="253"/>
      <c r="AH328" s="253"/>
      <c r="AI328" s="253"/>
      <c r="AJ328" s="253"/>
      <c r="AK328" s="253"/>
      <c r="AL328" s="253"/>
      <c r="AM328" s="253"/>
      <c r="AN328" s="253"/>
      <c r="AO328" s="253"/>
      <c r="AP328" s="253"/>
      <c r="AQ328" s="253"/>
      <c r="AR328" s="253"/>
      <c r="AS328" s="253"/>
      <c r="AT328" s="253"/>
      <c r="AU328" s="253"/>
      <c r="AV328" s="253"/>
      <c r="AW328" s="253"/>
      <c r="AX328" s="253"/>
      <c r="AY328" s="253"/>
      <c r="AZ328" s="253"/>
      <c r="BA328" s="253"/>
      <c r="BB328" s="253"/>
      <c r="BC328" s="253"/>
      <c r="BD328" s="253"/>
      <c r="BE328" s="253"/>
      <c r="BF328" s="253"/>
      <c r="BG328" s="253"/>
      <c r="BH328" s="253"/>
      <c r="BI328" s="253"/>
      <c r="BJ328" s="253"/>
      <c r="BK328" s="253"/>
      <c r="BL328" s="253"/>
      <c r="BM328" s="253"/>
      <c r="BN328" s="253"/>
      <c r="BO328" s="253"/>
      <c r="BP328" s="253"/>
      <c r="BQ328" s="253"/>
      <c r="BR328" s="253"/>
      <c r="BS328" s="253"/>
      <c r="BT328" s="253"/>
      <c r="BU328" s="253"/>
      <c r="BV328" s="253"/>
      <c r="BW328" s="253"/>
      <c r="BX328" s="253"/>
      <c r="BY328" s="253"/>
      <c r="BZ328" s="253"/>
      <c r="CA328" s="253"/>
      <c r="CB328" s="253"/>
      <c r="CC328" s="253"/>
      <c r="CD328" s="253"/>
      <c r="CE328" s="253"/>
      <c r="CF328" s="253"/>
      <c r="CG328" s="253"/>
      <c r="CH328" s="253"/>
      <c r="CI328" s="253"/>
      <c r="CJ328" s="253"/>
      <c r="CK328" s="253"/>
      <c r="CL328" s="253"/>
      <c r="CM328" s="253"/>
      <c r="CN328" s="253"/>
      <c r="CO328" s="253"/>
      <c r="CP328" s="253"/>
      <c r="CQ328" s="253"/>
      <c r="CR328" s="253"/>
      <c r="CS328" s="253"/>
      <c r="CT328" s="253"/>
      <c r="CU328" s="253"/>
      <c r="CV328" s="253"/>
      <c r="CW328" s="253"/>
      <c r="CX328" s="253"/>
      <c r="CY328" s="253"/>
      <c r="CZ328" s="253"/>
      <c r="DA328" s="253"/>
      <c r="DB328" s="253"/>
      <c r="DC328" s="253"/>
      <c r="DD328" s="253"/>
      <c r="DE328" s="253"/>
      <c r="DF328" s="253"/>
      <c r="DG328" s="253"/>
      <c r="DH328" s="253"/>
      <c r="DI328" s="253"/>
      <c r="DJ328" s="253"/>
      <c r="DK328" s="253"/>
      <c r="DL328" s="253"/>
      <c r="DM328" s="253"/>
      <c r="DN328" s="253"/>
      <c r="DO328" s="253"/>
      <c r="DP328" s="253"/>
      <c r="DQ328" s="253"/>
      <c r="DR328" s="253"/>
      <c r="DS328" s="253"/>
      <c r="DT328" s="253"/>
      <c r="DU328" s="253"/>
      <c r="DV328" s="253"/>
      <c r="DW328" s="253"/>
      <c r="DX328" s="253"/>
      <c r="DY328" s="253"/>
      <c r="DZ328" s="254"/>
    </row>
    <row r="329" spans="1:130" x14ac:dyDescent="0.3">
      <c r="A329" s="439"/>
      <c r="B329" s="263" t="s">
        <v>77</v>
      </c>
      <c r="C329" s="252"/>
      <c r="D329" s="253"/>
      <c r="E329" s="253"/>
      <c r="F329" s="253"/>
      <c r="G329" s="253"/>
      <c r="H329" s="253"/>
      <c r="I329" s="253"/>
      <c r="J329" s="253"/>
      <c r="K329" s="253"/>
      <c r="L329" s="253"/>
      <c r="M329" s="253"/>
      <c r="N329" s="253"/>
      <c r="O329" s="253"/>
      <c r="P329" s="253"/>
      <c r="Q329" s="253"/>
      <c r="R329" s="253"/>
      <c r="S329" s="253"/>
      <c r="T329" s="253"/>
      <c r="U329" s="253"/>
      <c r="V329" s="253"/>
      <c r="W329" s="253"/>
      <c r="X329" s="253"/>
      <c r="Y329" s="253"/>
      <c r="Z329" s="253"/>
      <c r="AA329" s="253"/>
      <c r="AB329" s="253"/>
      <c r="AC329" s="253"/>
      <c r="AD329" s="253"/>
      <c r="AE329" s="253"/>
      <c r="AF329" s="253"/>
      <c r="AG329" s="253"/>
      <c r="AH329" s="253"/>
      <c r="AI329" s="253"/>
      <c r="AJ329" s="253"/>
      <c r="AK329" s="253"/>
      <c r="AL329" s="253"/>
      <c r="AM329" s="253"/>
      <c r="AN329" s="253"/>
      <c r="AO329" s="253"/>
      <c r="AP329" s="253"/>
      <c r="AQ329" s="253"/>
      <c r="AR329" s="253"/>
      <c r="AS329" s="253"/>
      <c r="AT329" s="253"/>
      <c r="AU329" s="253"/>
      <c r="AV329" s="253"/>
      <c r="AW329" s="253"/>
      <c r="AX329" s="253"/>
      <c r="AY329" s="253"/>
      <c r="AZ329" s="253"/>
      <c r="BA329" s="253"/>
      <c r="BB329" s="253"/>
      <c r="BC329" s="253"/>
      <c r="BD329" s="253"/>
      <c r="BE329" s="253"/>
      <c r="BF329" s="253"/>
      <c r="BG329" s="253"/>
      <c r="BH329" s="253"/>
      <c r="BI329" s="253"/>
      <c r="BJ329" s="253"/>
      <c r="BK329" s="253"/>
      <c r="BL329" s="253"/>
      <c r="BM329" s="253"/>
      <c r="BN329" s="253"/>
      <c r="BO329" s="253"/>
      <c r="BP329" s="253"/>
      <c r="BQ329" s="253"/>
      <c r="BR329" s="253"/>
      <c r="BS329" s="253"/>
      <c r="BT329" s="253"/>
      <c r="BU329" s="253"/>
      <c r="BV329" s="253"/>
      <c r="BW329" s="253"/>
      <c r="BX329" s="253"/>
      <c r="BY329" s="253"/>
      <c r="BZ329" s="253"/>
      <c r="CA329" s="253"/>
      <c r="CB329" s="253"/>
      <c r="CC329" s="253"/>
      <c r="CD329" s="253"/>
      <c r="CE329" s="253"/>
      <c r="CF329" s="253"/>
      <c r="CG329" s="253"/>
      <c r="CH329" s="253"/>
      <c r="CI329" s="253"/>
      <c r="CJ329" s="253"/>
      <c r="CK329" s="253"/>
      <c r="CL329" s="253"/>
      <c r="CM329" s="253"/>
      <c r="CN329" s="253"/>
      <c r="CO329" s="253"/>
      <c r="CP329" s="253"/>
      <c r="CQ329" s="253"/>
      <c r="CR329" s="253"/>
      <c r="CS329" s="253"/>
      <c r="CT329" s="253"/>
      <c r="CU329" s="253"/>
      <c r="CV329" s="253"/>
      <c r="CW329" s="253"/>
      <c r="CX329" s="253"/>
      <c r="CY329" s="253"/>
      <c r="CZ329" s="253"/>
      <c r="DA329" s="253"/>
      <c r="DB329" s="253"/>
      <c r="DC329" s="253"/>
      <c r="DD329" s="253"/>
      <c r="DE329" s="253"/>
      <c r="DF329" s="253"/>
      <c r="DG329" s="253"/>
      <c r="DH329" s="253"/>
      <c r="DI329" s="253"/>
      <c r="DJ329" s="253"/>
      <c r="DK329" s="253"/>
      <c r="DL329" s="253"/>
      <c r="DM329" s="253"/>
      <c r="DN329" s="253"/>
      <c r="DO329" s="253"/>
      <c r="DP329" s="253"/>
      <c r="DQ329" s="253"/>
      <c r="DR329" s="253"/>
      <c r="DS329" s="253"/>
      <c r="DT329" s="253"/>
      <c r="DU329" s="253"/>
      <c r="DV329" s="253"/>
      <c r="DW329" s="253"/>
      <c r="DX329" s="253"/>
      <c r="DY329" s="253"/>
      <c r="DZ329" s="254"/>
    </row>
    <row r="330" spans="1:130" x14ac:dyDescent="0.3">
      <c r="A330" s="439"/>
      <c r="B330" s="263" t="s">
        <v>82</v>
      </c>
      <c r="C330" s="252"/>
      <c r="D330" s="253"/>
      <c r="E330" s="253"/>
      <c r="F330" s="253"/>
      <c r="G330" s="253"/>
      <c r="H330" s="253"/>
      <c r="I330" s="253"/>
      <c r="J330" s="253"/>
      <c r="K330" s="253"/>
      <c r="L330" s="253"/>
      <c r="M330" s="253"/>
      <c r="N330" s="253"/>
      <c r="O330" s="253"/>
      <c r="P330" s="253"/>
      <c r="Q330" s="253"/>
      <c r="R330" s="253"/>
      <c r="S330" s="253"/>
      <c r="T330" s="253"/>
      <c r="U330" s="253"/>
      <c r="V330" s="253"/>
      <c r="W330" s="253"/>
      <c r="X330" s="253"/>
      <c r="Y330" s="253"/>
      <c r="Z330" s="253"/>
      <c r="AA330" s="253"/>
      <c r="AB330" s="253"/>
      <c r="AC330" s="253"/>
      <c r="AD330" s="253"/>
      <c r="AE330" s="253"/>
      <c r="AF330" s="253"/>
      <c r="AG330" s="253"/>
      <c r="AH330" s="253"/>
      <c r="AI330" s="253"/>
      <c r="AJ330" s="253"/>
      <c r="AK330" s="253"/>
      <c r="AL330" s="253"/>
      <c r="AM330" s="253"/>
      <c r="AN330" s="253"/>
      <c r="AO330" s="253"/>
      <c r="AP330" s="253"/>
      <c r="AQ330" s="253"/>
      <c r="AR330" s="253"/>
      <c r="AS330" s="253"/>
      <c r="AT330" s="253"/>
      <c r="AU330" s="253"/>
      <c r="AV330" s="253"/>
      <c r="AW330" s="253"/>
      <c r="AX330" s="253"/>
      <c r="AY330" s="253"/>
      <c r="AZ330" s="253"/>
      <c r="BA330" s="253"/>
      <c r="BB330" s="253"/>
      <c r="BC330" s="253"/>
      <c r="BD330" s="253"/>
      <c r="BE330" s="253"/>
      <c r="BF330" s="253"/>
      <c r="BG330" s="253"/>
      <c r="BH330" s="253"/>
      <c r="BI330" s="253"/>
      <c r="BJ330" s="253"/>
      <c r="BK330" s="253"/>
      <c r="BL330" s="253"/>
      <c r="BM330" s="253"/>
      <c r="BN330" s="253"/>
      <c r="BO330" s="253"/>
      <c r="BP330" s="253"/>
      <c r="BQ330" s="253"/>
      <c r="BR330" s="253"/>
      <c r="BS330" s="253"/>
      <c r="BT330" s="253"/>
      <c r="BU330" s="253"/>
      <c r="BV330" s="253"/>
      <c r="BW330" s="253"/>
      <c r="BX330" s="253"/>
      <c r="BY330" s="253"/>
      <c r="BZ330" s="253"/>
      <c r="CA330" s="253"/>
      <c r="CB330" s="253"/>
      <c r="CC330" s="253"/>
      <c r="CD330" s="253"/>
      <c r="CE330" s="253"/>
      <c r="CF330" s="253"/>
      <c r="CG330" s="253"/>
      <c r="CH330" s="253"/>
      <c r="CI330" s="253"/>
      <c r="CJ330" s="253"/>
      <c r="CK330" s="253"/>
      <c r="CL330" s="253"/>
      <c r="CM330" s="253"/>
      <c r="CN330" s="253"/>
      <c r="CO330" s="253"/>
      <c r="CP330" s="253"/>
      <c r="CQ330" s="253"/>
      <c r="CR330" s="253"/>
      <c r="CS330" s="253"/>
      <c r="CT330" s="253"/>
      <c r="CU330" s="253"/>
      <c r="CV330" s="253"/>
      <c r="CW330" s="253"/>
      <c r="CX330" s="253"/>
      <c r="CY330" s="253"/>
      <c r="CZ330" s="253"/>
      <c r="DA330" s="253"/>
      <c r="DB330" s="253"/>
      <c r="DC330" s="253"/>
      <c r="DD330" s="253"/>
      <c r="DE330" s="253"/>
      <c r="DF330" s="253"/>
      <c r="DG330" s="253"/>
      <c r="DH330" s="253"/>
      <c r="DI330" s="253"/>
      <c r="DJ330" s="253"/>
      <c r="DK330" s="253"/>
      <c r="DL330" s="253"/>
      <c r="DM330" s="253"/>
      <c r="DN330" s="253"/>
      <c r="DO330" s="253"/>
      <c r="DP330" s="253"/>
      <c r="DQ330" s="253"/>
      <c r="DR330" s="253"/>
      <c r="DS330" s="253"/>
      <c r="DT330" s="253"/>
      <c r="DU330" s="253"/>
      <c r="DV330" s="253"/>
      <c r="DW330" s="253"/>
      <c r="DX330" s="253"/>
      <c r="DY330" s="253"/>
      <c r="DZ330" s="254"/>
    </row>
    <row r="331" spans="1:130" x14ac:dyDescent="0.3">
      <c r="A331" s="439"/>
      <c r="B331" s="263" t="s">
        <v>83</v>
      </c>
      <c r="C331" s="252"/>
      <c r="D331" s="253"/>
      <c r="E331" s="253"/>
      <c r="F331" s="253"/>
      <c r="G331" s="253"/>
      <c r="H331" s="253"/>
      <c r="I331" s="253"/>
      <c r="J331" s="253"/>
      <c r="K331" s="253"/>
      <c r="L331" s="253"/>
      <c r="M331" s="253"/>
      <c r="N331" s="253"/>
      <c r="O331" s="253"/>
      <c r="P331" s="253"/>
      <c r="Q331" s="253"/>
      <c r="R331" s="253"/>
      <c r="S331" s="253"/>
      <c r="T331" s="253"/>
      <c r="U331" s="253"/>
      <c r="V331" s="253"/>
      <c r="W331" s="253"/>
      <c r="X331" s="253"/>
      <c r="Y331" s="253"/>
      <c r="Z331" s="253"/>
      <c r="AA331" s="253"/>
      <c r="AB331" s="253"/>
      <c r="AC331" s="253"/>
      <c r="AD331" s="253"/>
      <c r="AE331" s="253"/>
      <c r="AF331" s="253"/>
      <c r="AG331" s="253"/>
      <c r="AH331" s="253"/>
      <c r="AI331" s="253"/>
      <c r="AJ331" s="253"/>
      <c r="AK331" s="253"/>
      <c r="AL331" s="253"/>
      <c r="AM331" s="253"/>
      <c r="AN331" s="253"/>
      <c r="AO331" s="253"/>
      <c r="AP331" s="253"/>
      <c r="AQ331" s="253"/>
      <c r="AR331" s="253"/>
      <c r="AS331" s="253"/>
      <c r="AT331" s="253"/>
      <c r="AU331" s="253"/>
      <c r="AV331" s="253"/>
      <c r="AW331" s="253"/>
      <c r="AX331" s="253"/>
      <c r="AY331" s="253"/>
      <c r="AZ331" s="253"/>
      <c r="BA331" s="253"/>
      <c r="BB331" s="253"/>
      <c r="BC331" s="253"/>
      <c r="BD331" s="253"/>
      <c r="BE331" s="253"/>
      <c r="BF331" s="253"/>
      <c r="BG331" s="253"/>
      <c r="BH331" s="253"/>
      <c r="BI331" s="253"/>
      <c r="BJ331" s="253"/>
      <c r="BK331" s="253"/>
      <c r="BL331" s="253"/>
      <c r="BM331" s="253"/>
      <c r="BN331" s="253"/>
      <c r="BO331" s="253"/>
      <c r="BP331" s="253"/>
      <c r="BQ331" s="253"/>
      <c r="BR331" s="253"/>
      <c r="BS331" s="253"/>
      <c r="BT331" s="253"/>
      <c r="BU331" s="253"/>
      <c r="BV331" s="253"/>
      <c r="BW331" s="253"/>
      <c r="BX331" s="253"/>
      <c r="BY331" s="253"/>
      <c r="BZ331" s="253"/>
      <c r="CA331" s="253"/>
      <c r="CB331" s="253"/>
      <c r="CC331" s="253"/>
      <c r="CD331" s="253"/>
      <c r="CE331" s="253"/>
      <c r="CF331" s="253"/>
      <c r="CG331" s="253"/>
      <c r="CH331" s="253"/>
      <c r="CI331" s="253"/>
      <c r="CJ331" s="253"/>
      <c r="CK331" s="253"/>
      <c r="CL331" s="253"/>
      <c r="CM331" s="253"/>
      <c r="CN331" s="253"/>
      <c r="CO331" s="253"/>
      <c r="CP331" s="253"/>
      <c r="CQ331" s="253"/>
      <c r="CR331" s="253"/>
      <c r="CS331" s="253"/>
      <c r="CT331" s="253"/>
      <c r="CU331" s="253"/>
      <c r="CV331" s="253"/>
      <c r="CW331" s="253"/>
      <c r="CX331" s="253"/>
      <c r="CY331" s="253"/>
      <c r="CZ331" s="253"/>
      <c r="DA331" s="253"/>
      <c r="DB331" s="253"/>
      <c r="DC331" s="253"/>
      <c r="DD331" s="253"/>
      <c r="DE331" s="253"/>
      <c r="DF331" s="253"/>
      <c r="DG331" s="253"/>
      <c r="DH331" s="253"/>
      <c r="DI331" s="253"/>
      <c r="DJ331" s="253"/>
      <c r="DK331" s="253"/>
      <c r="DL331" s="253"/>
      <c r="DM331" s="253"/>
      <c r="DN331" s="253"/>
      <c r="DO331" s="253"/>
      <c r="DP331" s="253"/>
      <c r="DQ331" s="253"/>
      <c r="DR331" s="253"/>
      <c r="DS331" s="253"/>
      <c r="DT331" s="253"/>
      <c r="DU331" s="253"/>
      <c r="DV331" s="253"/>
      <c r="DW331" s="253"/>
      <c r="DX331" s="253"/>
      <c r="DY331" s="253"/>
      <c r="DZ331" s="254"/>
    </row>
    <row r="332" spans="1:130" x14ac:dyDescent="0.3">
      <c r="A332" s="439"/>
      <c r="B332" s="263" t="s">
        <v>38</v>
      </c>
      <c r="C332" s="252"/>
      <c r="D332" s="253"/>
      <c r="E332" s="253"/>
      <c r="F332" s="253"/>
      <c r="G332" s="253"/>
      <c r="H332" s="253"/>
      <c r="I332" s="253"/>
      <c r="J332" s="253"/>
      <c r="K332" s="253"/>
      <c r="L332" s="253"/>
      <c r="M332" s="253"/>
      <c r="N332" s="253"/>
      <c r="O332" s="253"/>
      <c r="P332" s="253"/>
      <c r="Q332" s="253"/>
      <c r="R332" s="253"/>
      <c r="S332" s="253"/>
      <c r="T332" s="253"/>
      <c r="U332" s="253"/>
      <c r="V332" s="253"/>
      <c r="W332" s="253"/>
      <c r="X332" s="253"/>
      <c r="Y332" s="253"/>
      <c r="Z332" s="253"/>
      <c r="AA332" s="253"/>
      <c r="AB332" s="253"/>
      <c r="AC332" s="253"/>
      <c r="AD332" s="253"/>
      <c r="AE332" s="253"/>
      <c r="AF332" s="253"/>
      <c r="AG332" s="253"/>
      <c r="AH332" s="253"/>
      <c r="AI332" s="253"/>
      <c r="AJ332" s="253"/>
      <c r="AK332" s="253"/>
      <c r="AL332" s="253"/>
      <c r="AM332" s="253"/>
      <c r="AN332" s="253"/>
      <c r="AO332" s="253"/>
      <c r="AP332" s="253"/>
      <c r="AQ332" s="253"/>
      <c r="AR332" s="253"/>
      <c r="AS332" s="253"/>
      <c r="AT332" s="253"/>
      <c r="AU332" s="253"/>
      <c r="AV332" s="253"/>
      <c r="AW332" s="253"/>
      <c r="AX332" s="253"/>
      <c r="AY332" s="253"/>
      <c r="AZ332" s="253"/>
      <c r="BA332" s="253"/>
      <c r="BB332" s="253"/>
      <c r="BC332" s="253"/>
      <c r="BD332" s="253"/>
      <c r="BE332" s="253"/>
      <c r="BF332" s="253"/>
      <c r="BG332" s="253"/>
      <c r="BH332" s="253"/>
      <c r="BI332" s="253"/>
      <c r="BJ332" s="253"/>
      <c r="BK332" s="253"/>
      <c r="BL332" s="253"/>
      <c r="BM332" s="253"/>
      <c r="BN332" s="253"/>
      <c r="BO332" s="253"/>
      <c r="BP332" s="253"/>
      <c r="BQ332" s="253"/>
      <c r="BR332" s="253"/>
      <c r="BS332" s="253"/>
      <c r="BT332" s="253"/>
      <c r="BU332" s="253"/>
      <c r="BV332" s="253"/>
      <c r="BW332" s="253"/>
      <c r="BX332" s="253"/>
      <c r="BY332" s="253"/>
      <c r="BZ332" s="253"/>
      <c r="CA332" s="253"/>
      <c r="CB332" s="253"/>
      <c r="CC332" s="253"/>
      <c r="CD332" s="253"/>
      <c r="CE332" s="253"/>
      <c r="CF332" s="253"/>
      <c r="CG332" s="253"/>
      <c r="CH332" s="253"/>
      <c r="CI332" s="253"/>
      <c r="CJ332" s="253"/>
      <c r="CK332" s="253"/>
      <c r="CL332" s="253"/>
      <c r="CM332" s="253"/>
      <c r="CN332" s="253"/>
      <c r="CO332" s="253"/>
      <c r="CP332" s="253"/>
      <c r="CQ332" s="253"/>
      <c r="CR332" s="253"/>
      <c r="CS332" s="253"/>
      <c r="CT332" s="253"/>
      <c r="CU332" s="253"/>
      <c r="CV332" s="253"/>
      <c r="CW332" s="253"/>
      <c r="CX332" s="253"/>
      <c r="CY332" s="253"/>
      <c r="CZ332" s="253"/>
      <c r="DA332" s="253"/>
      <c r="DB332" s="253"/>
      <c r="DC332" s="253"/>
      <c r="DD332" s="253"/>
      <c r="DE332" s="253"/>
      <c r="DF332" s="253"/>
      <c r="DG332" s="253"/>
      <c r="DH332" s="253"/>
      <c r="DI332" s="253"/>
      <c r="DJ332" s="253"/>
      <c r="DK332" s="253"/>
      <c r="DL332" s="253"/>
      <c r="DM332" s="253"/>
      <c r="DN332" s="253"/>
      <c r="DO332" s="253"/>
      <c r="DP332" s="253"/>
      <c r="DQ332" s="253"/>
      <c r="DR332" s="253"/>
      <c r="DS332" s="253"/>
      <c r="DT332" s="253"/>
      <c r="DU332" s="253"/>
      <c r="DV332" s="253"/>
      <c r="DW332" s="253"/>
      <c r="DX332" s="253"/>
      <c r="DY332" s="253"/>
      <c r="DZ332" s="254"/>
    </row>
    <row r="333" spans="1:130" x14ac:dyDescent="0.3">
      <c r="A333" s="439"/>
      <c r="B333" s="280" t="s">
        <v>80</v>
      </c>
      <c r="C333" s="252"/>
      <c r="D333" s="253"/>
      <c r="E333" s="253"/>
      <c r="F333" s="253"/>
      <c r="G333" s="253"/>
      <c r="H333" s="253"/>
      <c r="I333" s="253"/>
      <c r="J333" s="253"/>
      <c r="K333" s="253"/>
      <c r="L333" s="253"/>
      <c r="M333" s="253"/>
      <c r="N333" s="253"/>
      <c r="O333" s="253"/>
      <c r="P333" s="253"/>
      <c r="Q333" s="253"/>
      <c r="R333" s="253"/>
      <c r="S333" s="253"/>
      <c r="T333" s="253"/>
      <c r="U333" s="253"/>
      <c r="V333" s="253"/>
      <c r="W333" s="253"/>
      <c r="X333" s="253"/>
      <c r="Y333" s="253"/>
      <c r="Z333" s="253"/>
      <c r="AA333" s="253"/>
      <c r="AB333" s="253"/>
      <c r="AC333" s="253"/>
      <c r="AD333" s="253"/>
      <c r="AE333" s="253"/>
      <c r="AF333" s="253"/>
      <c r="AG333" s="253"/>
      <c r="AH333" s="253"/>
      <c r="AI333" s="253"/>
      <c r="AJ333" s="253"/>
      <c r="AK333" s="253"/>
      <c r="AL333" s="253"/>
      <c r="AM333" s="253"/>
      <c r="AN333" s="253"/>
      <c r="AO333" s="253"/>
      <c r="AP333" s="253"/>
      <c r="AQ333" s="253"/>
      <c r="AR333" s="253"/>
      <c r="AS333" s="253"/>
      <c r="AT333" s="253"/>
      <c r="AU333" s="253"/>
      <c r="AV333" s="253"/>
      <c r="AW333" s="253"/>
      <c r="AX333" s="253"/>
      <c r="AY333" s="253"/>
      <c r="AZ333" s="253"/>
      <c r="BA333" s="253"/>
      <c r="BB333" s="253"/>
      <c r="BC333" s="253"/>
      <c r="BD333" s="253"/>
      <c r="BE333" s="253"/>
      <c r="BF333" s="253"/>
      <c r="BG333" s="253"/>
      <c r="BH333" s="253"/>
      <c r="BI333" s="253"/>
      <c r="BJ333" s="253"/>
      <c r="BK333" s="253"/>
      <c r="BL333" s="253"/>
      <c r="BM333" s="253"/>
      <c r="BN333" s="253"/>
      <c r="BO333" s="253"/>
      <c r="BP333" s="253"/>
      <c r="BQ333" s="253"/>
      <c r="BR333" s="253"/>
      <c r="BS333" s="253"/>
      <c r="BT333" s="253"/>
      <c r="BU333" s="253"/>
      <c r="BV333" s="253"/>
      <c r="BW333" s="253"/>
      <c r="BX333" s="253"/>
      <c r="BY333" s="253"/>
      <c r="BZ333" s="253"/>
      <c r="CA333" s="253"/>
      <c r="CB333" s="253"/>
      <c r="CC333" s="253"/>
      <c r="CD333" s="253"/>
      <c r="CE333" s="253"/>
      <c r="CF333" s="253"/>
      <c r="CG333" s="253"/>
      <c r="CH333" s="253"/>
      <c r="CI333" s="253"/>
      <c r="CJ333" s="253"/>
      <c r="CK333" s="253"/>
      <c r="CL333" s="253"/>
      <c r="CM333" s="253"/>
      <c r="CN333" s="253"/>
      <c r="CO333" s="253"/>
      <c r="CP333" s="253"/>
      <c r="CQ333" s="253"/>
      <c r="CR333" s="253"/>
      <c r="CS333" s="253"/>
      <c r="CT333" s="253"/>
      <c r="CU333" s="253"/>
      <c r="CV333" s="253"/>
      <c r="CW333" s="253"/>
      <c r="CX333" s="253"/>
      <c r="CY333" s="253"/>
      <c r="CZ333" s="253"/>
      <c r="DA333" s="253"/>
      <c r="DB333" s="253"/>
      <c r="DC333" s="253"/>
      <c r="DD333" s="253"/>
      <c r="DE333" s="253"/>
      <c r="DF333" s="253"/>
      <c r="DG333" s="253"/>
      <c r="DH333" s="253"/>
      <c r="DI333" s="253"/>
      <c r="DJ333" s="253"/>
      <c r="DK333" s="253"/>
      <c r="DL333" s="253"/>
      <c r="DM333" s="253"/>
      <c r="DN333" s="253"/>
      <c r="DO333" s="253"/>
      <c r="DP333" s="253"/>
      <c r="DQ333" s="253"/>
      <c r="DR333" s="253"/>
      <c r="DS333" s="253"/>
      <c r="DT333" s="253"/>
      <c r="DU333" s="253"/>
      <c r="DV333" s="253"/>
      <c r="DW333" s="253"/>
      <c r="DX333" s="253"/>
      <c r="DY333" s="253"/>
      <c r="DZ333" s="254"/>
    </row>
    <row r="334" spans="1:130" x14ac:dyDescent="0.3">
      <c r="A334" s="440"/>
      <c r="B334" s="263" t="s">
        <v>81</v>
      </c>
      <c r="C334" s="252"/>
      <c r="D334" s="253"/>
      <c r="E334" s="253"/>
      <c r="F334" s="253"/>
      <c r="G334" s="253"/>
      <c r="H334" s="253"/>
      <c r="I334" s="253"/>
      <c r="J334" s="253"/>
      <c r="K334" s="253"/>
      <c r="L334" s="253"/>
      <c r="M334" s="253"/>
      <c r="N334" s="253"/>
      <c r="O334" s="253"/>
      <c r="P334" s="253"/>
      <c r="Q334" s="253"/>
      <c r="R334" s="253"/>
      <c r="S334" s="253"/>
      <c r="T334" s="253"/>
      <c r="U334" s="253"/>
      <c r="V334" s="253"/>
      <c r="W334" s="253"/>
      <c r="X334" s="253"/>
      <c r="Y334" s="253"/>
      <c r="Z334" s="253"/>
      <c r="AA334" s="253"/>
      <c r="AB334" s="253"/>
      <c r="AC334" s="253"/>
      <c r="AD334" s="253"/>
      <c r="AE334" s="253"/>
      <c r="AF334" s="253"/>
      <c r="AG334" s="253"/>
      <c r="AH334" s="253"/>
      <c r="AI334" s="253"/>
      <c r="AJ334" s="253"/>
      <c r="AK334" s="253"/>
      <c r="AL334" s="253"/>
      <c r="AM334" s="253"/>
      <c r="AN334" s="253"/>
      <c r="AO334" s="253"/>
      <c r="AP334" s="253"/>
      <c r="AQ334" s="253"/>
      <c r="AR334" s="253"/>
      <c r="AS334" s="253"/>
      <c r="AT334" s="253"/>
      <c r="AU334" s="253"/>
      <c r="AV334" s="253"/>
      <c r="AW334" s="253"/>
      <c r="AX334" s="253"/>
      <c r="AY334" s="253"/>
      <c r="AZ334" s="253"/>
      <c r="BA334" s="253"/>
      <c r="BB334" s="253"/>
      <c r="BC334" s="253"/>
      <c r="BD334" s="253"/>
      <c r="BE334" s="253"/>
      <c r="BF334" s="253"/>
      <c r="BG334" s="253"/>
      <c r="BH334" s="253"/>
      <c r="BI334" s="253"/>
      <c r="BJ334" s="253"/>
      <c r="BK334" s="253"/>
      <c r="BL334" s="253"/>
      <c r="BM334" s="253"/>
      <c r="BN334" s="253"/>
      <c r="BO334" s="253"/>
      <c r="BP334" s="253"/>
      <c r="BQ334" s="253"/>
      <c r="BR334" s="253"/>
      <c r="BS334" s="253"/>
      <c r="BT334" s="253"/>
      <c r="BU334" s="253"/>
      <c r="BV334" s="253"/>
      <c r="BW334" s="253"/>
      <c r="BX334" s="253"/>
      <c r="BY334" s="253"/>
      <c r="BZ334" s="253"/>
      <c r="CA334" s="253"/>
      <c r="CB334" s="253"/>
      <c r="CC334" s="253"/>
      <c r="CD334" s="253"/>
      <c r="CE334" s="253"/>
      <c r="CF334" s="253"/>
      <c r="CG334" s="253"/>
      <c r="CH334" s="253"/>
      <c r="CI334" s="253"/>
      <c r="CJ334" s="253"/>
      <c r="CK334" s="253"/>
      <c r="CL334" s="253"/>
      <c r="CM334" s="253"/>
      <c r="CN334" s="253"/>
      <c r="CO334" s="253"/>
      <c r="CP334" s="253"/>
      <c r="CQ334" s="253"/>
      <c r="CR334" s="253"/>
      <c r="CS334" s="253"/>
      <c r="CT334" s="253"/>
      <c r="CU334" s="253"/>
      <c r="CV334" s="253"/>
      <c r="CW334" s="253"/>
      <c r="CX334" s="253"/>
      <c r="CY334" s="253"/>
      <c r="CZ334" s="253"/>
      <c r="DA334" s="253"/>
      <c r="DB334" s="253"/>
      <c r="DC334" s="253"/>
      <c r="DD334" s="253"/>
      <c r="DE334" s="253"/>
      <c r="DF334" s="253"/>
      <c r="DG334" s="253"/>
      <c r="DH334" s="253"/>
      <c r="DI334" s="253"/>
      <c r="DJ334" s="253"/>
      <c r="DK334" s="253"/>
      <c r="DL334" s="253"/>
      <c r="DM334" s="253"/>
      <c r="DN334" s="253"/>
      <c r="DO334" s="253"/>
      <c r="DP334" s="253"/>
      <c r="DQ334" s="253"/>
      <c r="DR334" s="253"/>
      <c r="DS334" s="253"/>
      <c r="DT334" s="253"/>
      <c r="DU334" s="253"/>
      <c r="DV334" s="253"/>
      <c r="DW334" s="253"/>
      <c r="DX334" s="253"/>
      <c r="DY334" s="253"/>
      <c r="DZ334" s="254"/>
    </row>
    <row r="335" spans="1:130" x14ac:dyDescent="0.3">
      <c r="A335" s="438">
        <f t="shared" ref="A335" si="18">A327+7</f>
        <v>43265</v>
      </c>
      <c r="B335" s="263" t="s">
        <v>78</v>
      </c>
      <c r="C335" s="252"/>
      <c r="D335" s="253"/>
      <c r="E335" s="253"/>
      <c r="F335" s="253"/>
      <c r="G335" s="253"/>
      <c r="H335" s="253"/>
      <c r="I335" s="253"/>
      <c r="J335" s="253"/>
      <c r="K335" s="253"/>
      <c r="L335" s="253"/>
      <c r="M335" s="253"/>
      <c r="N335" s="253"/>
      <c r="O335" s="253"/>
      <c r="P335" s="253"/>
      <c r="Q335" s="253"/>
      <c r="R335" s="253"/>
      <c r="S335" s="253"/>
      <c r="T335" s="253"/>
      <c r="U335" s="253"/>
      <c r="V335" s="253"/>
      <c r="W335" s="253"/>
      <c r="X335" s="253"/>
      <c r="Y335" s="253"/>
      <c r="Z335" s="253"/>
      <c r="AA335" s="253"/>
      <c r="AB335" s="253"/>
      <c r="AC335" s="253"/>
      <c r="AD335" s="253"/>
      <c r="AE335" s="253"/>
      <c r="AF335" s="253"/>
      <c r="AG335" s="253"/>
      <c r="AH335" s="253"/>
      <c r="AI335" s="253"/>
      <c r="AJ335" s="253"/>
      <c r="AK335" s="253"/>
      <c r="AL335" s="253"/>
      <c r="AM335" s="253"/>
      <c r="AN335" s="253"/>
      <c r="AO335" s="253"/>
      <c r="AP335" s="253"/>
      <c r="AQ335" s="253"/>
      <c r="AR335" s="253"/>
      <c r="AS335" s="253"/>
      <c r="AT335" s="253"/>
      <c r="AU335" s="253"/>
      <c r="AV335" s="253"/>
      <c r="AW335" s="253"/>
      <c r="AX335" s="253"/>
      <c r="AY335" s="253"/>
      <c r="AZ335" s="253"/>
      <c r="BA335" s="253"/>
      <c r="BB335" s="253"/>
      <c r="BC335" s="253"/>
      <c r="BD335" s="253"/>
      <c r="BE335" s="253"/>
      <c r="BF335" s="253"/>
      <c r="BG335" s="253"/>
      <c r="BH335" s="253"/>
      <c r="BI335" s="253"/>
      <c r="BJ335" s="253"/>
      <c r="BK335" s="253"/>
      <c r="BL335" s="253"/>
      <c r="BM335" s="253"/>
      <c r="BN335" s="253"/>
      <c r="BO335" s="253"/>
      <c r="BP335" s="253"/>
      <c r="BQ335" s="253"/>
      <c r="BR335" s="253"/>
      <c r="BS335" s="253"/>
      <c r="BT335" s="253"/>
      <c r="BU335" s="253"/>
      <c r="BV335" s="253"/>
      <c r="BW335" s="253"/>
      <c r="BX335" s="253"/>
      <c r="BY335" s="253"/>
      <c r="BZ335" s="253"/>
      <c r="CA335" s="253"/>
      <c r="CB335" s="253"/>
      <c r="CC335" s="253"/>
      <c r="CD335" s="253"/>
      <c r="CE335" s="253"/>
      <c r="CF335" s="253"/>
      <c r="CG335" s="253"/>
      <c r="CH335" s="253"/>
      <c r="CI335" s="253"/>
      <c r="CJ335" s="253"/>
      <c r="CK335" s="253"/>
      <c r="CL335" s="253"/>
      <c r="CM335" s="253"/>
      <c r="CN335" s="253"/>
      <c r="CO335" s="253"/>
      <c r="CP335" s="253"/>
      <c r="CQ335" s="253"/>
      <c r="CR335" s="253"/>
      <c r="CS335" s="253"/>
      <c r="CT335" s="253"/>
      <c r="CU335" s="253"/>
      <c r="CV335" s="253"/>
      <c r="CW335" s="253"/>
      <c r="CX335" s="253"/>
      <c r="CY335" s="253"/>
      <c r="CZ335" s="253"/>
      <c r="DA335" s="253"/>
      <c r="DB335" s="253"/>
      <c r="DC335" s="253"/>
      <c r="DD335" s="253"/>
      <c r="DE335" s="253"/>
      <c r="DF335" s="253"/>
      <c r="DG335" s="253"/>
      <c r="DH335" s="253"/>
      <c r="DI335" s="253"/>
      <c r="DJ335" s="253"/>
      <c r="DK335" s="253"/>
      <c r="DL335" s="253"/>
      <c r="DM335" s="253"/>
      <c r="DN335" s="253"/>
      <c r="DO335" s="253"/>
      <c r="DP335" s="253"/>
      <c r="DQ335" s="253"/>
      <c r="DR335" s="253"/>
      <c r="DS335" s="253"/>
      <c r="DT335" s="253"/>
      <c r="DU335" s="253"/>
      <c r="DV335" s="253"/>
      <c r="DW335" s="253"/>
      <c r="DX335" s="253"/>
      <c r="DY335" s="253"/>
      <c r="DZ335" s="254"/>
    </row>
    <row r="336" spans="1:130" x14ac:dyDescent="0.3">
      <c r="A336" s="439"/>
      <c r="B336" s="263" t="s">
        <v>79</v>
      </c>
      <c r="C336" s="252"/>
      <c r="D336" s="253"/>
      <c r="E336" s="253"/>
      <c r="F336" s="253"/>
      <c r="G336" s="253"/>
      <c r="H336" s="253"/>
      <c r="I336" s="253"/>
      <c r="J336" s="253"/>
      <c r="K336" s="253"/>
      <c r="L336" s="253"/>
      <c r="M336" s="253"/>
      <c r="N336" s="253"/>
      <c r="O336" s="253"/>
      <c r="P336" s="253"/>
      <c r="Q336" s="253"/>
      <c r="R336" s="253"/>
      <c r="S336" s="253"/>
      <c r="T336" s="253"/>
      <c r="U336" s="253"/>
      <c r="V336" s="253"/>
      <c r="W336" s="253"/>
      <c r="X336" s="253"/>
      <c r="Y336" s="253"/>
      <c r="Z336" s="253"/>
      <c r="AA336" s="253"/>
      <c r="AB336" s="253"/>
      <c r="AC336" s="253"/>
      <c r="AD336" s="253"/>
      <c r="AE336" s="253"/>
      <c r="AF336" s="253"/>
      <c r="AG336" s="253"/>
      <c r="AH336" s="253"/>
      <c r="AI336" s="253"/>
      <c r="AJ336" s="253"/>
      <c r="AK336" s="253"/>
      <c r="AL336" s="253"/>
      <c r="AM336" s="253"/>
      <c r="AN336" s="253"/>
      <c r="AO336" s="253"/>
      <c r="AP336" s="253"/>
      <c r="AQ336" s="253"/>
      <c r="AR336" s="253"/>
      <c r="AS336" s="253"/>
      <c r="AT336" s="253"/>
      <c r="AU336" s="253"/>
      <c r="AV336" s="253"/>
      <c r="AW336" s="253"/>
      <c r="AX336" s="253"/>
      <c r="AY336" s="253"/>
      <c r="AZ336" s="253"/>
      <c r="BA336" s="253"/>
      <c r="BB336" s="253"/>
      <c r="BC336" s="253"/>
      <c r="BD336" s="253"/>
      <c r="BE336" s="253"/>
      <c r="BF336" s="253"/>
      <c r="BG336" s="253"/>
      <c r="BH336" s="253"/>
      <c r="BI336" s="253"/>
      <c r="BJ336" s="253"/>
      <c r="BK336" s="253"/>
      <c r="BL336" s="253"/>
      <c r="BM336" s="253"/>
      <c r="BN336" s="253"/>
      <c r="BO336" s="253"/>
      <c r="BP336" s="253"/>
      <c r="BQ336" s="253"/>
      <c r="BR336" s="253"/>
      <c r="BS336" s="253"/>
      <c r="BT336" s="253"/>
      <c r="BU336" s="253"/>
      <c r="BV336" s="253"/>
      <c r="BW336" s="253"/>
      <c r="BX336" s="253"/>
      <c r="BY336" s="253"/>
      <c r="BZ336" s="253"/>
      <c r="CA336" s="253"/>
      <c r="CB336" s="253"/>
      <c r="CC336" s="253"/>
      <c r="CD336" s="253"/>
      <c r="CE336" s="253"/>
      <c r="CF336" s="253"/>
      <c r="CG336" s="253"/>
      <c r="CH336" s="253"/>
      <c r="CI336" s="253"/>
      <c r="CJ336" s="253"/>
      <c r="CK336" s="253"/>
      <c r="CL336" s="253"/>
      <c r="CM336" s="253"/>
      <c r="CN336" s="253"/>
      <c r="CO336" s="253"/>
      <c r="CP336" s="253"/>
      <c r="CQ336" s="253"/>
      <c r="CR336" s="253"/>
      <c r="CS336" s="253"/>
      <c r="CT336" s="253"/>
      <c r="CU336" s="253"/>
      <c r="CV336" s="253"/>
      <c r="CW336" s="253"/>
      <c r="CX336" s="253"/>
      <c r="CY336" s="253"/>
      <c r="CZ336" s="253"/>
      <c r="DA336" s="253"/>
      <c r="DB336" s="253"/>
      <c r="DC336" s="253"/>
      <c r="DD336" s="253"/>
      <c r="DE336" s="253"/>
      <c r="DF336" s="253"/>
      <c r="DG336" s="253"/>
      <c r="DH336" s="253"/>
      <c r="DI336" s="253"/>
      <c r="DJ336" s="253"/>
      <c r="DK336" s="253"/>
      <c r="DL336" s="253"/>
      <c r="DM336" s="253"/>
      <c r="DN336" s="253"/>
      <c r="DO336" s="253"/>
      <c r="DP336" s="253"/>
      <c r="DQ336" s="253"/>
      <c r="DR336" s="253"/>
      <c r="DS336" s="253"/>
      <c r="DT336" s="253"/>
      <c r="DU336" s="253"/>
      <c r="DV336" s="253"/>
      <c r="DW336" s="253"/>
      <c r="DX336" s="253"/>
      <c r="DY336" s="253"/>
      <c r="DZ336" s="254"/>
    </row>
    <row r="337" spans="1:130" x14ac:dyDescent="0.3">
      <c r="A337" s="439"/>
      <c r="B337" s="263" t="s">
        <v>77</v>
      </c>
      <c r="C337" s="252"/>
      <c r="D337" s="253"/>
      <c r="E337" s="253"/>
      <c r="F337" s="253"/>
      <c r="G337" s="253"/>
      <c r="H337" s="253"/>
      <c r="I337" s="253"/>
      <c r="J337" s="253"/>
      <c r="K337" s="253"/>
      <c r="L337" s="253"/>
      <c r="M337" s="253"/>
      <c r="N337" s="253"/>
      <c r="O337" s="253"/>
      <c r="P337" s="253"/>
      <c r="Q337" s="253"/>
      <c r="R337" s="253"/>
      <c r="S337" s="253"/>
      <c r="T337" s="253"/>
      <c r="U337" s="253"/>
      <c r="V337" s="253"/>
      <c r="W337" s="253"/>
      <c r="X337" s="253"/>
      <c r="Y337" s="253"/>
      <c r="Z337" s="253"/>
      <c r="AA337" s="253"/>
      <c r="AB337" s="253"/>
      <c r="AC337" s="253"/>
      <c r="AD337" s="253"/>
      <c r="AE337" s="253"/>
      <c r="AF337" s="253"/>
      <c r="AG337" s="253"/>
      <c r="AH337" s="253"/>
      <c r="AI337" s="253"/>
      <c r="AJ337" s="253"/>
      <c r="AK337" s="253"/>
      <c r="AL337" s="253"/>
      <c r="AM337" s="253"/>
      <c r="AN337" s="253"/>
      <c r="AO337" s="253"/>
      <c r="AP337" s="253"/>
      <c r="AQ337" s="253"/>
      <c r="AR337" s="253"/>
      <c r="AS337" s="253"/>
      <c r="AT337" s="253"/>
      <c r="AU337" s="253"/>
      <c r="AV337" s="253"/>
      <c r="AW337" s="253"/>
      <c r="AX337" s="253"/>
      <c r="AY337" s="253"/>
      <c r="AZ337" s="253"/>
      <c r="BA337" s="253"/>
      <c r="BB337" s="253"/>
      <c r="BC337" s="253"/>
      <c r="BD337" s="253"/>
      <c r="BE337" s="253"/>
      <c r="BF337" s="253"/>
      <c r="BG337" s="253"/>
      <c r="BH337" s="253"/>
      <c r="BI337" s="253"/>
      <c r="BJ337" s="253"/>
      <c r="BK337" s="253"/>
      <c r="BL337" s="253"/>
      <c r="BM337" s="253"/>
      <c r="BN337" s="253"/>
      <c r="BO337" s="253"/>
      <c r="BP337" s="253"/>
      <c r="BQ337" s="253"/>
      <c r="BR337" s="253"/>
      <c r="BS337" s="253"/>
      <c r="BT337" s="253"/>
      <c r="BU337" s="253"/>
      <c r="BV337" s="253"/>
      <c r="BW337" s="253"/>
      <c r="BX337" s="253"/>
      <c r="BY337" s="253"/>
      <c r="BZ337" s="253"/>
      <c r="CA337" s="253"/>
      <c r="CB337" s="253"/>
      <c r="CC337" s="253"/>
      <c r="CD337" s="253"/>
      <c r="CE337" s="253"/>
      <c r="CF337" s="253"/>
      <c r="CG337" s="253"/>
      <c r="CH337" s="253"/>
      <c r="CI337" s="253"/>
      <c r="CJ337" s="253"/>
      <c r="CK337" s="253"/>
      <c r="CL337" s="253"/>
      <c r="CM337" s="253"/>
      <c r="CN337" s="253"/>
      <c r="CO337" s="253"/>
      <c r="CP337" s="253"/>
      <c r="CQ337" s="253"/>
      <c r="CR337" s="253"/>
      <c r="CS337" s="253"/>
      <c r="CT337" s="253"/>
      <c r="CU337" s="253"/>
      <c r="CV337" s="253"/>
      <c r="CW337" s="253"/>
      <c r="CX337" s="253"/>
      <c r="CY337" s="253"/>
      <c r="CZ337" s="253"/>
      <c r="DA337" s="253"/>
      <c r="DB337" s="253"/>
      <c r="DC337" s="253"/>
      <c r="DD337" s="253"/>
      <c r="DE337" s="253"/>
      <c r="DF337" s="253"/>
      <c r="DG337" s="253"/>
      <c r="DH337" s="253"/>
      <c r="DI337" s="253"/>
      <c r="DJ337" s="253"/>
      <c r="DK337" s="253"/>
      <c r="DL337" s="253"/>
      <c r="DM337" s="253"/>
      <c r="DN337" s="253"/>
      <c r="DO337" s="253"/>
      <c r="DP337" s="253"/>
      <c r="DQ337" s="253"/>
      <c r="DR337" s="253"/>
      <c r="DS337" s="253"/>
      <c r="DT337" s="253"/>
      <c r="DU337" s="253"/>
      <c r="DV337" s="253"/>
      <c r="DW337" s="253"/>
      <c r="DX337" s="253"/>
      <c r="DY337" s="253"/>
      <c r="DZ337" s="254"/>
    </row>
    <row r="338" spans="1:130" x14ac:dyDescent="0.3">
      <c r="A338" s="439"/>
      <c r="B338" s="263" t="s">
        <v>82</v>
      </c>
      <c r="C338" s="252"/>
      <c r="D338" s="253"/>
      <c r="E338" s="253"/>
      <c r="F338" s="253"/>
      <c r="G338" s="253"/>
      <c r="H338" s="253"/>
      <c r="I338" s="253"/>
      <c r="J338" s="253"/>
      <c r="K338" s="253"/>
      <c r="L338" s="253"/>
      <c r="M338" s="253"/>
      <c r="N338" s="253"/>
      <c r="O338" s="253"/>
      <c r="P338" s="253"/>
      <c r="Q338" s="253"/>
      <c r="R338" s="253"/>
      <c r="S338" s="253"/>
      <c r="T338" s="253"/>
      <c r="U338" s="253"/>
      <c r="V338" s="253"/>
      <c r="W338" s="253"/>
      <c r="X338" s="253"/>
      <c r="Y338" s="253"/>
      <c r="Z338" s="253"/>
      <c r="AA338" s="253"/>
      <c r="AB338" s="253"/>
      <c r="AC338" s="253"/>
      <c r="AD338" s="253"/>
      <c r="AE338" s="253"/>
      <c r="AF338" s="253"/>
      <c r="AG338" s="253"/>
      <c r="AH338" s="253"/>
      <c r="AI338" s="253"/>
      <c r="AJ338" s="253"/>
      <c r="AK338" s="253"/>
      <c r="AL338" s="253"/>
      <c r="AM338" s="253"/>
      <c r="AN338" s="253"/>
      <c r="AO338" s="253"/>
      <c r="AP338" s="253"/>
      <c r="AQ338" s="253"/>
      <c r="AR338" s="253"/>
      <c r="AS338" s="253"/>
      <c r="AT338" s="253"/>
      <c r="AU338" s="253"/>
      <c r="AV338" s="253"/>
      <c r="AW338" s="253"/>
      <c r="AX338" s="253"/>
      <c r="AY338" s="253"/>
      <c r="AZ338" s="253"/>
      <c r="BA338" s="253"/>
      <c r="BB338" s="253"/>
      <c r="BC338" s="253"/>
      <c r="BD338" s="253"/>
      <c r="BE338" s="253"/>
      <c r="BF338" s="253"/>
      <c r="BG338" s="253"/>
      <c r="BH338" s="253"/>
      <c r="BI338" s="253"/>
      <c r="BJ338" s="253"/>
      <c r="BK338" s="253"/>
      <c r="BL338" s="253"/>
      <c r="BM338" s="253"/>
      <c r="BN338" s="253"/>
      <c r="BO338" s="253"/>
      <c r="BP338" s="253"/>
      <c r="BQ338" s="253"/>
      <c r="BR338" s="253"/>
      <c r="BS338" s="253"/>
      <c r="BT338" s="253"/>
      <c r="BU338" s="253"/>
      <c r="BV338" s="253"/>
      <c r="BW338" s="253"/>
      <c r="BX338" s="253"/>
      <c r="BY338" s="253"/>
      <c r="BZ338" s="253"/>
      <c r="CA338" s="253"/>
      <c r="CB338" s="253"/>
      <c r="CC338" s="253"/>
      <c r="CD338" s="253"/>
      <c r="CE338" s="253"/>
      <c r="CF338" s="253"/>
      <c r="CG338" s="253"/>
      <c r="CH338" s="253"/>
      <c r="CI338" s="253"/>
      <c r="CJ338" s="253"/>
      <c r="CK338" s="253"/>
      <c r="CL338" s="253"/>
      <c r="CM338" s="253"/>
      <c r="CN338" s="253"/>
      <c r="CO338" s="253"/>
      <c r="CP338" s="253"/>
      <c r="CQ338" s="253"/>
      <c r="CR338" s="253"/>
      <c r="CS338" s="253"/>
      <c r="CT338" s="253"/>
      <c r="CU338" s="253"/>
      <c r="CV338" s="253"/>
      <c r="CW338" s="253"/>
      <c r="CX338" s="253"/>
      <c r="CY338" s="253"/>
      <c r="CZ338" s="253"/>
      <c r="DA338" s="253"/>
      <c r="DB338" s="253"/>
      <c r="DC338" s="253"/>
      <c r="DD338" s="253"/>
      <c r="DE338" s="253"/>
      <c r="DF338" s="253"/>
      <c r="DG338" s="253"/>
      <c r="DH338" s="253"/>
      <c r="DI338" s="253"/>
      <c r="DJ338" s="253"/>
      <c r="DK338" s="253"/>
      <c r="DL338" s="253"/>
      <c r="DM338" s="253"/>
      <c r="DN338" s="253"/>
      <c r="DO338" s="253"/>
      <c r="DP338" s="253"/>
      <c r="DQ338" s="253"/>
      <c r="DR338" s="253"/>
      <c r="DS338" s="253"/>
      <c r="DT338" s="253"/>
      <c r="DU338" s="253"/>
      <c r="DV338" s="253"/>
      <c r="DW338" s="253"/>
      <c r="DX338" s="253"/>
      <c r="DY338" s="253"/>
      <c r="DZ338" s="254"/>
    </row>
    <row r="339" spans="1:130" x14ac:dyDescent="0.3">
      <c r="A339" s="439"/>
      <c r="B339" s="263" t="s">
        <v>83</v>
      </c>
      <c r="C339" s="252"/>
      <c r="D339" s="253"/>
      <c r="E339" s="253"/>
      <c r="F339" s="253"/>
      <c r="G339" s="253"/>
      <c r="H339" s="253"/>
      <c r="I339" s="253"/>
      <c r="J339" s="253"/>
      <c r="K339" s="253"/>
      <c r="L339" s="253"/>
      <c r="M339" s="253"/>
      <c r="N339" s="253"/>
      <c r="O339" s="253"/>
      <c r="P339" s="253"/>
      <c r="Q339" s="253"/>
      <c r="R339" s="253"/>
      <c r="S339" s="253"/>
      <c r="T339" s="253"/>
      <c r="U339" s="253"/>
      <c r="V339" s="253"/>
      <c r="W339" s="253"/>
      <c r="X339" s="253"/>
      <c r="Y339" s="253"/>
      <c r="Z339" s="253"/>
      <c r="AA339" s="253"/>
      <c r="AB339" s="253"/>
      <c r="AC339" s="253"/>
      <c r="AD339" s="253"/>
      <c r="AE339" s="253"/>
      <c r="AF339" s="253"/>
      <c r="AG339" s="253"/>
      <c r="AH339" s="253"/>
      <c r="AI339" s="253"/>
      <c r="AJ339" s="253"/>
      <c r="AK339" s="253"/>
      <c r="AL339" s="253"/>
      <c r="AM339" s="253"/>
      <c r="AN339" s="253"/>
      <c r="AO339" s="253"/>
      <c r="AP339" s="253"/>
      <c r="AQ339" s="253"/>
      <c r="AR339" s="253"/>
      <c r="AS339" s="253"/>
      <c r="AT339" s="253"/>
      <c r="AU339" s="253"/>
      <c r="AV339" s="253"/>
      <c r="AW339" s="253"/>
      <c r="AX339" s="253"/>
      <c r="AY339" s="253"/>
      <c r="AZ339" s="253"/>
      <c r="BA339" s="253"/>
      <c r="BB339" s="253"/>
      <c r="BC339" s="253"/>
      <c r="BD339" s="253"/>
      <c r="BE339" s="253"/>
      <c r="BF339" s="253"/>
      <c r="BG339" s="253"/>
      <c r="BH339" s="253"/>
      <c r="BI339" s="253"/>
      <c r="BJ339" s="253"/>
      <c r="BK339" s="253"/>
      <c r="BL339" s="253"/>
      <c r="BM339" s="253"/>
      <c r="BN339" s="253"/>
      <c r="BO339" s="253"/>
      <c r="BP339" s="253"/>
      <c r="BQ339" s="253"/>
      <c r="BR339" s="253"/>
      <c r="BS339" s="253"/>
      <c r="BT339" s="253"/>
      <c r="BU339" s="253"/>
      <c r="BV339" s="253"/>
      <c r="BW339" s="253"/>
      <c r="BX339" s="253"/>
      <c r="BY339" s="253"/>
      <c r="BZ339" s="253"/>
      <c r="CA339" s="253"/>
      <c r="CB339" s="253"/>
      <c r="CC339" s="253"/>
      <c r="CD339" s="253"/>
      <c r="CE339" s="253"/>
      <c r="CF339" s="253"/>
      <c r="CG339" s="253"/>
      <c r="CH339" s="253"/>
      <c r="CI339" s="253"/>
      <c r="CJ339" s="253"/>
      <c r="CK339" s="253"/>
      <c r="CL339" s="253"/>
      <c r="CM339" s="253"/>
      <c r="CN339" s="253"/>
      <c r="CO339" s="253"/>
      <c r="CP339" s="253"/>
      <c r="CQ339" s="253"/>
      <c r="CR339" s="253"/>
      <c r="CS339" s="253"/>
      <c r="CT339" s="253"/>
      <c r="CU339" s="253"/>
      <c r="CV339" s="253"/>
      <c r="CW339" s="253"/>
      <c r="CX339" s="253"/>
      <c r="CY339" s="253"/>
      <c r="CZ339" s="253"/>
      <c r="DA339" s="253"/>
      <c r="DB339" s="253"/>
      <c r="DC339" s="253"/>
      <c r="DD339" s="253"/>
      <c r="DE339" s="253"/>
      <c r="DF339" s="253"/>
      <c r="DG339" s="253"/>
      <c r="DH339" s="253"/>
      <c r="DI339" s="253"/>
      <c r="DJ339" s="253"/>
      <c r="DK339" s="253"/>
      <c r="DL339" s="253"/>
      <c r="DM339" s="253"/>
      <c r="DN339" s="253"/>
      <c r="DO339" s="253"/>
      <c r="DP339" s="253"/>
      <c r="DQ339" s="253"/>
      <c r="DR339" s="253"/>
      <c r="DS339" s="253"/>
      <c r="DT339" s="253"/>
      <c r="DU339" s="253"/>
      <c r="DV339" s="253"/>
      <c r="DW339" s="253"/>
      <c r="DX339" s="253"/>
      <c r="DY339" s="253"/>
      <c r="DZ339" s="254"/>
    </row>
    <row r="340" spans="1:130" x14ac:dyDescent="0.3">
      <c r="A340" s="439"/>
      <c r="B340" s="263" t="s">
        <v>38</v>
      </c>
      <c r="C340" s="252"/>
      <c r="D340" s="253"/>
      <c r="E340" s="253"/>
      <c r="F340" s="253"/>
      <c r="G340" s="253"/>
      <c r="H340" s="253"/>
      <c r="I340" s="253"/>
      <c r="J340" s="253"/>
      <c r="K340" s="253"/>
      <c r="L340" s="253"/>
      <c r="M340" s="253"/>
      <c r="N340" s="253"/>
      <c r="O340" s="253"/>
      <c r="P340" s="253"/>
      <c r="Q340" s="253"/>
      <c r="R340" s="253"/>
      <c r="S340" s="253"/>
      <c r="T340" s="253"/>
      <c r="U340" s="253"/>
      <c r="V340" s="253"/>
      <c r="W340" s="253"/>
      <c r="X340" s="253"/>
      <c r="Y340" s="253"/>
      <c r="Z340" s="253"/>
      <c r="AA340" s="253"/>
      <c r="AB340" s="253"/>
      <c r="AC340" s="253"/>
      <c r="AD340" s="253"/>
      <c r="AE340" s="253"/>
      <c r="AF340" s="253"/>
      <c r="AG340" s="253"/>
      <c r="AH340" s="253"/>
      <c r="AI340" s="253"/>
      <c r="AJ340" s="253"/>
      <c r="AK340" s="253"/>
      <c r="AL340" s="253"/>
      <c r="AM340" s="253"/>
      <c r="AN340" s="253"/>
      <c r="AO340" s="253"/>
      <c r="AP340" s="253"/>
      <c r="AQ340" s="253"/>
      <c r="AR340" s="253"/>
      <c r="AS340" s="253"/>
      <c r="AT340" s="253"/>
      <c r="AU340" s="253"/>
      <c r="AV340" s="253"/>
      <c r="AW340" s="253"/>
      <c r="AX340" s="253"/>
      <c r="AY340" s="253"/>
      <c r="AZ340" s="253"/>
      <c r="BA340" s="253"/>
      <c r="BB340" s="253"/>
      <c r="BC340" s="253"/>
      <c r="BD340" s="253"/>
      <c r="BE340" s="253"/>
      <c r="BF340" s="253"/>
      <c r="BG340" s="253"/>
      <c r="BH340" s="253"/>
      <c r="BI340" s="253"/>
      <c r="BJ340" s="253"/>
      <c r="BK340" s="253"/>
      <c r="BL340" s="253"/>
      <c r="BM340" s="253"/>
      <c r="BN340" s="253"/>
      <c r="BO340" s="253"/>
      <c r="BP340" s="253"/>
      <c r="BQ340" s="253"/>
      <c r="BR340" s="253"/>
      <c r="BS340" s="253"/>
      <c r="BT340" s="253"/>
      <c r="BU340" s="253"/>
      <c r="BV340" s="253"/>
      <c r="BW340" s="253"/>
      <c r="BX340" s="253"/>
      <c r="BY340" s="253"/>
      <c r="BZ340" s="253"/>
      <c r="CA340" s="253"/>
      <c r="CB340" s="253"/>
      <c r="CC340" s="253"/>
      <c r="CD340" s="253"/>
      <c r="CE340" s="253"/>
      <c r="CF340" s="253"/>
      <c r="CG340" s="253"/>
      <c r="CH340" s="253"/>
      <c r="CI340" s="253"/>
      <c r="CJ340" s="253"/>
      <c r="CK340" s="253"/>
      <c r="CL340" s="253"/>
      <c r="CM340" s="253"/>
      <c r="CN340" s="253"/>
      <c r="CO340" s="253"/>
      <c r="CP340" s="253"/>
      <c r="CQ340" s="253"/>
      <c r="CR340" s="253"/>
      <c r="CS340" s="253"/>
      <c r="CT340" s="253"/>
      <c r="CU340" s="253"/>
      <c r="CV340" s="253"/>
      <c r="CW340" s="253"/>
      <c r="CX340" s="253"/>
      <c r="CY340" s="253"/>
      <c r="CZ340" s="253"/>
      <c r="DA340" s="253"/>
      <c r="DB340" s="253"/>
      <c r="DC340" s="253"/>
      <c r="DD340" s="253"/>
      <c r="DE340" s="253"/>
      <c r="DF340" s="253"/>
      <c r="DG340" s="253"/>
      <c r="DH340" s="253"/>
      <c r="DI340" s="253"/>
      <c r="DJ340" s="253"/>
      <c r="DK340" s="253"/>
      <c r="DL340" s="253"/>
      <c r="DM340" s="253"/>
      <c r="DN340" s="253"/>
      <c r="DO340" s="253"/>
      <c r="DP340" s="253"/>
      <c r="DQ340" s="253"/>
      <c r="DR340" s="253"/>
      <c r="DS340" s="253"/>
      <c r="DT340" s="253"/>
      <c r="DU340" s="253"/>
      <c r="DV340" s="253"/>
      <c r="DW340" s="253"/>
      <c r="DX340" s="253"/>
      <c r="DY340" s="253"/>
      <c r="DZ340" s="254"/>
    </row>
    <row r="341" spans="1:130" x14ac:dyDescent="0.3">
      <c r="A341" s="439"/>
      <c r="B341" s="280" t="s">
        <v>80</v>
      </c>
      <c r="C341" s="252"/>
      <c r="D341" s="253"/>
      <c r="E341" s="253"/>
      <c r="F341" s="253"/>
      <c r="G341" s="253"/>
      <c r="H341" s="253"/>
      <c r="I341" s="253"/>
      <c r="J341" s="253"/>
      <c r="K341" s="253"/>
      <c r="L341" s="253"/>
      <c r="M341" s="253"/>
      <c r="N341" s="253"/>
      <c r="O341" s="253"/>
      <c r="P341" s="253"/>
      <c r="Q341" s="253"/>
      <c r="R341" s="253"/>
      <c r="S341" s="253"/>
      <c r="T341" s="253"/>
      <c r="U341" s="253"/>
      <c r="V341" s="253"/>
      <c r="W341" s="253"/>
      <c r="X341" s="253"/>
      <c r="Y341" s="253"/>
      <c r="Z341" s="253"/>
      <c r="AA341" s="253"/>
      <c r="AB341" s="253"/>
      <c r="AC341" s="253"/>
      <c r="AD341" s="253"/>
      <c r="AE341" s="253"/>
      <c r="AF341" s="253"/>
      <c r="AG341" s="253"/>
      <c r="AH341" s="253"/>
      <c r="AI341" s="253"/>
      <c r="AJ341" s="253"/>
      <c r="AK341" s="253"/>
      <c r="AL341" s="253"/>
      <c r="AM341" s="253"/>
      <c r="AN341" s="253"/>
      <c r="AO341" s="253"/>
      <c r="AP341" s="253"/>
      <c r="AQ341" s="253"/>
      <c r="AR341" s="253"/>
      <c r="AS341" s="253"/>
      <c r="AT341" s="253"/>
      <c r="AU341" s="253"/>
      <c r="AV341" s="253"/>
      <c r="AW341" s="253"/>
      <c r="AX341" s="253"/>
      <c r="AY341" s="253"/>
      <c r="AZ341" s="253"/>
      <c r="BA341" s="253"/>
      <c r="BB341" s="253"/>
      <c r="BC341" s="253"/>
      <c r="BD341" s="253"/>
      <c r="BE341" s="253"/>
      <c r="BF341" s="253"/>
      <c r="BG341" s="253"/>
      <c r="BH341" s="253"/>
      <c r="BI341" s="253"/>
      <c r="BJ341" s="253"/>
      <c r="BK341" s="253"/>
      <c r="BL341" s="253"/>
      <c r="BM341" s="253"/>
      <c r="BN341" s="253"/>
      <c r="BO341" s="253"/>
      <c r="BP341" s="253"/>
      <c r="BQ341" s="253"/>
      <c r="BR341" s="253"/>
      <c r="BS341" s="253"/>
      <c r="BT341" s="253"/>
      <c r="BU341" s="253"/>
      <c r="BV341" s="253"/>
      <c r="BW341" s="253"/>
      <c r="BX341" s="253"/>
      <c r="BY341" s="253"/>
      <c r="BZ341" s="253"/>
      <c r="CA341" s="253"/>
      <c r="CB341" s="253"/>
      <c r="CC341" s="253"/>
      <c r="CD341" s="253"/>
      <c r="CE341" s="253"/>
      <c r="CF341" s="253"/>
      <c r="CG341" s="253"/>
      <c r="CH341" s="253"/>
      <c r="CI341" s="253"/>
      <c r="CJ341" s="253"/>
      <c r="CK341" s="253"/>
      <c r="CL341" s="253"/>
      <c r="CM341" s="253"/>
      <c r="CN341" s="253"/>
      <c r="CO341" s="253"/>
      <c r="CP341" s="253"/>
      <c r="CQ341" s="253"/>
      <c r="CR341" s="253"/>
      <c r="CS341" s="253"/>
      <c r="CT341" s="253"/>
      <c r="CU341" s="253"/>
      <c r="CV341" s="253"/>
      <c r="CW341" s="253"/>
      <c r="CX341" s="253"/>
      <c r="CY341" s="253"/>
      <c r="CZ341" s="253"/>
      <c r="DA341" s="253"/>
      <c r="DB341" s="253"/>
      <c r="DC341" s="253"/>
      <c r="DD341" s="253"/>
      <c r="DE341" s="253"/>
      <c r="DF341" s="253"/>
      <c r="DG341" s="253"/>
      <c r="DH341" s="253"/>
      <c r="DI341" s="253"/>
      <c r="DJ341" s="253"/>
      <c r="DK341" s="253"/>
      <c r="DL341" s="253"/>
      <c r="DM341" s="253"/>
      <c r="DN341" s="253"/>
      <c r="DO341" s="253"/>
      <c r="DP341" s="253"/>
      <c r="DQ341" s="253"/>
      <c r="DR341" s="253"/>
      <c r="DS341" s="253"/>
      <c r="DT341" s="253"/>
      <c r="DU341" s="253"/>
      <c r="DV341" s="253"/>
      <c r="DW341" s="253"/>
      <c r="DX341" s="253"/>
      <c r="DY341" s="253"/>
      <c r="DZ341" s="254"/>
    </row>
    <row r="342" spans="1:130" x14ac:dyDescent="0.3">
      <c r="A342" s="440"/>
      <c r="B342" s="263" t="s">
        <v>81</v>
      </c>
      <c r="C342" s="252"/>
      <c r="D342" s="253"/>
      <c r="E342" s="253"/>
      <c r="F342" s="253"/>
      <c r="G342" s="253"/>
      <c r="H342" s="253"/>
      <c r="I342" s="253"/>
      <c r="J342" s="253"/>
      <c r="K342" s="253"/>
      <c r="L342" s="253"/>
      <c r="M342" s="253"/>
      <c r="N342" s="253"/>
      <c r="O342" s="253"/>
      <c r="P342" s="253"/>
      <c r="Q342" s="253"/>
      <c r="R342" s="253"/>
      <c r="S342" s="253"/>
      <c r="T342" s="253"/>
      <c r="U342" s="253"/>
      <c r="V342" s="253"/>
      <c r="W342" s="253"/>
      <c r="X342" s="253"/>
      <c r="Y342" s="253"/>
      <c r="Z342" s="253"/>
      <c r="AA342" s="253"/>
      <c r="AB342" s="253"/>
      <c r="AC342" s="253"/>
      <c r="AD342" s="253"/>
      <c r="AE342" s="253"/>
      <c r="AF342" s="253"/>
      <c r="AG342" s="253"/>
      <c r="AH342" s="253"/>
      <c r="AI342" s="253"/>
      <c r="AJ342" s="253"/>
      <c r="AK342" s="253"/>
      <c r="AL342" s="253"/>
      <c r="AM342" s="253"/>
      <c r="AN342" s="253"/>
      <c r="AO342" s="253"/>
      <c r="AP342" s="253"/>
      <c r="AQ342" s="253"/>
      <c r="AR342" s="253"/>
      <c r="AS342" s="253"/>
      <c r="AT342" s="253"/>
      <c r="AU342" s="253"/>
      <c r="AV342" s="253"/>
      <c r="AW342" s="253"/>
      <c r="AX342" s="253"/>
      <c r="AY342" s="253"/>
      <c r="AZ342" s="253"/>
      <c r="BA342" s="253"/>
      <c r="BB342" s="253"/>
      <c r="BC342" s="253"/>
      <c r="BD342" s="253"/>
      <c r="BE342" s="253"/>
      <c r="BF342" s="253"/>
      <c r="BG342" s="253"/>
      <c r="BH342" s="253"/>
      <c r="BI342" s="253"/>
      <c r="BJ342" s="253"/>
      <c r="BK342" s="253"/>
      <c r="BL342" s="253"/>
      <c r="BM342" s="253"/>
      <c r="BN342" s="253"/>
      <c r="BO342" s="253"/>
      <c r="BP342" s="253"/>
      <c r="BQ342" s="253"/>
      <c r="BR342" s="253"/>
      <c r="BS342" s="253"/>
      <c r="BT342" s="253"/>
      <c r="BU342" s="253"/>
      <c r="BV342" s="253"/>
      <c r="BW342" s="253"/>
      <c r="BX342" s="253"/>
      <c r="BY342" s="253"/>
      <c r="BZ342" s="253"/>
      <c r="CA342" s="253"/>
      <c r="CB342" s="253"/>
      <c r="CC342" s="253"/>
      <c r="CD342" s="253"/>
      <c r="CE342" s="253"/>
      <c r="CF342" s="253"/>
      <c r="CG342" s="253"/>
      <c r="CH342" s="253"/>
      <c r="CI342" s="253"/>
      <c r="CJ342" s="253"/>
      <c r="CK342" s="253"/>
      <c r="CL342" s="253"/>
      <c r="CM342" s="253"/>
      <c r="CN342" s="253"/>
      <c r="CO342" s="253"/>
      <c r="CP342" s="253"/>
      <c r="CQ342" s="253"/>
      <c r="CR342" s="253"/>
      <c r="CS342" s="253"/>
      <c r="CT342" s="253"/>
      <c r="CU342" s="253"/>
      <c r="CV342" s="253"/>
      <c r="CW342" s="253"/>
      <c r="CX342" s="253"/>
      <c r="CY342" s="253"/>
      <c r="CZ342" s="253"/>
      <c r="DA342" s="253"/>
      <c r="DB342" s="253"/>
      <c r="DC342" s="253"/>
      <c r="DD342" s="253"/>
      <c r="DE342" s="253"/>
      <c r="DF342" s="253"/>
      <c r="DG342" s="253"/>
      <c r="DH342" s="253"/>
      <c r="DI342" s="253"/>
      <c r="DJ342" s="253"/>
      <c r="DK342" s="253"/>
      <c r="DL342" s="253"/>
      <c r="DM342" s="253"/>
      <c r="DN342" s="253"/>
      <c r="DO342" s="253"/>
      <c r="DP342" s="253"/>
      <c r="DQ342" s="253"/>
      <c r="DR342" s="253"/>
      <c r="DS342" s="253"/>
      <c r="DT342" s="253"/>
      <c r="DU342" s="253"/>
      <c r="DV342" s="253"/>
      <c r="DW342" s="253"/>
      <c r="DX342" s="253"/>
      <c r="DY342" s="253"/>
      <c r="DZ342" s="254"/>
    </row>
    <row r="343" spans="1:130" x14ac:dyDescent="0.3">
      <c r="A343" s="438">
        <f t="shared" ref="A343" si="19">A335+7</f>
        <v>43272</v>
      </c>
      <c r="B343" s="263" t="s">
        <v>78</v>
      </c>
      <c r="C343" s="252"/>
      <c r="D343" s="253"/>
      <c r="E343" s="253"/>
      <c r="F343" s="253"/>
      <c r="G343" s="253"/>
      <c r="H343" s="253"/>
      <c r="I343" s="253"/>
      <c r="J343" s="253"/>
      <c r="K343" s="253"/>
      <c r="L343" s="253"/>
      <c r="M343" s="253"/>
      <c r="N343" s="253"/>
      <c r="O343" s="253"/>
      <c r="P343" s="253"/>
      <c r="Q343" s="253"/>
      <c r="R343" s="253"/>
      <c r="S343" s="253"/>
      <c r="T343" s="253"/>
      <c r="U343" s="253"/>
      <c r="V343" s="253"/>
      <c r="W343" s="253"/>
      <c r="X343" s="253"/>
      <c r="Y343" s="253"/>
      <c r="Z343" s="253"/>
      <c r="AA343" s="253"/>
      <c r="AB343" s="253"/>
      <c r="AC343" s="253"/>
      <c r="AD343" s="253"/>
      <c r="AE343" s="253"/>
      <c r="AF343" s="253"/>
      <c r="AG343" s="253"/>
      <c r="AH343" s="253"/>
      <c r="AI343" s="253"/>
      <c r="AJ343" s="253"/>
      <c r="AK343" s="253"/>
      <c r="AL343" s="253"/>
      <c r="AM343" s="253"/>
      <c r="AN343" s="253"/>
      <c r="AO343" s="253"/>
      <c r="AP343" s="253"/>
      <c r="AQ343" s="253"/>
      <c r="AR343" s="253"/>
      <c r="AS343" s="253"/>
      <c r="AT343" s="253"/>
      <c r="AU343" s="253"/>
      <c r="AV343" s="253"/>
      <c r="AW343" s="253"/>
      <c r="AX343" s="253"/>
      <c r="AY343" s="253"/>
      <c r="AZ343" s="253"/>
      <c r="BA343" s="253"/>
      <c r="BB343" s="253"/>
      <c r="BC343" s="253"/>
      <c r="BD343" s="253"/>
      <c r="BE343" s="253"/>
      <c r="BF343" s="253"/>
      <c r="BG343" s="253"/>
      <c r="BH343" s="253"/>
      <c r="BI343" s="253"/>
      <c r="BJ343" s="253"/>
      <c r="BK343" s="253"/>
      <c r="BL343" s="253"/>
      <c r="BM343" s="253"/>
      <c r="BN343" s="253"/>
      <c r="BO343" s="253"/>
      <c r="BP343" s="253"/>
      <c r="BQ343" s="253"/>
      <c r="BR343" s="253"/>
      <c r="BS343" s="253"/>
      <c r="BT343" s="253"/>
      <c r="BU343" s="253"/>
      <c r="BV343" s="253"/>
      <c r="BW343" s="253"/>
      <c r="BX343" s="253"/>
      <c r="BY343" s="253"/>
      <c r="BZ343" s="253"/>
      <c r="CA343" s="253"/>
      <c r="CB343" s="253"/>
      <c r="CC343" s="253"/>
      <c r="CD343" s="253"/>
      <c r="CE343" s="253"/>
      <c r="CF343" s="253"/>
      <c r="CG343" s="253"/>
      <c r="CH343" s="253"/>
      <c r="CI343" s="253"/>
      <c r="CJ343" s="253"/>
      <c r="CK343" s="253"/>
      <c r="CL343" s="253"/>
      <c r="CM343" s="253"/>
      <c r="CN343" s="253"/>
      <c r="CO343" s="253"/>
      <c r="CP343" s="253"/>
      <c r="CQ343" s="253"/>
      <c r="CR343" s="253"/>
      <c r="CS343" s="253"/>
      <c r="CT343" s="253"/>
      <c r="CU343" s="253"/>
      <c r="CV343" s="253"/>
      <c r="CW343" s="253"/>
      <c r="CX343" s="253"/>
      <c r="CY343" s="253"/>
      <c r="CZ343" s="253"/>
      <c r="DA343" s="253"/>
      <c r="DB343" s="253"/>
      <c r="DC343" s="253"/>
      <c r="DD343" s="253"/>
      <c r="DE343" s="253"/>
      <c r="DF343" s="253"/>
      <c r="DG343" s="253"/>
      <c r="DH343" s="253"/>
      <c r="DI343" s="253"/>
      <c r="DJ343" s="253"/>
      <c r="DK343" s="253"/>
      <c r="DL343" s="253"/>
      <c r="DM343" s="253"/>
      <c r="DN343" s="253"/>
      <c r="DO343" s="253"/>
      <c r="DP343" s="253"/>
      <c r="DQ343" s="253"/>
      <c r="DR343" s="253"/>
      <c r="DS343" s="253"/>
      <c r="DT343" s="253"/>
      <c r="DU343" s="253"/>
      <c r="DV343" s="253"/>
      <c r="DW343" s="253"/>
      <c r="DX343" s="253"/>
      <c r="DY343" s="253"/>
      <c r="DZ343" s="254"/>
    </row>
    <row r="344" spans="1:130" x14ac:dyDescent="0.3">
      <c r="A344" s="439"/>
      <c r="B344" s="263" t="s">
        <v>79</v>
      </c>
      <c r="C344" s="252"/>
      <c r="D344" s="253"/>
      <c r="E344" s="253"/>
      <c r="F344" s="253"/>
      <c r="G344" s="253"/>
      <c r="H344" s="253"/>
      <c r="I344" s="253"/>
      <c r="J344" s="253"/>
      <c r="K344" s="253"/>
      <c r="L344" s="253"/>
      <c r="M344" s="253"/>
      <c r="N344" s="253"/>
      <c r="O344" s="253"/>
      <c r="P344" s="253"/>
      <c r="Q344" s="253"/>
      <c r="R344" s="253"/>
      <c r="S344" s="253"/>
      <c r="T344" s="253"/>
      <c r="U344" s="253"/>
      <c r="V344" s="253"/>
      <c r="W344" s="253"/>
      <c r="X344" s="253"/>
      <c r="Y344" s="253"/>
      <c r="Z344" s="253"/>
      <c r="AA344" s="253"/>
      <c r="AB344" s="253"/>
      <c r="AC344" s="253"/>
      <c r="AD344" s="253"/>
      <c r="AE344" s="253"/>
      <c r="AF344" s="253"/>
      <c r="AG344" s="253"/>
      <c r="AH344" s="253"/>
      <c r="AI344" s="253"/>
      <c r="AJ344" s="253"/>
      <c r="AK344" s="253"/>
      <c r="AL344" s="253"/>
      <c r="AM344" s="253"/>
      <c r="AN344" s="253"/>
      <c r="AO344" s="253"/>
      <c r="AP344" s="253"/>
      <c r="AQ344" s="253"/>
      <c r="AR344" s="253"/>
      <c r="AS344" s="253"/>
      <c r="AT344" s="253"/>
      <c r="AU344" s="253"/>
      <c r="AV344" s="253"/>
      <c r="AW344" s="253"/>
      <c r="AX344" s="253"/>
      <c r="AY344" s="253"/>
      <c r="AZ344" s="253"/>
      <c r="BA344" s="253"/>
      <c r="BB344" s="253"/>
      <c r="BC344" s="253"/>
      <c r="BD344" s="253"/>
      <c r="BE344" s="253"/>
      <c r="BF344" s="253"/>
      <c r="BG344" s="253"/>
      <c r="BH344" s="253"/>
      <c r="BI344" s="253"/>
      <c r="BJ344" s="253"/>
      <c r="BK344" s="253"/>
      <c r="BL344" s="253"/>
      <c r="BM344" s="253"/>
      <c r="BN344" s="253"/>
      <c r="BO344" s="253"/>
      <c r="BP344" s="253"/>
      <c r="BQ344" s="253"/>
      <c r="BR344" s="253"/>
      <c r="BS344" s="253"/>
      <c r="BT344" s="253"/>
      <c r="BU344" s="253"/>
      <c r="BV344" s="253"/>
      <c r="BW344" s="253"/>
      <c r="BX344" s="253"/>
      <c r="BY344" s="253"/>
      <c r="BZ344" s="253"/>
      <c r="CA344" s="253"/>
      <c r="CB344" s="253"/>
      <c r="CC344" s="253"/>
      <c r="CD344" s="253"/>
      <c r="CE344" s="253"/>
      <c r="CF344" s="253"/>
      <c r="CG344" s="253"/>
      <c r="CH344" s="253"/>
      <c r="CI344" s="253"/>
      <c r="CJ344" s="253"/>
      <c r="CK344" s="253"/>
      <c r="CL344" s="253"/>
      <c r="CM344" s="253"/>
      <c r="CN344" s="253"/>
      <c r="CO344" s="253"/>
      <c r="CP344" s="253"/>
      <c r="CQ344" s="253"/>
      <c r="CR344" s="253"/>
      <c r="CS344" s="253"/>
      <c r="CT344" s="253"/>
      <c r="CU344" s="253"/>
      <c r="CV344" s="253"/>
      <c r="CW344" s="253"/>
      <c r="CX344" s="253"/>
      <c r="CY344" s="253"/>
      <c r="CZ344" s="253"/>
      <c r="DA344" s="253"/>
      <c r="DB344" s="253"/>
      <c r="DC344" s="253"/>
      <c r="DD344" s="253"/>
      <c r="DE344" s="253"/>
      <c r="DF344" s="253"/>
      <c r="DG344" s="253"/>
      <c r="DH344" s="253"/>
      <c r="DI344" s="253"/>
      <c r="DJ344" s="253"/>
      <c r="DK344" s="253"/>
      <c r="DL344" s="253"/>
      <c r="DM344" s="253"/>
      <c r="DN344" s="253"/>
      <c r="DO344" s="253"/>
      <c r="DP344" s="253"/>
      <c r="DQ344" s="253"/>
      <c r="DR344" s="253"/>
      <c r="DS344" s="253"/>
      <c r="DT344" s="253"/>
      <c r="DU344" s="253"/>
      <c r="DV344" s="253"/>
      <c r="DW344" s="253"/>
      <c r="DX344" s="253"/>
      <c r="DY344" s="253"/>
      <c r="DZ344" s="254"/>
    </row>
    <row r="345" spans="1:130" x14ac:dyDescent="0.3">
      <c r="A345" s="439"/>
      <c r="B345" s="263" t="s">
        <v>77</v>
      </c>
      <c r="C345" s="252"/>
      <c r="D345" s="253"/>
      <c r="E345" s="253"/>
      <c r="F345" s="253"/>
      <c r="G345" s="253"/>
      <c r="H345" s="253"/>
      <c r="I345" s="253"/>
      <c r="J345" s="253"/>
      <c r="K345" s="253"/>
      <c r="L345" s="253"/>
      <c r="M345" s="253"/>
      <c r="N345" s="253"/>
      <c r="O345" s="253"/>
      <c r="P345" s="253"/>
      <c r="Q345" s="253"/>
      <c r="R345" s="253"/>
      <c r="S345" s="253"/>
      <c r="T345" s="253"/>
      <c r="U345" s="253"/>
      <c r="V345" s="253"/>
      <c r="W345" s="253"/>
      <c r="X345" s="253"/>
      <c r="Y345" s="253"/>
      <c r="Z345" s="253"/>
      <c r="AA345" s="253"/>
      <c r="AB345" s="253"/>
      <c r="AC345" s="253"/>
      <c r="AD345" s="253"/>
      <c r="AE345" s="253"/>
      <c r="AF345" s="253"/>
      <c r="AG345" s="253"/>
      <c r="AH345" s="253"/>
      <c r="AI345" s="253"/>
      <c r="AJ345" s="253"/>
      <c r="AK345" s="253"/>
      <c r="AL345" s="253"/>
      <c r="AM345" s="253"/>
      <c r="AN345" s="253"/>
      <c r="AO345" s="253"/>
      <c r="AP345" s="253"/>
      <c r="AQ345" s="253"/>
      <c r="AR345" s="253"/>
      <c r="AS345" s="253"/>
      <c r="AT345" s="253"/>
      <c r="AU345" s="253"/>
      <c r="AV345" s="253"/>
      <c r="AW345" s="253"/>
      <c r="AX345" s="253"/>
      <c r="AY345" s="253"/>
      <c r="AZ345" s="253"/>
      <c r="BA345" s="253"/>
      <c r="BB345" s="253"/>
      <c r="BC345" s="253"/>
      <c r="BD345" s="253"/>
      <c r="BE345" s="253"/>
      <c r="BF345" s="253"/>
      <c r="BG345" s="253"/>
      <c r="BH345" s="253"/>
      <c r="BI345" s="253"/>
      <c r="BJ345" s="253"/>
      <c r="BK345" s="253"/>
      <c r="BL345" s="253"/>
      <c r="BM345" s="253"/>
      <c r="BN345" s="253"/>
      <c r="BO345" s="253"/>
      <c r="BP345" s="253"/>
      <c r="BQ345" s="253"/>
      <c r="BR345" s="253"/>
      <c r="BS345" s="253"/>
      <c r="BT345" s="253"/>
      <c r="BU345" s="253"/>
      <c r="BV345" s="253"/>
      <c r="BW345" s="253"/>
      <c r="BX345" s="253"/>
      <c r="BY345" s="253"/>
      <c r="BZ345" s="253"/>
      <c r="CA345" s="253"/>
      <c r="CB345" s="253"/>
      <c r="CC345" s="253"/>
      <c r="CD345" s="253"/>
      <c r="CE345" s="253"/>
      <c r="CF345" s="253"/>
      <c r="CG345" s="253"/>
      <c r="CH345" s="253"/>
      <c r="CI345" s="253"/>
      <c r="CJ345" s="253"/>
      <c r="CK345" s="253"/>
      <c r="CL345" s="253"/>
      <c r="CM345" s="253"/>
      <c r="CN345" s="253"/>
      <c r="CO345" s="253"/>
      <c r="CP345" s="253"/>
      <c r="CQ345" s="253"/>
      <c r="CR345" s="253"/>
      <c r="CS345" s="253"/>
      <c r="CT345" s="253"/>
      <c r="CU345" s="253"/>
      <c r="CV345" s="253"/>
      <c r="CW345" s="253"/>
      <c r="CX345" s="253"/>
      <c r="CY345" s="253"/>
      <c r="CZ345" s="253"/>
      <c r="DA345" s="253"/>
      <c r="DB345" s="253"/>
      <c r="DC345" s="253"/>
      <c r="DD345" s="253"/>
      <c r="DE345" s="253"/>
      <c r="DF345" s="253"/>
      <c r="DG345" s="253"/>
      <c r="DH345" s="253"/>
      <c r="DI345" s="253"/>
      <c r="DJ345" s="253"/>
      <c r="DK345" s="253"/>
      <c r="DL345" s="253"/>
      <c r="DM345" s="253"/>
      <c r="DN345" s="253"/>
      <c r="DO345" s="253"/>
      <c r="DP345" s="253"/>
      <c r="DQ345" s="253"/>
      <c r="DR345" s="253"/>
      <c r="DS345" s="253"/>
      <c r="DT345" s="253"/>
      <c r="DU345" s="253"/>
      <c r="DV345" s="253"/>
      <c r="DW345" s="253"/>
      <c r="DX345" s="253"/>
      <c r="DY345" s="253"/>
      <c r="DZ345" s="254"/>
    </row>
    <row r="346" spans="1:130" x14ac:dyDescent="0.3">
      <c r="A346" s="439"/>
      <c r="B346" s="263" t="s">
        <v>82</v>
      </c>
      <c r="C346" s="252"/>
      <c r="D346" s="253"/>
      <c r="E346" s="253"/>
      <c r="F346" s="253"/>
      <c r="G346" s="253"/>
      <c r="H346" s="253"/>
      <c r="I346" s="253"/>
      <c r="J346" s="253"/>
      <c r="K346" s="253"/>
      <c r="L346" s="253"/>
      <c r="M346" s="253"/>
      <c r="N346" s="253"/>
      <c r="O346" s="253"/>
      <c r="P346" s="253"/>
      <c r="Q346" s="253"/>
      <c r="R346" s="253"/>
      <c r="S346" s="253"/>
      <c r="T346" s="253"/>
      <c r="U346" s="253"/>
      <c r="V346" s="253"/>
      <c r="W346" s="253"/>
      <c r="X346" s="253"/>
      <c r="Y346" s="253"/>
      <c r="Z346" s="253"/>
      <c r="AA346" s="253"/>
      <c r="AB346" s="253"/>
      <c r="AC346" s="253"/>
      <c r="AD346" s="253"/>
      <c r="AE346" s="253"/>
      <c r="AF346" s="253"/>
      <c r="AG346" s="253"/>
      <c r="AH346" s="253"/>
      <c r="AI346" s="253"/>
      <c r="AJ346" s="253"/>
      <c r="AK346" s="253"/>
      <c r="AL346" s="253"/>
      <c r="AM346" s="253"/>
      <c r="AN346" s="253"/>
      <c r="AO346" s="253"/>
      <c r="AP346" s="253"/>
      <c r="AQ346" s="253"/>
      <c r="AR346" s="253"/>
      <c r="AS346" s="253"/>
      <c r="AT346" s="253"/>
      <c r="AU346" s="253"/>
      <c r="AV346" s="253"/>
      <c r="AW346" s="253"/>
      <c r="AX346" s="253"/>
      <c r="AY346" s="253"/>
      <c r="AZ346" s="253"/>
      <c r="BA346" s="253"/>
      <c r="BB346" s="253"/>
      <c r="BC346" s="253"/>
      <c r="BD346" s="253"/>
      <c r="BE346" s="253"/>
      <c r="BF346" s="253"/>
      <c r="BG346" s="253"/>
      <c r="BH346" s="253"/>
      <c r="BI346" s="253"/>
      <c r="BJ346" s="253"/>
      <c r="BK346" s="253"/>
      <c r="BL346" s="253"/>
      <c r="BM346" s="253"/>
      <c r="BN346" s="253"/>
      <c r="BO346" s="253"/>
      <c r="BP346" s="253"/>
      <c r="BQ346" s="253"/>
      <c r="BR346" s="253"/>
      <c r="BS346" s="253"/>
      <c r="BT346" s="253"/>
      <c r="BU346" s="253"/>
      <c r="BV346" s="253"/>
      <c r="BW346" s="253"/>
      <c r="BX346" s="253"/>
      <c r="BY346" s="253"/>
      <c r="BZ346" s="253"/>
      <c r="CA346" s="253"/>
      <c r="CB346" s="253"/>
      <c r="CC346" s="253"/>
      <c r="CD346" s="253"/>
      <c r="CE346" s="253"/>
      <c r="CF346" s="253"/>
      <c r="CG346" s="253"/>
      <c r="CH346" s="253"/>
      <c r="CI346" s="253"/>
      <c r="CJ346" s="253"/>
      <c r="CK346" s="253"/>
      <c r="CL346" s="253"/>
      <c r="CM346" s="253"/>
      <c r="CN346" s="253"/>
      <c r="CO346" s="253"/>
      <c r="CP346" s="253"/>
      <c r="CQ346" s="253"/>
      <c r="CR346" s="253"/>
      <c r="CS346" s="253"/>
      <c r="CT346" s="253"/>
      <c r="CU346" s="253"/>
      <c r="CV346" s="253"/>
      <c r="CW346" s="253"/>
      <c r="CX346" s="253"/>
      <c r="CY346" s="253"/>
      <c r="CZ346" s="253"/>
      <c r="DA346" s="253"/>
      <c r="DB346" s="253"/>
      <c r="DC346" s="253"/>
      <c r="DD346" s="253"/>
      <c r="DE346" s="253"/>
      <c r="DF346" s="253"/>
      <c r="DG346" s="253"/>
      <c r="DH346" s="253"/>
      <c r="DI346" s="253"/>
      <c r="DJ346" s="253"/>
      <c r="DK346" s="253"/>
      <c r="DL346" s="253"/>
      <c r="DM346" s="253"/>
      <c r="DN346" s="253"/>
      <c r="DO346" s="253"/>
      <c r="DP346" s="253"/>
      <c r="DQ346" s="253"/>
      <c r="DR346" s="253"/>
      <c r="DS346" s="253"/>
      <c r="DT346" s="253"/>
      <c r="DU346" s="253"/>
      <c r="DV346" s="253"/>
      <c r="DW346" s="253"/>
      <c r="DX346" s="253"/>
      <c r="DY346" s="253"/>
      <c r="DZ346" s="254"/>
    </row>
    <row r="347" spans="1:130" x14ac:dyDescent="0.3">
      <c r="A347" s="439"/>
      <c r="B347" s="263" t="s">
        <v>83</v>
      </c>
      <c r="C347" s="252"/>
      <c r="D347" s="253"/>
      <c r="E347" s="253"/>
      <c r="F347" s="253"/>
      <c r="G347" s="253"/>
      <c r="H347" s="253"/>
      <c r="I347" s="253"/>
      <c r="J347" s="253"/>
      <c r="K347" s="253"/>
      <c r="L347" s="253"/>
      <c r="M347" s="253"/>
      <c r="N347" s="253"/>
      <c r="O347" s="253"/>
      <c r="P347" s="253"/>
      <c r="Q347" s="253"/>
      <c r="R347" s="253"/>
      <c r="S347" s="253"/>
      <c r="T347" s="253"/>
      <c r="U347" s="253"/>
      <c r="V347" s="253"/>
      <c r="W347" s="253"/>
      <c r="X347" s="253"/>
      <c r="Y347" s="253"/>
      <c r="Z347" s="253"/>
      <c r="AA347" s="253"/>
      <c r="AB347" s="253"/>
      <c r="AC347" s="253"/>
      <c r="AD347" s="253"/>
      <c r="AE347" s="253"/>
      <c r="AF347" s="253"/>
      <c r="AG347" s="253"/>
      <c r="AH347" s="253"/>
      <c r="AI347" s="253"/>
      <c r="AJ347" s="253"/>
      <c r="AK347" s="253"/>
      <c r="AL347" s="253"/>
      <c r="AM347" s="253"/>
      <c r="AN347" s="253"/>
      <c r="AO347" s="253"/>
      <c r="AP347" s="253"/>
      <c r="AQ347" s="253"/>
      <c r="AR347" s="253"/>
      <c r="AS347" s="253"/>
      <c r="AT347" s="253"/>
      <c r="AU347" s="253"/>
      <c r="AV347" s="253"/>
      <c r="AW347" s="253"/>
      <c r="AX347" s="253"/>
      <c r="AY347" s="253"/>
      <c r="AZ347" s="253"/>
      <c r="BA347" s="253"/>
      <c r="BB347" s="253"/>
      <c r="BC347" s="253"/>
      <c r="BD347" s="253"/>
      <c r="BE347" s="253"/>
      <c r="BF347" s="253"/>
      <c r="BG347" s="253"/>
      <c r="BH347" s="253"/>
      <c r="BI347" s="253"/>
      <c r="BJ347" s="253"/>
      <c r="BK347" s="253"/>
      <c r="BL347" s="253"/>
      <c r="BM347" s="253"/>
      <c r="BN347" s="253"/>
      <c r="BO347" s="253"/>
      <c r="BP347" s="253"/>
      <c r="BQ347" s="253"/>
      <c r="BR347" s="253"/>
      <c r="BS347" s="253"/>
      <c r="BT347" s="253"/>
      <c r="BU347" s="253"/>
      <c r="BV347" s="253"/>
      <c r="BW347" s="253"/>
      <c r="BX347" s="253"/>
      <c r="BY347" s="253"/>
      <c r="BZ347" s="253"/>
      <c r="CA347" s="253"/>
      <c r="CB347" s="253"/>
      <c r="CC347" s="253"/>
      <c r="CD347" s="253"/>
      <c r="CE347" s="253"/>
      <c r="CF347" s="253"/>
      <c r="CG347" s="253"/>
      <c r="CH347" s="253"/>
      <c r="CI347" s="253"/>
      <c r="CJ347" s="253"/>
      <c r="CK347" s="253"/>
      <c r="CL347" s="253"/>
      <c r="CM347" s="253"/>
      <c r="CN347" s="253"/>
      <c r="CO347" s="253"/>
      <c r="CP347" s="253"/>
      <c r="CQ347" s="253"/>
      <c r="CR347" s="253"/>
      <c r="CS347" s="253"/>
      <c r="CT347" s="253"/>
      <c r="CU347" s="253"/>
      <c r="CV347" s="253"/>
      <c r="CW347" s="253"/>
      <c r="CX347" s="253"/>
      <c r="CY347" s="253"/>
      <c r="CZ347" s="253"/>
      <c r="DA347" s="253"/>
      <c r="DB347" s="253"/>
      <c r="DC347" s="253"/>
      <c r="DD347" s="253"/>
      <c r="DE347" s="253"/>
      <c r="DF347" s="253"/>
      <c r="DG347" s="253"/>
      <c r="DH347" s="253"/>
      <c r="DI347" s="253"/>
      <c r="DJ347" s="253"/>
      <c r="DK347" s="253"/>
      <c r="DL347" s="253"/>
      <c r="DM347" s="253"/>
      <c r="DN347" s="253"/>
      <c r="DO347" s="253"/>
      <c r="DP347" s="253"/>
      <c r="DQ347" s="253"/>
      <c r="DR347" s="253"/>
      <c r="DS347" s="253"/>
      <c r="DT347" s="253"/>
      <c r="DU347" s="253"/>
      <c r="DV347" s="253"/>
      <c r="DW347" s="253"/>
      <c r="DX347" s="253"/>
      <c r="DY347" s="253"/>
      <c r="DZ347" s="254"/>
    </row>
    <row r="348" spans="1:130" x14ac:dyDescent="0.3">
      <c r="A348" s="439"/>
      <c r="B348" s="263" t="s">
        <v>38</v>
      </c>
      <c r="C348" s="252"/>
      <c r="D348" s="253"/>
      <c r="E348" s="253"/>
      <c r="F348" s="253"/>
      <c r="G348" s="253"/>
      <c r="H348" s="253"/>
      <c r="I348" s="253"/>
      <c r="J348" s="253"/>
      <c r="K348" s="253"/>
      <c r="L348" s="253"/>
      <c r="M348" s="253"/>
      <c r="N348" s="253"/>
      <c r="O348" s="253"/>
      <c r="P348" s="253"/>
      <c r="Q348" s="253"/>
      <c r="R348" s="253"/>
      <c r="S348" s="253"/>
      <c r="T348" s="253"/>
      <c r="U348" s="253"/>
      <c r="V348" s="253"/>
      <c r="W348" s="253"/>
      <c r="X348" s="253"/>
      <c r="Y348" s="253"/>
      <c r="Z348" s="253"/>
      <c r="AA348" s="253"/>
      <c r="AB348" s="253"/>
      <c r="AC348" s="253"/>
      <c r="AD348" s="253"/>
      <c r="AE348" s="253"/>
      <c r="AF348" s="253"/>
      <c r="AG348" s="253"/>
      <c r="AH348" s="253"/>
      <c r="AI348" s="253"/>
      <c r="AJ348" s="253"/>
      <c r="AK348" s="253"/>
      <c r="AL348" s="253"/>
      <c r="AM348" s="253"/>
      <c r="AN348" s="253"/>
      <c r="AO348" s="253"/>
      <c r="AP348" s="253"/>
      <c r="AQ348" s="253"/>
      <c r="AR348" s="253"/>
      <c r="AS348" s="253"/>
      <c r="AT348" s="253"/>
      <c r="AU348" s="253"/>
      <c r="AV348" s="253"/>
      <c r="AW348" s="253"/>
      <c r="AX348" s="253"/>
      <c r="AY348" s="253"/>
      <c r="AZ348" s="253"/>
      <c r="BA348" s="253"/>
      <c r="BB348" s="253"/>
      <c r="BC348" s="253"/>
      <c r="BD348" s="253"/>
      <c r="BE348" s="253"/>
      <c r="BF348" s="253"/>
      <c r="BG348" s="253"/>
      <c r="BH348" s="253"/>
      <c r="BI348" s="253"/>
      <c r="BJ348" s="253"/>
      <c r="BK348" s="253"/>
      <c r="BL348" s="253"/>
      <c r="BM348" s="253"/>
      <c r="BN348" s="253"/>
      <c r="BO348" s="253"/>
      <c r="BP348" s="253"/>
      <c r="BQ348" s="253"/>
      <c r="BR348" s="253"/>
      <c r="BS348" s="253"/>
      <c r="BT348" s="253"/>
      <c r="BU348" s="253"/>
      <c r="BV348" s="253"/>
      <c r="BW348" s="253"/>
      <c r="BX348" s="253"/>
      <c r="BY348" s="253"/>
      <c r="BZ348" s="253"/>
      <c r="CA348" s="253"/>
      <c r="CB348" s="253"/>
      <c r="CC348" s="253"/>
      <c r="CD348" s="253"/>
      <c r="CE348" s="253"/>
      <c r="CF348" s="253"/>
      <c r="CG348" s="253"/>
      <c r="CH348" s="253"/>
      <c r="CI348" s="253"/>
      <c r="CJ348" s="253"/>
      <c r="CK348" s="253"/>
      <c r="CL348" s="253"/>
      <c r="CM348" s="253"/>
      <c r="CN348" s="253"/>
      <c r="CO348" s="253"/>
      <c r="CP348" s="253"/>
      <c r="CQ348" s="253"/>
      <c r="CR348" s="253"/>
      <c r="CS348" s="253"/>
      <c r="CT348" s="253"/>
      <c r="CU348" s="253"/>
      <c r="CV348" s="253"/>
      <c r="CW348" s="253"/>
      <c r="CX348" s="253"/>
      <c r="CY348" s="253"/>
      <c r="CZ348" s="253"/>
      <c r="DA348" s="253"/>
      <c r="DB348" s="253"/>
      <c r="DC348" s="253"/>
      <c r="DD348" s="253"/>
      <c r="DE348" s="253"/>
      <c r="DF348" s="253"/>
      <c r="DG348" s="253"/>
      <c r="DH348" s="253"/>
      <c r="DI348" s="253"/>
      <c r="DJ348" s="253"/>
      <c r="DK348" s="253"/>
      <c r="DL348" s="253"/>
      <c r="DM348" s="253"/>
      <c r="DN348" s="253"/>
      <c r="DO348" s="253"/>
      <c r="DP348" s="253"/>
      <c r="DQ348" s="253"/>
      <c r="DR348" s="253"/>
      <c r="DS348" s="253"/>
      <c r="DT348" s="253"/>
      <c r="DU348" s="253"/>
      <c r="DV348" s="253"/>
      <c r="DW348" s="253"/>
      <c r="DX348" s="253"/>
      <c r="DY348" s="253"/>
      <c r="DZ348" s="254"/>
    </row>
    <row r="349" spans="1:130" x14ac:dyDescent="0.3">
      <c r="A349" s="439"/>
      <c r="B349" s="280" t="s">
        <v>80</v>
      </c>
      <c r="C349" s="252"/>
      <c r="D349" s="253"/>
      <c r="E349" s="253"/>
      <c r="F349" s="253"/>
      <c r="G349" s="253"/>
      <c r="H349" s="253"/>
      <c r="I349" s="253"/>
      <c r="J349" s="253"/>
      <c r="K349" s="253"/>
      <c r="L349" s="253"/>
      <c r="M349" s="253"/>
      <c r="N349" s="253"/>
      <c r="O349" s="253"/>
      <c r="P349" s="253"/>
      <c r="Q349" s="253"/>
      <c r="R349" s="253"/>
      <c r="S349" s="253"/>
      <c r="T349" s="253"/>
      <c r="U349" s="253"/>
      <c r="V349" s="253"/>
      <c r="W349" s="253"/>
      <c r="X349" s="253"/>
      <c r="Y349" s="253"/>
      <c r="Z349" s="253"/>
      <c r="AA349" s="253"/>
      <c r="AB349" s="253"/>
      <c r="AC349" s="253"/>
      <c r="AD349" s="253"/>
      <c r="AE349" s="253"/>
      <c r="AF349" s="253"/>
      <c r="AG349" s="253"/>
      <c r="AH349" s="253"/>
      <c r="AI349" s="253"/>
      <c r="AJ349" s="253"/>
      <c r="AK349" s="253"/>
      <c r="AL349" s="253"/>
      <c r="AM349" s="253"/>
      <c r="AN349" s="253"/>
      <c r="AO349" s="253"/>
      <c r="AP349" s="253"/>
      <c r="AQ349" s="253"/>
      <c r="AR349" s="253"/>
      <c r="AS349" s="253"/>
      <c r="AT349" s="253"/>
      <c r="AU349" s="253"/>
      <c r="AV349" s="253"/>
      <c r="AW349" s="253"/>
      <c r="AX349" s="253"/>
      <c r="AY349" s="253"/>
      <c r="AZ349" s="253"/>
      <c r="BA349" s="253"/>
      <c r="BB349" s="253"/>
      <c r="BC349" s="253"/>
      <c r="BD349" s="253"/>
      <c r="BE349" s="253"/>
      <c r="BF349" s="253"/>
      <c r="BG349" s="253"/>
      <c r="BH349" s="253"/>
      <c r="BI349" s="253"/>
      <c r="BJ349" s="253"/>
      <c r="BK349" s="253"/>
      <c r="BL349" s="253"/>
      <c r="BM349" s="253"/>
      <c r="BN349" s="253"/>
      <c r="BO349" s="253"/>
      <c r="BP349" s="253"/>
      <c r="BQ349" s="253"/>
      <c r="BR349" s="253"/>
      <c r="BS349" s="253"/>
      <c r="BT349" s="253"/>
      <c r="BU349" s="253"/>
      <c r="BV349" s="253"/>
      <c r="BW349" s="253"/>
      <c r="BX349" s="253"/>
      <c r="BY349" s="253"/>
      <c r="BZ349" s="253"/>
      <c r="CA349" s="253"/>
      <c r="CB349" s="253"/>
      <c r="CC349" s="253"/>
      <c r="CD349" s="253"/>
      <c r="CE349" s="253"/>
      <c r="CF349" s="253"/>
      <c r="CG349" s="253"/>
      <c r="CH349" s="253"/>
      <c r="CI349" s="253"/>
      <c r="CJ349" s="253"/>
      <c r="CK349" s="253"/>
      <c r="CL349" s="253"/>
      <c r="CM349" s="253"/>
      <c r="CN349" s="253"/>
      <c r="CO349" s="253"/>
      <c r="CP349" s="253"/>
      <c r="CQ349" s="253"/>
      <c r="CR349" s="253"/>
      <c r="CS349" s="253"/>
      <c r="CT349" s="253"/>
      <c r="CU349" s="253"/>
      <c r="CV349" s="253"/>
      <c r="CW349" s="253"/>
      <c r="CX349" s="253"/>
      <c r="CY349" s="253"/>
      <c r="CZ349" s="253"/>
      <c r="DA349" s="253"/>
      <c r="DB349" s="253"/>
      <c r="DC349" s="253"/>
      <c r="DD349" s="253"/>
      <c r="DE349" s="253"/>
      <c r="DF349" s="253"/>
      <c r="DG349" s="253"/>
      <c r="DH349" s="253"/>
      <c r="DI349" s="253"/>
      <c r="DJ349" s="253"/>
      <c r="DK349" s="253"/>
      <c r="DL349" s="253"/>
      <c r="DM349" s="253"/>
      <c r="DN349" s="253"/>
      <c r="DO349" s="253"/>
      <c r="DP349" s="253"/>
      <c r="DQ349" s="253"/>
      <c r="DR349" s="253"/>
      <c r="DS349" s="253"/>
      <c r="DT349" s="253"/>
      <c r="DU349" s="253"/>
      <c r="DV349" s="253"/>
      <c r="DW349" s="253"/>
      <c r="DX349" s="253"/>
      <c r="DY349" s="253"/>
      <c r="DZ349" s="254"/>
    </row>
    <row r="350" spans="1:130" x14ac:dyDescent="0.3">
      <c r="A350" s="440"/>
      <c r="B350" s="263" t="s">
        <v>81</v>
      </c>
      <c r="C350" s="252"/>
      <c r="D350" s="253"/>
      <c r="E350" s="253"/>
      <c r="F350" s="253"/>
      <c r="G350" s="253"/>
      <c r="H350" s="253"/>
      <c r="I350" s="253"/>
      <c r="J350" s="253"/>
      <c r="K350" s="253"/>
      <c r="L350" s="253"/>
      <c r="M350" s="253"/>
      <c r="N350" s="253"/>
      <c r="O350" s="253"/>
      <c r="P350" s="253"/>
      <c r="Q350" s="253"/>
      <c r="R350" s="253"/>
      <c r="S350" s="253"/>
      <c r="T350" s="253"/>
      <c r="U350" s="253"/>
      <c r="V350" s="253"/>
      <c r="W350" s="253"/>
      <c r="X350" s="253"/>
      <c r="Y350" s="253"/>
      <c r="Z350" s="253"/>
      <c r="AA350" s="253"/>
      <c r="AB350" s="253"/>
      <c r="AC350" s="253"/>
      <c r="AD350" s="253"/>
      <c r="AE350" s="253"/>
      <c r="AF350" s="253"/>
      <c r="AG350" s="253"/>
      <c r="AH350" s="253"/>
      <c r="AI350" s="253"/>
      <c r="AJ350" s="253"/>
      <c r="AK350" s="253"/>
      <c r="AL350" s="253"/>
      <c r="AM350" s="253"/>
      <c r="AN350" s="253"/>
      <c r="AO350" s="253"/>
      <c r="AP350" s="253"/>
      <c r="AQ350" s="253"/>
      <c r="AR350" s="253"/>
      <c r="AS350" s="253"/>
      <c r="AT350" s="253"/>
      <c r="AU350" s="253"/>
      <c r="AV350" s="253"/>
      <c r="AW350" s="253"/>
      <c r="AX350" s="253"/>
      <c r="AY350" s="253"/>
      <c r="AZ350" s="253"/>
      <c r="BA350" s="253"/>
      <c r="BB350" s="253"/>
      <c r="BC350" s="253"/>
      <c r="BD350" s="253"/>
      <c r="BE350" s="253"/>
      <c r="BF350" s="253"/>
      <c r="BG350" s="253"/>
      <c r="BH350" s="253"/>
      <c r="BI350" s="253"/>
      <c r="BJ350" s="253"/>
      <c r="BK350" s="253"/>
      <c r="BL350" s="253"/>
      <c r="BM350" s="253"/>
      <c r="BN350" s="253"/>
      <c r="BO350" s="253"/>
      <c r="BP350" s="253"/>
      <c r="BQ350" s="253"/>
      <c r="BR350" s="253"/>
      <c r="BS350" s="253"/>
      <c r="BT350" s="253"/>
      <c r="BU350" s="253"/>
      <c r="BV350" s="253"/>
      <c r="BW350" s="253"/>
      <c r="BX350" s="253"/>
      <c r="BY350" s="253"/>
      <c r="BZ350" s="253"/>
      <c r="CA350" s="253"/>
      <c r="CB350" s="253"/>
      <c r="CC350" s="253"/>
      <c r="CD350" s="253"/>
      <c r="CE350" s="253"/>
      <c r="CF350" s="253"/>
      <c r="CG350" s="253"/>
      <c r="CH350" s="253"/>
      <c r="CI350" s="253"/>
      <c r="CJ350" s="253"/>
      <c r="CK350" s="253"/>
      <c r="CL350" s="253"/>
      <c r="CM350" s="253"/>
      <c r="CN350" s="253"/>
      <c r="CO350" s="253"/>
      <c r="CP350" s="253"/>
      <c r="CQ350" s="253"/>
      <c r="CR350" s="253"/>
      <c r="CS350" s="253"/>
      <c r="CT350" s="253"/>
      <c r="CU350" s="253"/>
      <c r="CV350" s="253"/>
      <c r="CW350" s="253"/>
      <c r="CX350" s="253"/>
      <c r="CY350" s="253"/>
      <c r="CZ350" s="253"/>
      <c r="DA350" s="253"/>
      <c r="DB350" s="253"/>
      <c r="DC350" s="253"/>
      <c r="DD350" s="253"/>
      <c r="DE350" s="253"/>
      <c r="DF350" s="253"/>
      <c r="DG350" s="253"/>
      <c r="DH350" s="253"/>
      <c r="DI350" s="253"/>
      <c r="DJ350" s="253"/>
      <c r="DK350" s="253"/>
      <c r="DL350" s="253"/>
      <c r="DM350" s="253"/>
      <c r="DN350" s="253"/>
      <c r="DO350" s="253"/>
      <c r="DP350" s="253"/>
      <c r="DQ350" s="253"/>
      <c r="DR350" s="253"/>
      <c r="DS350" s="253"/>
      <c r="DT350" s="253"/>
      <c r="DU350" s="253"/>
      <c r="DV350" s="253"/>
      <c r="DW350" s="253"/>
      <c r="DX350" s="253"/>
      <c r="DY350" s="253"/>
      <c r="DZ350" s="254"/>
    </row>
    <row r="351" spans="1:130" x14ac:dyDescent="0.3">
      <c r="A351" s="438">
        <f t="shared" ref="A351" si="20">A343+7</f>
        <v>43279</v>
      </c>
      <c r="B351" s="263" t="s">
        <v>78</v>
      </c>
      <c r="C351" s="252"/>
      <c r="D351" s="253"/>
      <c r="E351" s="253"/>
      <c r="F351" s="253"/>
      <c r="G351" s="253"/>
      <c r="H351" s="253"/>
      <c r="I351" s="253"/>
      <c r="J351" s="253"/>
      <c r="K351" s="253"/>
      <c r="L351" s="253"/>
      <c r="M351" s="253"/>
      <c r="N351" s="253"/>
      <c r="O351" s="253"/>
      <c r="P351" s="253"/>
      <c r="Q351" s="253"/>
      <c r="R351" s="253"/>
      <c r="S351" s="253"/>
      <c r="T351" s="253"/>
      <c r="U351" s="253"/>
      <c r="V351" s="253"/>
      <c r="W351" s="253"/>
      <c r="X351" s="253"/>
      <c r="Y351" s="253"/>
      <c r="Z351" s="253"/>
      <c r="AA351" s="253"/>
      <c r="AB351" s="253"/>
      <c r="AC351" s="253"/>
      <c r="AD351" s="253"/>
      <c r="AE351" s="253"/>
      <c r="AF351" s="253"/>
      <c r="AG351" s="253"/>
      <c r="AH351" s="253"/>
      <c r="AI351" s="253"/>
      <c r="AJ351" s="253"/>
      <c r="AK351" s="253"/>
      <c r="AL351" s="253"/>
      <c r="AM351" s="253"/>
      <c r="AN351" s="253"/>
      <c r="AO351" s="253"/>
      <c r="AP351" s="253"/>
      <c r="AQ351" s="253"/>
      <c r="AR351" s="253"/>
      <c r="AS351" s="253"/>
      <c r="AT351" s="253"/>
      <c r="AU351" s="253"/>
      <c r="AV351" s="253"/>
      <c r="AW351" s="253"/>
      <c r="AX351" s="253"/>
      <c r="AY351" s="253"/>
      <c r="AZ351" s="253"/>
      <c r="BA351" s="253"/>
      <c r="BB351" s="253"/>
      <c r="BC351" s="253"/>
      <c r="BD351" s="253"/>
      <c r="BE351" s="253"/>
      <c r="BF351" s="253"/>
      <c r="BG351" s="253"/>
      <c r="BH351" s="253"/>
      <c r="BI351" s="253"/>
      <c r="BJ351" s="253"/>
      <c r="BK351" s="253"/>
      <c r="BL351" s="253"/>
      <c r="BM351" s="253"/>
      <c r="BN351" s="253"/>
      <c r="BO351" s="253"/>
      <c r="BP351" s="253"/>
      <c r="BQ351" s="253"/>
      <c r="BR351" s="253"/>
      <c r="BS351" s="253"/>
      <c r="BT351" s="253"/>
      <c r="BU351" s="253"/>
      <c r="BV351" s="253"/>
      <c r="BW351" s="253"/>
      <c r="BX351" s="253"/>
      <c r="BY351" s="253"/>
      <c r="BZ351" s="253"/>
      <c r="CA351" s="253"/>
      <c r="CB351" s="253"/>
      <c r="CC351" s="253"/>
      <c r="CD351" s="253"/>
      <c r="CE351" s="253"/>
      <c r="CF351" s="253"/>
      <c r="CG351" s="253"/>
      <c r="CH351" s="253"/>
      <c r="CI351" s="253"/>
      <c r="CJ351" s="253"/>
      <c r="CK351" s="253"/>
      <c r="CL351" s="253"/>
      <c r="CM351" s="253"/>
      <c r="CN351" s="253"/>
      <c r="CO351" s="253"/>
      <c r="CP351" s="253"/>
      <c r="CQ351" s="253"/>
      <c r="CR351" s="253"/>
      <c r="CS351" s="253"/>
      <c r="CT351" s="253"/>
      <c r="CU351" s="253"/>
      <c r="CV351" s="253"/>
      <c r="CW351" s="253"/>
      <c r="CX351" s="253"/>
      <c r="CY351" s="253"/>
      <c r="CZ351" s="253"/>
      <c r="DA351" s="253"/>
      <c r="DB351" s="253"/>
      <c r="DC351" s="253"/>
      <c r="DD351" s="253"/>
      <c r="DE351" s="253"/>
      <c r="DF351" s="253"/>
      <c r="DG351" s="253"/>
      <c r="DH351" s="253"/>
      <c r="DI351" s="253"/>
      <c r="DJ351" s="253"/>
      <c r="DK351" s="253"/>
      <c r="DL351" s="253"/>
      <c r="DM351" s="253"/>
      <c r="DN351" s="253"/>
      <c r="DO351" s="253"/>
      <c r="DP351" s="253"/>
      <c r="DQ351" s="253"/>
      <c r="DR351" s="253"/>
      <c r="DS351" s="253"/>
      <c r="DT351" s="253"/>
      <c r="DU351" s="253"/>
      <c r="DV351" s="253"/>
      <c r="DW351" s="253"/>
      <c r="DX351" s="253"/>
      <c r="DY351" s="253"/>
      <c r="DZ351" s="254"/>
    </row>
    <row r="352" spans="1:130" x14ac:dyDescent="0.3">
      <c r="A352" s="439"/>
      <c r="B352" s="263" t="s">
        <v>79</v>
      </c>
      <c r="C352" s="252"/>
      <c r="D352" s="253"/>
      <c r="E352" s="253"/>
      <c r="F352" s="253"/>
      <c r="G352" s="253"/>
      <c r="H352" s="253"/>
      <c r="I352" s="253"/>
      <c r="J352" s="253"/>
      <c r="K352" s="253"/>
      <c r="L352" s="253"/>
      <c r="M352" s="253"/>
      <c r="N352" s="253"/>
      <c r="O352" s="253"/>
      <c r="P352" s="253"/>
      <c r="Q352" s="253"/>
      <c r="R352" s="253"/>
      <c r="S352" s="253"/>
      <c r="T352" s="253"/>
      <c r="U352" s="253"/>
      <c r="V352" s="253"/>
      <c r="W352" s="253"/>
      <c r="X352" s="253"/>
      <c r="Y352" s="253"/>
      <c r="Z352" s="253"/>
      <c r="AA352" s="253"/>
      <c r="AB352" s="253"/>
      <c r="AC352" s="253"/>
      <c r="AD352" s="253"/>
      <c r="AE352" s="253"/>
      <c r="AF352" s="253"/>
      <c r="AG352" s="253"/>
      <c r="AH352" s="253"/>
      <c r="AI352" s="253"/>
      <c r="AJ352" s="253"/>
      <c r="AK352" s="253"/>
      <c r="AL352" s="253"/>
      <c r="AM352" s="253"/>
      <c r="AN352" s="253"/>
      <c r="AO352" s="253"/>
      <c r="AP352" s="253"/>
      <c r="AQ352" s="253"/>
      <c r="AR352" s="253"/>
      <c r="AS352" s="253"/>
      <c r="AT352" s="253"/>
      <c r="AU352" s="253"/>
      <c r="AV352" s="253"/>
      <c r="AW352" s="253"/>
      <c r="AX352" s="253"/>
      <c r="AY352" s="253"/>
      <c r="AZ352" s="253"/>
      <c r="BA352" s="253"/>
      <c r="BB352" s="253"/>
      <c r="BC352" s="253"/>
      <c r="BD352" s="253"/>
      <c r="BE352" s="253"/>
      <c r="BF352" s="253"/>
      <c r="BG352" s="253"/>
      <c r="BH352" s="253"/>
      <c r="BI352" s="253"/>
      <c r="BJ352" s="253"/>
      <c r="BK352" s="253"/>
      <c r="BL352" s="253"/>
      <c r="BM352" s="253"/>
      <c r="BN352" s="253"/>
      <c r="BO352" s="253"/>
      <c r="BP352" s="253"/>
      <c r="BQ352" s="253"/>
      <c r="BR352" s="253"/>
      <c r="BS352" s="253"/>
      <c r="BT352" s="253"/>
      <c r="BU352" s="253"/>
      <c r="BV352" s="253"/>
      <c r="BW352" s="253"/>
      <c r="BX352" s="253"/>
      <c r="BY352" s="253"/>
      <c r="BZ352" s="253"/>
      <c r="CA352" s="253"/>
      <c r="CB352" s="253"/>
      <c r="CC352" s="253"/>
      <c r="CD352" s="253"/>
      <c r="CE352" s="253"/>
      <c r="CF352" s="253"/>
      <c r="CG352" s="253"/>
      <c r="CH352" s="253"/>
      <c r="CI352" s="253"/>
      <c r="CJ352" s="253"/>
      <c r="CK352" s="253"/>
      <c r="CL352" s="253"/>
      <c r="CM352" s="253"/>
      <c r="CN352" s="253"/>
      <c r="CO352" s="253"/>
      <c r="CP352" s="253"/>
      <c r="CQ352" s="253"/>
      <c r="CR352" s="253"/>
      <c r="CS352" s="253"/>
      <c r="CT352" s="253"/>
      <c r="CU352" s="253"/>
      <c r="CV352" s="253"/>
      <c r="CW352" s="253"/>
      <c r="CX352" s="253"/>
      <c r="CY352" s="253"/>
      <c r="CZ352" s="253"/>
      <c r="DA352" s="253"/>
      <c r="DB352" s="253"/>
      <c r="DC352" s="253"/>
      <c r="DD352" s="253"/>
      <c r="DE352" s="253"/>
      <c r="DF352" s="253"/>
      <c r="DG352" s="253"/>
      <c r="DH352" s="253"/>
      <c r="DI352" s="253"/>
      <c r="DJ352" s="253"/>
      <c r="DK352" s="253"/>
      <c r="DL352" s="253"/>
      <c r="DM352" s="253"/>
      <c r="DN352" s="253"/>
      <c r="DO352" s="253"/>
      <c r="DP352" s="253"/>
      <c r="DQ352" s="253"/>
      <c r="DR352" s="253"/>
      <c r="DS352" s="253"/>
      <c r="DT352" s="253"/>
      <c r="DU352" s="253"/>
      <c r="DV352" s="253"/>
      <c r="DW352" s="253"/>
      <c r="DX352" s="253"/>
      <c r="DY352" s="253"/>
      <c r="DZ352" s="254"/>
    </row>
    <row r="353" spans="1:130" x14ac:dyDescent="0.3">
      <c r="A353" s="439"/>
      <c r="B353" s="263" t="s">
        <v>77</v>
      </c>
      <c r="C353" s="252"/>
      <c r="D353" s="253"/>
      <c r="E353" s="253"/>
      <c r="F353" s="253"/>
      <c r="G353" s="253"/>
      <c r="H353" s="253"/>
      <c r="I353" s="253"/>
      <c r="J353" s="253"/>
      <c r="K353" s="253"/>
      <c r="L353" s="253"/>
      <c r="M353" s="253"/>
      <c r="N353" s="253"/>
      <c r="O353" s="253"/>
      <c r="P353" s="253"/>
      <c r="Q353" s="253"/>
      <c r="R353" s="253"/>
      <c r="S353" s="253"/>
      <c r="T353" s="253"/>
      <c r="U353" s="253"/>
      <c r="V353" s="253"/>
      <c r="W353" s="253"/>
      <c r="X353" s="253"/>
      <c r="Y353" s="253"/>
      <c r="Z353" s="253"/>
      <c r="AA353" s="253"/>
      <c r="AB353" s="253"/>
      <c r="AC353" s="253"/>
      <c r="AD353" s="253"/>
      <c r="AE353" s="253"/>
      <c r="AF353" s="253"/>
      <c r="AG353" s="253"/>
      <c r="AH353" s="253"/>
      <c r="AI353" s="253"/>
      <c r="AJ353" s="253"/>
      <c r="AK353" s="253"/>
      <c r="AL353" s="253"/>
      <c r="AM353" s="253"/>
      <c r="AN353" s="253"/>
      <c r="AO353" s="253"/>
      <c r="AP353" s="253"/>
      <c r="AQ353" s="253"/>
      <c r="AR353" s="253"/>
      <c r="AS353" s="253"/>
      <c r="AT353" s="253"/>
      <c r="AU353" s="253"/>
      <c r="AV353" s="253"/>
      <c r="AW353" s="253"/>
      <c r="AX353" s="253"/>
      <c r="AY353" s="253"/>
      <c r="AZ353" s="253"/>
      <c r="BA353" s="253"/>
      <c r="BB353" s="253"/>
      <c r="BC353" s="253"/>
      <c r="BD353" s="253"/>
      <c r="BE353" s="253"/>
      <c r="BF353" s="253"/>
      <c r="BG353" s="253"/>
      <c r="BH353" s="253"/>
      <c r="BI353" s="253"/>
      <c r="BJ353" s="253"/>
      <c r="BK353" s="253"/>
      <c r="BL353" s="253"/>
      <c r="BM353" s="253"/>
      <c r="BN353" s="253"/>
      <c r="BO353" s="253"/>
      <c r="BP353" s="253"/>
      <c r="BQ353" s="253"/>
      <c r="BR353" s="253"/>
      <c r="BS353" s="253"/>
      <c r="BT353" s="253"/>
      <c r="BU353" s="253"/>
      <c r="BV353" s="253"/>
      <c r="BW353" s="253"/>
      <c r="BX353" s="253"/>
      <c r="BY353" s="253"/>
      <c r="BZ353" s="253"/>
      <c r="CA353" s="253"/>
      <c r="CB353" s="253"/>
      <c r="CC353" s="253"/>
      <c r="CD353" s="253"/>
      <c r="CE353" s="253"/>
      <c r="CF353" s="253"/>
      <c r="CG353" s="253"/>
      <c r="CH353" s="253"/>
      <c r="CI353" s="253"/>
      <c r="CJ353" s="253"/>
      <c r="CK353" s="253"/>
      <c r="CL353" s="253"/>
      <c r="CM353" s="253"/>
      <c r="CN353" s="253"/>
      <c r="CO353" s="253"/>
      <c r="CP353" s="253"/>
      <c r="CQ353" s="253"/>
      <c r="CR353" s="253"/>
      <c r="CS353" s="253"/>
      <c r="CT353" s="253"/>
      <c r="CU353" s="253"/>
      <c r="CV353" s="253"/>
      <c r="CW353" s="253"/>
      <c r="CX353" s="253"/>
      <c r="CY353" s="253"/>
      <c r="CZ353" s="253"/>
      <c r="DA353" s="253"/>
      <c r="DB353" s="253"/>
      <c r="DC353" s="253"/>
      <c r="DD353" s="253"/>
      <c r="DE353" s="253"/>
      <c r="DF353" s="253"/>
      <c r="DG353" s="253"/>
      <c r="DH353" s="253"/>
      <c r="DI353" s="253"/>
      <c r="DJ353" s="253"/>
      <c r="DK353" s="253"/>
      <c r="DL353" s="253"/>
      <c r="DM353" s="253"/>
      <c r="DN353" s="253"/>
      <c r="DO353" s="253"/>
      <c r="DP353" s="253"/>
      <c r="DQ353" s="253"/>
      <c r="DR353" s="253"/>
      <c r="DS353" s="253"/>
      <c r="DT353" s="253"/>
      <c r="DU353" s="253"/>
      <c r="DV353" s="253"/>
      <c r="DW353" s="253"/>
      <c r="DX353" s="253"/>
      <c r="DY353" s="253"/>
      <c r="DZ353" s="254"/>
    </row>
    <row r="354" spans="1:130" x14ac:dyDescent="0.3">
      <c r="A354" s="439"/>
      <c r="B354" s="263" t="s">
        <v>82</v>
      </c>
      <c r="C354" s="252"/>
      <c r="D354" s="253"/>
      <c r="E354" s="253"/>
      <c r="F354" s="253"/>
      <c r="G354" s="253"/>
      <c r="H354" s="253"/>
      <c r="I354" s="253"/>
      <c r="J354" s="253"/>
      <c r="K354" s="253"/>
      <c r="L354" s="253"/>
      <c r="M354" s="253"/>
      <c r="N354" s="253"/>
      <c r="O354" s="253"/>
      <c r="P354" s="253"/>
      <c r="Q354" s="253"/>
      <c r="R354" s="253"/>
      <c r="S354" s="253"/>
      <c r="T354" s="253"/>
      <c r="U354" s="253"/>
      <c r="V354" s="253"/>
      <c r="W354" s="253"/>
      <c r="X354" s="253"/>
      <c r="Y354" s="253"/>
      <c r="Z354" s="253"/>
      <c r="AA354" s="253"/>
      <c r="AB354" s="253"/>
      <c r="AC354" s="253"/>
      <c r="AD354" s="253"/>
      <c r="AE354" s="253"/>
      <c r="AF354" s="253"/>
      <c r="AG354" s="253"/>
      <c r="AH354" s="253"/>
      <c r="AI354" s="253"/>
      <c r="AJ354" s="253"/>
      <c r="AK354" s="253"/>
      <c r="AL354" s="253"/>
      <c r="AM354" s="253"/>
      <c r="AN354" s="253"/>
      <c r="AO354" s="253"/>
      <c r="AP354" s="253"/>
      <c r="AQ354" s="253"/>
      <c r="AR354" s="253"/>
      <c r="AS354" s="253"/>
      <c r="AT354" s="253"/>
      <c r="AU354" s="253"/>
      <c r="AV354" s="253"/>
      <c r="AW354" s="253"/>
      <c r="AX354" s="253"/>
      <c r="AY354" s="253"/>
      <c r="AZ354" s="253"/>
      <c r="BA354" s="253"/>
      <c r="BB354" s="253"/>
      <c r="BC354" s="253"/>
      <c r="BD354" s="253"/>
      <c r="BE354" s="253"/>
      <c r="BF354" s="253"/>
      <c r="BG354" s="253"/>
      <c r="BH354" s="253"/>
      <c r="BI354" s="253"/>
      <c r="BJ354" s="253"/>
      <c r="BK354" s="253"/>
      <c r="BL354" s="253"/>
      <c r="BM354" s="253"/>
      <c r="BN354" s="253"/>
      <c r="BO354" s="253"/>
      <c r="BP354" s="253"/>
      <c r="BQ354" s="253"/>
      <c r="BR354" s="253"/>
      <c r="BS354" s="253"/>
      <c r="BT354" s="253"/>
      <c r="BU354" s="253"/>
      <c r="BV354" s="253"/>
      <c r="BW354" s="253"/>
      <c r="BX354" s="253"/>
      <c r="BY354" s="253"/>
      <c r="BZ354" s="253"/>
      <c r="CA354" s="253"/>
      <c r="CB354" s="253"/>
      <c r="CC354" s="253"/>
      <c r="CD354" s="253"/>
      <c r="CE354" s="253"/>
      <c r="CF354" s="253"/>
      <c r="CG354" s="253"/>
      <c r="CH354" s="253"/>
      <c r="CI354" s="253"/>
      <c r="CJ354" s="253"/>
      <c r="CK354" s="253"/>
      <c r="CL354" s="253"/>
      <c r="CM354" s="253"/>
      <c r="CN354" s="253"/>
      <c r="CO354" s="253"/>
      <c r="CP354" s="253"/>
      <c r="CQ354" s="253"/>
      <c r="CR354" s="253"/>
      <c r="CS354" s="253"/>
      <c r="CT354" s="253"/>
      <c r="CU354" s="253"/>
      <c r="CV354" s="253"/>
      <c r="CW354" s="253"/>
      <c r="CX354" s="253"/>
      <c r="CY354" s="253"/>
      <c r="CZ354" s="253"/>
      <c r="DA354" s="253"/>
      <c r="DB354" s="253"/>
      <c r="DC354" s="253"/>
      <c r="DD354" s="253"/>
      <c r="DE354" s="253"/>
      <c r="DF354" s="253"/>
      <c r="DG354" s="253"/>
      <c r="DH354" s="253"/>
      <c r="DI354" s="253"/>
      <c r="DJ354" s="253"/>
      <c r="DK354" s="253"/>
      <c r="DL354" s="253"/>
      <c r="DM354" s="253"/>
      <c r="DN354" s="253"/>
      <c r="DO354" s="253"/>
      <c r="DP354" s="253"/>
      <c r="DQ354" s="253"/>
      <c r="DR354" s="253"/>
      <c r="DS354" s="253"/>
      <c r="DT354" s="253"/>
      <c r="DU354" s="253"/>
      <c r="DV354" s="253"/>
      <c r="DW354" s="253"/>
      <c r="DX354" s="253"/>
      <c r="DY354" s="253"/>
      <c r="DZ354" s="254"/>
    </row>
    <row r="355" spans="1:130" x14ac:dyDescent="0.3">
      <c r="A355" s="439"/>
      <c r="B355" s="263" t="s">
        <v>83</v>
      </c>
      <c r="C355" s="252"/>
      <c r="D355" s="253"/>
      <c r="E355" s="253"/>
      <c r="F355" s="253"/>
      <c r="G355" s="253"/>
      <c r="H355" s="253"/>
      <c r="I355" s="253"/>
      <c r="J355" s="253"/>
      <c r="K355" s="253"/>
      <c r="L355" s="253"/>
      <c r="M355" s="253"/>
      <c r="N355" s="253"/>
      <c r="O355" s="253"/>
      <c r="P355" s="253"/>
      <c r="Q355" s="253"/>
      <c r="R355" s="253"/>
      <c r="S355" s="253"/>
      <c r="T355" s="253"/>
      <c r="U355" s="253"/>
      <c r="V355" s="253"/>
      <c r="W355" s="253"/>
      <c r="X355" s="253"/>
      <c r="Y355" s="253"/>
      <c r="Z355" s="253"/>
      <c r="AA355" s="253"/>
      <c r="AB355" s="253"/>
      <c r="AC355" s="253"/>
      <c r="AD355" s="253"/>
      <c r="AE355" s="253"/>
      <c r="AF355" s="253"/>
      <c r="AG355" s="253"/>
      <c r="AH355" s="253"/>
      <c r="AI355" s="253"/>
      <c r="AJ355" s="253"/>
      <c r="AK355" s="253"/>
      <c r="AL355" s="253"/>
      <c r="AM355" s="253"/>
      <c r="AN355" s="253"/>
      <c r="AO355" s="253"/>
      <c r="AP355" s="253"/>
      <c r="AQ355" s="253"/>
      <c r="AR355" s="253"/>
      <c r="AS355" s="253"/>
      <c r="AT355" s="253"/>
      <c r="AU355" s="253"/>
      <c r="AV355" s="253"/>
      <c r="AW355" s="253"/>
      <c r="AX355" s="253"/>
      <c r="AY355" s="253"/>
      <c r="AZ355" s="253"/>
      <c r="BA355" s="253"/>
      <c r="BB355" s="253"/>
      <c r="BC355" s="253"/>
      <c r="BD355" s="253"/>
      <c r="BE355" s="253"/>
      <c r="BF355" s="253"/>
      <c r="BG355" s="253"/>
      <c r="BH355" s="253"/>
      <c r="BI355" s="253"/>
      <c r="BJ355" s="253"/>
      <c r="BK355" s="253"/>
      <c r="BL355" s="253"/>
      <c r="BM355" s="253"/>
      <c r="BN355" s="253"/>
      <c r="BO355" s="253"/>
      <c r="BP355" s="253"/>
      <c r="BQ355" s="253"/>
      <c r="BR355" s="253"/>
      <c r="BS355" s="253"/>
      <c r="BT355" s="253"/>
      <c r="BU355" s="253"/>
      <c r="BV355" s="253"/>
      <c r="BW355" s="253"/>
      <c r="BX355" s="253"/>
      <c r="BY355" s="253"/>
      <c r="BZ355" s="253"/>
      <c r="CA355" s="253"/>
      <c r="CB355" s="253"/>
      <c r="CC355" s="253"/>
      <c r="CD355" s="253"/>
      <c r="CE355" s="253"/>
      <c r="CF355" s="253"/>
      <c r="CG355" s="253"/>
      <c r="CH355" s="253"/>
      <c r="CI355" s="253"/>
      <c r="CJ355" s="253"/>
      <c r="CK355" s="253"/>
      <c r="CL355" s="253"/>
      <c r="CM355" s="253"/>
      <c r="CN355" s="253"/>
      <c r="CO355" s="253"/>
      <c r="CP355" s="253"/>
      <c r="CQ355" s="253"/>
      <c r="CR355" s="253"/>
      <c r="CS355" s="253"/>
      <c r="CT355" s="253"/>
      <c r="CU355" s="253"/>
      <c r="CV355" s="253"/>
      <c r="CW355" s="253"/>
      <c r="CX355" s="253"/>
      <c r="CY355" s="253"/>
      <c r="CZ355" s="253"/>
      <c r="DA355" s="253"/>
      <c r="DB355" s="253"/>
      <c r="DC355" s="253"/>
      <c r="DD355" s="253"/>
      <c r="DE355" s="253"/>
      <c r="DF355" s="253"/>
      <c r="DG355" s="253"/>
      <c r="DH355" s="253"/>
      <c r="DI355" s="253"/>
      <c r="DJ355" s="253"/>
      <c r="DK355" s="253"/>
      <c r="DL355" s="253"/>
      <c r="DM355" s="253"/>
      <c r="DN355" s="253"/>
      <c r="DO355" s="253"/>
      <c r="DP355" s="253"/>
      <c r="DQ355" s="253"/>
      <c r="DR355" s="253"/>
      <c r="DS355" s="253"/>
      <c r="DT355" s="253"/>
      <c r="DU355" s="253"/>
      <c r="DV355" s="253"/>
      <c r="DW355" s="253"/>
      <c r="DX355" s="253"/>
      <c r="DY355" s="253"/>
      <c r="DZ355" s="254"/>
    </row>
    <row r="356" spans="1:130" x14ac:dyDescent="0.3">
      <c r="A356" s="439"/>
      <c r="B356" s="263" t="s">
        <v>38</v>
      </c>
      <c r="C356" s="252"/>
      <c r="D356" s="253"/>
      <c r="E356" s="253"/>
      <c r="F356" s="253"/>
      <c r="G356" s="253"/>
      <c r="H356" s="253"/>
      <c r="I356" s="253"/>
      <c r="J356" s="253"/>
      <c r="K356" s="253"/>
      <c r="L356" s="253"/>
      <c r="M356" s="253"/>
      <c r="N356" s="253"/>
      <c r="O356" s="253"/>
      <c r="P356" s="253"/>
      <c r="Q356" s="253"/>
      <c r="R356" s="253"/>
      <c r="S356" s="253"/>
      <c r="T356" s="253"/>
      <c r="U356" s="253"/>
      <c r="V356" s="253"/>
      <c r="W356" s="253"/>
      <c r="X356" s="253"/>
      <c r="Y356" s="253"/>
      <c r="Z356" s="253"/>
      <c r="AA356" s="253"/>
      <c r="AB356" s="253"/>
      <c r="AC356" s="253"/>
      <c r="AD356" s="253"/>
      <c r="AE356" s="253"/>
      <c r="AF356" s="253"/>
      <c r="AG356" s="253"/>
      <c r="AH356" s="253"/>
      <c r="AI356" s="253"/>
      <c r="AJ356" s="253"/>
      <c r="AK356" s="253"/>
      <c r="AL356" s="253"/>
      <c r="AM356" s="253"/>
      <c r="AN356" s="253"/>
      <c r="AO356" s="253"/>
      <c r="AP356" s="253"/>
      <c r="AQ356" s="253"/>
      <c r="AR356" s="253"/>
      <c r="AS356" s="253"/>
      <c r="AT356" s="253"/>
      <c r="AU356" s="253"/>
      <c r="AV356" s="253"/>
      <c r="AW356" s="253"/>
      <c r="AX356" s="253"/>
      <c r="AY356" s="253"/>
      <c r="AZ356" s="253"/>
      <c r="BA356" s="253"/>
      <c r="BB356" s="253"/>
      <c r="BC356" s="253"/>
      <c r="BD356" s="253"/>
      <c r="BE356" s="253"/>
      <c r="BF356" s="253"/>
      <c r="BG356" s="253"/>
      <c r="BH356" s="253"/>
      <c r="BI356" s="253"/>
      <c r="BJ356" s="253"/>
      <c r="BK356" s="253"/>
      <c r="BL356" s="253"/>
      <c r="BM356" s="253"/>
      <c r="BN356" s="253"/>
      <c r="BO356" s="253"/>
      <c r="BP356" s="253"/>
      <c r="BQ356" s="253"/>
      <c r="BR356" s="253"/>
      <c r="BS356" s="253"/>
      <c r="BT356" s="253"/>
      <c r="BU356" s="253"/>
      <c r="BV356" s="253"/>
      <c r="BW356" s="253"/>
      <c r="BX356" s="253"/>
      <c r="BY356" s="253"/>
      <c r="BZ356" s="253"/>
      <c r="CA356" s="253"/>
      <c r="CB356" s="253"/>
      <c r="CC356" s="253"/>
      <c r="CD356" s="253"/>
      <c r="CE356" s="253"/>
      <c r="CF356" s="253"/>
      <c r="CG356" s="253"/>
      <c r="CH356" s="253"/>
      <c r="CI356" s="253"/>
      <c r="CJ356" s="253"/>
      <c r="CK356" s="253"/>
      <c r="CL356" s="253"/>
      <c r="CM356" s="253"/>
      <c r="CN356" s="253"/>
      <c r="CO356" s="253"/>
      <c r="CP356" s="253"/>
      <c r="CQ356" s="253"/>
      <c r="CR356" s="253"/>
      <c r="CS356" s="253"/>
      <c r="CT356" s="253"/>
      <c r="CU356" s="253"/>
      <c r="CV356" s="253"/>
      <c r="CW356" s="253"/>
      <c r="CX356" s="253"/>
      <c r="CY356" s="253"/>
      <c r="CZ356" s="253"/>
      <c r="DA356" s="253"/>
      <c r="DB356" s="253"/>
      <c r="DC356" s="253"/>
      <c r="DD356" s="253"/>
      <c r="DE356" s="253"/>
      <c r="DF356" s="253"/>
      <c r="DG356" s="253"/>
      <c r="DH356" s="253"/>
      <c r="DI356" s="253"/>
      <c r="DJ356" s="253"/>
      <c r="DK356" s="253"/>
      <c r="DL356" s="253"/>
      <c r="DM356" s="253"/>
      <c r="DN356" s="253"/>
      <c r="DO356" s="253"/>
      <c r="DP356" s="253"/>
      <c r="DQ356" s="253"/>
      <c r="DR356" s="253"/>
      <c r="DS356" s="253"/>
      <c r="DT356" s="253"/>
      <c r="DU356" s="253"/>
      <c r="DV356" s="253"/>
      <c r="DW356" s="253"/>
      <c r="DX356" s="253"/>
      <c r="DY356" s="253"/>
      <c r="DZ356" s="254"/>
    </row>
    <row r="357" spans="1:130" x14ac:dyDescent="0.3">
      <c r="A357" s="439"/>
      <c r="B357" s="280" t="s">
        <v>80</v>
      </c>
      <c r="C357" s="252"/>
      <c r="D357" s="253"/>
      <c r="E357" s="253"/>
      <c r="F357" s="253"/>
      <c r="G357" s="253"/>
      <c r="H357" s="253"/>
      <c r="I357" s="253"/>
      <c r="J357" s="253"/>
      <c r="K357" s="253"/>
      <c r="L357" s="253"/>
      <c r="M357" s="253"/>
      <c r="N357" s="253"/>
      <c r="O357" s="253"/>
      <c r="P357" s="253"/>
      <c r="Q357" s="253"/>
      <c r="R357" s="253"/>
      <c r="S357" s="253"/>
      <c r="T357" s="253"/>
      <c r="U357" s="253"/>
      <c r="V357" s="253"/>
      <c r="W357" s="253"/>
      <c r="X357" s="253"/>
      <c r="Y357" s="253"/>
      <c r="Z357" s="253"/>
      <c r="AA357" s="253"/>
      <c r="AB357" s="253"/>
      <c r="AC357" s="253"/>
      <c r="AD357" s="253"/>
      <c r="AE357" s="253"/>
      <c r="AF357" s="253"/>
      <c r="AG357" s="253"/>
      <c r="AH357" s="253"/>
      <c r="AI357" s="253"/>
      <c r="AJ357" s="253"/>
      <c r="AK357" s="253"/>
      <c r="AL357" s="253"/>
      <c r="AM357" s="253"/>
      <c r="AN357" s="253"/>
      <c r="AO357" s="253"/>
      <c r="AP357" s="253"/>
      <c r="AQ357" s="253"/>
      <c r="AR357" s="253"/>
      <c r="AS357" s="253"/>
      <c r="AT357" s="253"/>
      <c r="AU357" s="253"/>
      <c r="AV357" s="253"/>
      <c r="AW357" s="253"/>
      <c r="AX357" s="253"/>
      <c r="AY357" s="253"/>
      <c r="AZ357" s="253"/>
      <c r="BA357" s="253"/>
      <c r="BB357" s="253"/>
      <c r="BC357" s="253"/>
      <c r="BD357" s="253"/>
      <c r="BE357" s="253"/>
      <c r="BF357" s="253"/>
      <c r="BG357" s="253"/>
      <c r="BH357" s="253"/>
      <c r="BI357" s="253"/>
      <c r="BJ357" s="253"/>
      <c r="BK357" s="253"/>
      <c r="BL357" s="253"/>
      <c r="BM357" s="253"/>
      <c r="BN357" s="253"/>
      <c r="BO357" s="253"/>
      <c r="BP357" s="253"/>
      <c r="BQ357" s="253"/>
      <c r="BR357" s="253"/>
      <c r="BS357" s="253"/>
      <c r="BT357" s="253"/>
      <c r="BU357" s="253"/>
      <c r="BV357" s="253"/>
      <c r="BW357" s="253"/>
      <c r="BX357" s="253"/>
      <c r="BY357" s="253"/>
      <c r="BZ357" s="253"/>
      <c r="CA357" s="253"/>
      <c r="CB357" s="253"/>
      <c r="CC357" s="253"/>
      <c r="CD357" s="253"/>
      <c r="CE357" s="253"/>
      <c r="CF357" s="253"/>
      <c r="CG357" s="253"/>
      <c r="CH357" s="253"/>
      <c r="CI357" s="253"/>
      <c r="CJ357" s="253"/>
      <c r="CK357" s="253"/>
      <c r="CL357" s="253"/>
      <c r="CM357" s="253"/>
      <c r="CN357" s="253"/>
      <c r="CO357" s="253"/>
      <c r="CP357" s="253"/>
      <c r="CQ357" s="253"/>
      <c r="CR357" s="253"/>
      <c r="CS357" s="253"/>
      <c r="CT357" s="253"/>
      <c r="CU357" s="253"/>
      <c r="CV357" s="253"/>
      <c r="CW357" s="253"/>
      <c r="CX357" s="253"/>
      <c r="CY357" s="253"/>
      <c r="CZ357" s="253"/>
      <c r="DA357" s="253"/>
      <c r="DB357" s="253"/>
      <c r="DC357" s="253"/>
      <c r="DD357" s="253"/>
      <c r="DE357" s="253"/>
      <c r="DF357" s="253"/>
      <c r="DG357" s="253"/>
      <c r="DH357" s="253"/>
      <c r="DI357" s="253"/>
      <c r="DJ357" s="253"/>
      <c r="DK357" s="253"/>
      <c r="DL357" s="253"/>
      <c r="DM357" s="253"/>
      <c r="DN357" s="253"/>
      <c r="DO357" s="253"/>
      <c r="DP357" s="253"/>
      <c r="DQ357" s="253"/>
      <c r="DR357" s="253"/>
      <c r="DS357" s="253"/>
      <c r="DT357" s="253"/>
      <c r="DU357" s="253"/>
      <c r="DV357" s="253"/>
      <c r="DW357" s="253"/>
      <c r="DX357" s="253"/>
      <c r="DY357" s="253"/>
      <c r="DZ357" s="254"/>
    </row>
    <row r="358" spans="1:130" x14ac:dyDescent="0.3">
      <c r="A358" s="440"/>
      <c r="B358" s="263" t="s">
        <v>81</v>
      </c>
      <c r="C358" s="252"/>
      <c r="D358" s="253"/>
      <c r="E358" s="253"/>
      <c r="F358" s="253"/>
      <c r="G358" s="253"/>
      <c r="H358" s="253"/>
      <c r="I358" s="253"/>
      <c r="J358" s="253"/>
      <c r="K358" s="253"/>
      <c r="L358" s="253"/>
      <c r="M358" s="253"/>
      <c r="N358" s="253"/>
      <c r="O358" s="253"/>
      <c r="P358" s="253"/>
      <c r="Q358" s="253"/>
      <c r="R358" s="253"/>
      <c r="S358" s="253"/>
      <c r="T358" s="253"/>
      <c r="U358" s="253"/>
      <c r="V358" s="253"/>
      <c r="W358" s="253"/>
      <c r="X358" s="253"/>
      <c r="Y358" s="253"/>
      <c r="Z358" s="253"/>
      <c r="AA358" s="253"/>
      <c r="AB358" s="253"/>
      <c r="AC358" s="253"/>
      <c r="AD358" s="253"/>
      <c r="AE358" s="253"/>
      <c r="AF358" s="253"/>
      <c r="AG358" s="253"/>
      <c r="AH358" s="253"/>
      <c r="AI358" s="253"/>
      <c r="AJ358" s="253"/>
      <c r="AK358" s="253"/>
      <c r="AL358" s="253"/>
      <c r="AM358" s="253"/>
      <c r="AN358" s="253"/>
      <c r="AO358" s="253"/>
      <c r="AP358" s="253"/>
      <c r="AQ358" s="253"/>
      <c r="AR358" s="253"/>
      <c r="AS358" s="253"/>
      <c r="AT358" s="253"/>
      <c r="AU358" s="253"/>
      <c r="AV358" s="253"/>
      <c r="AW358" s="253"/>
      <c r="AX358" s="253"/>
      <c r="AY358" s="253"/>
      <c r="AZ358" s="253"/>
      <c r="BA358" s="253"/>
      <c r="BB358" s="253"/>
      <c r="BC358" s="253"/>
      <c r="BD358" s="253"/>
      <c r="BE358" s="253"/>
      <c r="BF358" s="253"/>
      <c r="BG358" s="253"/>
      <c r="BH358" s="253"/>
      <c r="BI358" s="253"/>
      <c r="BJ358" s="253"/>
      <c r="BK358" s="253"/>
      <c r="BL358" s="253"/>
      <c r="BM358" s="253"/>
      <c r="BN358" s="253"/>
      <c r="BO358" s="253"/>
      <c r="BP358" s="253"/>
      <c r="BQ358" s="253"/>
      <c r="BR358" s="253"/>
      <c r="BS358" s="253"/>
      <c r="BT358" s="253"/>
      <c r="BU358" s="253"/>
      <c r="BV358" s="253"/>
      <c r="BW358" s="253"/>
      <c r="BX358" s="253"/>
      <c r="BY358" s="253"/>
      <c r="BZ358" s="253"/>
      <c r="CA358" s="253"/>
      <c r="CB358" s="253"/>
      <c r="CC358" s="253"/>
      <c r="CD358" s="253"/>
      <c r="CE358" s="253"/>
      <c r="CF358" s="253"/>
      <c r="CG358" s="253"/>
      <c r="CH358" s="253"/>
      <c r="CI358" s="253"/>
      <c r="CJ358" s="253"/>
      <c r="CK358" s="253"/>
      <c r="CL358" s="253"/>
      <c r="CM358" s="253"/>
      <c r="CN358" s="253"/>
      <c r="CO358" s="253"/>
      <c r="CP358" s="253"/>
      <c r="CQ358" s="253"/>
      <c r="CR358" s="253"/>
      <c r="CS358" s="253"/>
      <c r="CT358" s="253"/>
      <c r="CU358" s="253"/>
      <c r="CV358" s="253"/>
      <c r="CW358" s="253"/>
      <c r="CX358" s="253"/>
      <c r="CY358" s="253"/>
      <c r="CZ358" s="253"/>
      <c r="DA358" s="253"/>
      <c r="DB358" s="253"/>
      <c r="DC358" s="253"/>
      <c r="DD358" s="253"/>
      <c r="DE358" s="253"/>
      <c r="DF358" s="253"/>
      <c r="DG358" s="253"/>
      <c r="DH358" s="253"/>
      <c r="DI358" s="253"/>
      <c r="DJ358" s="253"/>
      <c r="DK358" s="253"/>
      <c r="DL358" s="253"/>
      <c r="DM358" s="253"/>
      <c r="DN358" s="253"/>
      <c r="DO358" s="253"/>
      <c r="DP358" s="253"/>
      <c r="DQ358" s="253"/>
      <c r="DR358" s="253"/>
      <c r="DS358" s="253"/>
      <c r="DT358" s="253"/>
      <c r="DU358" s="253"/>
      <c r="DV358" s="253"/>
      <c r="DW358" s="253"/>
      <c r="DX358" s="253"/>
      <c r="DY358" s="253"/>
      <c r="DZ358" s="254"/>
    </row>
    <row r="359" spans="1:130" x14ac:dyDescent="0.3">
      <c r="A359" s="438">
        <f t="shared" ref="A359" si="21">A351+7</f>
        <v>43286</v>
      </c>
      <c r="B359" s="263" t="s">
        <v>78</v>
      </c>
      <c r="C359" s="252"/>
      <c r="D359" s="253"/>
      <c r="E359" s="253"/>
      <c r="F359" s="253"/>
      <c r="G359" s="253"/>
      <c r="H359" s="253"/>
      <c r="I359" s="253"/>
      <c r="J359" s="253"/>
      <c r="K359" s="253"/>
      <c r="L359" s="253"/>
      <c r="M359" s="253"/>
      <c r="N359" s="253"/>
      <c r="O359" s="253"/>
      <c r="P359" s="253"/>
      <c r="Q359" s="253"/>
      <c r="R359" s="253"/>
      <c r="S359" s="253"/>
      <c r="T359" s="253"/>
      <c r="U359" s="253"/>
      <c r="V359" s="253"/>
      <c r="W359" s="253"/>
      <c r="X359" s="253"/>
      <c r="Y359" s="253"/>
      <c r="Z359" s="253"/>
      <c r="AA359" s="253"/>
      <c r="AB359" s="253"/>
      <c r="AC359" s="253"/>
      <c r="AD359" s="253"/>
      <c r="AE359" s="253"/>
      <c r="AF359" s="253"/>
      <c r="AG359" s="253"/>
      <c r="AH359" s="253"/>
      <c r="AI359" s="253"/>
      <c r="AJ359" s="253"/>
      <c r="AK359" s="253"/>
      <c r="AL359" s="253"/>
      <c r="AM359" s="253"/>
      <c r="AN359" s="253"/>
      <c r="AO359" s="253"/>
      <c r="AP359" s="253"/>
      <c r="AQ359" s="253"/>
      <c r="AR359" s="253"/>
      <c r="AS359" s="253"/>
      <c r="AT359" s="253"/>
      <c r="AU359" s="253"/>
      <c r="AV359" s="253"/>
      <c r="AW359" s="253"/>
      <c r="AX359" s="253"/>
      <c r="AY359" s="253"/>
      <c r="AZ359" s="253"/>
      <c r="BA359" s="253"/>
      <c r="BB359" s="253"/>
      <c r="BC359" s="253"/>
      <c r="BD359" s="253"/>
      <c r="BE359" s="253"/>
      <c r="BF359" s="253"/>
      <c r="BG359" s="253"/>
      <c r="BH359" s="253"/>
      <c r="BI359" s="253"/>
      <c r="BJ359" s="253"/>
      <c r="BK359" s="253"/>
      <c r="BL359" s="253"/>
      <c r="BM359" s="253"/>
      <c r="BN359" s="253"/>
      <c r="BO359" s="253"/>
      <c r="BP359" s="253"/>
      <c r="BQ359" s="253"/>
      <c r="BR359" s="253"/>
      <c r="BS359" s="253"/>
      <c r="BT359" s="253"/>
      <c r="BU359" s="253"/>
      <c r="BV359" s="253"/>
      <c r="BW359" s="253"/>
      <c r="BX359" s="253"/>
      <c r="BY359" s="253"/>
      <c r="BZ359" s="253"/>
      <c r="CA359" s="253"/>
      <c r="CB359" s="253"/>
      <c r="CC359" s="253"/>
      <c r="CD359" s="253"/>
      <c r="CE359" s="253"/>
      <c r="CF359" s="253"/>
      <c r="CG359" s="253"/>
      <c r="CH359" s="253"/>
      <c r="CI359" s="253"/>
      <c r="CJ359" s="253"/>
      <c r="CK359" s="253"/>
      <c r="CL359" s="253"/>
      <c r="CM359" s="253"/>
      <c r="CN359" s="253"/>
      <c r="CO359" s="253"/>
      <c r="CP359" s="253"/>
      <c r="CQ359" s="253"/>
      <c r="CR359" s="253"/>
      <c r="CS359" s="253"/>
      <c r="CT359" s="253"/>
      <c r="CU359" s="253"/>
      <c r="CV359" s="253"/>
      <c r="CW359" s="253"/>
      <c r="CX359" s="253"/>
      <c r="CY359" s="253"/>
      <c r="CZ359" s="253"/>
      <c r="DA359" s="253"/>
      <c r="DB359" s="253"/>
      <c r="DC359" s="253"/>
      <c r="DD359" s="253"/>
      <c r="DE359" s="253"/>
      <c r="DF359" s="253"/>
      <c r="DG359" s="253"/>
      <c r="DH359" s="253"/>
      <c r="DI359" s="253"/>
      <c r="DJ359" s="253"/>
      <c r="DK359" s="253"/>
      <c r="DL359" s="253"/>
      <c r="DM359" s="253"/>
      <c r="DN359" s="253"/>
      <c r="DO359" s="253"/>
      <c r="DP359" s="253"/>
      <c r="DQ359" s="253"/>
      <c r="DR359" s="253"/>
      <c r="DS359" s="253"/>
      <c r="DT359" s="253"/>
      <c r="DU359" s="253"/>
      <c r="DV359" s="253"/>
      <c r="DW359" s="253"/>
      <c r="DX359" s="253"/>
      <c r="DY359" s="253"/>
      <c r="DZ359" s="254"/>
    </row>
    <row r="360" spans="1:130" x14ac:dyDescent="0.3">
      <c r="A360" s="439"/>
      <c r="B360" s="263" t="s">
        <v>79</v>
      </c>
      <c r="C360" s="252"/>
      <c r="D360" s="253"/>
      <c r="E360" s="253"/>
      <c r="F360" s="253"/>
      <c r="G360" s="253"/>
      <c r="H360" s="253"/>
      <c r="I360" s="253"/>
      <c r="J360" s="253"/>
      <c r="K360" s="253"/>
      <c r="L360" s="253"/>
      <c r="M360" s="253"/>
      <c r="N360" s="253"/>
      <c r="O360" s="253"/>
      <c r="P360" s="253"/>
      <c r="Q360" s="253"/>
      <c r="R360" s="253"/>
      <c r="S360" s="253"/>
      <c r="T360" s="253"/>
      <c r="U360" s="253"/>
      <c r="V360" s="253"/>
      <c r="W360" s="253"/>
      <c r="X360" s="253"/>
      <c r="Y360" s="253"/>
      <c r="Z360" s="253"/>
      <c r="AA360" s="253"/>
      <c r="AB360" s="253"/>
      <c r="AC360" s="253"/>
      <c r="AD360" s="253"/>
      <c r="AE360" s="253"/>
      <c r="AF360" s="253"/>
      <c r="AG360" s="253"/>
      <c r="AH360" s="253"/>
      <c r="AI360" s="253"/>
      <c r="AJ360" s="253"/>
      <c r="AK360" s="253"/>
      <c r="AL360" s="253"/>
      <c r="AM360" s="253"/>
      <c r="AN360" s="253"/>
      <c r="AO360" s="253"/>
      <c r="AP360" s="253"/>
      <c r="AQ360" s="253"/>
      <c r="AR360" s="253"/>
      <c r="AS360" s="253"/>
      <c r="AT360" s="253"/>
      <c r="AU360" s="253"/>
      <c r="AV360" s="253"/>
      <c r="AW360" s="253"/>
      <c r="AX360" s="253"/>
      <c r="AY360" s="253"/>
      <c r="AZ360" s="253"/>
      <c r="BA360" s="253"/>
      <c r="BB360" s="253"/>
      <c r="BC360" s="253"/>
      <c r="BD360" s="253"/>
      <c r="BE360" s="253"/>
      <c r="BF360" s="253"/>
      <c r="BG360" s="253"/>
      <c r="BH360" s="253"/>
      <c r="BI360" s="253"/>
      <c r="BJ360" s="253"/>
      <c r="BK360" s="253"/>
      <c r="BL360" s="253"/>
      <c r="BM360" s="253"/>
      <c r="BN360" s="253"/>
      <c r="BO360" s="253"/>
      <c r="BP360" s="253"/>
      <c r="BQ360" s="253"/>
      <c r="BR360" s="253"/>
      <c r="BS360" s="253"/>
      <c r="BT360" s="253"/>
      <c r="BU360" s="253"/>
      <c r="BV360" s="253"/>
      <c r="BW360" s="253"/>
      <c r="BX360" s="253"/>
      <c r="BY360" s="253"/>
      <c r="BZ360" s="253"/>
      <c r="CA360" s="253"/>
      <c r="CB360" s="253"/>
      <c r="CC360" s="253"/>
      <c r="CD360" s="253"/>
      <c r="CE360" s="253"/>
      <c r="CF360" s="253"/>
      <c r="CG360" s="253"/>
      <c r="CH360" s="253"/>
      <c r="CI360" s="253"/>
      <c r="CJ360" s="253"/>
      <c r="CK360" s="253"/>
      <c r="CL360" s="253"/>
      <c r="CM360" s="253"/>
      <c r="CN360" s="253"/>
      <c r="CO360" s="253"/>
      <c r="CP360" s="253"/>
      <c r="CQ360" s="253"/>
      <c r="CR360" s="253"/>
      <c r="CS360" s="253"/>
      <c r="CT360" s="253"/>
      <c r="CU360" s="253"/>
      <c r="CV360" s="253"/>
      <c r="CW360" s="253"/>
      <c r="CX360" s="253"/>
      <c r="CY360" s="253"/>
      <c r="CZ360" s="253"/>
      <c r="DA360" s="253"/>
      <c r="DB360" s="253"/>
      <c r="DC360" s="253"/>
      <c r="DD360" s="253"/>
      <c r="DE360" s="253"/>
      <c r="DF360" s="253"/>
      <c r="DG360" s="253"/>
      <c r="DH360" s="253"/>
      <c r="DI360" s="253"/>
      <c r="DJ360" s="253"/>
      <c r="DK360" s="253"/>
      <c r="DL360" s="253"/>
      <c r="DM360" s="253"/>
      <c r="DN360" s="253"/>
      <c r="DO360" s="253"/>
      <c r="DP360" s="253"/>
      <c r="DQ360" s="253"/>
      <c r="DR360" s="253"/>
      <c r="DS360" s="253"/>
      <c r="DT360" s="253"/>
      <c r="DU360" s="253"/>
      <c r="DV360" s="253"/>
      <c r="DW360" s="253"/>
      <c r="DX360" s="253"/>
      <c r="DY360" s="253"/>
      <c r="DZ360" s="254"/>
    </row>
    <row r="361" spans="1:130" x14ac:dyDescent="0.3">
      <c r="A361" s="439"/>
      <c r="B361" s="263" t="s">
        <v>77</v>
      </c>
      <c r="C361" s="252"/>
      <c r="D361" s="253"/>
      <c r="E361" s="253"/>
      <c r="F361" s="253"/>
      <c r="G361" s="253"/>
      <c r="H361" s="253"/>
      <c r="I361" s="253"/>
      <c r="J361" s="253"/>
      <c r="K361" s="253"/>
      <c r="L361" s="253"/>
      <c r="M361" s="253"/>
      <c r="N361" s="253"/>
      <c r="O361" s="253"/>
      <c r="P361" s="253"/>
      <c r="Q361" s="253"/>
      <c r="R361" s="253"/>
      <c r="S361" s="253"/>
      <c r="T361" s="253"/>
      <c r="U361" s="253"/>
      <c r="V361" s="253"/>
      <c r="W361" s="253"/>
      <c r="X361" s="253"/>
      <c r="Y361" s="253"/>
      <c r="Z361" s="253"/>
      <c r="AA361" s="253"/>
      <c r="AB361" s="253"/>
      <c r="AC361" s="253"/>
      <c r="AD361" s="253"/>
      <c r="AE361" s="253"/>
      <c r="AF361" s="253"/>
      <c r="AG361" s="253"/>
      <c r="AH361" s="253"/>
      <c r="AI361" s="253"/>
      <c r="AJ361" s="253"/>
      <c r="AK361" s="253"/>
      <c r="AL361" s="253"/>
      <c r="AM361" s="253"/>
      <c r="AN361" s="253"/>
      <c r="AO361" s="253"/>
      <c r="AP361" s="253"/>
      <c r="AQ361" s="253"/>
      <c r="AR361" s="253"/>
      <c r="AS361" s="253"/>
      <c r="AT361" s="253"/>
      <c r="AU361" s="253"/>
      <c r="AV361" s="253"/>
      <c r="AW361" s="253"/>
      <c r="AX361" s="253"/>
      <c r="AY361" s="253"/>
      <c r="AZ361" s="253"/>
      <c r="BA361" s="253"/>
      <c r="BB361" s="253"/>
      <c r="BC361" s="253"/>
      <c r="BD361" s="253"/>
      <c r="BE361" s="253"/>
      <c r="BF361" s="253"/>
      <c r="BG361" s="253"/>
      <c r="BH361" s="253"/>
      <c r="BI361" s="253"/>
      <c r="BJ361" s="253"/>
      <c r="BK361" s="253"/>
      <c r="BL361" s="253"/>
      <c r="BM361" s="253"/>
      <c r="BN361" s="253"/>
      <c r="BO361" s="253"/>
      <c r="BP361" s="253"/>
      <c r="BQ361" s="253"/>
      <c r="BR361" s="253"/>
      <c r="BS361" s="253"/>
      <c r="BT361" s="253"/>
      <c r="BU361" s="253"/>
      <c r="BV361" s="253"/>
      <c r="BW361" s="253"/>
      <c r="BX361" s="253"/>
      <c r="BY361" s="253"/>
      <c r="BZ361" s="253"/>
      <c r="CA361" s="253"/>
      <c r="CB361" s="253"/>
      <c r="CC361" s="253"/>
      <c r="CD361" s="253"/>
      <c r="CE361" s="253"/>
      <c r="CF361" s="253"/>
      <c r="CG361" s="253"/>
      <c r="CH361" s="253"/>
      <c r="CI361" s="253"/>
      <c r="CJ361" s="253"/>
      <c r="CK361" s="253"/>
      <c r="CL361" s="253"/>
      <c r="CM361" s="253"/>
      <c r="CN361" s="253"/>
      <c r="CO361" s="253"/>
      <c r="CP361" s="253"/>
      <c r="CQ361" s="253"/>
      <c r="CR361" s="253"/>
      <c r="CS361" s="253"/>
      <c r="CT361" s="253"/>
      <c r="CU361" s="253"/>
      <c r="CV361" s="253"/>
      <c r="CW361" s="253"/>
      <c r="CX361" s="253"/>
      <c r="CY361" s="253"/>
      <c r="CZ361" s="253"/>
      <c r="DA361" s="253"/>
      <c r="DB361" s="253"/>
      <c r="DC361" s="253"/>
      <c r="DD361" s="253"/>
      <c r="DE361" s="253"/>
      <c r="DF361" s="253"/>
      <c r="DG361" s="253"/>
      <c r="DH361" s="253"/>
      <c r="DI361" s="253"/>
      <c r="DJ361" s="253"/>
      <c r="DK361" s="253"/>
      <c r="DL361" s="253"/>
      <c r="DM361" s="253"/>
      <c r="DN361" s="253"/>
      <c r="DO361" s="253"/>
      <c r="DP361" s="253"/>
      <c r="DQ361" s="253"/>
      <c r="DR361" s="253"/>
      <c r="DS361" s="253"/>
      <c r="DT361" s="253"/>
      <c r="DU361" s="253"/>
      <c r="DV361" s="253"/>
      <c r="DW361" s="253"/>
      <c r="DX361" s="253"/>
      <c r="DY361" s="253"/>
      <c r="DZ361" s="254"/>
    </row>
    <row r="362" spans="1:130" x14ac:dyDescent="0.3">
      <c r="A362" s="439"/>
      <c r="B362" s="263" t="s">
        <v>82</v>
      </c>
      <c r="C362" s="252"/>
      <c r="D362" s="253"/>
      <c r="E362" s="253"/>
      <c r="F362" s="253"/>
      <c r="G362" s="253"/>
      <c r="H362" s="253"/>
      <c r="I362" s="253"/>
      <c r="J362" s="253"/>
      <c r="K362" s="253"/>
      <c r="L362" s="253"/>
      <c r="M362" s="253"/>
      <c r="N362" s="253"/>
      <c r="O362" s="253"/>
      <c r="P362" s="253"/>
      <c r="Q362" s="253"/>
      <c r="R362" s="253"/>
      <c r="S362" s="253"/>
      <c r="T362" s="253"/>
      <c r="U362" s="253"/>
      <c r="V362" s="253"/>
      <c r="W362" s="253"/>
      <c r="X362" s="253"/>
      <c r="Y362" s="253"/>
      <c r="Z362" s="253"/>
      <c r="AA362" s="253"/>
      <c r="AB362" s="253"/>
      <c r="AC362" s="253"/>
      <c r="AD362" s="253"/>
      <c r="AE362" s="253"/>
      <c r="AF362" s="253"/>
      <c r="AG362" s="253"/>
      <c r="AH362" s="253"/>
      <c r="AI362" s="253"/>
      <c r="AJ362" s="253"/>
      <c r="AK362" s="253"/>
      <c r="AL362" s="253"/>
      <c r="AM362" s="253"/>
      <c r="AN362" s="253"/>
      <c r="AO362" s="253"/>
      <c r="AP362" s="253"/>
      <c r="AQ362" s="253"/>
      <c r="AR362" s="253"/>
      <c r="AS362" s="253"/>
      <c r="AT362" s="253"/>
      <c r="AU362" s="253"/>
      <c r="AV362" s="253"/>
      <c r="AW362" s="253"/>
      <c r="AX362" s="253"/>
      <c r="AY362" s="253"/>
      <c r="AZ362" s="253"/>
      <c r="BA362" s="253"/>
      <c r="BB362" s="253"/>
      <c r="BC362" s="253"/>
      <c r="BD362" s="253"/>
      <c r="BE362" s="253"/>
      <c r="BF362" s="253"/>
      <c r="BG362" s="253"/>
      <c r="BH362" s="253"/>
      <c r="BI362" s="253"/>
      <c r="BJ362" s="253"/>
      <c r="BK362" s="253"/>
      <c r="BL362" s="253"/>
      <c r="BM362" s="253"/>
      <c r="BN362" s="253"/>
      <c r="BO362" s="253"/>
      <c r="BP362" s="253"/>
      <c r="BQ362" s="253"/>
      <c r="BR362" s="253"/>
      <c r="BS362" s="253"/>
      <c r="BT362" s="253"/>
      <c r="BU362" s="253"/>
      <c r="BV362" s="253"/>
      <c r="BW362" s="253"/>
      <c r="BX362" s="253"/>
      <c r="BY362" s="253"/>
      <c r="BZ362" s="253"/>
      <c r="CA362" s="253"/>
      <c r="CB362" s="253"/>
      <c r="CC362" s="253"/>
      <c r="CD362" s="253"/>
      <c r="CE362" s="253"/>
      <c r="CF362" s="253"/>
      <c r="CG362" s="253"/>
      <c r="CH362" s="253"/>
      <c r="CI362" s="253"/>
      <c r="CJ362" s="253"/>
      <c r="CK362" s="253"/>
      <c r="CL362" s="253"/>
      <c r="CM362" s="253"/>
      <c r="CN362" s="253"/>
      <c r="CO362" s="253"/>
      <c r="CP362" s="253"/>
      <c r="CQ362" s="253"/>
      <c r="CR362" s="253"/>
      <c r="CS362" s="253"/>
      <c r="CT362" s="253"/>
      <c r="CU362" s="253"/>
      <c r="CV362" s="253"/>
      <c r="CW362" s="253"/>
      <c r="CX362" s="253"/>
      <c r="CY362" s="253"/>
      <c r="CZ362" s="253"/>
      <c r="DA362" s="253"/>
      <c r="DB362" s="253"/>
      <c r="DC362" s="253"/>
      <c r="DD362" s="253"/>
      <c r="DE362" s="253"/>
      <c r="DF362" s="253"/>
      <c r="DG362" s="253"/>
      <c r="DH362" s="253"/>
      <c r="DI362" s="253"/>
      <c r="DJ362" s="253"/>
      <c r="DK362" s="253"/>
      <c r="DL362" s="253"/>
      <c r="DM362" s="253"/>
      <c r="DN362" s="253"/>
      <c r="DO362" s="253"/>
      <c r="DP362" s="253"/>
      <c r="DQ362" s="253"/>
      <c r="DR362" s="253"/>
      <c r="DS362" s="253"/>
      <c r="DT362" s="253"/>
      <c r="DU362" s="253"/>
      <c r="DV362" s="253"/>
      <c r="DW362" s="253"/>
      <c r="DX362" s="253"/>
      <c r="DY362" s="253"/>
      <c r="DZ362" s="254"/>
    </row>
    <row r="363" spans="1:130" x14ac:dyDescent="0.3">
      <c r="A363" s="439"/>
      <c r="B363" s="263" t="s">
        <v>83</v>
      </c>
      <c r="C363" s="252"/>
      <c r="D363" s="253"/>
      <c r="E363" s="253"/>
      <c r="F363" s="253"/>
      <c r="G363" s="253"/>
      <c r="H363" s="253"/>
      <c r="I363" s="253"/>
      <c r="J363" s="253"/>
      <c r="K363" s="253"/>
      <c r="L363" s="253"/>
      <c r="M363" s="253"/>
      <c r="N363" s="253"/>
      <c r="O363" s="253"/>
      <c r="P363" s="253"/>
      <c r="Q363" s="253"/>
      <c r="R363" s="253"/>
      <c r="S363" s="253"/>
      <c r="T363" s="253"/>
      <c r="U363" s="253"/>
      <c r="V363" s="253"/>
      <c r="W363" s="253"/>
      <c r="X363" s="253"/>
      <c r="Y363" s="253"/>
      <c r="Z363" s="253"/>
      <c r="AA363" s="253"/>
      <c r="AB363" s="253"/>
      <c r="AC363" s="253"/>
      <c r="AD363" s="253"/>
      <c r="AE363" s="253"/>
      <c r="AF363" s="253"/>
      <c r="AG363" s="253"/>
      <c r="AH363" s="253"/>
      <c r="AI363" s="253"/>
      <c r="AJ363" s="253"/>
      <c r="AK363" s="253"/>
      <c r="AL363" s="253"/>
      <c r="AM363" s="253"/>
      <c r="AN363" s="253"/>
      <c r="AO363" s="253"/>
      <c r="AP363" s="253"/>
      <c r="AQ363" s="253"/>
      <c r="AR363" s="253"/>
      <c r="AS363" s="253"/>
      <c r="AT363" s="253"/>
      <c r="AU363" s="253"/>
      <c r="AV363" s="253"/>
      <c r="AW363" s="253"/>
      <c r="AX363" s="253"/>
      <c r="AY363" s="253"/>
      <c r="AZ363" s="253"/>
      <c r="BA363" s="253"/>
      <c r="BB363" s="253"/>
      <c r="BC363" s="253"/>
      <c r="BD363" s="253"/>
      <c r="BE363" s="253"/>
      <c r="BF363" s="253"/>
      <c r="BG363" s="253"/>
      <c r="BH363" s="253"/>
      <c r="BI363" s="253"/>
      <c r="BJ363" s="253"/>
      <c r="BK363" s="253"/>
      <c r="BL363" s="253"/>
      <c r="BM363" s="253"/>
      <c r="BN363" s="253"/>
      <c r="BO363" s="253"/>
      <c r="BP363" s="253"/>
      <c r="BQ363" s="253"/>
      <c r="BR363" s="253"/>
      <c r="BS363" s="253"/>
      <c r="BT363" s="253"/>
      <c r="BU363" s="253"/>
      <c r="BV363" s="253"/>
      <c r="BW363" s="253"/>
      <c r="BX363" s="253"/>
      <c r="BY363" s="253"/>
      <c r="BZ363" s="253"/>
      <c r="CA363" s="253"/>
      <c r="CB363" s="253"/>
      <c r="CC363" s="253"/>
      <c r="CD363" s="253"/>
      <c r="CE363" s="253"/>
      <c r="CF363" s="253"/>
      <c r="CG363" s="253"/>
      <c r="CH363" s="253"/>
      <c r="CI363" s="253"/>
      <c r="CJ363" s="253"/>
      <c r="CK363" s="253"/>
      <c r="CL363" s="253"/>
      <c r="CM363" s="253"/>
      <c r="CN363" s="253"/>
      <c r="CO363" s="253"/>
      <c r="CP363" s="253"/>
      <c r="CQ363" s="253"/>
      <c r="CR363" s="253"/>
      <c r="CS363" s="253"/>
      <c r="CT363" s="253"/>
      <c r="CU363" s="253"/>
      <c r="CV363" s="253"/>
      <c r="CW363" s="253"/>
      <c r="CX363" s="253"/>
      <c r="CY363" s="253"/>
      <c r="CZ363" s="253"/>
      <c r="DA363" s="253"/>
      <c r="DB363" s="253"/>
      <c r="DC363" s="253"/>
      <c r="DD363" s="253"/>
      <c r="DE363" s="253"/>
      <c r="DF363" s="253"/>
      <c r="DG363" s="253"/>
      <c r="DH363" s="253"/>
      <c r="DI363" s="253"/>
      <c r="DJ363" s="253"/>
      <c r="DK363" s="253"/>
      <c r="DL363" s="253"/>
      <c r="DM363" s="253"/>
      <c r="DN363" s="253"/>
      <c r="DO363" s="253"/>
      <c r="DP363" s="253"/>
      <c r="DQ363" s="253"/>
      <c r="DR363" s="253"/>
      <c r="DS363" s="253"/>
      <c r="DT363" s="253"/>
      <c r="DU363" s="253"/>
      <c r="DV363" s="253"/>
      <c r="DW363" s="253"/>
      <c r="DX363" s="253"/>
      <c r="DY363" s="253"/>
      <c r="DZ363" s="254"/>
    </row>
    <row r="364" spans="1:130" x14ac:dyDescent="0.3">
      <c r="A364" s="439"/>
      <c r="B364" s="263" t="s">
        <v>38</v>
      </c>
      <c r="C364" s="252"/>
      <c r="D364" s="253"/>
      <c r="E364" s="253"/>
      <c r="F364" s="253"/>
      <c r="G364" s="253"/>
      <c r="H364" s="253"/>
      <c r="I364" s="253"/>
      <c r="J364" s="253"/>
      <c r="K364" s="253"/>
      <c r="L364" s="253"/>
      <c r="M364" s="253"/>
      <c r="N364" s="253"/>
      <c r="O364" s="253"/>
      <c r="P364" s="253"/>
      <c r="Q364" s="253"/>
      <c r="R364" s="253"/>
      <c r="S364" s="253"/>
      <c r="T364" s="253"/>
      <c r="U364" s="253"/>
      <c r="V364" s="253"/>
      <c r="W364" s="253"/>
      <c r="X364" s="253"/>
      <c r="Y364" s="253"/>
      <c r="Z364" s="253"/>
      <c r="AA364" s="253"/>
      <c r="AB364" s="253"/>
      <c r="AC364" s="253"/>
      <c r="AD364" s="253"/>
      <c r="AE364" s="253"/>
      <c r="AF364" s="253"/>
      <c r="AG364" s="253"/>
      <c r="AH364" s="253"/>
      <c r="AI364" s="253"/>
      <c r="AJ364" s="253"/>
      <c r="AK364" s="253"/>
      <c r="AL364" s="253"/>
      <c r="AM364" s="253"/>
      <c r="AN364" s="253"/>
      <c r="AO364" s="253"/>
      <c r="AP364" s="253"/>
      <c r="AQ364" s="253"/>
      <c r="AR364" s="253"/>
      <c r="AS364" s="253"/>
      <c r="AT364" s="253"/>
      <c r="AU364" s="253"/>
      <c r="AV364" s="253"/>
      <c r="AW364" s="253"/>
      <c r="AX364" s="253"/>
      <c r="AY364" s="253"/>
      <c r="AZ364" s="253"/>
      <c r="BA364" s="253"/>
      <c r="BB364" s="253"/>
      <c r="BC364" s="253"/>
      <c r="BD364" s="253"/>
      <c r="BE364" s="253"/>
      <c r="BF364" s="253"/>
      <c r="BG364" s="253"/>
      <c r="BH364" s="253"/>
      <c r="BI364" s="253"/>
      <c r="BJ364" s="253"/>
      <c r="BK364" s="253"/>
      <c r="BL364" s="253"/>
      <c r="BM364" s="253"/>
      <c r="BN364" s="253"/>
      <c r="BO364" s="253"/>
      <c r="BP364" s="253"/>
      <c r="BQ364" s="253"/>
      <c r="BR364" s="253"/>
      <c r="BS364" s="253"/>
      <c r="BT364" s="253"/>
      <c r="BU364" s="253"/>
      <c r="BV364" s="253"/>
      <c r="BW364" s="253"/>
      <c r="BX364" s="253"/>
      <c r="BY364" s="253"/>
      <c r="BZ364" s="253"/>
      <c r="CA364" s="253"/>
      <c r="CB364" s="253"/>
      <c r="CC364" s="253"/>
      <c r="CD364" s="253"/>
      <c r="CE364" s="253"/>
      <c r="CF364" s="253"/>
      <c r="CG364" s="253"/>
      <c r="CH364" s="253"/>
      <c r="CI364" s="253"/>
      <c r="CJ364" s="253"/>
      <c r="CK364" s="253"/>
      <c r="CL364" s="253"/>
      <c r="CM364" s="253"/>
      <c r="CN364" s="253"/>
      <c r="CO364" s="253"/>
      <c r="CP364" s="253"/>
      <c r="CQ364" s="253"/>
      <c r="CR364" s="253"/>
      <c r="CS364" s="253"/>
      <c r="CT364" s="253"/>
      <c r="CU364" s="253"/>
      <c r="CV364" s="253"/>
      <c r="CW364" s="253"/>
      <c r="CX364" s="253"/>
      <c r="CY364" s="253"/>
      <c r="CZ364" s="253"/>
      <c r="DA364" s="253"/>
      <c r="DB364" s="253"/>
      <c r="DC364" s="253"/>
      <c r="DD364" s="253"/>
      <c r="DE364" s="253"/>
      <c r="DF364" s="253"/>
      <c r="DG364" s="253"/>
      <c r="DH364" s="253"/>
      <c r="DI364" s="253"/>
      <c r="DJ364" s="253"/>
      <c r="DK364" s="253"/>
      <c r="DL364" s="253"/>
      <c r="DM364" s="253"/>
      <c r="DN364" s="253"/>
      <c r="DO364" s="253"/>
      <c r="DP364" s="253"/>
      <c r="DQ364" s="253"/>
      <c r="DR364" s="253"/>
      <c r="DS364" s="253"/>
      <c r="DT364" s="253"/>
      <c r="DU364" s="253"/>
      <c r="DV364" s="253"/>
      <c r="DW364" s="253"/>
      <c r="DX364" s="253"/>
      <c r="DY364" s="253"/>
      <c r="DZ364" s="254"/>
    </row>
    <row r="365" spans="1:130" x14ac:dyDescent="0.3">
      <c r="A365" s="439"/>
      <c r="B365" s="280" t="s">
        <v>80</v>
      </c>
      <c r="C365" s="252"/>
      <c r="D365" s="253"/>
      <c r="E365" s="253"/>
      <c r="F365" s="253"/>
      <c r="G365" s="253"/>
      <c r="H365" s="253"/>
      <c r="I365" s="253"/>
      <c r="J365" s="253"/>
      <c r="K365" s="253"/>
      <c r="L365" s="253"/>
      <c r="M365" s="253"/>
      <c r="N365" s="253"/>
      <c r="O365" s="253"/>
      <c r="P365" s="253"/>
      <c r="Q365" s="253"/>
      <c r="R365" s="253"/>
      <c r="S365" s="253"/>
      <c r="T365" s="253"/>
      <c r="U365" s="253"/>
      <c r="V365" s="253"/>
      <c r="W365" s="253"/>
      <c r="X365" s="253"/>
      <c r="Y365" s="253"/>
      <c r="Z365" s="253"/>
      <c r="AA365" s="253"/>
      <c r="AB365" s="253"/>
      <c r="AC365" s="253"/>
      <c r="AD365" s="253"/>
      <c r="AE365" s="253"/>
      <c r="AF365" s="253"/>
      <c r="AG365" s="253"/>
      <c r="AH365" s="253"/>
      <c r="AI365" s="253"/>
      <c r="AJ365" s="253"/>
      <c r="AK365" s="253"/>
      <c r="AL365" s="253"/>
      <c r="AM365" s="253"/>
      <c r="AN365" s="253"/>
      <c r="AO365" s="253"/>
      <c r="AP365" s="253"/>
      <c r="AQ365" s="253"/>
      <c r="AR365" s="253"/>
      <c r="AS365" s="253"/>
      <c r="AT365" s="253"/>
      <c r="AU365" s="253"/>
      <c r="AV365" s="253"/>
      <c r="AW365" s="253"/>
      <c r="AX365" s="253"/>
      <c r="AY365" s="253"/>
      <c r="AZ365" s="253"/>
      <c r="BA365" s="253"/>
      <c r="BB365" s="253"/>
      <c r="BC365" s="253"/>
      <c r="BD365" s="253"/>
      <c r="BE365" s="253"/>
      <c r="BF365" s="253"/>
      <c r="BG365" s="253"/>
      <c r="BH365" s="253"/>
      <c r="BI365" s="253"/>
      <c r="BJ365" s="253"/>
      <c r="BK365" s="253"/>
      <c r="BL365" s="253"/>
      <c r="BM365" s="253"/>
      <c r="BN365" s="253"/>
      <c r="BO365" s="253"/>
      <c r="BP365" s="253"/>
      <c r="BQ365" s="253"/>
      <c r="BR365" s="253"/>
      <c r="BS365" s="253"/>
      <c r="BT365" s="253"/>
      <c r="BU365" s="253"/>
      <c r="BV365" s="253"/>
      <c r="BW365" s="253"/>
      <c r="BX365" s="253"/>
      <c r="BY365" s="253"/>
      <c r="BZ365" s="253"/>
      <c r="CA365" s="253"/>
      <c r="CB365" s="253"/>
      <c r="CC365" s="253"/>
      <c r="CD365" s="253"/>
      <c r="CE365" s="253"/>
      <c r="CF365" s="253"/>
      <c r="CG365" s="253"/>
      <c r="CH365" s="253"/>
      <c r="CI365" s="253"/>
      <c r="CJ365" s="253"/>
      <c r="CK365" s="253"/>
      <c r="CL365" s="253"/>
      <c r="CM365" s="253"/>
      <c r="CN365" s="253"/>
      <c r="CO365" s="253"/>
      <c r="CP365" s="253"/>
      <c r="CQ365" s="253"/>
      <c r="CR365" s="253"/>
      <c r="CS365" s="253"/>
      <c r="CT365" s="253"/>
      <c r="CU365" s="253"/>
      <c r="CV365" s="253"/>
      <c r="CW365" s="253"/>
      <c r="CX365" s="253"/>
      <c r="CY365" s="253"/>
      <c r="CZ365" s="253"/>
      <c r="DA365" s="253"/>
      <c r="DB365" s="253"/>
      <c r="DC365" s="253"/>
      <c r="DD365" s="253"/>
      <c r="DE365" s="253"/>
      <c r="DF365" s="253"/>
      <c r="DG365" s="253"/>
      <c r="DH365" s="253"/>
      <c r="DI365" s="253"/>
      <c r="DJ365" s="253"/>
      <c r="DK365" s="253"/>
      <c r="DL365" s="253"/>
      <c r="DM365" s="253"/>
      <c r="DN365" s="253"/>
      <c r="DO365" s="253"/>
      <c r="DP365" s="253"/>
      <c r="DQ365" s="253"/>
      <c r="DR365" s="253"/>
      <c r="DS365" s="253"/>
      <c r="DT365" s="253"/>
      <c r="DU365" s="253"/>
      <c r="DV365" s="253"/>
      <c r="DW365" s="253"/>
      <c r="DX365" s="253"/>
      <c r="DY365" s="253"/>
      <c r="DZ365" s="254"/>
    </row>
    <row r="366" spans="1:130" x14ac:dyDescent="0.3">
      <c r="A366" s="440"/>
      <c r="B366" s="263" t="s">
        <v>81</v>
      </c>
      <c r="C366" s="252"/>
      <c r="D366" s="253"/>
      <c r="E366" s="253"/>
      <c r="F366" s="253"/>
      <c r="G366" s="253"/>
      <c r="H366" s="253"/>
      <c r="I366" s="253"/>
      <c r="J366" s="253"/>
      <c r="K366" s="253"/>
      <c r="L366" s="253"/>
      <c r="M366" s="253"/>
      <c r="N366" s="253"/>
      <c r="O366" s="253"/>
      <c r="P366" s="253"/>
      <c r="Q366" s="253"/>
      <c r="R366" s="253"/>
      <c r="S366" s="253"/>
      <c r="T366" s="253"/>
      <c r="U366" s="253"/>
      <c r="V366" s="253"/>
      <c r="W366" s="253"/>
      <c r="X366" s="253"/>
      <c r="Y366" s="253"/>
      <c r="Z366" s="253"/>
      <c r="AA366" s="253"/>
      <c r="AB366" s="253"/>
      <c r="AC366" s="253"/>
      <c r="AD366" s="253"/>
      <c r="AE366" s="253"/>
      <c r="AF366" s="253"/>
      <c r="AG366" s="253"/>
      <c r="AH366" s="253"/>
      <c r="AI366" s="253"/>
      <c r="AJ366" s="253"/>
      <c r="AK366" s="253"/>
      <c r="AL366" s="253"/>
      <c r="AM366" s="253"/>
      <c r="AN366" s="253"/>
      <c r="AO366" s="253"/>
      <c r="AP366" s="253"/>
      <c r="AQ366" s="253"/>
      <c r="AR366" s="253"/>
      <c r="AS366" s="253"/>
      <c r="AT366" s="253"/>
      <c r="AU366" s="253"/>
      <c r="AV366" s="253"/>
      <c r="AW366" s="253"/>
      <c r="AX366" s="253"/>
      <c r="AY366" s="253"/>
      <c r="AZ366" s="253"/>
      <c r="BA366" s="253"/>
      <c r="BB366" s="253"/>
      <c r="BC366" s="253"/>
      <c r="BD366" s="253"/>
      <c r="BE366" s="253"/>
      <c r="BF366" s="253"/>
      <c r="BG366" s="253"/>
      <c r="BH366" s="253"/>
      <c r="BI366" s="253"/>
      <c r="BJ366" s="253"/>
      <c r="BK366" s="253"/>
      <c r="BL366" s="253"/>
      <c r="BM366" s="253"/>
      <c r="BN366" s="253"/>
      <c r="BO366" s="253"/>
      <c r="BP366" s="253"/>
      <c r="BQ366" s="253"/>
      <c r="BR366" s="253"/>
      <c r="BS366" s="253"/>
      <c r="BT366" s="253"/>
      <c r="BU366" s="253"/>
      <c r="BV366" s="253"/>
      <c r="BW366" s="253"/>
      <c r="BX366" s="253"/>
      <c r="BY366" s="253"/>
      <c r="BZ366" s="253"/>
      <c r="CA366" s="253"/>
      <c r="CB366" s="253"/>
      <c r="CC366" s="253"/>
      <c r="CD366" s="253"/>
      <c r="CE366" s="253"/>
      <c r="CF366" s="253"/>
      <c r="CG366" s="253"/>
      <c r="CH366" s="253"/>
      <c r="CI366" s="253"/>
      <c r="CJ366" s="253"/>
      <c r="CK366" s="253"/>
      <c r="CL366" s="253"/>
      <c r="CM366" s="253"/>
      <c r="CN366" s="253"/>
      <c r="CO366" s="253"/>
      <c r="CP366" s="253"/>
      <c r="CQ366" s="253"/>
      <c r="CR366" s="253"/>
      <c r="CS366" s="253"/>
      <c r="CT366" s="253"/>
      <c r="CU366" s="253"/>
      <c r="CV366" s="253"/>
      <c r="CW366" s="253"/>
      <c r="CX366" s="253"/>
      <c r="CY366" s="253"/>
      <c r="CZ366" s="253"/>
      <c r="DA366" s="253"/>
      <c r="DB366" s="253"/>
      <c r="DC366" s="253"/>
      <c r="DD366" s="253"/>
      <c r="DE366" s="253"/>
      <c r="DF366" s="253"/>
      <c r="DG366" s="253"/>
      <c r="DH366" s="253"/>
      <c r="DI366" s="253"/>
      <c r="DJ366" s="253"/>
      <c r="DK366" s="253"/>
      <c r="DL366" s="253"/>
      <c r="DM366" s="253"/>
      <c r="DN366" s="253"/>
      <c r="DO366" s="253"/>
      <c r="DP366" s="253"/>
      <c r="DQ366" s="253"/>
      <c r="DR366" s="253"/>
      <c r="DS366" s="253"/>
      <c r="DT366" s="253"/>
      <c r="DU366" s="253"/>
      <c r="DV366" s="253"/>
      <c r="DW366" s="253"/>
      <c r="DX366" s="253"/>
      <c r="DY366" s="253"/>
      <c r="DZ366" s="254"/>
    </row>
    <row r="367" spans="1:130" x14ac:dyDescent="0.3">
      <c r="A367" s="438">
        <f t="shared" ref="A367" si="22">A359+7</f>
        <v>43293</v>
      </c>
      <c r="B367" s="263" t="s">
        <v>78</v>
      </c>
      <c r="C367" s="252"/>
      <c r="D367" s="253"/>
      <c r="E367" s="253"/>
      <c r="F367" s="253"/>
      <c r="G367" s="253"/>
      <c r="H367" s="253"/>
      <c r="I367" s="253"/>
      <c r="J367" s="253"/>
      <c r="K367" s="253"/>
      <c r="L367" s="253"/>
      <c r="M367" s="253"/>
      <c r="N367" s="253"/>
      <c r="O367" s="253"/>
      <c r="P367" s="253"/>
      <c r="Q367" s="253"/>
      <c r="R367" s="253"/>
      <c r="S367" s="253"/>
      <c r="T367" s="253"/>
      <c r="U367" s="253"/>
      <c r="V367" s="253"/>
      <c r="W367" s="253"/>
      <c r="X367" s="253"/>
      <c r="Y367" s="253"/>
      <c r="Z367" s="253"/>
      <c r="AA367" s="253"/>
      <c r="AB367" s="253"/>
      <c r="AC367" s="253"/>
      <c r="AD367" s="253"/>
      <c r="AE367" s="253"/>
      <c r="AF367" s="253"/>
      <c r="AG367" s="253"/>
      <c r="AH367" s="253"/>
      <c r="AI367" s="253"/>
      <c r="AJ367" s="253"/>
      <c r="AK367" s="253"/>
      <c r="AL367" s="253"/>
      <c r="AM367" s="253"/>
      <c r="AN367" s="253"/>
      <c r="AO367" s="253"/>
      <c r="AP367" s="253"/>
      <c r="AQ367" s="253"/>
      <c r="AR367" s="253"/>
      <c r="AS367" s="253"/>
      <c r="AT367" s="253"/>
      <c r="AU367" s="253"/>
      <c r="AV367" s="253"/>
      <c r="AW367" s="253"/>
      <c r="AX367" s="253"/>
      <c r="AY367" s="253"/>
      <c r="AZ367" s="253"/>
      <c r="BA367" s="253"/>
      <c r="BB367" s="253"/>
      <c r="BC367" s="253"/>
      <c r="BD367" s="253"/>
      <c r="BE367" s="253"/>
      <c r="BF367" s="253"/>
      <c r="BG367" s="253"/>
      <c r="BH367" s="253"/>
      <c r="BI367" s="253"/>
      <c r="BJ367" s="253"/>
      <c r="BK367" s="253"/>
      <c r="BL367" s="253"/>
      <c r="BM367" s="253"/>
      <c r="BN367" s="253"/>
      <c r="BO367" s="253"/>
      <c r="BP367" s="253"/>
      <c r="BQ367" s="253"/>
      <c r="BR367" s="253"/>
      <c r="BS367" s="253"/>
      <c r="BT367" s="253"/>
      <c r="BU367" s="253"/>
      <c r="BV367" s="253"/>
      <c r="BW367" s="253"/>
      <c r="BX367" s="253"/>
      <c r="BY367" s="253"/>
      <c r="BZ367" s="253"/>
      <c r="CA367" s="253"/>
      <c r="CB367" s="253"/>
      <c r="CC367" s="253"/>
      <c r="CD367" s="253"/>
      <c r="CE367" s="253"/>
      <c r="CF367" s="253"/>
      <c r="CG367" s="253"/>
      <c r="CH367" s="253"/>
      <c r="CI367" s="253"/>
      <c r="CJ367" s="253"/>
      <c r="CK367" s="253"/>
      <c r="CL367" s="253"/>
      <c r="CM367" s="253"/>
      <c r="CN367" s="253"/>
      <c r="CO367" s="253"/>
      <c r="CP367" s="253"/>
      <c r="CQ367" s="253"/>
      <c r="CR367" s="253"/>
      <c r="CS367" s="253"/>
      <c r="CT367" s="253"/>
      <c r="CU367" s="253"/>
      <c r="CV367" s="253"/>
      <c r="CW367" s="253"/>
      <c r="CX367" s="253"/>
      <c r="CY367" s="253"/>
      <c r="CZ367" s="253"/>
      <c r="DA367" s="253"/>
      <c r="DB367" s="253"/>
      <c r="DC367" s="253"/>
      <c r="DD367" s="253"/>
      <c r="DE367" s="253"/>
      <c r="DF367" s="253"/>
      <c r="DG367" s="253"/>
      <c r="DH367" s="253"/>
      <c r="DI367" s="253"/>
      <c r="DJ367" s="253"/>
      <c r="DK367" s="253"/>
      <c r="DL367" s="253"/>
      <c r="DM367" s="253"/>
      <c r="DN367" s="253"/>
      <c r="DO367" s="253"/>
      <c r="DP367" s="253"/>
      <c r="DQ367" s="253"/>
      <c r="DR367" s="253"/>
      <c r="DS367" s="253"/>
      <c r="DT367" s="253"/>
      <c r="DU367" s="253"/>
      <c r="DV367" s="253"/>
      <c r="DW367" s="253"/>
      <c r="DX367" s="253"/>
      <c r="DY367" s="253"/>
      <c r="DZ367" s="254"/>
    </row>
    <row r="368" spans="1:130" x14ac:dyDescent="0.3">
      <c r="A368" s="439"/>
      <c r="B368" s="263" t="s">
        <v>79</v>
      </c>
      <c r="C368" s="252"/>
      <c r="D368" s="253"/>
      <c r="E368" s="253"/>
      <c r="F368" s="253"/>
      <c r="G368" s="253"/>
      <c r="H368" s="253"/>
      <c r="I368" s="253"/>
      <c r="J368" s="253"/>
      <c r="K368" s="253"/>
      <c r="L368" s="253"/>
      <c r="M368" s="253"/>
      <c r="N368" s="253"/>
      <c r="O368" s="253"/>
      <c r="P368" s="253"/>
      <c r="Q368" s="253"/>
      <c r="R368" s="253"/>
      <c r="S368" s="253"/>
      <c r="T368" s="253"/>
      <c r="U368" s="253"/>
      <c r="V368" s="253"/>
      <c r="W368" s="253"/>
      <c r="X368" s="253"/>
      <c r="Y368" s="253"/>
      <c r="Z368" s="253"/>
      <c r="AA368" s="253"/>
      <c r="AB368" s="253"/>
      <c r="AC368" s="253"/>
      <c r="AD368" s="253"/>
      <c r="AE368" s="253"/>
      <c r="AF368" s="253"/>
      <c r="AG368" s="253"/>
      <c r="AH368" s="253"/>
      <c r="AI368" s="253"/>
      <c r="AJ368" s="253"/>
      <c r="AK368" s="253"/>
      <c r="AL368" s="253"/>
      <c r="AM368" s="253"/>
      <c r="AN368" s="253"/>
      <c r="AO368" s="253"/>
      <c r="AP368" s="253"/>
      <c r="AQ368" s="253"/>
      <c r="AR368" s="253"/>
      <c r="AS368" s="253"/>
      <c r="AT368" s="253"/>
      <c r="AU368" s="253"/>
      <c r="AV368" s="253"/>
      <c r="AW368" s="253"/>
      <c r="AX368" s="253"/>
      <c r="AY368" s="253"/>
      <c r="AZ368" s="253"/>
      <c r="BA368" s="253"/>
      <c r="BB368" s="253"/>
      <c r="BC368" s="253"/>
      <c r="BD368" s="253"/>
      <c r="BE368" s="253"/>
      <c r="BF368" s="253"/>
      <c r="BG368" s="253"/>
      <c r="BH368" s="253"/>
      <c r="BI368" s="253"/>
      <c r="BJ368" s="253"/>
      <c r="BK368" s="253"/>
      <c r="BL368" s="253"/>
      <c r="BM368" s="253"/>
      <c r="BN368" s="253"/>
      <c r="BO368" s="253"/>
      <c r="BP368" s="253"/>
      <c r="BQ368" s="253"/>
      <c r="BR368" s="253"/>
      <c r="BS368" s="253"/>
      <c r="BT368" s="253"/>
      <c r="BU368" s="253"/>
      <c r="BV368" s="253"/>
      <c r="BW368" s="253"/>
      <c r="BX368" s="253"/>
      <c r="BY368" s="253"/>
      <c r="BZ368" s="253"/>
      <c r="CA368" s="253"/>
      <c r="CB368" s="253"/>
      <c r="CC368" s="253"/>
      <c r="CD368" s="253"/>
      <c r="CE368" s="253"/>
      <c r="CF368" s="253"/>
      <c r="CG368" s="253"/>
      <c r="CH368" s="253"/>
      <c r="CI368" s="253"/>
      <c r="CJ368" s="253"/>
      <c r="CK368" s="253"/>
      <c r="CL368" s="253"/>
      <c r="CM368" s="253"/>
      <c r="CN368" s="253"/>
      <c r="CO368" s="253"/>
      <c r="CP368" s="253"/>
      <c r="CQ368" s="253"/>
      <c r="CR368" s="253"/>
      <c r="CS368" s="253"/>
      <c r="CT368" s="253"/>
      <c r="CU368" s="253"/>
      <c r="CV368" s="253"/>
      <c r="CW368" s="253"/>
      <c r="CX368" s="253"/>
      <c r="CY368" s="253"/>
      <c r="CZ368" s="253"/>
      <c r="DA368" s="253"/>
      <c r="DB368" s="253"/>
      <c r="DC368" s="253"/>
      <c r="DD368" s="253"/>
      <c r="DE368" s="253"/>
      <c r="DF368" s="253"/>
      <c r="DG368" s="253"/>
      <c r="DH368" s="253"/>
      <c r="DI368" s="253"/>
      <c r="DJ368" s="253"/>
      <c r="DK368" s="253"/>
      <c r="DL368" s="253"/>
      <c r="DM368" s="253"/>
      <c r="DN368" s="253"/>
      <c r="DO368" s="253"/>
      <c r="DP368" s="253"/>
      <c r="DQ368" s="253"/>
      <c r="DR368" s="253"/>
      <c r="DS368" s="253"/>
      <c r="DT368" s="253"/>
      <c r="DU368" s="253"/>
      <c r="DV368" s="253"/>
      <c r="DW368" s="253"/>
      <c r="DX368" s="253"/>
      <c r="DY368" s="253"/>
      <c r="DZ368" s="254"/>
    </row>
    <row r="369" spans="1:130" x14ac:dyDescent="0.3">
      <c r="A369" s="439"/>
      <c r="B369" s="263" t="s">
        <v>77</v>
      </c>
      <c r="C369" s="252"/>
      <c r="D369" s="253"/>
      <c r="E369" s="253"/>
      <c r="F369" s="253"/>
      <c r="G369" s="253"/>
      <c r="H369" s="253"/>
      <c r="I369" s="253"/>
      <c r="J369" s="253"/>
      <c r="K369" s="253"/>
      <c r="L369" s="253"/>
      <c r="M369" s="253"/>
      <c r="N369" s="253"/>
      <c r="O369" s="253"/>
      <c r="P369" s="253"/>
      <c r="Q369" s="253"/>
      <c r="R369" s="253"/>
      <c r="S369" s="253"/>
      <c r="T369" s="253"/>
      <c r="U369" s="253"/>
      <c r="V369" s="253"/>
      <c r="W369" s="253"/>
      <c r="X369" s="253"/>
      <c r="Y369" s="253"/>
      <c r="Z369" s="253"/>
      <c r="AA369" s="253"/>
      <c r="AB369" s="253"/>
      <c r="AC369" s="253"/>
      <c r="AD369" s="253"/>
      <c r="AE369" s="253"/>
      <c r="AF369" s="253"/>
      <c r="AG369" s="253"/>
      <c r="AH369" s="253"/>
      <c r="AI369" s="253"/>
      <c r="AJ369" s="253"/>
      <c r="AK369" s="253"/>
      <c r="AL369" s="253"/>
      <c r="AM369" s="253"/>
      <c r="AN369" s="253"/>
      <c r="AO369" s="253"/>
      <c r="AP369" s="253"/>
      <c r="AQ369" s="253"/>
      <c r="AR369" s="253"/>
      <c r="AS369" s="253"/>
      <c r="AT369" s="253"/>
      <c r="AU369" s="253"/>
      <c r="AV369" s="253"/>
      <c r="AW369" s="253"/>
      <c r="AX369" s="253"/>
      <c r="AY369" s="253"/>
      <c r="AZ369" s="253"/>
      <c r="BA369" s="253"/>
      <c r="BB369" s="253"/>
      <c r="BC369" s="253"/>
      <c r="BD369" s="253"/>
      <c r="BE369" s="253"/>
      <c r="BF369" s="253"/>
      <c r="BG369" s="253"/>
      <c r="BH369" s="253"/>
      <c r="BI369" s="253"/>
      <c r="BJ369" s="253"/>
      <c r="BK369" s="253"/>
      <c r="BL369" s="253"/>
      <c r="BM369" s="253"/>
      <c r="BN369" s="253"/>
      <c r="BO369" s="253"/>
      <c r="BP369" s="253"/>
      <c r="BQ369" s="253"/>
      <c r="BR369" s="253"/>
      <c r="BS369" s="253"/>
      <c r="BT369" s="253"/>
      <c r="BU369" s="253"/>
      <c r="BV369" s="253"/>
      <c r="BW369" s="253"/>
      <c r="BX369" s="253"/>
      <c r="BY369" s="253"/>
      <c r="BZ369" s="253"/>
      <c r="CA369" s="253"/>
      <c r="CB369" s="253"/>
      <c r="CC369" s="253"/>
      <c r="CD369" s="253"/>
      <c r="CE369" s="253"/>
      <c r="CF369" s="253"/>
      <c r="CG369" s="253"/>
      <c r="CH369" s="253"/>
      <c r="CI369" s="253"/>
      <c r="CJ369" s="253"/>
      <c r="CK369" s="253"/>
      <c r="CL369" s="253"/>
      <c r="CM369" s="253"/>
      <c r="CN369" s="253"/>
      <c r="CO369" s="253"/>
      <c r="CP369" s="253"/>
      <c r="CQ369" s="253"/>
      <c r="CR369" s="253"/>
      <c r="CS369" s="253"/>
      <c r="CT369" s="253"/>
      <c r="CU369" s="253"/>
      <c r="CV369" s="253"/>
      <c r="CW369" s="253"/>
      <c r="CX369" s="253"/>
      <c r="CY369" s="253"/>
      <c r="CZ369" s="253"/>
      <c r="DA369" s="253"/>
      <c r="DB369" s="253"/>
      <c r="DC369" s="253"/>
      <c r="DD369" s="253"/>
      <c r="DE369" s="253"/>
      <c r="DF369" s="253"/>
      <c r="DG369" s="253"/>
      <c r="DH369" s="253"/>
      <c r="DI369" s="253"/>
      <c r="DJ369" s="253"/>
      <c r="DK369" s="253"/>
      <c r="DL369" s="253"/>
      <c r="DM369" s="253"/>
      <c r="DN369" s="253"/>
      <c r="DO369" s="253"/>
      <c r="DP369" s="253"/>
      <c r="DQ369" s="253"/>
      <c r="DR369" s="253"/>
      <c r="DS369" s="253"/>
      <c r="DT369" s="253"/>
      <c r="DU369" s="253"/>
      <c r="DV369" s="253"/>
      <c r="DW369" s="253"/>
      <c r="DX369" s="253"/>
      <c r="DY369" s="253"/>
      <c r="DZ369" s="254"/>
    </row>
    <row r="370" spans="1:130" x14ac:dyDescent="0.3">
      <c r="A370" s="439"/>
      <c r="B370" s="263" t="s">
        <v>82</v>
      </c>
      <c r="C370" s="252"/>
      <c r="D370" s="253"/>
      <c r="E370" s="253"/>
      <c r="F370" s="253"/>
      <c r="G370" s="253"/>
      <c r="H370" s="253"/>
      <c r="I370" s="253"/>
      <c r="J370" s="253"/>
      <c r="K370" s="253"/>
      <c r="L370" s="253"/>
      <c r="M370" s="253"/>
      <c r="N370" s="253"/>
      <c r="O370" s="253"/>
      <c r="P370" s="253"/>
      <c r="Q370" s="253"/>
      <c r="R370" s="253"/>
      <c r="S370" s="253"/>
      <c r="T370" s="253"/>
      <c r="U370" s="253"/>
      <c r="V370" s="253"/>
      <c r="W370" s="253"/>
      <c r="X370" s="253"/>
      <c r="Y370" s="253"/>
      <c r="Z370" s="253"/>
      <c r="AA370" s="253"/>
      <c r="AB370" s="253"/>
      <c r="AC370" s="253"/>
      <c r="AD370" s="253"/>
      <c r="AE370" s="253"/>
      <c r="AF370" s="253"/>
      <c r="AG370" s="253"/>
      <c r="AH370" s="253"/>
      <c r="AI370" s="253"/>
      <c r="AJ370" s="253"/>
      <c r="AK370" s="253"/>
      <c r="AL370" s="253"/>
      <c r="AM370" s="253"/>
      <c r="AN370" s="253"/>
      <c r="AO370" s="253"/>
      <c r="AP370" s="253"/>
      <c r="AQ370" s="253"/>
      <c r="AR370" s="253"/>
      <c r="AS370" s="253"/>
      <c r="AT370" s="253"/>
      <c r="AU370" s="253"/>
      <c r="AV370" s="253"/>
      <c r="AW370" s="253"/>
      <c r="AX370" s="253"/>
      <c r="AY370" s="253"/>
      <c r="AZ370" s="253"/>
      <c r="BA370" s="253"/>
      <c r="BB370" s="253"/>
      <c r="BC370" s="253"/>
      <c r="BD370" s="253"/>
      <c r="BE370" s="253"/>
      <c r="BF370" s="253"/>
      <c r="BG370" s="253"/>
      <c r="BH370" s="253"/>
      <c r="BI370" s="253"/>
      <c r="BJ370" s="253"/>
      <c r="BK370" s="253"/>
      <c r="BL370" s="253"/>
      <c r="BM370" s="253"/>
      <c r="BN370" s="253"/>
      <c r="BO370" s="253"/>
      <c r="BP370" s="253"/>
      <c r="BQ370" s="253"/>
      <c r="BR370" s="253"/>
      <c r="BS370" s="253"/>
      <c r="BT370" s="253"/>
      <c r="BU370" s="253"/>
      <c r="BV370" s="253"/>
      <c r="BW370" s="253"/>
      <c r="BX370" s="253"/>
      <c r="BY370" s="253"/>
      <c r="BZ370" s="253"/>
      <c r="CA370" s="253"/>
      <c r="CB370" s="253"/>
      <c r="CC370" s="253"/>
      <c r="CD370" s="253"/>
      <c r="CE370" s="253"/>
      <c r="CF370" s="253"/>
      <c r="CG370" s="253"/>
      <c r="CH370" s="253"/>
      <c r="CI370" s="253"/>
      <c r="CJ370" s="253"/>
      <c r="CK370" s="253"/>
      <c r="CL370" s="253"/>
      <c r="CM370" s="253"/>
      <c r="CN370" s="253"/>
      <c r="CO370" s="253"/>
      <c r="CP370" s="253"/>
      <c r="CQ370" s="253"/>
      <c r="CR370" s="253"/>
      <c r="CS370" s="253"/>
      <c r="CT370" s="253"/>
      <c r="CU370" s="253"/>
      <c r="CV370" s="253"/>
      <c r="CW370" s="253"/>
      <c r="CX370" s="253"/>
      <c r="CY370" s="253"/>
      <c r="CZ370" s="253"/>
      <c r="DA370" s="253"/>
      <c r="DB370" s="253"/>
      <c r="DC370" s="253"/>
      <c r="DD370" s="253"/>
      <c r="DE370" s="253"/>
      <c r="DF370" s="253"/>
      <c r="DG370" s="253"/>
      <c r="DH370" s="253"/>
      <c r="DI370" s="253"/>
      <c r="DJ370" s="253"/>
      <c r="DK370" s="253"/>
      <c r="DL370" s="253"/>
      <c r="DM370" s="253"/>
      <c r="DN370" s="253"/>
      <c r="DO370" s="253"/>
      <c r="DP370" s="253"/>
      <c r="DQ370" s="253"/>
      <c r="DR370" s="253"/>
      <c r="DS370" s="253"/>
      <c r="DT370" s="253"/>
      <c r="DU370" s="253"/>
      <c r="DV370" s="253"/>
      <c r="DW370" s="253"/>
      <c r="DX370" s="253"/>
      <c r="DY370" s="253"/>
      <c r="DZ370" s="254"/>
    </row>
    <row r="371" spans="1:130" x14ac:dyDescent="0.3">
      <c r="A371" s="439"/>
      <c r="B371" s="263" t="s">
        <v>83</v>
      </c>
      <c r="C371" s="252"/>
      <c r="D371" s="253"/>
      <c r="E371" s="253"/>
      <c r="F371" s="253"/>
      <c r="G371" s="253"/>
      <c r="H371" s="253"/>
      <c r="I371" s="253"/>
      <c r="J371" s="253"/>
      <c r="K371" s="253"/>
      <c r="L371" s="253"/>
      <c r="M371" s="253"/>
      <c r="N371" s="253"/>
      <c r="O371" s="253"/>
      <c r="P371" s="253"/>
      <c r="Q371" s="253"/>
      <c r="R371" s="253"/>
      <c r="S371" s="253"/>
      <c r="T371" s="253"/>
      <c r="U371" s="253"/>
      <c r="V371" s="253"/>
      <c r="W371" s="253"/>
      <c r="X371" s="253"/>
      <c r="Y371" s="253"/>
      <c r="Z371" s="253"/>
      <c r="AA371" s="253"/>
      <c r="AB371" s="253"/>
      <c r="AC371" s="253"/>
      <c r="AD371" s="253"/>
      <c r="AE371" s="253"/>
      <c r="AF371" s="253"/>
      <c r="AG371" s="253"/>
      <c r="AH371" s="253"/>
      <c r="AI371" s="253"/>
      <c r="AJ371" s="253"/>
      <c r="AK371" s="253"/>
      <c r="AL371" s="253"/>
      <c r="AM371" s="253"/>
      <c r="AN371" s="253"/>
      <c r="AO371" s="253"/>
      <c r="AP371" s="253"/>
      <c r="AQ371" s="253"/>
      <c r="AR371" s="253"/>
      <c r="AS371" s="253"/>
      <c r="AT371" s="253"/>
      <c r="AU371" s="253"/>
      <c r="AV371" s="253"/>
      <c r="AW371" s="253"/>
      <c r="AX371" s="253"/>
      <c r="AY371" s="253"/>
      <c r="AZ371" s="253"/>
      <c r="BA371" s="253"/>
      <c r="BB371" s="253"/>
      <c r="BC371" s="253"/>
      <c r="BD371" s="253"/>
      <c r="BE371" s="253"/>
      <c r="BF371" s="253"/>
      <c r="BG371" s="253"/>
      <c r="BH371" s="253"/>
      <c r="BI371" s="253"/>
      <c r="BJ371" s="253"/>
      <c r="BK371" s="253"/>
      <c r="BL371" s="253"/>
      <c r="BM371" s="253"/>
      <c r="BN371" s="253"/>
      <c r="BO371" s="253"/>
      <c r="BP371" s="253"/>
      <c r="BQ371" s="253"/>
      <c r="BR371" s="253"/>
      <c r="BS371" s="253"/>
      <c r="BT371" s="253"/>
      <c r="BU371" s="253"/>
      <c r="BV371" s="253"/>
      <c r="BW371" s="253"/>
      <c r="BX371" s="253"/>
      <c r="BY371" s="253"/>
      <c r="BZ371" s="253"/>
      <c r="CA371" s="253"/>
      <c r="CB371" s="253"/>
      <c r="CC371" s="253"/>
      <c r="CD371" s="253"/>
      <c r="CE371" s="253"/>
      <c r="CF371" s="253"/>
      <c r="CG371" s="253"/>
      <c r="CH371" s="253"/>
      <c r="CI371" s="253"/>
      <c r="CJ371" s="253"/>
      <c r="CK371" s="253"/>
      <c r="CL371" s="253"/>
      <c r="CM371" s="253"/>
      <c r="CN371" s="253"/>
      <c r="CO371" s="253"/>
      <c r="CP371" s="253"/>
      <c r="CQ371" s="253"/>
      <c r="CR371" s="253"/>
      <c r="CS371" s="253"/>
      <c r="CT371" s="253"/>
      <c r="CU371" s="253"/>
      <c r="CV371" s="253"/>
      <c r="CW371" s="253"/>
      <c r="CX371" s="253"/>
      <c r="CY371" s="253"/>
      <c r="CZ371" s="253"/>
      <c r="DA371" s="253"/>
      <c r="DB371" s="253"/>
      <c r="DC371" s="253"/>
      <c r="DD371" s="253"/>
      <c r="DE371" s="253"/>
      <c r="DF371" s="253"/>
      <c r="DG371" s="253"/>
      <c r="DH371" s="253"/>
      <c r="DI371" s="253"/>
      <c r="DJ371" s="253"/>
      <c r="DK371" s="253"/>
      <c r="DL371" s="253"/>
      <c r="DM371" s="253"/>
      <c r="DN371" s="253"/>
      <c r="DO371" s="253"/>
      <c r="DP371" s="253"/>
      <c r="DQ371" s="253"/>
      <c r="DR371" s="253"/>
      <c r="DS371" s="253"/>
      <c r="DT371" s="253"/>
      <c r="DU371" s="253"/>
      <c r="DV371" s="253"/>
      <c r="DW371" s="253"/>
      <c r="DX371" s="253"/>
      <c r="DY371" s="253"/>
      <c r="DZ371" s="254"/>
    </row>
    <row r="372" spans="1:130" x14ac:dyDescent="0.3">
      <c r="A372" s="439"/>
      <c r="B372" s="263" t="s">
        <v>38</v>
      </c>
      <c r="C372" s="252"/>
      <c r="D372" s="253"/>
      <c r="E372" s="253"/>
      <c r="F372" s="253"/>
      <c r="G372" s="253"/>
      <c r="H372" s="253"/>
      <c r="I372" s="253"/>
      <c r="J372" s="253"/>
      <c r="K372" s="253"/>
      <c r="L372" s="253"/>
      <c r="M372" s="253"/>
      <c r="N372" s="253"/>
      <c r="O372" s="253"/>
      <c r="P372" s="253"/>
      <c r="Q372" s="253"/>
      <c r="R372" s="253"/>
      <c r="S372" s="253"/>
      <c r="T372" s="253"/>
      <c r="U372" s="253"/>
      <c r="V372" s="253"/>
      <c r="W372" s="253"/>
      <c r="X372" s="253"/>
      <c r="Y372" s="253"/>
      <c r="Z372" s="253"/>
      <c r="AA372" s="253"/>
      <c r="AB372" s="253"/>
      <c r="AC372" s="253"/>
      <c r="AD372" s="253"/>
      <c r="AE372" s="253"/>
      <c r="AF372" s="253"/>
      <c r="AG372" s="253"/>
      <c r="AH372" s="253"/>
      <c r="AI372" s="253"/>
      <c r="AJ372" s="253"/>
      <c r="AK372" s="253"/>
      <c r="AL372" s="253"/>
      <c r="AM372" s="253"/>
      <c r="AN372" s="253"/>
      <c r="AO372" s="253"/>
      <c r="AP372" s="253"/>
      <c r="AQ372" s="253"/>
      <c r="AR372" s="253"/>
      <c r="AS372" s="253"/>
      <c r="AT372" s="253"/>
      <c r="AU372" s="253"/>
      <c r="AV372" s="253"/>
      <c r="AW372" s="253"/>
      <c r="AX372" s="253"/>
      <c r="AY372" s="253"/>
      <c r="AZ372" s="253"/>
      <c r="BA372" s="253"/>
      <c r="BB372" s="253"/>
      <c r="BC372" s="253"/>
      <c r="BD372" s="253"/>
      <c r="BE372" s="253"/>
      <c r="BF372" s="253"/>
      <c r="BG372" s="253"/>
      <c r="BH372" s="253"/>
      <c r="BI372" s="253"/>
      <c r="BJ372" s="253"/>
      <c r="BK372" s="253"/>
      <c r="BL372" s="253"/>
      <c r="BM372" s="253"/>
      <c r="BN372" s="253"/>
      <c r="BO372" s="253"/>
      <c r="BP372" s="253"/>
      <c r="BQ372" s="253"/>
      <c r="BR372" s="253"/>
      <c r="BS372" s="253"/>
      <c r="BT372" s="253"/>
      <c r="BU372" s="253"/>
      <c r="BV372" s="253"/>
      <c r="BW372" s="253"/>
      <c r="BX372" s="253"/>
      <c r="BY372" s="253"/>
      <c r="BZ372" s="253"/>
      <c r="CA372" s="253"/>
      <c r="CB372" s="253"/>
      <c r="CC372" s="253"/>
      <c r="CD372" s="253"/>
      <c r="CE372" s="253"/>
      <c r="CF372" s="253"/>
      <c r="CG372" s="253"/>
      <c r="CH372" s="253"/>
      <c r="CI372" s="253"/>
      <c r="CJ372" s="253"/>
      <c r="CK372" s="253"/>
      <c r="CL372" s="253"/>
      <c r="CM372" s="253"/>
      <c r="CN372" s="253"/>
      <c r="CO372" s="253"/>
      <c r="CP372" s="253"/>
      <c r="CQ372" s="253"/>
      <c r="CR372" s="253"/>
      <c r="CS372" s="253"/>
      <c r="CT372" s="253"/>
      <c r="CU372" s="253"/>
      <c r="CV372" s="253"/>
      <c r="CW372" s="253"/>
      <c r="CX372" s="253"/>
      <c r="CY372" s="253"/>
      <c r="CZ372" s="253"/>
      <c r="DA372" s="253"/>
      <c r="DB372" s="253"/>
      <c r="DC372" s="253"/>
      <c r="DD372" s="253"/>
      <c r="DE372" s="253"/>
      <c r="DF372" s="253"/>
      <c r="DG372" s="253"/>
      <c r="DH372" s="253"/>
      <c r="DI372" s="253"/>
      <c r="DJ372" s="253"/>
      <c r="DK372" s="253"/>
      <c r="DL372" s="253"/>
      <c r="DM372" s="253"/>
      <c r="DN372" s="253"/>
      <c r="DO372" s="253"/>
      <c r="DP372" s="253"/>
      <c r="DQ372" s="253"/>
      <c r="DR372" s="253"/>
      <c r="DS372" s="253"/>
      <c r="DT372" s="253"/>
      <c r="DU372" s="253"/>
      <c r="DV372" s="253"/>
      <c r="DW372" s="253"/>
      <c r="DX372" s="253"/>
      <c r="DY372" s="253"/>
      <c r="DZ372" s="254"/>
    </row>
    <row r="373" spans="1:130" x14ac:dyDescent="0.3">
      <c r="A373" s="439"/>
      <c r="B373" s="280" t="s">
        <v>80</v>
      </c>
      <c r="C373" s="252"/>
      <c r="D373" s="253"/>
      <c r="E373" s="253"/>
      <c r="F373" s="253"/>
      <c r="G373" s="253"/>
      <c r="H373" s="253"/>
      <c r="I373" s="253"/>
      <c r="J373" s="253"/>
      <c r="K373" s="253"/>
      <c r="L373" s="253"/>
      <c r="M373" s="253"/>
      <c r="N373" s="253"/>
      <c r="O373" s="253"/>
      <c r="P373" s="253"/>
      <c r="Q373" s="253"/>
      <c r="R373" s="253"/>
      <c r="S373" s="253"/>
      <c r="T373" s="253"/>
      <c r="U373" s="253"/>
      <c r="V373" s="253"/>
      <c r="W373" s="253"/>
      <c r="X373" s="253"/>
      <c r="Y373" s="253"/>
      <c r="Z373" s="253"/>
      <c r="AA373" s="253"/>
      <c r="AB373" s="253"/>
      <c r="AC373" s="253"/>
      <c r="AD373" s="253"/>
      <c r="AE373" s="253"/>
      <c r="AF373" s="253"/>
      <c r="AG373" s="253"/>
      <c r="AH373" s="253"/>
      <c r="AI373" s="253"/>
      <c r="AJ373" s="253"/>
      <c r="AK373" s="253"/>
      <c r="AL373" s="253"/>
      <c r="AM373" s="253"/>
      <c r="AN373" s="253"/>
      <c r="AO373" s="253"/>
      <c r="AP373" s="253"/>
      <c r="AQ373" s="253"/>
      <c r="AR373" s="253"/>
      <c r="AS373" s="253"/>
      <c r="AT373" s="253"/>
      <c r="AU373" s="253"/>
      <c r="AV373" s="253"/>
      <c r="AW373" s="253"/>
      <c r="AX373" s="253"/>
      <c r="AY373" s="253"/>
      <c r="AZ373" s="253"/>
      <c r="BA373" s="253"/>
      <c r="BB373" s="253"/>
      <c r="BC373" s="253"/>
      <c r="BD373" s="253"/>
      <c r="BE373" s="253"/>
      <c r="BF373" s="253"/>
      <c r="BG373" s="253"/>
      <c r="BH373" s="253"/>
      <c r="BI373" s="253"/>
      <c r="BJ373" s="253"/>
      <c r="BK373" s="253"/>
      <c r="BL373" s="253"/>
      <c r="BM373" s="253"/>
      <c r="BN373" s="253"/>
      <c r="BO373" s="253"/>
      <c r="BP373" s="253"/>
      <c r="BQ373" s="253"/>
      <c r="BR373" s="253"/>
      <c r="BS373" s="253"/>
      <c r="BT373" s="253"/>
      <c r="BU373" s="253"/>
      <c r="BV373" s="253"/>
      <c r="BW373" s="253"/>
      <c r="BX373" s="253"/>
      <c r="BY373" s="253"/>
      <c r="BZ373" s="253"/>
      <c r="CA373" s="253"/>
      <c r="CB373" s="253"/>
      <c r="CC373" s="253"/>
      <c r="CD373" s="253"/>
      <c r="CE373" s="253"/>
      <c r="CF373" s="253"/>
      <c r="CG373" s="253"/>
      <c r="CH373" s="253"/>
      <c r="CI373" s="253"/>
      <c r="CJ373" s="253"/>
      <c r="CK373" s="253"/>
      <c r="CL373" s="253"/>
      <c r="CM373" s="253"/>
      <c r="CN373" s="253"/>
      <c r="CO373" s="253"/>
      <c r="CP373" s="253"/>
      <c r="CQ373" s="253"/>
      <c r="CR373" s="253"/>
      <c r="CS373" s="253"/>
      <c r="CT373" s="253"/>
      <c r="CU373" s="253"/>
      <c r="CV373" s="253"/>
      <c r="CW373" s="253"/>
      <c r="CX373" s="253"/>
      <c r="CY373" s="253"/>
      <c r="CZ373" s="253"/>
      <c r="DA373" s="253"/>
      <c r="DB373" s="253"/>
      <c r="DC373" s="253"/>
      <c r="DD373" s="253"/>
      <c r="DE373" s="253"/>
      <c r="DF373" s="253"/>
      <c r="DG373" s="253"/>
      <c r="DH373" s="253"/>
      <c r="DI373" s="253"/>
      <c r="DJ373" s="253"/>
      <c r="DK373" s="253"/>
      <c r="DL373" s="253"/>
      <c r="DM373" s="253"/>
      <c r="DN373" s="253"/>
      <c r="DO373" s="253"/>
      <c r="DP373" s="253"/>
      <c r="DQ373" s="253"/>
      <c r="DR373" s="253"/>
      <c r="DS373" s="253"/>
      <c r="DT373" s="253"/>
      <c r="DU373" s="253"/>
      <c r="DV373" s="253"/>
      <c r="DW373" s="253"/>
      <c r="DX373" s="253"/>
      <c r="DY373" s="253"/>
      <c r="DZ373" s="254"/>
    </row>
    <row r="374" spans="1:130" x14ac:dyDescent="0.3">
      <c r="A374" s="440"/>
      <c r="B374" s="263" t="s">
        <v>81</v>
      </c>
      <c r="C374" s="252"/>
      <c r="D374" s="253"/>
      <c r="E374" s="253"/>
      <c r="F374" s="253"/>
      <c r="G374" s="253"/>
      <c r="H374" s="253"/>
      <c r="I374" s="253"/>
      <c r="J374" s="253"/>
      <c r="K374" s="253"/>
      <c r="L374" s="253"/>
      <c r="M374" s="253"/>
      <c r="N374" s="253"/>
      <c r="O374" s="253"/>
      <c r="P374" s="253"/>
      <c r="Q374" s="253"/>
      <c r="R374" s="253"/>
      <c r="S374" s="253"/>
      <c r="T374" s="253"/>
      <c r="U374" s="253"/>
      <c r="V374" s="253"/>
      <c r="W374" s="253"/>
      <c r="X374" s="253"/>
      <c r="Y374" s="253"/>
      <c r="Z374" s="253"/>
      <c r="AA374" s="253"/>
      <c r="AB374" s="253"/>
      <c r="AC374" s="253"/>
      <c r="AD374" s="253"/>
      <c r="AE374" s="253"/>
      <c r="AF374" s="253"/>
      <c r="AG374" s="253"/>
      <c r="AH374" s="253"/>
      <c r="AI374" s="253"/>
      <c r="AJ374" s="253"/>
      <c r="AK374" s="253"/>
      <c r="AL374" s="253"/>
      <c r="AM374" s="253"/>
      <c r="AN374" s="253"/>
      <c r="AO374" s="253"/>
      <c r="AP374" s="253"/>
      <c r="AQ374" s="253"/>
      <c r="AR374" s="253"/>
      <c r="AS374" s="253"/>
      <c r="AT374" s="253"/>
      <c r="AU374" s="253"/>
      <c r="AV374" s="253"/>
      <c r="AW374" s="253"/>
      <c r="AX374" s="253"/>
      <c r="AY374" s="253"/>
      <c r="AZ374" s="253"/>
      <c r="BA374" s="253"/>
      <c r="BB374" s="253"/>
      <c r="BC374" s="253"/>
      <c r="BD374" s="253"/>
      <c r="BE374" s="253"/>
      <c r="BF374" s="253"/>
      <c r="BG374" s="253"/>
      <c r="BH374" s="253"/>
      <c r="BI374" s="253"/>
      <c r="BJ374" s="253"/>
      <c r="BK374" s="253"/>
      <c r="BL374" s="253"/>
      <c r="BM374" s="253"/>
      <c r="BN374" s="253"/>
      <c r="BO374" s="253"/>
      <c r="BP374" s="253"/>
      <c r="BQ374" s="253"/>
      <c r="BR374" s="253"/>
      <c r="BS374" s="253"/>
      <c r="BT374" s="253"/>
      <c r="BU374" s="253"/>
      <c r="BV374" s="253"/>
      <c r="BW374" s="253"/>
      <c r="BX374" s="253"/>
      <c r="BY374" s="253"/>
      <c r="BZ374" s="253"/>
      <c r="CA374" s="253"/>
      <c r="CB374" s="253"/>
      <c r="CC374" s="253"/>
      <c r="CD374" s="253"/>
      <c r="CE374" s="253"/>
      <c r="CF374" s="253"/>
      <c r="CG374" s="253"/>
      <c r="CH374" s="253"/>
      <c r="CI374" s="253"/>
      <c r="CJ374" s="253"/>
      <c r="CK374" s="253"/>
      <c r="CL374" s="253"/>
      <c r="CM374" s="253"/>
      <c r="CN374" s="253"/>
      <c r="CO374" s="253"/>
      <c r="CP374" s="253"/>
      <c r="CQ374" s="253"/>
      <c r="CR374" s="253"/>
      <c r="CS374" s="253"/>
      <c r="CT374" s="253"/>
      <c r="CU374" s="253"/>
      <c r="CV374" s="253"/>
      <c r="CW374" s="253"/>
      <c r="CX374" s="253"/>
      <c r="CY374" s="253"/>
      <c r="CZ374" s="253"/>
      <c r="DA374" s="253"/>
      <c r="DB374" s="253"/>
      <c r="DC374" s="253"/>
      <c r="DD374" s="253"/>
      <c r="DE374" s="253"/>
      <c r="DF374" s="253"/>
      <c r="DG374" s="253"/>
      <c r="DH374" s="253"/>
      <c r="DI374" s="253"/>
      <c r="DJ374" s="253"/>
      <c r="DK374" s="253"/>
      <c r="DL374" s="253"/>
      <c r="DM374" s="253"/>
      <c r="DN374" s="253"/>
      <c r="DO374" s="253"/>
      <c r="DP374" s="253"/>
      <c r="DQ374" s="253"/>
      <c r="DR374" s="253"/>
      <c r="DS374" s="253"/>
      <c r="DT374" s="253"/>
      <c r="DU374" s="253"/>
      <c r="DV374" s="253"/>
      <c r="DW374" s="253"/>
      <c r="DX374" s="253"/>
      <c r="DY374" s="253"/>
      <c r="DZ374" s="254"/>
    </row>
    <row r="375" spans="1:130" x14ac:dyDescent="0.3">
      <c r="A375" s="438">
        <f t="shared" ref="A375" si="23">A367+7</f>
        <v>43300</v>
      </c>
      <c r="B375" s="263" t="s">
        <v>78</v>
      </c>
      <c r="C375" s="252"/>
      <c r="D375" s="253"/>
      <c r="E375" s="253"/>
      <c r="F375" s="253"/>
      <c r="G375" s="253"/>
      <c r="H375" s="253"/>
      <c r="I375" s="253"/>
      <c r="J375" s="253"/>
      <c r="K375" s="253"/>
      <c r="L375" s="253"/>
      <c r="M375" s="253"/>
      <c r="N375" s="253"/>
      <c r="O375" s="253"/>
      <c r="P375" s="253"/>
      <c r="Q375" s="253"/>
      <c r="R375" s="253"/>
      <c r="S375" s="253"/>
      <c r="T375" s="253"/>
      <c r="U375" s="253"/>
      <c r="V375" s="253"/>
      <c r="W375" s="253"/>
      <c r="X375" s="253"/>
      <c r="Y375" s="253"/>
      <c r="Z375" s="253"/>
      <c r="AA375" s="253"/>
      <c r="AB375" s="253"/>
      <c r="AC375" s="253"/>
      <c r="AD375" s="253"/>
      <c r="AE375" s="253"/>
      <c r="AF375" s="253"/>
      <c r="AG375" s="253"/>
      <c r="AH375" s="253"/>
      <c r="AI375" s="253"/>
      <c r="AJ375" s="253"/>
      <c r="AK375" s="253"/>
      <c r="AL375" s="253"/>
      <c r="AM375" s="253"/>
      <c r="AN375" s="253"/>
      <c r="AO375" s="253"/>
      <c r="AP375" s="253"/>
      <c r="AQ375" s="253"/>
      <c r="AR375" s="253"/>
      <c r="AS375" s="253"/>
      <c r="AT375" s="253"/>
      <c r="AU375" s="253"/>
      <c r="AV375" s="253"/>
      <c r="AW375" s="253"/>
      <c r="AX375" s="253"/>
      <c r="AY375" s="253"/>
      <c r="AZ375" s="253"/>
      <c r="BA375" s="253"/>
      <c r="BB375" s="253"/>
      <c r="BC375" s="253"/>
      <c r="BD375" s="253"/>
      <c r="BE375" s="253"/>
      <c r="BF375" s="253"/>
      <c r="BG375" s="253"/>
      <c r="BH375" s="253"/>
      <c r="BI375" s="253"/>
      <c r="BJ375" s="253"/>
      <c r="BK375" s="253"/>
      <c r="BL375" s="253"/>
      <c r="BM375" s="253"/>
      <c r="BN375" s="253"/>
      <c r="BO375" s="253"/>
      <c r="BP375" s="253"/>
      <c r="BQ375" s="253"/>
      <c r="BR375" s="253"/>
      <c r="BS375" s="253"/>
      <c r="BT375" s="253"/>
      <c r="BU375" s="253"/>
      <c r="BV375" s="253"/>
      <c r="BW375" s="253"/>
      <c r="BX375" s="253"/>
      <c r="BY375" s="253"/>
      <c r="BZ375" s="253"/>
      <c r="CA375" s="253"/>
      <c r="CB375" s="253"/>
      <c r="CC375" s="253"/>
      <c r="CD375" s="253"/>
      <c r="CE375" s="253"/>
      <c r="CF375" s="253"/>
      <c r="CG375" s="253"/>
      <c r="CH375" s="253"/>
      <c r="CI375" s="253"/>
      <c r="CJ375" s="253"/>
      <c r="CK375" s="253"/>
      <c r="CL375" s="253"/>
      <c r="CM375" s="253"/>
      <c r="CN375" s="253"/>
      <c r="CO375" s="253"/>
      <c r="CP375" s="253"/>
      <c r="CQ375" s="253"/>
      <c r="CR375" s="253"/>
      <c r="CS375" s="253"/>
      <c r="CT375" s="253"/>
      <c r="CU375" s="253"/>
      <c r="CV375" s="253"/>
      <c r="CW375" s="253"/>
      <c r="CX375" s="253"/>
      <c r="CY375" s="253"/>
      <c r="CZ375" s="253"/>
      <c r="DA375" s="253"/>
      <c r="DB375" s="253"/>
      <c r="DC375" s="253"/>
      <c r="DD375" s="253"/>
      <c r="DE375" s="253"/>
      <c r="DF375" s="253"/>
      <c r="DG375" s="253"/>
      <c r="DH375" s="253"/>
      <c r="DI375" s="253"/>
      <c r="DJ375" s="253"/>
      <c r="DK375" s="253"/>
      <c r="DL375" s="253"/>
      <c r="DM375" s="253"/>
      <c r="DN375" s="253"/>
      <c r="DO375" s="253"/>
      <c r="DP375" s="253"/>
      <c r="DQ375" s="253"/>
      <c r="DR375" s="253"/>
      <c r="DS375" s="253"/>
      <c r="DT375" s="253"/>
      <c r="DU375" s="253"/>
      <c r="DV375" s="253"/>
      <c r="DW375" s="253"/>
      <c r="DX375" s="253"/>
      <c r="DY375" s="253"/>
      <c r="DZ375" s="254"/>
    </row>
    <row r="376" spans="1:130" x14ac:dyDescent="0.3">
      <c r="A376" s="439"/>
      <c r="B376" s="263" t="s">
        <v>79</v>
      </c>
      <c r="C376" s="252"/>
      <c r="D376" s="253"/>
      <c r="E376" s="253"/>
      <c r="F376" s="253"/>
      <c r="G376" s="253"/>
      <c r="H376" s="253"/>
      <c r="I376" s="253"/>
      <c r="J376" s="253"/>
      <c r="K376" s="253"/>
      <c r="L376" s="253"/>
      <c r="M376" s="253"/>
      <c r="N376" s="253"/>
      <c r="O376" s="253"/>
      <c r="P376" s="253"/>
      <c r="Q376" s="253"/>
      <c r="R376" s="253"/>
      <c r="S376" s="253"/>
      <c r="T376" s="253"/>
      <c r="U376" s="253"/>
      <c r="V376" s="253"/>
      <c r="W376" s="253"/>
      <c r="X376" s="253"/>
      <c r="Y376" s="253"/>
      <c r="Z376" s="253"/>
      <c r="AA376" s="253"/>
      <c r="AB376" s="253"/>
      <c r="AC376" s="253"/>
      <c r="AD376" s="253"/>
      <c r="AE376" s="253"/>
      <c r="AF376" s="253"/>
      <c r="AG376" s="253"/>
      <c r="AH376" s="253"/>
      <c r="AI376" s="253"/>
      <c r="AJ376" s="253"/>
      <c r="AK376" s="253"/>
      <c r="AL376" s="253"/>
      <c r="AM376" s="253"/>
      <c r="AN376" s="253"/>
      <c r="AO376" s="253"/>
      <c r="AP376" s="253"/>
      <c r="AQ376" s="253"/>
      <c r="AR376" s="253"/>
      <c r="AS376" s="253"/>
      <c r="AT376" s="253"/>
      <c r="AU376" s="253"/>
      <c r="AV376" s="253"/>
      <c r="AW376" s="253"/>
      <c r="AX376" s="253"/>
      <c r="AY376" s="253"/>
      <c r="AZ376" s="253"/>
      <c r="BA376" s="253"/>
      <c r="BB376" s="253"/>
      <c r="BC376" s="253"/>
      <c r="BD376" s="253"/>
      <c r="BE376" s="253"/>
      <c r="BF376" s="253"/>
      <c r="BG376" s="253"/>
      <c r="BH376" s="253"/>
      <c r="BI376" s="253"/>
      <c r="BJ376" s="253"/>
      <c r="BK376" s="253"/>
      <c r="BL376" s="253"/>
      <c r="BM376" s="253"/>
      <c r="BN376" s="253"/>
      <c r="BO376" s="253"/>
      <c r="BP376" s="253"/>
      <c r="BQ376" s="253"/>
      <c r="BR376" s="253"/>
      <c r="BS376" s="253"/>
      <c r="BT376" s="253"/>
      <c r="BU376" s="253"/>
      <c r="BV376" s="253"/>
      <c r="BW376" s="253"/>
      <c r="BX376" s="253"/>
      <c r="BY376" s="253"/>
      <c r="BZ376" s="253"/>
      <c r="CA376" s="253"/>
      <c r="CB376" s="253"/>
      <c r="CC376" s="253"/>
      <c r="CD376" s="253"/>
      <c r="CE376" s="253"/>
      <c r="CF376" s="253"/>
      <c r="CG376" s="253"/>
      <c r="CH376" s="253"/>
      <c r="CI376" s="253"/>
      <c r="CJ376" s="253"/>
      <c r="CK376" s="253"/>
      <c r="CL376" s="253"/>
      <c r="CM376" s="253"/>
      <c r="CN376" s="253"/>
      <c r="CO376" s="253"/>
      <c r="CP376" s="253"/>
      <c r="CQ376" s="253"/>
      <c r="CR376" s="253"/>
      <c r="CS376" s="253"/>
      <c r="CT376" s="253"/>
      <c r="CU376" s="253"/>
      <c r="CV376" s="253"/>
      <c r="CW376" s="253"/>
      <c r="CX376" s="253"/>
      <c r="CY376" s="253"/>
      <c r="CZ376" s="253"/>
      <c r="DA376" s="253"/>
      <c r="DB376" s="253"/>
      <c r="DC376" s="253"/>
      <c r="DD376" s="253"/>
      <c r="DE376" s="253"/>
      <c r="DF376" s="253"/>
      <c r="DG376" s="253"/>
      <c r="DH376" s="253"/>
      <c r="DI376" s="253"/>
      <c r="DJ376" s="253"/>
      <c r="DK376" s="253"/>
      <c r="DL376" s="253"/>
      <c r="DM376" s="253"/>
      <c r="DN376" s="253"/>
      <c r="DO376" s="253"/>
      <c r="DP376" s="253"/>
      <c r="DQ376" s="253"/>
      <c r="DR376" s="253"/>
      <c r="DS376" s="253"/>
      <c r="DT376" s="253"/>
      <c r="DU376" s="253"/>
      <c r="DV376" s="253"/>
      <c r="DW376" s="253"/>
      <c r="DX376" s="253"/>
      <c r="DY376" s="253"/>
      <c r="DZ376" s="254"/>
    </row>
    <row r="377" spans="1:130" x14ac:dyDescent="0.3">
      <c r="A377" s="439"/>
      <c r="B377" s="263" t="s">
        <v>77</v>
      </c>
      <c r="C377" s="252"/>
      <c r="D377" s="253"/>
      <c r="E377" s="253"/>
      <c r="F377" s="253"/>
      <c r="G377" s="253"/>
      <c r="H377" s="253"/>
      <c r="I377" s="253"/>
      <c r="J377" s="253"/>
      <c r="K377" s="253"/>
      <c r="L377" s="253"/>
      <c r="M377" s="253"/>
      <c r="N377" s="253"/>
      <c r="O377" s="253"/>
      <c r="P377" s="253"/>
      <c r="Q377" s="253"/>
      <c r="R377" s="253"/>
      <c r="S377" s="253"/>
      <c r="T377" s="253"/>
      <c r="U377" s="253"/>
      <c r="V377" s="253"/>
      <c r="W377" s="253"/>
      <c r="X377" s="253"/>
      <c r="Y377" s="253"/>
      <c r="Z377" s="253"/>
      <c r="AA377" s="253"/>
      <c r="AB377" s="253"/>
      <c r="AC377" s="253"/>
      <c r="AD377" s="253"/>
      <c r="AE377" s="253"/>
      <c r="AF377" s="253"/>
      <c r="AG377" s="253"/>
      <c r="AH377" s="253"/>
      <c r="AI377" s="253"/>
      <c r="AJ377" s="253"/>
      <c r="AK377" s="253"/>
      <c r="AL377" s="253"/>
      <c r="AM377" s="253"/>
      <c r="AN377" s="253"/>
      <c r="AO377" s="253"/>
      <c r="AP377" s="253"/>
      <c r="AQ377" s="253"/>
      <c r="AR377" s="253"/>
      <c r="AS377" s="253"/>
      <c r="AT377" s="253"/>
      <c r="AU377" s="253"/>
      <c r="AV377" s="253"/>
      <c r="AW377" s="253"/>
      <c r="AX377" s="253"/>
      <c r="AY377" s="253"/>
      <c r="AZ377" s="253"/>
      <c r="BA377" s="253"/>
      <c r="BB377" s="253"/>
      <c r="BC377" s="253"/>
      <c r="BD377" s="253"/>
      <c r="BE377" s="253"/>
      <c r="BF377" s="253"/>
      <c r="BG377" s="253"/>
      <c r="BH377" s="253"/>
      <c r="BI377" s="253"/>
      <c r="BJ377" s="253"/>
      <c r="BK377" s="253"/>
      <c r="BL377" s="253"/>
      <c r="BM377" s="253"/>
      <c r="BN377" s="253"/>
      <c r="BO377" s="253"/>
      <c r="BP377" s="253"/>
      <c r="BQ377" s="253"/>
      <c r="BR377" s="253"/>
      <c r="BS377" s="253"/>
      <c r="BT377" s="253"/>
      <c r="BU377" s="253"/>
      <c r="BV377" s="253"/>
      <c r="BW377" s="253"/>
      <c r="BX377" s="253"/>
      <c r="BY377" s="253"/>
      <c r="BZ377" s="253"/>
      <c r="CA377" s="253"/>
      <c r="CB377" s="253"/>
      <c r="CC377" s="253"/>
      <c r="CD377" s="253"/>
      <c r="CE377" s="253"/>
      <c r="CF377" s="253"/>
      <c r="CG377" s="253"/>
      <c r="CH377" s="253"/>
      <c r="CI377" s="253"/>
      <c r="CJ377" s="253"/>
      <c r="CK377" s="253"/>
      <c r="CL377" s="253"/>
      <c r="CM377" s="253"/>
      <c r="CN377" s="253"/>
      <c r="CO377" s="253"/>
      <c r="CP377" s="253"/>
      <c r="CQ377" s="253"/>
      <c r="CR377" s="253"/>
      <c r="CS377" s="253"/>
      <c r="CT377" s="253"/>
      <c r="CU377" s="253"/>
      <c r="CV377" s="253"/>
      <c r="CW377" s="253"/>
      <c r="CX377" s="253"/>
      <c r="CY377" s="253"/>
      <c r="CZ377" s="253"/>
      <c r="DA377" s="253"/>
      <c r="DB377" s="253"/>
      <c r="DC377" s="253"/>
      <c r="DD377" s="253"/>
      <c r="DE377" s="253"/>
      <c r="DF377" s="253"/>
      <c r="DG377" s="253"/>
      <c r="DH377" s="253"/>
      <c r="DI377" s="253"/>
      <c r="DJ377" s="253"/>
      <c r="DK377" s="253"/>
      <c r="DL377" s="253"/>
      <c r="DM377" s="253"/>
      <c r="DN377" s="253"/>
      <c r="DO377" s="253"/>
      <c r="DP377" s="253"/>
      <c r="DQ377" s="253"/>
      <c r="DR377" s="253"/>
      <c r="DS377" s="253"/>
      <c r="DT377" s="253"/>
      <c r="DU377" s="253"/>
      <c r="DV377" s="253"/>
      <c r="DW377" s="253"/>
      <c r="DX377" s="253"/>
      <c r="DY377" s="253"/>
      <c r="DZ377" s="254"/>
    </row>
    <row r="378" spans="1:130" x14ac:dyDescent="0.3">
      <c r="A378" s="439"/>
      <c r="B378" s="263" t="s">
        <v>82</v>
      </c>
      <c r="C378" s="252"/>
      <c r="D378" s="253"/>
      <c r="E378" s="253"/>
      <c r="F378" s="253"/>
      <c r="G378" s="253"/>
      <c r="H378" s="253"/>
      <c r="I378" s="253"/>
      <c r="J378" s="253"/>
      <c r="K378" s="253"/>
      <c r="L378" s="253"/>
      <c r="M378" s="253"/>
      <c r="N378" s="253"/>
      <c r="O378" s="253"/>
      <c r="P378" s="253"/>
      <c r="Q378" s="253"/>
      <c r="R378" s="253"/>
      <c r="S378" s="253"/>
      <c r="T378" s="253"/>
      <c r="U378" s="253"/>
      <c r="V378" s="253"/>
      <c r="W378" s="253"/>
      <c r="X378" s="253"/>
      <c r="Y378" s="253"/>
      <c r="Z378" s="253"/>
      <c r="AA378" s="253"/>
      <c r="AB378" s="253"/>
      <c r="AC378" s="253"/>
      <c r="AD378" s="253"/>
      <c r="AE378" s="253"/>
      <c r="AF378" s="253"/>
      <c r="AG378" s="253"/>
      <c r="AH378" s="253"/>
      <c r="AI378" s="253"/>
      <c r="AJ378" s="253"/>
      <c r="AK378" s="253"/>
      <c r="AL378" s="253"/>
      <c r="AM378" s="253"/>
      <c r="AN378" s="253"/>
      <c r="AO378" s="253"/>
      <c r="AP378" s="253"/>
      <c r="AQ378" s="253"/>
      <c r="AR378" s="253"/>
      <c r="AS378" s="253"/>
      <c r="AT378" s="253"/>
      <c r="AU378" s="253"/>
      <c r="AV378" s="253"/>
      <c r="AW378" s="253"/>
      <c r="AX378" s="253"/>
      <c r="AY378" s="253"/>
      <c r="AZ378" s="253"/>
      <c r="BA378" s="253"/>
      <c r="BB378" s="253"/>
      <c r="BC378" s="253"/>
      <c r="BD378" s="253"/>
      <c r="BE378" s="253"/>
      <c r="BF378" s="253"/>
      <c r="BG378" s="253"/>
      <c r="BH378" s="253"/>
      <c r="BI378" s="253"/>
      <c r="BJ378" s="253"/>
      <c r="BK378" s="253"/>
      <c r="BL378" s="253"/>
      <c r="BM378" s="253"/>
      <c r="BN378" s="253"/>
      <c r="BO378" s="253"/>
      <c r="BP378" s="253"/>
      <c r="BQ378" s="253"/>
      <c r="BR378" s="253"/>
      <c r="BS378" s="253"/>
      <c r="BT378" s="253"/>
      <c r="BU378" s="253"/>
      <c r="BV378" s="253"/>
      <c r="BW378" s="253"/>
      <c r="BX378" s="253"/>
      <c r="BY378" s="253"/>
      <c r="BZ378" s="253"/>
      <c r="CA378" s="253"/>
      <c r="CB378" s="253"/>
      <c r="CC378" s="253"/>
      <c r="CD378" s="253"/>
      <c r="CE378" s="253"/>
      <c r="CF378" s="253"/>
      <c r="CG378" s="253"/>
      <c r="CH378" s="253"/>
      <c r="CI378" s="253"/>
      <c r="CJ378" s="253"/>
      <c r="CK378" s="253"/>
      <c r="CL378" s="253"/>
      <c r="CM378" s="253"/>
      <c r="CN378" s="253"/>
      <c r="CO378" s="253"/>
      <c r="CP378" s="253"/>
      <c r="CQ378" s="253"/>
      <c r="CR378" s="253"/>
      <c r="CS378" s="253"/>
      <c r="CT378" s="253"/>
      <c r="CU378" s="253"/>
      <c r="CV378" s="253"/>
      <c r="CW378" s="253"/>
      <c r="CX378" s="253"/>
      <c r="CY378" s="253"/>
      <c r="CZ378" s="253"/>
      <c r="DA378" s="253"/>
      <c r="DB378" s="253"/>
      <c r="DC378" s="253"/>
      <c r="DD378" s="253"/>
      <c r="DE378" s="253"/>
      <c r="DF378" s="253"/>
      <c r="DG378" s="253"/>
      <c r="DH378" s="253"/>
      <c r="DI378" s="253"/>
      <c r="DJ378" s="253"/>
      <c r="DK378" s="253"/>
      <c r="DL378" s="253"/>
      <c r="DM378" s="253"/>
      <c r="DN378" s="253"/>
      <c r="DO378" s="253"/>
      <c r="DP378" s="253"/>
      <c r="DQ378" s="253"/>
      <c r="DR378" s="253"/>
      <c r="DS378" s="253"/>
      <c r="DT378" s="253"/>
      <c r="DU378" s="253"/>
      <c r="DV378" s="253"/>
      <c r="DW378" s="253"/>
      <c r="DX378" s="253"/>
      <c r="DY378" s="253"/>
      <c r="DZ378" s="254"/>
    </row>
    <row r="379" spans="1:130" x14ac:dyDescent="0.3">
      <c r="A379" s="439"/>
      <c r="B379" s="263" t="s">
        <v>83</v>
      </c>
      <c r="C379" s="252"/>
      <c r="D379" s="253"/>
      <c r="E379" s="253"/>
      <c r="F379" s="253"/>
      <c r="G379" s="253"/>
      <c r="H379" s="253"/>
      <c r="I379" s="253"/>
      <c r="J379" s="253"/>
      <c r="K379" s="253"/>
      <c r="L379" s="253"/>
      <c r="M379" s="253"/>
      <c r="N379" s="253"/>
      <c r="O379" s="253"/>
      <c r="P379" s="253"/>
      <c r="Q379" s="253"/>
      <c r="R379" s="253"/>
      <c r="S379" s="253"/>
      <c r="T379" s="253"/>
      <c r="U379" s="253"/>
      <c r="V379" s="253"/>
      <c r="W379" s="253"/>
      <c r="X379" s="253"/>
      <c r="Y379" s="253"/>
      <c r="Z379" s="253"/>
      <c r="AA379" s="253"/>
      <c r="AB379" s="253"/>
      <c r="AC379" s="253"/>
      <c r="AD379" s="253"/>
      <c r="AE379" s="253"/>
      <c r="AF379" s="253"/>
      <c r="AG379" s="253"/>
      <c r="AH379" s="253"/>
      <c r="AI379" s="253"/>
      <c r="AJ379" s="253"/>
      <c r="AK379" s="253"/>
      <c r="AL379" s="253"/>
      <c r="AM379" s="253"/>
      <c r="AN379" s="253"/>
      <c r="AO379" s="253"/>
      <c r="AP379" s="253"/>
      <c r="AQ379" s="253"/>
      <c r="AR379" s="253"/>
      <c r="AS379" s="253"/>
      <c r="AT379" s="253"/>
      <c r="AU379" s="253"/>
      <c r="AV379" s="253"/>
      <c r="AW379" s="253"/>
      <c r="AX379" s="253"/>
      <c r="AY379" s="253"/>
      <c r="AZ379" s="253"/>
      <c r="BA379" s="253"/>
      <c r="BB379" s="253"/>
      <c r="BC379" s="253"/>
      <c r="BD379" s="253"/>
      <c r="BE379" s="253"/>
      <c r="BF379" s="253"/>
      <c r="BG379" s="253"/>
      <c r="BH379" s="253"/>
      <c r="BI379" s="253"/>
      <c r="BJ379" s="253"/>
      <c r="BK379" s="253"/>
      <c r="BL379" s="253"/>
      <c r="BM379" s="253"/>
      <c r="BN379" s="253"/>
      <c r="BO379" s="253"/>
      <c r="BP379" s="253"/>
      <c r="BQ379" s="253"/>
      <c r="BR379" s="253"/>
      <c r="BS379" s="253"/>
      <c r="BT379" s="253"/>
      <c r="BU379" s="253"/>
      <c r="BV379" s="253"/>
      <c r="BW379" s="253"/>
      <c r="BX379" s="253"/>
      <c r="BY379" s="253"/>
      <c r="BZ379" s="253"/>
      <c r="CA379" s="253"/>
      <c r="CB379" s="253"/>
      <c r="CC379" s="253"/>
      <c r="CD379" s="253"/>
      <c r="CE379" s="253"/>
      <c r="CF379" s="253"/>
      <c r="CG379" s="253"/>
      <c r="CH379" s="253"/>
      <c r="CI379" s="253"/>
      <c r="CJ379" s="253"/>
      <c r="CK379" s="253"/>
      <c r="CL379" s="253"/>
      <c r="CM379" s="253"/>
      <c r="CN379" s="253"/>
      <c r="CO379" s="253"/>
      <c r="CP379" s="253"/>
      <c r="CQ379" s="253"/>
      <c r="CR379" s="253"/>
      <c r="CS379" s="253"/>
      <c r="CT379" s="253"/>
      <c r="CU379" s="253"/>
      <c r="CV379" s="253"/>
      <c r="CW379" s="253"/>
      <c r="CX379" s="253"/>
      <c r="CY379" s="253"/>
      <c r="CZ379" s="253"/>
      <c r="DA379" s="253"/>
      <c r="DB379" s="253"/>
      <c r="DC379" s="253"/>
      <c r="DD379" s="253"/>
      <c r="DE379" s="253"/>
      <c r="DF379" s="253"/>
      <c r="DG379" s="253"/>
      <c r="DH379" s="253"/>
      <c r="DI379" s="253"/>
      <c r="DJ379" s="253"/>
      <c r="DK379" s="253"/>
      <c r="DL379" s="253"/>
      <c r="DM379" s="253"/>
      <c r="DN379" s="253"/>
      <c r="DO379" s="253"/>
      <c r="DP379" s="253"/>
      <c r="DQ379" s="253"/>
      <c r="DR379" s="253"/>
      <c r="DS379" s="253"/>
      <c r="DT379" s="253"/>
      <c r="DU379" s="253"/>
      <c r="DV379" s="253"/>
      <c r="DW379" s="253"/>
      <c r="DX379" s="253"/>
      <c r="DY379" s="253"/>
      <c r="DZ379" s="254"/>
    </row>
    <row r="380" spans="1:130" x14ac:dyDescent="0.3">
      <c r="A380" s="439"/>
      <c r="B380" s="263" t="s">
        <v>38</v>
      </c>
      <c r="C380" s="252"/>
      <c r="D380" s="253"/>
      <c r="E380" s="253"/>
      <c r="F380" s="253"/>
      <c r="G380" s="253"/>
      <c r="H380" s="253"/>
      <c r="I380" s="253"/>
      <c r="J380" s="253"/>
      <c r="K380" s="253"/>
      <c r="L380" s="253"/>
      <c r="M380" s="253"/>
      <c r="N380" s="253"/>
      <c r="O380" s="253"/>
      <c r="P380" s="253"/>
      <c r="Q380" s="253"/>
      <c r="R380" s="253"/>
      <c r="S380" s="253"/>
      <c r="T380" s="253"/>
      <c r="U380" s="253"/>
      <c r="V380" s="253"/>
      <c r="W380" s="253"/>
      <c r="X380" s="253"/>
      <c r="Y380" s="253"/>
      <c r="Z380" s="253"/>
      <c r="AA380" s="253"/>
      <c r="AB380" s="253"/>
      <c r="AC380" s="253"/>
      <c r="AD380" s="253"/>
      <c r="AE380" s="253"/>
      <c r="AF380" s="253"/>
      <c r="AG380" s="253"/>
      <c r="AH380" s="253"/>
      <c r="AI380" s="253"/>
      <c r="AJ380" s="253"/>
      <c r="AK380" s="253"/>
      <c r="AL380" s="253"/>
      <c r="AM380" s="253"/>
      <c r="AN380" s="253"/>
      <c r="AO380" s="253"/>
      <c r="AP380" s="253"/>
      <c r="AQ380" s="253"/>
      <c r="AR380" s="253"/>
      <c r="AS380" s="253"/>
      <c r="AT380" s="253"/>
      <c r="AU380" s="253"/>
      <c r="AV380" s="253"/>
      <c r="AW380" s="253"/>
      <c r="AX380" s="253"/>
      <c r="AY380" s="253"/>
      <c r="AZ380" s="253"/>
      <c r="BA380" s="253"/>
      <c r="BB380" s="253"/>
      <c r="BC380" s="253"/>
      <c r="BD380" s="253"/>
      <c r="BE380" s="253"/>
      <c r="BF380" s="253"/>
      <c r="BG380" s="253"/>
      <c r="BH380" s="253"/>
      <c r="BI380" s="253"/>
      <c r="BJ380" s="253"/>
      <c r="BK380" s="253"/>
      <c r="BL380" s="253"/>
      <c r="BM380" s="253"/>
      <c r="BN380" s="253"/>
      <c r="BO380" s="253"/>
      <c r="BP380" s="253"/>
      <c r="BQ380" s="253"/>
      <c r="BR380" s="253"/>
      <c r="BS380" s="253"/>
      <c r="BT380" s="253"/>
      <c r="BU380" s="253"/>
      <c r="BV380" s="253"/>
      <c r="BW380" s="253"/>
      <c r="BX380" s="253"/>
      <c r="BY380" s="253"/>
      <c r="BZ380" s="253"/>
      <c r="CA380" s="253"/>
      <c r="CB380" s="253"/>
      <c r="CC380" s="253"/>
      <c r="CD380" s="253"/>
      <c r="CE380" s="253"/>
      <c r="CF380" s="253"/>
      <c r="CG380" s="253"/>
      <c r="CH380" s="253"/>
      <c r="CI380" s="253"/>
      <c r="CJ380" s="253"/>
      <c r="CK380" s="253"/>
      <c r="CL380" s="253"/>
      <c r="CM380" s="253"/>
      <c r="CN380" s="253"/>
      <c r="CO380" s="253"/>
      <c r="CP380" s="253"/>
      <c r="CQ380" s="253"/>
      <c r="CR380" s="253"/>
      <c r="CS380" s="253"/>
      <c r="CT380" s="253"/>
      <c r="CU380" s="253"/>
      <c r="CV380" s="253"/>
      <c r="CW380" s="253"/>
      <c r="CX380" s="253"/>
      <c r="CY380" s="253"/>
      <c r="CZ380" s="253"/>
      <c r="DA380" s="253"/>
      <c r="DB380" s="253"/>
      <c r="DC380" s="253"/>
      <c r="DD380" s="253"/>
      <c r="DE380" s="253"/>
      <c r="DF380" s="253"/>
      <c r="DG380" s="253"/>
      <c r="DH380" s="253"/>
      <c r="DI380" s="253"/>
      <c r="DJ380" s="253"/>
      <c r="DK380" s="253"/>
      <c r="DL380" s="253"/>
      <c r="DM380" s="253"/>
      <c r="DN380" s="253"/>
      <c r="DO380" s="253"/>
      <c r="DP380" s="253"/>
      <c r="DQ380" s="253"/>
      <c r="DR380" s="253"/>
      <c r="DS380" s="253"/>
      <c r="DT380" s="253"/>
      <c r="DU380" s="253"/>
      <c r="DV380" s="253"/>
      <c r="DW380" s="253"/>
      <c r="DX380" s="253"/>
      <c r="DY380" s="253"/>
      <c r="DZ380" s="254"/>
    </row>
    <row r="381" spans="1:130" x14ac:dyDescent="0.3">
      <c r="A381" s="439"/>
      <c r="B381" s="280" t="s">
        <v>80</v>
      </c>
      <c r="C381" s="252"/>
      <c r="D381" s="253"/>
      <c r="E381" s="253"/>
      <c r="F381" s="253"/>
      <c r="G381" s="253"/>
      <c r="H381" s="253"/>
      <c r="I381" s="253"/>
      <c r="J381" s="253"/>
      <c r="K381" s="253"/>
      <c r="L381" s="253"/>
      <c r="M381" s="253"/>
      <c r="N381" s="253"/>
      <c r="O381" s="253"/>
      <c r="P381" s="253"/>
      <c r="Q381" s="253"/>
      <c r="R381" s="253"/>
      <c r="S381" s="253"/>
      <c r="T381" s="253"/>
      <c r="U381" s="253"/>
      <c r="V381" s="253"/>
      <c r="W381" s="253"/>
      <c r="X381" s="253"/>
      <c r="Y381" s="253"/>
      <c r="Z381" s="253"/>
      <c r="AA381" s="253"/>
      <c r="AB381" s="253"/>
      <c r="AC381" s="253"/>
      <c r="AD381" s="253"/>
      <c r="AE381" s="253"/>
      <c r="AF381" s="253"/>
      <c r="AG381" s="253"/>
      <c r="AH381" s="253"/>
      <c r="AI381" s="253"/>
      <c r="AJ381" s="253"/>
      <c r="AK381" s="253"/>
      <c r="AL381" s="253"/>
      <c r="AM381" s="253"/>
      <c r="AN381" s="253"/>
      <c r="AO381" s="253"/>
      <c r="AP381" s="253"/>
      <c r="AQ381" s="253"/>
      <c r="AR381" s="253"/>
      <c r="AS381" s="253"/>
      <c r="AT381" s="253"/>
      <c r="AU381" s="253"/>
      <c r="AV381" s="253"/>
      <c r="AW381" s="253"/>
      <c r="AX381" s="253"/>
      <c r="AY381" s="253"/>
      <c r="AZ381" s="253"/>
      <c r="BA381" s="253"/>
      <c r="BB381" s="253"/>
      <c r="BC381" s="253"/>
      <c r="BD381" s="253"/>
      <c r="BE381" s="253"/>
      <c r="BF381" s="253"/>
      <c r="BG381" s="253"/>
      <c r="BH381" s="253"/>
      <c r="BI381" s="253"/>
      <c r="BJ381" s="253"/>
      <c r="BK381" s="253"/>
      <c r="BL381" s="253"/>
      <c r="BM381" s="253"/>
      <c r="BN381" s="253"/>
      <c r="BO381" s="253"/>
      <c r="BP381" s="253"/>
      <c r="BQ381" s="253"/>
      <c r="BR381" s="253"/>
      <c r="BS381" s="253"/>
      <c r="BT381" s="253"/>
      <c r="BU381" s="253"/>
      <c r="BV381" s="253"/>
      <c r="BW381" s="253"/>
      <c r="BX381" s="253"/>
      <c r="BY381" s="253"/>
      <c r="BZ381" s="253"/>
      <c r="CA381" s="253"/>
      <c r="CB381" s="253"/>
      <c r="CC381" s="253"/>
      <c r="CD381" s="253"/>
      <c r="CE381" s="253"/>
      <c r="CF381" s="253"/>
      <c r="CG381" s="253"/>
      <c r="CH381" s="253"/>
      <c r="CI381" s="253"/>
      <c r="CJ381" s="253"/>
      <c r="CK381" s="253"/>
      <c r="CL381" s="253"/>
      <c r="CM381" s="253"/>
      <c r="CN381" s="253"/>
      <c r="CO381" s="253"/>
      <c r="CP381" s="253"/>
      <c r="CQ381" s="253"/>
      <c r="CR381" s="253"/>
      <c r="CS381" s="253"/>
      <c r="CT381" s="253"/>
      <c r="CU381" s="253"/>
      <c r="CV381" s="253"/>
      <c r="CW381" s="253"/>
      <c r="CX381" s="253"/>
      <c r="CY381" s="253"/>
      <c r="CZ381" s="253"/>
      <c r="DA381" s="253"/>
      <c r="DB381" s="253"/>
      <c r="DC381" s="253"/>
      <c r="DD381" s="253"/>
      <c r="DE381" s="253"/>
      <c r="DF381" s="253"/>
      <c r="DG381" s="253"/>
      <c r="DH381" s="253"/>
      <c r="DI381" s="253"/>
      <c r="DJ381" s="253"/>
      <c r="DK381" s="253"/>
      <c r="DL381" s="253"/>
      <c r="DM381" s="253"/>
      <c r="DN381" s="253"/>
      <c r="DO381" s="253"/>
      <c r="DP381" s="253"/>
      <c r="DQ381" s="253"/>
      <c r="DR381" s="253"/>
      <c r="DS381" s="253"/>
      <c r="DT381" s="253"/>
      <c r="DU381" s="253"/>
      <c r="DV381" s="253"/>
      <c r="DW381" s="253"/>
      <c r="DX381" s="253"/>
      <c r="DY381" s="253"/>
      <c r="DZ381" s="254"/>
    </row>
    <row r="382" spans="1:130" x14ac:dyDescent="0.3">
      <c r="A382" s="440"/>
      <c r="B382" s="263" t="s">
        <v>81</v>
      </c>
      <c r="C382" s="252"/>
      <c r="D382" s="253"/>
      <c r="E382" s="253"/>
      <c r="F382" s="253"/>
      <c r="G382" s="253"/>
      <c r="H382" s="253"/>
      <c r="I382" s="253"/>
      <c r="J382" s="253"/>
      <c r="K382" s="253"/>
      <c r="L382" s="253"/>
      <c r="M382" s="253"/>
      <c r="N382" s="253"/>
      <c r="O382" s="253"/>
      <c r="P382" s="253"/>
      <c r="Q382" s="253"/>
      <c r="R382" s="253"/>
      <c r="S382" s="253"/>
      <c r="T382" s="253"/>
      <c r="U382" s="253"/>
      <c r="V382" s="253"/>
      <c r="W382" s="253"/>
      <c r="X382" s="253"/>
      <c r="Y382" s="253"/>
      <c r="Z382" s="253"/>
      <c r="AA382" s="253"/>
      <c r="AB382" s="253"/>
      <c r="AC382" s="253"/>
      <c r="AD382" s="253"/>
      <c r="AE382" s="253"/>
      <c r="AF382" s="253"/>
      <c r="AG382" s="253"/>
      <c r="AH382" s="253"/>
      <c r="AI382" s="253"/>
      <c r="AJ382" s="253"/>
      <c r="AK382" s="253"/>
      <c r="AL382" s="253"/>
      <c r="AM382" s="253"/>
      <c r="AN382" s="253"/>
      <c r="AO382" s="253"/>
      <c r="AP382" s="253"/>
      <c r="AQ382" s="253"/>
      <c r="AR382" s="253"/>
      <c r="AS382" s="253"/>
      <c r="AT382" s="253"/>
      <c r="AU382" s="253"/>
      <c r="AV382" s="253"/>
      <c r="AW382" s="253"/>
      <c r="AX382" s="253"/>
      <c r="AY382" s="253"/>
      <c r="AZ382" s="253"/>
      <c r="BA382" s="253"/>
      <c r="BB382" s="253"/>
      <c r="BC382" s="253"/>
      <c r="BD382" s="253"/>
      <c r="BE382" s="253"/>
      <c r="BF382" s="253"/>
      <c r="BG382" s="253"/>
      <c r="BH382" s="253"/>
      <c r="BI382" s="253"/>
      <c r="BJ382" s="253"/>
      <c r="BK382" s="253"/>
      <c r="BL382" s="253"/>
      <c r="BM382" s="253"/>
      <c r="BN382" s="253"/>
      <c r="BO382" s="253"/>
      <c r="BP382" s="253"/>
      <c r="BQ382" s="253"/>
      <c r="BR382" s="253"/>
      <c r="BS382" s="253"/>
      <c r="BT382" s="253"/>
      <c r="BU382" s="253"/>
      <c r="BV382" s="253"/>
      <c r="BW382" s="253"/>
      <c r="BX382" s="253"/>
      <c r="BY382" s="253"/>
      <c r="BZ382" s="253"/>
      <c r="CA382" s="253"/>
      <c r="CB382" s="253"/>
      <c r="CC382" s="253"/>
      <c r="CD382" s="253"/>
      <c r="CE382" s="253"/>
      <c r="CF382" s="253"/>
      <c r="CG382" s="253"/>
      <c r="CH382" s="253"/>
      <c r="CI382" s="253"/>
      <c r="CJ382" s="253"/>
      <c r="CK382" s="253"/>
      <c r="CL382" s="253"/>
      <c r="CM382" s="253"/>
      <c r="CN382" s="253"/>
      <c r="CO382" s="253"/>
      <c r="CP382" s="253"/>
      <c r="CQ382" s="253"/>
      <c r="CR382" s="253"/>
      <c r="CS382" s="253"/>
      <c r="CT382" s="253"/>
      <c r="CU382" s="253"/>
      <c r="CV382" s="253"/>
      <c r="CW382" s="253"/>
      <c r="CX382" s="253"/>
      <c r="CY382" s="253"/>
      <c r="CZ382" s="253"/>
      <c r="DA382" s="253"/>
      <c r="DB382" s="253"/>
      <c r="DC382" s="253"/>
      <c r="DD382" s="253"/>
      <c r="DE382" s="253"/>
      <c r="DF382" s="253"/>
      <c r="DG382" s="253"/>
      <c r="DH382" s="253"/>
      <c r="DI382" s="253"/>
      <c r="DJ382" s="253"/>
      <c r="DK382" s="253"/>
      <c r="DL382" s="253"/>
      <c r="DM382" s="253"/>
      <c r="DN382" s="253"/>
      <c r="DO382" s="253"/>
      <c r="DP382" s="253"/>
      <c r="DQ382" s="253"/>
      <c r="DR382" s="253"/>
      <c r="DS382" s="253"/>
      <c r="DT382" s="253"/>
      <c r="DU382" s="253"/>
      <c r="DV382" s="253"/>
      <c r="DW382" s="253"/>
      <c r="DX382" s="253"/>
      <c r="DY382" s="253"/>
      <c r="DZ382" s="254"/>
    </row>
  </sheetData>
  <mergeCells count="47">
    <mergeCell ref="A359:A366"/>
    <mergeCell ref="A367:A374"/>
    <mergeCell ref="A375:A382"/>
    <mergeCell ref="A319:A326"/>
    <mergeCell ref="A327:A334"/>
    <mergeCell ref="A335:A342"/>
    <mergeCell ref="A343:A350"/>
    <mergeCell ref="A351:A358"/>
    <mergeCell ref="A87:A94"/>
    <mergeCell ref="A287:A294"/>
    <mergeCell ref="A295:A302"/>
    <mergeCell ref="A303:A310"/>
    <mergeCell ref="A311:A318"/>
    <mergeCell ref="A183:A190"/>
    <mergeCell ref="A95:A102"/>
    <mergeCell ref="A103:A110"/>
    <mergeCell ref="A111:A118"/>
    <mergeCell ref="A119:A126"/>
    <mergeCell ref="A127:A134"/>
    <mergeCell ref="A135:A142"/>
    <mergeCell ref="A143:A150"/>
    <mergeCell ref="A151:A158"/>
    <mergeCell ref="A159:A166"/>
    <mergeCell ref="A167:A174"/>
    <mergeCell ref="A47:A54"/>
    <mergeCell ref="A55:A62"/>
    <mergeCell ref="A63:A70"/>
    <mergeCell ref="A71:A78"/>
    <mergeCell ref="A79:A86"/>
    <mergeCell ref="A7:A14"/>
    <mergeCell ref="A15:A22"/>
    <mergeCell ref="A23:A30"/>
    <mergeCell ref="A31:A38"/>
    <mergeCell ref="A39:A46"/>
    <mergeCell ref="A175:A182"/>
    <mergeCell ref="A279:A286"/>
    <mergeCell ref="A191:A198"/>
    <mergeCell ref="A199:A206"/>
    <mergeCell ref="A207:A214"/>
    <mergeCell ref="A215:A222"/>
    <mergeCell ref="A223:A230"/>
    <mergeCell ref="A231:A238"/>
    <mergeCell ref="A239:A246"/>
    <mergeCell ref="A247:A254"/>
    <mergeCell ref="A255:A262"/>
    <mergeCell ref="A263:A270"/>
    <mergeCell ref="A271:A27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30981-268E-4280-835C-C7C0D2CB806D}">
  <sheetPr codeName="Feuil4"/>
  <dimension ref="A1:EM51"/>
  <sheetViews>
    <sheetView topLeftCell="C1" workbookViewId="0">
      <selection activeCell="L17" sqref="L17"/>
    </sheetView>
  </sheetViews>
  <sheetFormatPr baseColWidth="10" defaultRowHeight="14.4" x14ac:dyDescent="0.3"/>
  <cols>
    <col min="2" max="143" width="6.77734375" style="178" customWidth="1"/>
  </cols>
  <sheetData>
    <row r="1" spans="1:143" x14ac:dyDescent="0.3">
      <c r="B1" s="189" t="s">
        <v>60</v>
      </c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5"/>
      <c r="S1" s="190" t="s">
        <v>62</v>
      </c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79"/>
      <c r="AK1" s="179"/>
      <c r="AL1" s="179"/>
      <c r="AM1" s="179"/>
      <c r="AN1" s="179"/>
      <c r="AO1" s="179"/>
      <c r="AP1" s="179"/>
      <c r="AQ1" s="179"/>
      <c r="AR1" s="179"/>
      <c r="AS1" s="179"/>
      <c r="AT1" s="179"/>
      <c r="AU1" s="179"/>
      <c r="AV1" s="179"/>
      <c r="AW1" s="180"/>
      <c r="AX1" s="189" t="s">
        <v>63</v>
      </c>
      <c r="AY1" s="184"/>
      <c r="AZ1" s="184"/>
      <c r="BA1" s="184"/>
      <c r="BB1" s="184"/>
      <c r="BC1" s="184"/>
      <c r="BD1" s="184"/>
      <c r="BE1" s="184"/>
      <c r="BF1" s="184"/>
      <c r="BG1" s="184"/>
      <c r="BH1" s="184"/>
      <c r="BI1" s="184"/>
      <c r="BJ1" s="184"/>
      <c r="BK1" s="184"/>
      <c r="BL1" s="184"/>
      <c r="BM1" s="184"/>
      <c r="BN1" s="184"/>
      <c r="BO1" s="184"/>
      <c r="BP1" s="184"/>
      <c r="BQ1" s="184"/>
      <c r="BR1" s="184"/>
      <c r="BS1" s="184"/>
      <c r="BT1" s="184"/>
      <c r="BU1" s="184"/>
      <c r="BV1" s="184"/>
      <c r="BW1" s="184"/>
      <c r="BX1" s="184"/>
      <c r="BY1" s="185"/>
      <c r="BZ1" s="190" t="s">
        <v>64</v>
      </c>
      <c r="CA1" s="179"/>
      <c r="CB1" s="179"/>
      <c r="CC1" s="179"/>
      <c r="CD1" s="179"/>
      <c r="CE1" s="179"/>
      <c r="CF1" s="179"/>
      <c r="CG1" s="179"/>
      <c r="CH1" s="179"/>
      <c r="CI1" s="179"/>
      <c r="CJ1" s="179"/>
      <c r="CK1" s="179"/>
      <c r="CL1" s="179"/>
      <c r="CM1" s="179"/>
      <c r="CN1" s="179"/>
      <c r="CO1" s="179"/>
      <c r="CP1" s="179"/>
      <c r="CQ1" s="179"/>
      <c r="CR1" s="179"/>
      <c r="CS1" s="179"/>
      <c r="CT1" s="179"/>
      <c r="CU1" s="179"/>
      <c r="CV1" s="179"/>
      <c r="CW1" s="179"/>
      <c r="CX1" s="179"/>
      <c r="CY1" s="179"/>
      <c r="CZ1" s="179"/>
      <c r="DA1" s="179"/>
      <c r="DB1" s="179"/>
      <c r="DC1" s="179"/>
      <c r="DD1" s="180"/>
      <c r="DE1" s="189" t="s">
        <v>65</v>
      </c>
      <c r="DF1" s="184"/>
      <c r="DG1" s="184"/>
      <c r="DH1" s="184"/>
      <c r="DI1" s="184"/>
      <c r="DJ1" s="184"/>
      <c r="DK1" s="184"/>
      <c r="DL1" s="184"/>
      <c r="DM1" s="184"/>
      <c r="DN1" s="184"/>
      <c r="DO1" s="184"/>
      <c r="DP1" s="184"/>
      <c r="DQ1" s="184"/>
      <c r="DR1" s="184"/>
      <c r="DS1" s="184"/>
      <c r="DT1" s="184"/>
      <c r="DU1" s="184"/>
      <c r="DV1" s="184"/>
      <c r="DW1" s="184"/>
      <c r="DX1" s="184"/>
      <c r="DY1" s="184"/>
      <c r="DZ1" s="184"/>
      <c r="EA1" s="184"/>
      <c r="EB1" s="184"/>
      <c r="EC1" s="184"/>
      <c r="ED1" s="184"/>
      <c r="EE1" s="184"/>
      <c r="EF1" s="184"/>
      <c r="EG1" s="184"/>
      <c r="EH1" s="185"/>
    </row>
    <row r="2" spans="1:143" x14ac:dyDescent="0.3">
      <c r="B2" s="186">
        <v>43084</v>
      </c>
      <c r="C2" s="187">
        <f>B2+1</f>
        <v>43085</v>
      </c>
      <c r="D2" s="187">
        <f t="shared" ref="D2:BO2" si="0">C2+1</f>
        <v>43086</v>
      </c>
      <c r="E2" s="187">
        <f t="shared" si="0"/>
        <v>43087</v>
      </c>
      <c r="F2" s="187">
        <f t="shared" si="0"/>
        <v>43088</v>
      </c>
      <c r="G2" s="187">
        <f t="shared" si="0"/>
        <v>43089</v>
      </c>
      <c r="H2" s="187">
        <f t="shared" si="0"/>
        <v>43090</v>
      </c>
      <c r="I2" s="187">
        <f t="shared" si="0"/>
        <v>43091</v>
      </c>
      <c r="J2" s="187">
        <f t="shared" si="0"/>
        <v>43092</v>
      </c>
      <c r="K2" s="187">
        <f t="shared" si="0"/>
        <v>43093</v>
      </c>
      <c r="L2" s="187">
        <f t="shared" si="0"/>
        <v>43094</v>
      </c>
      <c r="M2" s="187">
        <f t="shared" si="0"/>
        <v>43095</v>
      </c>
      <c r="N2" s="187">
        <f t="shared" si="0"/>
        <v>43096</v>
      </c>
      <c r="O2" s="187">
        <f t="shared" si="0"/>
        <v>43097</v>
      </c>
      <c r="P2" s="187">
        <f t="shared" si="0"/>
        <v>43098</v>
      </c>
      <c r="Q2" s="187">
        <f t="shared" si="0"/>
        <v>43099</v>
      </c>
      <c r="R2" s="188">
        <f t="shared" si="0"/>
        <v>43100</v>
      </c>
      <c r="S2" s="181">
        <f t="shared" si="0"/>
        <v>43101</v>
      </c>
      <c r="T2" s="182">
        <f t="shared" si="0"/>
        <v>43102</v>
      </c>
      <c r="U2" s="182">
        <f t="shared" si="0"/>
        <v>43103</v>
      </c>
      <c r="V2" s="182">
        <f t="shared" si="0"/>
        <v>43104</v>
      </c>
      <c r="W2" s="182">
        <f t="shared" si="0"/>
        <v>43105</v>
      </c>
      <c r="X2" s="182">
        <f t="shared" si="0"/>
        <v>43106</v>
      </c>
      <c r="Y2" s="182">
        <f t="shared" si="0"/>
        <v>43107</v>
      </c>
      <c r="Z2" s="182">
        <f t="shared" si="0"/>
        <v>43108</v>
      </c>
      <c r="AA2" s="182">
        <f t="shared" si="0"/>
        <v>43109</v>
      </c>
      <c r="AB2" s="182">
        <f t="shared" si="0"/>
        <v>43110</v>
      </c>
      <c r="AC2" s="182">
        <f t="shared" si="0"/>
        <v>43111</v>
      </c>
      <c r="AD2" s="182">
        <f t="shared" si="0"/>
        <v>43112</v>
      </c>
      <c r="AE2" s="182">
        <f t="shared" si="0"/>
        <v>43113</v>
      </c>
      <c r="AF2" s="182">
        <f t="shared" si="0"/>
        <v>43114</v>
      </c>
      <c r="AG2" s="182">
        <f t="shared" si="0"/>
        <v>43115</v>
      </c>
      <c r="AH2" s="182">
        <f t="shared" si="0"/>
        <v>43116</v>
      </c>
      <c r="AI2" s="182">
        <f t="shared" si="0"/>
        <v>43117</v>
      </c>
      <c r="AJ2" s="182">
        <f t="shared" si="0"/>
        <v>43118</v>
      </c>
      <c r="AK2" s="182">
        <f t="shared" si="0"/>
        <v>43119</v>
      </c>
      <c r="AL2" s="182">
        <f t="shared" si="0"/>
        <v>43120</v>
      </c>
      <c r="AM2" s="182">
        <f t="shared" si="0"/>
        <v>43121</v>
      </c>
      <c r="AN2" s="182">
        <f t="shared" si="0"/>
        <v>43122</v>
      </c>
      <c r="AO2" s="182">
        <f t="shared" si="0"/>
        <v>43123</v>
      </c>
      <c r="AP2" s="182">
        <f t="shared" si="0"/>
        <v>43124</v>
      </c>
      <c r="AQ2" s="182">
        <f t="shared" si="0"/>
        <v>43125</v>
      </c>
      <c r="AR2" s="182">
        <f t="shared" si="0"/>
        <v>43126</v>
      </c>
      <c r="AS2" s="192">
        <f t="shared" si="0"/>
        <v>43127</v>
      </c>
      <c r="AT2" s="192">
        <f t="shared" si="0"/>
        <v>43128</v>
      </c>
      <c r="AU2" s="192">
        <f t="shared" si="0"/>
        <v>43129</v>
      </c>
      <c r="AV2" s="192">
        <f t="shared" si="0"/>
        <v>43130</v>
      </c>
      <c r="AW2" s="199">
        <f t="shared" si="0"/>
        <v>43131</v>
      </c>
      <c r="AX2" s="200">
        <f t="shared" si="0"/>
        <v>43132</v>
      </c>
      <c r="AY2" s="191">
        <f t="shared" si="0"/>
        <v>43133</v>
      </c>
      <c r="AZ2" s="191">
        <f t="shared" si="0"/>
        <v>43134</v>
      </c>
      <c r="BA2" s="191">
        <f t="shared" si="0"/>
        <v>43135</v>
      </c>
      <c r="BB2" s="191">
        <f t="shared" si="0"/>
        <v>43136</v>
      </c>
      <c r="BC2" s="191">
        <f t="shared" si="0"/>
        <v>43137</v>
      </c>
      <c r="BD2" s="191">
        <f t="shared" si="0"/>
        <v>43138</v>
      </c>
      <c r="BE2" s="191">
        <f t="shared" si="0"/>
        <v>43139</v>
      </c>
      <c r="BF2" s="191">
        <f t="shared" si="0"/>
        <v>43140</v>
      </c>
      <c r="BG2" s="187">
        <f t="shared" si="0"/>
        <v>43141</v>
      </c>
      <c r="BH2" s="187">
        <f t="shared" si="0"/>
        <v>43142</v>
      </c>
      <c r="BI2" s="187">
        <f t="shared" si="0"/>
        <v>43143</v>
      </c>
      <c r="BJ2" s="187">
        <f t="shared" si="0"/>
        <v>43144</v>
      </c>
      <c r="BK2" s="187">
        <f t="shared" si="0"/>
        <v>43145</v>
      </c>
      <c r="BL2" s="187">
        <f t="shared" si="0"/>
        <v>43146</v>
      </c>
      <c r="BM2" s="187">
        <f t="shared" si="0"/>
        <v>43147</v>
      </c>
      <c r="BN2" s="187">
        <f t="shared" si="0"/>
        <v>43148</v>
      </c>
      <c r="BO2" s="187">
        <f t="shared" si="0"/>
        <v>43149</v>
      </c>
      <c r="BP2" s="187">
        <f t="shared" ref="BP2:EA2" si="1">BO2+1</f>
        <v>43150</v>
      </c>
      <c r="BQ2" s="187">
        <f t="shared" si="1"/>
        <v>43151</v>
      </c>
      <c r="BR2" s="187">
        <f t="shared" si="1"/>
        <v>43152</v>
      </c>
      <c r="BS2" s="187">
        <f t="shared" si="1"/>
        <v>43153</v>
      </c>
      <c r="BT2" s="187">
        <f t="shared" si="1"/>
        <v>43154</v>
      </c>
      <c r="BU2" s="187">
        <f t="shared" si="1"/>
        <v>43155</v>
      </c>
      <c r="BV2" s="187">
        <f t="shared" si="1"/>
        <v>43156</v>
      </c>
      <c r="BW2" s="187">
        <f t="shared" si="1"/>
        <v>43157</v>
      </c>
      <c r="BX2" s="187">
        <f t="shared" si="1"/>
        <v>43158</v>
      </c>
      <c r="BY2" s="188">
        <f t="shared" si="1"/>
        <v>43159</v>
      </c>
      <c r="BZ2" s="181">
        <f t="shared" si="1"/>
        <v>43160</v>
      </c>
      <c r="CA2" s="182">
        <f t="shared" si="1"/>
        <v>43161</v>
      </c>
      <c r="CB2" s="182">
        <f t="shared" si="1"/>
        <v>43162</v>
      </c>
      <c r="CC2" s="182">
        <f t="shared" si="1"/>
        <v>43163</v>
      </c>
      <c r="CD2" s="182">
        <f t="shared" si="1"/>
        <v>43164</v>
      </c>
      <c r="CE2" s="182">
        <f t="shared" si="1"/>
        <v>43165</v>
      </c>
      <c r="CF2" s="182">
        <f t="shared" si="1"/>
        <v>43166</v>
      </c>
      <c r="CG2" s="182">
        <f t="shared" si="1"/>
        <v>43167</v>
      </c>
      <c r="CH2" s="182">
        <f t="shared" si="1"/>
        <v>43168</v>
      </c>
      <c r="CI2" s="182">
        <f t="shared" si="1"/>
        <v>43169</v>
      </c>
      <c r="CJ2" s="182">
        <f t="shared" si="1"/>
        <v>43170</v>
      </c>
      <c r="CK2" s="182">
        <f t="shared" si="1"/>
        <v>43171</v>
      </c>
      <c r="CL2" s="182">
        <f t="shared" si="1"/>
        <v>43172</v>
      </c>
      <c r="CM2" s="182">
        <f t="shared" si="1"/>
        <v>43173</v>
      </c>
      <c r="CN2" s="182">
        <f t="shared" si="1"/>
        <v>43174</v>
      </c>
      <c r="CO2" s="182">
        <f t="shared" si="1"/>
        <v>43175</v>
      </c>
      <c r="CP2" s="182">
        <f t="shared" si="1"/>
        <v>43176</v>
      </c>
      <c r="CQ2" s="182">
        <f t="shared" si="1"/>
        <v>43177</v>
      </c>
      <c r="CR2" s="182">
        <f t="shared" si="1"/>
        <v>43178</v>
      </c>
      <c r="CS2" s="182">
        <f t="shared" si="1"/>
        <v>43179</v>
      </c>
      <c r="CT2" s="182">
        <f t="shared" si="1"/>
        <v>43180</v>
      </c>
      <c r="CU2" s="182">
        <f t="shared" si="1"/>
        <v>43181</v>
      </c>
      <c r="CV2" s="182">
        <f t="shared" si="1"/>
        <v>43182</v>
      </c>
      <c r="CW2" s="182">
        <f t="shared" si="1"/>
        <v>43183</v>
      </c>
      <c r="CX2" s="182">
        <f t="shared" si="1"/>
        <v>43184</v>
      </c>
      <c r="CY2" s="182">
        <f t="shared" si="1"/>
        <v>43185</v>
      </c>
      <c r="CZ2" s="182">
        <f t="shared" si="1"/>
        <v>43186</v>
      </c>
      <c r="DA2" s="182">
        <f t="shared" si="1"/>
        <v>43187</v>
      </c>
      <c r="DB2" s="182">
        <f t="shared" si="1"/>
        <v>43188</v>
      </c>
      <c r="DC2" s="182">
        <f t="shared" si="1"/>
        <v>43189</v>
      </c>
      <c r="DD2" s="183">
        <f t="shared" si="1"/>
        <v>43190</v>
      </c>
      <c r="DE2" s="186">
        <f t="shared" si="1"/>
        <v>43191</v>
      </c>
      <c r="DF2" s="187">
        <f t="shared" si="1"/>
        <v>43192</v>
      </c>
      <c r="DG2" s="187">
        <f t="shared" si="1"/>
        <v>43193</v>
      </c>
      <c r="DH2" s="187">
        <f t="shared" si="1"/>
        <v>43194</v>
      </c>
      <c r="DI2" s="187">
        <f t="shared" si="1"/>
        <v>43195</v>
      </c>
      <c r="DJ2" s="187">
        <f t="shared" si="1"/>
        <v>43196</v>
      </c>
      <c r="DK2" s="187">
        <f t="shared" si="1"/>
        <v>43197</v>
      </c>
      <c r="DL2" s="187">
        <f t="shared" si="1"/>
        <v>43198</v>
      </c>
      <c r="DM2" s="187">
        <f t="shared" si="1"/>
        <v>43199</v>
      </c>
      <c r="DN2" s="187">
        <f t="shared" si="1"/>
        <v>43200</v>
      </c>
      <c r="DO2" s="187">
        <f t="shared" si="1"/>
        <v>43201</v>
      </c>
      <c r="DP2" s="187">
        <f t="shared" si="1"/>
        <v>43202</v>
      </c>
      <c r="DQ2" s="187">
        <f t="shared" si="1"/>
        <v>43203</v>
      </c>
      <c r="DR2" s="187">
        <f t="shared" si="1"/>
        <v>43204</v>
      </c>
      <c r="DS2" s="187">
        <f t="shared" si="1"/>
        <v>43205</v>
      </c>
      <c r="DT2" s="187">
        <f t="shared" si="1"/>
        <v>43206</v>
      </c>
      <c r="DU2" s="187">
        <f t="shared" si="1"/>
        <v>43207</v>
      </c>
      <c r="DV2" s="187">
        <f t="shared" si="1"/>
        <v>43208</v>
      </c>
      <c r="DW2" s="187">
        <f t="shared" si="1"/>
        <v>43209</v>
      </c>
      <c r="DX2" s="187">
        <f t="shared" si="1"/>
        <v>43210</v>
      </c>
      <c r="DY2" s="187">
        <f t="shared" si="1"/>
        <v>43211</v>
      </c>
      <c r="DZ2" s="187">
        <f t="shared" si="1"/>
        <v>43212</v>
      </c>
      <c r="EA2" s="187">
        <f t="shared" si="1"/>
        <v>43213</v>
      </c>
      <c r="EB2" s="187">
        <f t="shared" ref="EB2:EM2" si="2">EA2+1</f>
        <v>43214</v>
      </c>
      <c r="EC2" s="187">
        <f t="shared" si="2"/>
        <v>43215</v>
      </c>
      <c r="ED2" s="187">
        <f t="shared" si="2"/>
        <v>43216</v>
      </c>
      <c r="EE2" s="187">
        <f t="shared" si="2"/>
        <v>43217</v>
      </c>
      <c r="EF2" s="187">
        <f t="shared" si="2"/>
        <v>43218</v>
      </c>
      <c r="EG2" s="187">
        <f t="shared" si="2"/>
        <v>43219</v>
      </c>
      <c r="EH2" s="188">
        <f t="shared" si="2"/>
        <v>43220</v>
      </c>
      <c r="EI2" s="178">
        <f t="shared" si="2"/>
        <v>43221</v>
      </c>
      <c r="EJ2" s="178">
        <f t="shared" si="2"/>
        <v>43222</v>
      </c>
      <c r="EK2" s="178">
        <f t="shared" si="2"/>
        <v>43223</v>
      </c>
      <c r="EL2" s="178">
        <f t="shared" si="2"/>
        <v>43224</v>
      </c>
      <c r="EM2" s="178">
        <f t="shared" si="2"/>
        <v>43225</v>
      </c>
    </row>
    <row r="3" spans="1:143" x14ac:dyDescent="0.3">
      <c r="B3" s="264" t="s">
        <v>66</v>
      </c>
      <c r="C3" s="265"/>
      <c r="D3" s="265"/>
      <c r="E3" s="265"/>
      <c r="F3" s="265"/>
      <c r="G3" s="265"/>
      <c r="H3" s="265"/>
      <c r="I3" s="266"/>
      <c r="J3" s="267" t="s">
        <v>67</v>
      </c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9"/>
      <c r="Y3" s="264" t="s">
        <v>66</v>
      </c>
      <c r="Z3" s="265"/>
      <c r="AA3" s="265"/>
      <c r="AB3" s="265"/>
      <c r="AC3" s="265"/>
      <c r="AD3" s="265"/>
      <c r="AE3" s="265"/>
      <c r="AF3" s="265"/>
      <c r="AG3" s="265"/>
      <c r="AH3" s="265"/>
      <c r="AI3" s="265"/>
      <c r="AJ3" s="265"/>
      <c r="AK3" s="265"/>
      <c r="AL3" s="265"/>
      <c r="AM3" s="265"/>
      <c r="AN3" s="265"/>
      <c r="AO3" s="265"/>
      <c r="AP3" s="265"/>
      <c r="AQ3" s="265"/>
      <c r="AR3" s="265"/>
      <c r="AS3" s="270" t="s">
        <v>68</v>
      </c>
      <c r="AT3" s="271"/>
      <c r="AU3" s="271"/>
      <c r="AV3" s="271"/>
      <c r="AW3" s="271"/>
      <c r="AX3" s="271"/>
      <c r="AY3" s="271"/>
      <c r="AZ3" s="271"/>
      <c r="BA3" s="271"/>
      <c r="BB3" s="271"/>
      <c r="BC3" s="271"/>
      <c r="BD3" s="271"/>
      <c r="BE3" s="271"/>
      <c r="BF3" s="272"/>
      <c r="BG3" s="273" t="s">
        <v>67</v>
      </c>
      <c r="BH3" s="274"/>
      <c r="BI3" s="274"/>
      <c r="BJ3" s="274"/>
      <c r="BK3" s="274"/>
      <c r="BL3" s="274"/>
      <c r="BM3" s="274"/>
      <c r="BN3" s="274"/>
      <c r="BO3" s="274"/>
      <c r="BP3" s="274"/>
      <c r="BQ3" s="274"/>
      <c r="BR3" s="274"/>
      <c r="BS3" s="274"/>
      <c r="BT3" s="274"/>
      <c r="BU3" s="274"/>
      <c r="BV3" s="274"/>
      <c r="BW3" s="274"/>
      <c r="BX3" s="274"/>
      <c r="BY3" s="274"/>
      <c r="BZ3" s="274"/>
      <c r="CA3" s="274"/>
      <c r="CB3" s="275"/>
      <c r="CC3" s="270" t="s">
        <v>68</v>
      </c>
      <c r="CD3" s="271"/>
      <c r="CE3" s="271"/>
      <c r="CF3" s="271"/>
      <c r="CG3" s="271"/>
      <c r="CH3" s="271"/>
      <c r="CI3" s="271"/>
      <c r="CJ3" s="271"/>
      <c r="CK3" s="271"/>
      <c r="CL3" s="271"/>
      <c r="CM3" s="271"/>
      <c r="CN3" s="271"/>
      <c r="CO3" s="272"/>
      <c r="CP3" s="264" t="s">
        <v>66</v>
      </c>
      <c r="CQ3" s="265"/>
      <c r="CR3" s="265"/>
      <c r="CS3" s="265"/>
      <c r="CT3" s="265"/>
      <c r="CU3" s="265"/>
      <c r="CV3" s="266"/>
      <c r="CW3" s="270" t="s">
        <v>68</v>
      </c>
      <c r="CX3" s="271"/>
      <c r="CY3" s="271"/>
      <c r="CZ3" s="271"/>
      <c r="DA3" s="271"/>
      <c r="DB3" s="271"/>
      <c r="DC3" s="271"/>
      <c r="DD3" s="271"/>
      <c r="DE3" s="271"/>
      <c r="DF3" s="271"/>
      <c r="DG3" s="271"/>
      <c r="DH3" s="271"/>
      <c r="DI3" s="271"/>
      <c r="DJ3" s="272"/>
      <c r="DK3" s="264" t="s">
        <v>66</v>
      </c>
      <c r="DL3" s="265"/>
      <c r="DM3" s="265"/>
      <c r="DN3" s="265"/>
      <c r="DO3" s="265"/>
      <c r="DP3" s="265"/>
      <c r="DQ3" s="265"/>
      <c r="DR3" s="265"/>
      <c r="DS3" s="265"/>
      <c r="DT3" s="265"/>
      <c r="DU3" s="265"/>
      <c r="DV3" s="265"/>
      <c r="DW3" s="265"/>
      <c r="DX3" s="265"/>
      <c r="DY3" s="266"/>
      <c r="DZ3" s="191"/>
      <c r="EA3" s="191"/>
      <c r="EB3" s="191"/>
      <c r="EC3" s="191"/>
      <c r="ED3" s="191"/>
      <c r="EE3" s="191"/>
      <c r="EF3" s="191"/>
      <c r="EG3" s="191"/>
      <c r="EH3" s="191"/>
    </row>
    <row r="4" spans="1:143" x14ac:dyDescent="0.3">
      <c r="A4" s="259">
        <v>42978</v>
      </c>
      <c r="B4" s="252">
        <f>'Pick up 1'!C13</f>
        <v>0</v>
      </c>
      <c r="C4" s="253">
        <f>'Pick up 1'!D13</f>
        <v>0</v>
      </c>
      <c r="D4" s="253">
        <f>'Pick up 1'!E13</f>
        <v>0</v>
      </c>
      <c r="E4" s="253">
        <f>'Pick up 1'!F13</f>
        <v>0</v>
      </c>
      <c r="F4" s="253">
        <f>'Pick up 1'!G13</f>
        <v>0</v>
      </c>
      <c r="G4" s="253">
        <f>'Pick up 1'!H13</f>
        <v>0</v>
      </c>
      <c r="H4" s="253">
        <f>'Pick up 1'!I13</f>
        <v>0</v>
      </c>
      <c r="I4" s="253">
        <f>'Pick up 1'!J13</f>
        <v>0</v>
      </c>
      <c r="J4" s="253">
        <f>'Pick up 1'!K13</f>
        <v>0</v>
      </c>
      <c r="K4" s="253">
        <f>'Pick up 1'!L13</f>
        <v>0</v>
      </c>
      <c r="L4" s="253">
        <f>'Pick up 1'!M13</f>
        <v>0</v>
      </c>
      <c r="M4" s="253">
        <f>'Pick up 1'!N13</f>
        <v>0</v>
      </c>
      <c r="N4" s="253">
        <f>'Pick up 1'!O13</f>
        <v>0</v>
      </c>
      <c r="O4" s="253">
        <f>'Pick up 1'!P13</f>
        <v>0</v>
      </c>
      <c r="P4" s="253">
        <f>'Pick up 1'!Q13</f>
        <v>0</v>
      </c>
      <c r="Q4" s="253">
        <f>'Pick up 1'!R13</f>
        <v>0</v>
      </c>
      <c r="R4" s="253">
        <f>'Pick up 1'!S13</f>
        <v>0</v>
      </c>
      <c r="S4" s="253">
        <f>'Pick up 1'!T13</f>
        <v>0</v>
      </c>
      <c r="T4" s="253">
        <f>'Pick up 1'!U13</f>
        <v>0</v>
      </c>
      <c r="U4" s="253">
        <f>'Pick up 1'!V13</f>
        <v>0</v>
      </c>
      <c r="V4" s="253">
        <f>'Pick up 1'!W13</f>
        <v>0</v>
      </c>
      <c r="W4" s="253">
        <f>'Pick up 1'!X13</f>
        <v>0</v>
      </c>
      <c r="X4" s="253">
        <f>'Pick up 1'!Y13</f>
        <v>0</v>
      </c>
      <c r="Y4" s="253">
        <f>'Pick up 1'!Z13</f>
        <v>0</v>
      </c>
      <c r="Z4" s="253">
        <f>'Pick up 1'!AA13</f>
        <v>0</v>
      </c>
      <c r="AA4" s="253">
        <f>'Pick up 1'!AB13</f>
        <v>0</v>
      </c>
      <c r="AB4" s="253">
        <f>'Pick up 1'!AC13</f>
        <v>0</v>
      </c>
      <c r="AC4" s="253">
        <f>'Pick up 1'!AD13</f>
        <v>0</v>
      </c>
      <c r="AD4" s="253">
        <f>'Pick up 1'!AE13</f>
        <v>0</v>
      </c>
      <c r="AE4" s="253">
        <f>'Pick up 1'!AF13</f>
        <v>0</v>
      </c>
      <c r="AF4" s="253">
        <f>'Pick up 1'!AG13</f>
        <v>0</v>
      </c>
      <c r="AG4" s="253">
        <f>'Pick up 1'!AH13</f>
        <v>0</v>
      </c>
      <c r="AH4" s="253">
        <f>'Pick up 1'!AI13</f>
        <v>0</v>
      </c>
      <c r="AI4" s="253">
        <f>'Pick up 1'!AJ13</f>
        <v>0</v>
      </c>
      <c r="AJ4" s="253">
        <f>'Pick up 1'!AK13</f>
        <v>0</v>
      </c>
      <c r="AK4" s="253">
        <f>'Pick up 1'!AL13</f>
        <v>0</v>
      </c>
      <c r="AL4" s="253">
        <f>'Pick up 1'!AM13</f>
        <v>1</v>
      </c>
      <c r="AM4" s="253">
        <f>'Pick up 1'!AN13</f>
        <v>1</v>
      </c>
      <c r="AN4" s="253">
        <f>'Pick up 1'!AO13</f>
        <v>1</v>
      </c>
      <c r="AO4" s="253">
        <f>'Pick up 1'!AP13</f>
        <v>1</v>
      </c>
      <c r="AP4" s="253">
        <f>'Pick up 1'!AQ13</f>
        <v>1</v>
      </c>
      <c r="AQ4" s="253">
        <f>'Pick up 1'!AR13</f>
        <v>1</v>
      </c>
      <c r="AR4" s="253">
        <f>'Pick up 1'!AS13</f>
        <v>1</v>
      </c>
      <c r="AS4" s="253">
        <f>'Pick up 1'!AT13</f>
        <v>0</v>
      </c>
      <c r="AT4" s="253">
        <f>'Pick up 1'!AU13</f>
        <v>0</v>
      </c>
      <c r="AU4" s="253">
        <f>'Pick up 1'!AV13</f>
        <v>0</v>
      </c>
      <c r="AV4" s="253">
        <f>'Pick up 1'!AW13</f>
        <v>0</v>
      </c>
      <c r="AW4" s="253">
        <f>'Pick up 1'!AX13</f>
        <v>0</v>
      </c>
      <c r="AX4" s="253">
        <f>'Pick up 1'!AY13</f>
        <v>0</v>
      </c>
      <c r="AY4" s="253">
        <f>'Pick up 1'!AZ13</f>
        <v>0</v>
      </c>
      <c r="AZ4" s="253">
        <f>'Pick up 1'!BA13</f>
        <v>0</v>
      </c>
      <c r="BA4" s="253">
        <f>'Pick up 1'!BB13</f>
        <v>0</v>
      </c>
      <c r="BB4" s="253">
        <f>'Pick up 1'!BC13</f>
        <v>0</v>
      </c>
      <c r="BC4" s="253">
        <f>'Pick up 1'!BD13</f>
        <v>0</v>
      </c>
      <c r="BD4" s="253">
        <f>'Pick up 1'!BE13</f>
        <v>0</v>
      </c>
      <c r="BE4" s="253">
        <f>'Pick up 1'!BF13</f>
        <v>0</v>
      </c>
      <c r="BF4" s="253">
        <f>'Pick up 1'!BG13</f>
        <v>1</v>
      </c>
      <c r="BG4" s="253">
        <f>'Pick up 1'!BH13</f>
        <v>1</v>
      </c>
      <c r="BH4" s="253">
        <f>'Pick up 1'!BI13</f>
        <v>1</v>
      </c>
      <c r="BI4" s="253">
        <f>'Pick up 1'!BJ13</f>
        <v>1</v>
      </c>
      <c r="BJ4" s="253">
        <f>'Pick up 1'!BK13</f>
        <v>1</v>
      </c>
      <c r="BK4" s="253">
        <f>'Pick up 1'!BL13</f>
        <v>1</v>
      </c>
      <c r="BL4" s="253">
        <f>'Pick up 1'!BM13</f>
        <v>1</v>
      </c>
      <c r="BM4" s="253">
        <f>'Pick up 1'!BN13</f>
        <v>0</v>
      </c>
      <c r="BN4" s="253">
        <f>'Pick up 1'!BO13</f>
        <v>0</v>
      </c>
      <c r="BO4" s="253">
        <f>'Pick up 1'!BP13</f>
        <v>0</v>
      </c>
      <c r="BP4" s="253">
        <f>'Pick up 1'!BQ13</f>
        <v>0</v>
      </c>
      <c r="BQ4" s="253">
        <f>'Pick up 1'!BR13</f>
        <v>0</v>
      </c>
      <c r="BR4" s="253">
        <f>'Pick up 1'!BS13</f>
        <v>0</v>
      </c>
      <c r="BS4" s="253">
        <f>'Pick up 1'!BT13</f>
        <v>0</v>
      </c>
      <c r="BT4" s="253">
        <f>'Pick up 1'!BU13</f>
        <v>0</v>
      </c>
      <c r="BU4" s="253">
        <f>'Pick up 1'!BV13</f>
        <v>0</v>
      </c>
      <c r="BV4" s="253">
        <f>'Pick up 1'!BW13</f>
        <v>0</v>
      </c>
      <c r="BW4" s="253">
        <f>'Pick up 1'!BX13</f>
        <v>0</v>
      </c>
      <c r="BX4" s="253">
        <f>'Pick up 1'!BY13</f>
        <v>0</v>
      </c>
      <c r="BY4" s="253">
        <f>'Pick up 1'!BZ13</f>
        <v>0</v>
      </c>
      <c r="BZ4" s="253">
        <f>'Pick up 1'!CA13</f>
        <v>0</v>
      </c>
      <c r="CA4" s="253">
        <f>'Pick up 1'!CB13</f>
        <v>0</v>
      </c>
      <c r="CB4" s="253">
        <f>'Pick up 1'!CC13</f>
        <v>0</v>
      </c>
      <c r="CC4" s="253">
        <f>'Pick up 1'!CD13</f>
        <v>0</v>
      </c>
      <c r="CD4" s="253">
        <f>'Pick up 1'!CE13</f>
        <v>0</v>
      </c>
      <c r="CE4" s="253">
        <f>'Pick up 1'!CF13</f>
        <v>0</v>
      </c>
      <c r="CF4" s="253">
        <f>'Pick up 1'!CG13</f>
        <v>0</v>
      </c>
      <c r="CG4" s="253">
        <f>'Pick up 1'!CH13</f>
        <v>0</v>
      </c>
      <c r="CH4" s="253">
        <f>'Pick up 1'!CI13</f>
        <v>0</v>
      </c>
      <c r="CI4" s="253">
        <f>'Pick up 1'!CJ13</f>
        <v>0</v>
      </c>
      <c r="CJ4" s="253">
        <f>'Pick up 1'!CK13</f>
        <v>0</v>
      </c>
      <c r="CK4" s="253">
        <f>'Pick up 1'!CL13</f>
        <v>0</v>
      </c>
      <c r="CL4" s="253">
        <f>'Pick up 1'!CM13</f>
        <v>0</v>
      </c>
      <c r="CM4" s="253">
        <f>'Pick up 1'!CN13</f>
        <v>0</v>
      </c>
      <c r="CN4" s="253">
        <f>'Pick up 1'!CO13</f>
        <v>0</v>
      </c>
      <c r="CO4" s="253">
        <f>'Pick up 1'!CP13</f>
        <v>0</v>
      </c>
      <c r="CP4" s="253">
        <f>'Pick up 1'!CQ13</f>
        <v>0</v>
      </c>
      <c r="CQ4" s="253">
        <f>'Pick up 1'!CR13</f>
        <v>0</v>
      </c>
      <c r="CR4" s="253">
        <f>'Pick up 1'!CS13</f>
        <v>0</v>
      </c>
      <c r="CS4" s="253">
        <f>'Pick up 1'!CT13</f>
        <v>0</v>
      </c>
      <c r="CT4" s="253">
        <f>'Pick up 1'!CU13</f>
        <v>0</v>
      </c>
      <c r="CU4" s="253">
        <f>'Pick up 1'!CV13</f>
        <v>0</v>
      </c>
      <c r="CV4" s="253">
        <f>'Pick up 1'!CW13</f>
        <v>0</v>
      </c>
      <c r="CW4" s="253">
        <f>'Pick up 1'!CX13</f>
        <v>0</v>
      </c>
      <c r="CX4" s="253">
        <f>'Pick up 1'!CY13</f>
        <v>0</v>
      </c>
      <c r="CY4" s="253">
        <f>'Pick up 1'!CZ13</f>
        <v>0</v>
      </c>
      <c r="CZ4" s="253">
        <f>'Pick up 1'!DA13</f>
        <v>0</v>
      </c>
      <c r="DA4" s="253">
        <f>'Pick up 1'!DB13</f>
        <v>0</v>
      </c>
      <c r="DB4" s="253">
        <f>'Pick up 1'!DC13</f>
        <v>0</v>
      </c>
      <c r="DC4" s="253">
        <f>'Pick up 1'!DD13</f>
        <v>0</v>
      </c>
      <c r="DD4" s="253">
        <f>'Pick up 1'!DE13</f>
        <v>0</v>
      </c>
      <c r="DE4" s="253">
        <f>'Pick up 1'!DF13</f>
        <v>0</v>
      </c>
      <c r="DF4" s="253">
        <f>'Pick up 1'!DG13</f>
        <v>0</v>
      </c>
      <c r="DG4" s="253">
        <f>'Pick up 1'!DH13</f>
        <v>0</v>
      </c>
      <c r="DH4" s="253">
        <f>'Pick up 1'!DI13</f>
        <v>0</v>
      </c>
      <c r="DI4" s="253">
        <f>'Pick up 1'!DJ13</f>
        <v>0</v>
      </c>
      <c r="DJ4" s="253">
        <f>'Pick up 1'!DK13</f>
        <v>0</v>
      </c>
      <c r="DK4" s="253">
        <f>'Pick up 1'!DL13</f>
        <v>0</v>
      </c>
      <c r="DL4" s="253">
        <f>'Pick up 1'!DM13</f>
        <v>0</v>
      </c>
      <c r="DM4" s="253">
        <f>'Pick up 1'!DN13</f>
        <v>0</v>
      </c>
      <c r="DN4" s="253">
        <f>'Pick up 1'!DO13</f>
        <v>0</v>
      </c>
      <c r="DO4" s="253">
        <f>'Pick up 1'!DP13</f>
        <v>0</v>
      </c>
      <c r="DP4" s="253">
        <f>'Pick up 1'!DQ13</f>
        <v>0</v>
      </c>
      <c r="DQ4" s="253">
        <f>'Pick up 1'!DR13</f>
        <v>0</v>
      </c>
      <c r="DR4" s="253">
        <f>'Pick up 1'!DS13</f>
        <v>0</v>
      </c>
      <c r="DS4" s="253">
        <f>'Pick up 1'!DT13</f>
        <v>0</v>
      </c>
      <c r="DT4" s="253">
        <f>'Pick up 1'!DU13</f>
        <v>0</v>
      </c>
      <c r="DU4" s="253">
        <f>'Pick up 1'!DV13</f>
        <v>0</v>
      </c>
      <c r="DV4" s="253">
        <f>'Pick up 1'!DW13</f>
        <v>0</v>
      </c>
      <c r="DW4" s="253">
        <f>'Pick up 1'!DX13</f>
        <v>0</v>
      </c>
      <c r="DX4" s="253">
        <f>'Pick up 1'!DY13</f>
        <v>0</v>
      </c>
      <c r="DY4" s="254">
        <f>'Pick up 1'!DZ13</f>
        <v>0</v>
      </c>
    </row>
    <row r="5" spans="1:143" x14ac:dyDescent="0.3">
      <c r="A5" s="207">
        <f>7+A4</f>
        <v>42985</v>
      </c>
      <c r="B5" s="276">
        <f>'Pick up 1'!C21</f>
        <v>0</v>
      </c>
      <c r="C5" s="277">
        <f>'Pick up 1'!D21</f>
        <v>0</v>
      </c>
      <c r="D5" s="277">
        <f>'Pick up 1'!E21</f>
        <v>0</v>
      </c>
      <c r="E5" s="277">
        <f>'Pick up 1'!F21</f>
        <v>0</v>
      </c>
      <c r="F5" s="277">
        <f>'Pick up 1'!G21</f>
        <v>0</v>
      </c>
      <c r="G5" s="277">
        <f>'Pick up 1'!H21</f>
        <v>0</v>
      </c>
      <c r="H5" s="277">
        <f>'Pick up 1'!I21</f>
        <v>0</v>
      </c>
      <c r="I5" s="277">
        <f>'Pick up 1'!J21</f>
        <v>0</v>
      </c>
      <c r="J5" s="277">
        <f>'Pick up 1'!K21</f>
        <v>0</v>
      </c>
      <c r="K5" s="277">
        <f>'Pick up 1'!L21</f>
        <v>0</v>
      </c>
      <c r="L5" s="277">
        <f>'Pick up 1'!M21</f>
        <v>0</v>
      </c>
      <c r="M5" s="277">
        <f>'Pick up 1'!N21</f>
        <v>0</v>
      </c>
      <c r="N5" s="277">
        <f>'Pick up 1'!O21</f>
        <v>0</v>
      </c>
      <c r="O5" s="277">
        <f>'Pick up 1'!P21</f>
        <v>0</v>
      </c>
      <c r="P5" s="277">
        <f>'Pick up 1'!Q21</f>
        <v>0</v>
      </c>
      <c r="Q5" s="277">
        <f>'Pick up 1'!R21</f>
        <v>0</v>
      </c>
      <c r="R5" s="277">
        <f>'Pick up 1'!S21</f>
        <v>0</v>
      </c>
      <c r="S5" s="277">
        <f>'Pick up 1'!T21</f>
        <v>0</v>
      </c>
      <c r="T5" s="277">
        <f>'Pick up 1'!U21</f>
        <v>0</v>
      </c>
      <c r="U5" s="277">
        <f>'Pick up 1'!V21</f>
        <v>0</v>
      </c>
      <c r="V5" s="277">
        <f>'Pick up 1'!W21</f>
        <v>0</v>
      </c>
      <c r="W5" s="277">
        <f>'Pick up 1'!X21</f>
        <v>0</v>
      </c>
      <c r="X5" s="277">
        <f>'Pick up 1'!Y21</f>
        <v>0</v>
      </c>
      <c r="Y5" s="277">
        <f>'Pick up 1'!Z21</f>
        <v>0</v>
      </c>
      <c r="Z5" s="277">
        <f>'Pick up 1'!AA21</f>
        <v>0</v>
      </c>
      <c r="AA5" s="277">
        <f>'Pick up 1'!AB21</f>
        <v>1</v>
      </c>
      <c r="AB5" s="277">
        <f>'Pick up 1'!AC21</f>
        <v>1</v>
      </c>
      <c r="AC5" s="277">
        <f>'Pick up 1'!AD21</f>
        <v>1</v>
      </c>
      <c r="AD5" s="277">
        <f>'Pick up 1'!AE21</f>
        <v>1</v>
      </c>
      <c r="AE5" s="277">
        <f>'Pick up 1'!AF21</f>
        <v>1</v>
      </c>
      <c r="AF5" s="277">
        <f>'Pick up 1'!AG21</f>
        <v>0</v>
      </c>
      <c r="AG5" s="277">
        <f>'Pick up 1'!AH21</f>
        <v>0</v>
      </c>
      <c r="AH5" s="277">
        <f>'Pick up 1'!AI21</f>
        <v>0</v>
      </c>
      <c r="AI5" s="277">
        <f>'Pick up 1'!AJ21</f>
        <v>0</v>
      </c>
      <c r="AJ5" s="277">
        <f>'Pick up 1'!AK21</f>
        <v>0</v>
      </c>
      <c r="AK5" s="277">
        <f>'Pick up 1'!AL21</f>
        <v>0</v>
      </c>
      <c r="AL5" s="277">
        <f>'Pick up 1'!AM21</f>
        <v>0</v>
      </c>
      <c r="AM5" s="277">
        <f>'Pick up 1'!AN21</f>
        <v>0</v>
      </c>
      <c r="AN5" s="277">
        <f>'Pick up 1'!AO21</f>
        <v>0</v>
      </c>
      <c r="AO5" s="277">
        <f>'Pick up 1'!AP21</f>
        <v>0</v>
      </c>
      <c r="AP5" s="277">
        <f>'Pick up 1'!AQ21</f>
        <v>0</v>
      </c>
      <c r="AQ5" s="277">
        <f>'Pick up 1'!AR21</f>
        <v>0</v>
      </c>
      <c r="AR5" s="277">
        <f>'Pick up 1'!AS21</f>
        <v>0</v>
      </c>
      <c r="AS5" s="277">
        <f>'Pick up 1'!AT21</f>
        <v>0</v>
      </c>
      <c r="AT5" s="277">
        <f>'Pick up 1'!AU21</f>
        <v>0</v>
      </c>
      <c r="AU5" s="277">
        <f>'Pick up 1'!AV21</f>
        <v>0</v>
      </c>
      <c r="AV5" s="277">
        <f>'Pick up 1'!AW21</f>
        <v>0</v>
      </c>
      <c r="AW5" s="277">
        <f>'Pick up 1'!AX21</f>
        <v>0</v>
      </c>
      <c r="AX5" s="277">
        <f>'Pick up 1'!AY21</f>
        <v>0</v>
      </c>
      <c r="AY5" s="277">
        <f>'Pick up 1'!AZ21</f>
        <v>0</v>
      </c>
      <c r="AZ5" s="277">
        <f>'Pick up 1'!BA21</f>
        <v>0</v>
      </c>
      <c r="BA5" s="277">
        <f>'Pick up 1'!BB21</f>
        <v>0</v>
      </c>
      <c r="BB5" s="277">
        <f>'Pick up 1'!BC21</f>
        <v>0</v>
      </c>
      <c r="BC5" s="277">
        <f>'Pick up 1'!BD21</f>
        <v>0</v>
      </c>
      <c r="BD5" s="277">
        <f>'Pick up 1'!BE21</f>
        <v>0</v>
      </c>
      <c r="BE5" s="277">
        <f>'Pick up 1'!BF21</f>
        <v>0</v>
      </c>
      <c r="BF5" s="277">
        <f>'Pick up 1'!BG21</f>
        <v>0</v>
      </c>
      <c r="BG5" s="277">
        <f>'Pick up 1'!BH21</f>
        <v>0</v>
      </c>
      <c r="BH5" s="277">
        <f>'Pick up 1'!BI21</f>
        <v>1</v>
      </c>
      <c r="BI5" s="277">
        <f>'Pick up 1'!BJ21</f>
        <v>1</v>
      </c>
      <c r="BJ5" s="277">
        <f>'Pick up 1'!BK21</f>
        <v>1</v>
      </c>
      <c r="BK5" s="277">
        <f>'Pick up 1'!BL21</f>
        <v>1</v>
      </c>
      <c r="BL5" s="277">
        <f>'Pick up 1'!BM21</f>
        <v>1</v>
      </c>
      <c r="BM5" s="277">
        <f>'Pick up 1'!BN21</f>
        <v>1</v>
      </c>
      <c r="BN5" s="277">
        <f>'Pick up 1'!BO21</f>
        <v>1</v>
      </c>
      <c r="BO5" s="277">
        <f>'Pick up 1'!BP21</f>
        <v>0</v>
      </c>
      <c r="BP5" s="277">
        <f>'Pick up 1'!BQ21</f>
        <v>0</v>
      </c>
      <c r="BQ5" s="277">
        <f>'Pick up 1'!BR21</f>
        <v>0</v>
      </c>
      <c r="BR5" s="277">
        <f>'Pick up 1'!BS21</f>
        <v>0</v>
      </c>
      <c r="BS5" s="277">
        <f>'Pick up 1'!BT21</f>
        <v>0</v>
      </c>
      <c r="BT5" s="277">
        <f>'Pick up 1'!BU21</f>
        <v>0</v>
      </c>
      <c r="BU5" s="277">
        <f>'Pick up 1'!BV21</f>
        <v>0</v>
      </c>
      <c r="BV5" s="277">
        <f>'Pick up 1'!BW21</f>
        <v>0</v>
      </c>
      <c r="BW5" s="277">
        <f>'Pick up 1'!BX21</f>
        <v>0</v>
      </c>
      <c r="BX5" s="277">
        <f>'Pick up 1'!BY21</f>
        <v>0</v>
      </c>
      <c r="BY5" s="277">
        <f>'Pick up 1'!BZ21</f>
        <v>0</v>
      </c>
      <c r="BZ5" s="277">
        <f>'Pick up 1'!CA21</f>
        <v>0</v>
      </c>
      <c r="CA5" s="277">
        <f>'Pick up 1'!CB21</f>
        <v>0</v>
      </c>
      <c r="CB5" s="277">
        <f>'Pick up 1'!CC21</f>
        <v>0</v>
      </c>
      <c r="CC5" s="277">
        <f>'Pick up 1'!CD21</f>
        <v>0</v>
      </c>
      <c r="CD5" s="277">
        <f>'Pick up 1'!CE21</f>
        <v>0</v>
      </c>
      <c r="CE5" s="277">
        <f>'Pick up 1'!CF21</f>
        <v>0</v>
      </c>
      <c r="CF5" s="277">
        <f>'Pick up 1'!CG21</f>
        <v>0</v>
      </c>
      <c r="CG5" s="277">
        <f>'Pick up 1'!CH21</f>
        <v>0</v>
      </c>
      <c r="CH5" s="277">
        <f>'Pick up 1'!CI21</f>
        <v>0</v>
      </c>
      <c r="CI5" s="277">
        <f>'Pick up 1'!CJ21</f>
        <v>0</v>
      </c>
      <c r="CJ5" s="277">
        <f>'Pick up 1'!CK21</f>
        <v>69</v>
      </c>
      <c r="CK5" s="277">
        <f>'Pick up 1'!CL21</f>
        <v>69</v>
      </c>
      <c r="CL5" s="277">
        <f>'Pick up 1'!CM21</f>
        <v>69</v>
      </c>
      <c r="CM5" s="277">
        <f>'Pick up 1'!CN21</f>
        <v>0</v>
      </c>
      <c r="CN5" s="277">
        <f>'Pick up 1'!CO21</f>
        <v>0</v>
      </c>
      <c r="CO5" s="277">
        <f>'Pick up 1'!CP21</f>
        <v>0</v>
      </c>
      <c r="CP5" s="277">
        <f>'Pick up 1'!CQ21</f>
        <v>0</v>
      </c>
      <c r="CQ5" s="277">
        <f>'Pick up 1'!CR21</f>
        <v>0</v>
      </c>
      <c r="CR5" s="277">
        <f>'Pick up 1'!CS21</f>
        <v>0</v>
      </c>
      <c r="CS5" s="277">
        <f>'Pick up 1'!CT21</f>
        <v>0</v>
      </c>
      <c r="CT5" s="277">
        <f>'Pick up 1'!CU21</f>
        <v>0</v>
      </c>
      <c r="CU5" s="277">
        <f>'Pick up 1'!CV21</f>
        <v>0</v>
      </c>
      <c r="CV5" s="277">
        <f>'Pick up 1'!CW21</f>
        <v>0</v>
      </c>
      <c r="CW5" s="277">
        <f>'Pick up 1'!CX21</f>
        <v>0</v>
      </c>
      <c r="CX5" s="277">
        <f>'Pick up 1'!CY21</f>
        <v>0</v>
      </c>
      <c r="CY5" s="277">
        <f>'Pick up 1'!CZ21</f>
        <v>0</v>
      </c>
      <c r="CZ5" s="277">
        <f>'Pick up 1'!DA21</f>
        <v>0</v>
      </c>
      <c r="DA5" s="277">
        <f>'Pick up 1'!DB21</f>
        <v>0</v>
      </c>
      <c r="DB5" s="277">
        <f>'Pick up 1'!DC21</f>
        <v>0</v>
      </c>
      <c r="DC5" s="277">
        <f>'Pick up 1'!DD21</f>
        <v>0</v>
      </c>
      <c r="DD5" s="277">
        <f>'Pick up 1'!DE21</f>
        <v>0</v>
      </c>
      <c r="DE5" s="277">
        <f>'Pick up 1'!DF21</f>
        <v>0</v>
      </c>
      <c r="DF5" s="277">
        <f>'Pick up 1'!DG21</f>
        <v>0</v>
      </c>
      <c r="DG5" s="277">
        <f>'Pick up 1'!DH21</f>
        <v>0</v>
      </c>
      <c r="DH5" s="277">
        <f>'Pick up 1'!DI21</f>
        <v>0</v>
      </c>
      <c r="DI5" s="277">
        <f>'Pick up 1'!DJ21</f>
        <v>0</v>
      </c>
      <c r="DJ5" s="277">
        <f>'Pick up 1'!DK21</f>
        <v>0</v>
      </c>
      <c r="DK5" s="277">
        <f>'Pick up 1'!DL21</f>
        <v>0</v>
      </c>
      <c r="DL5" s="277">
        <f>'Pick up 1'!DM21</f>
        <v>0</v>
      </c>
      <c r="DM5" s="277">
        <f>'Pick up 1'!DN21</f>
        <v>0</v>
      </c>
      <c r="DN5" s="277">
        <f>'Pick up 1'!DO21</f>
        <v>0</v>
      </c>
      <c r="DO5" s="277">
        <f>'Pick up 1'!DP21</f>
        <v>0</v>
      </c>
      <c r="DP5" s="277">
        <f>'Pick up 1'!DQ21</f>
        <v>0</v>
      </c>
      <c r="DQ5" s="277">
        <f>'Pick up 1'!DR21</f>
        <v>0</v>
      </c>
      <c r="DR5" s="277">
        <f>'Pick up 1'!DS21</f>
        <v>0</v>
      </c>
      <c r="DS5" s="277">
        <f>'Pick up 1'!DT21</f>
        <v>0</v>
      </c>
      <c r="DT5" s="277">
        <f>'Pick up 1'!DU21</f>
        <v>0</v>
      </c>
      <c r="DU5" s="277">
        <f>'Pick up 1'!DV21</f>
        <v>0</v>
      </c>
      <c r="DV5" s="277">
        <f>'Pick up 1'!DW21</f>
        <v>0</v>
      </c>
      <c r="DW5" s="277">
        <f>'Pick up 1'!DX21</f>
        <v>0</v>
      </c>
      <c r="DX5" s="277">
        <f>'Pick up 1'!DY21</f>
        <v>0</v>
      </c>
      <c r="DY5" s="278">
        <f>'Pick up 1'!DZ21</f>
        <v>0</v>
      </c>
    </row>
    <row r="6" spans="1:143" x14ac:dyDescent="0.3">
      <c r="A6" s="207">
        <f t="shared" ref="A6:A50" si="3">7+A5</f>
        <v>42992</v>
      </c>
      <c r="B6" s="252">
        <f>'Pick up 1'!C29</f>
        <v>0</v>
      </c>
      <c r="C6" s="253">
        <f>'Pick up 1'!D29</f>
        <v>0</v>
      </c>
      <c r="D6" s="253">
        <f>'Pick up 1'!E29</f>
        <v>0</v>
      </c>
      <c r="E6" s="253">
        <f>'Pick up 1'!F29</f>
        <v>0</v>
      </c>
      <c r="F6" s="253">
        <f>'Pick up 1'!G29</f>
        <v>0</v>
      </c>
      <c r="G6" s="253">
        <f>'Pick up 1'!H29</f>
        <v>0</v>
      </c>
      <c r="H6" s="253">
        <f>'Pick up 1'!I29</f>
        <v>0</v>
      </c>
      <c r="I6" s="253">
        <f>'Pick up 1'!J29</f>
        <v>0</v>
      </c>
      <c r="J6" s="253">
        <f>'Pick up 1'!K29</f>
        <v>0</v>
      </c>
      <c r="K6" s="253">
        <f>'Pick up 1'!L29</f>
        <v>0</v>
      </c>
      <c r="L6" s="253">
        <f>'Pick up 1'!M29</f>
        <v>0</v>
      </c>
      <c r="M6" s="253">
        <f>'Pick up 1'!N29</f>
        <v>0</v>
      </c>
      <c r="N6" s="253">
        <f>'Pick up 1'!O29</f>
        <v>0</v>
      </c>
      <c r="O6" s="253">
        <f>'Pick up 1'!P29</f>
        <v>0</v>
      </c>
      <c r="P6" s="253">
        <f>'Pick up 1'!Q29</f>
        <v>0</v>
      </c>
      <c r="Q6" s="253">
        <f>'Pick up 1'!R29</f>
        <v>0</v>
      </c>
      <c r="R6" s="253">
        <f>'Pick up 1'!S29</f>
        <v>0</v>
      </c>
      <c r="S6" s="253">
        <f>'Pick up 1'!T29</f>
        <v>0</v>
      </c>
      <c r="T6" s="253">
        <f>'Pick up 1'!U29</f>
        <v>0</v>
      </c>
      <c r="U6" s="253">
        <f>'Pick up 1'!V29</f>
        <v>0</v>
      </c>
      <c r="V6" s="253">
        <f>'Pick up 1'!W29</f>
        <v>0</v>
      </c>
      <c r="W6" s="253">
        <f>'Pick up 1'!X29</f>
        <v>0</v>
      </c>
      <c r="X6" s="253">
        <f>'Pick up 1'!Y29</f>
        <v>0</v>
      </c>
      <c r="Y6" s="253">
        <f>'Pick up 1'!Z29</f>
        <v>0</v>
      </c>
      <c r="Z6" s="253">
        <f>'Pick up 1'!AA29</f>
        <v>0</v>
      </c>
      <c r="AA6" s="253">
        <f>'Pick up 1'!AB29</f>
        <v>0</v>
      </c>
      <c r="AB6" s="253">
        <f>'Pick up 1'!AC29</f>
        <v>0</v>
      </c>
      <c r="AC6" s="253">
        <f>'Pick up 1'!AD29</f>
        <v>0</v>
      </c>
      <c r="AD6" s="253">
        <f>'Pick up 1'!AE29</f>
        <v>0</v>
      </c>
      <c r="AE6" s="253">
        <f>'Pick up 1'!AF29</f>
        <v>0</v>
      </c>
      <c r="AF6" s="253">
        <f>'Pick up 1'!AG29</f>
        <v>0</v>
      </c>
      <c r="AG6" s="253">
        <f>'Pick up 1'!AH29</f>
        <v>0</v>
      </c>
      <c r="AH6" s="253">
        <f>'Pick up 1'!AI29</f>
        <v>10</v>
      </c>
      <c r="AI6" s="253">
        <f>'Pick up 1'!AJ29</f>
        <v>10</v>
      </c>
      <c r="AJ6" s="253">
        <f>'Pick up 1'!AK29</f>
        <v>0</v>
      </c>
      <c r="AK6" s="253">
        <f>'Pick up 1'!AL29</f>
        <v>0</v>
      </c>
      <c r="AL6" s="253">
        <f>'Pick up 1'!AM29</f>
        <v>0</v>
      </c>
      <c r="AM6" s="253">
        <f>'Pick up 1'!AN29</f>
        <v>0</v>
      </c>
      <c r="AN6" s="253">
        <f>'Pick up 1'!AO29</f>
        <v>0</v>
      </c>
      <c r="AO6" s="253">
        <f>'Pick up 1'!AP29</f>
        <v>0</v>
      </c>
      <c r="AP6" s="253">
        <f>'Pick up 1'!AQ29</f>
        <v>0</v>
      </c>
      <c r="AQ6" s="253">
        <f>'Pick up 1'!AR29</f>
        <v>0</v>
      </c>
      <c r="AR6" s="253">
        <f>'Pick up 1'!AS29</f>
        <v>0</v>
      </c>
      <c r="AS6" s="253">
        <f>'Pick up 1'!AT29</f>
        <v>0</v>
      </c>
      <c r="AT6" s="253">
        <f>'Pick up 1'!AU29</f>
        <v>0</v>
      </c>
      <c r="AU6" s="253">
        <f>'Pick up 1'!AV29</f>
        <v>0</v>
      </c>
      <c r="AV6" s="253">
        <f>'Pick up 1'!AW29</f>
        <v>0</v>
      </c>
      <c r="AW6" s="253">
        <f>'Pick up 1'!AX29</f>
        <v>0</v>
      </c>
      <c r="AX6" s="253">
        <f>'Pick up 1'!AY29</f>
        <v>0</v>
      </c>
      <c r="AY6" s="253">
        <f>'Pick up 1'!AZ29</f>
        <v>0</v>
      </c>
      <c r="AZ6" s="253">
        <f>'Pick up 1'!BA29</f>
        <v>0</v>
      </c>
      <c r="BA6" s="253">
        <f>'Pick up 1'!BB29</f>
        <v>0</v>
      </c>
      <c r="BB6" s="253">
        <f>'Pick up 1'!BC29</f>
        <v>0</v>
      </c>
      <c r="BC6" s="253">
        <f>'Pick up 1'!BD29</f>
        <v>0</v>
      </c>
      <c r="BD6" s="253">
        <f>'Pick up 1'!BE29</f>
        <v>0</v>
      </c>
      <c r="BE6" s="253">
        <f>'Pick up 1'!BF29</f>
        <v>0</v>
      </c>
      <c r="BF6" s="253">
        <f>'Pick up 1'!BG29</f>
        <v>0</v>
      </c>
      <c r="BG6" s="253">
        <f>'Pick up 1'!BH29</f>
        <v>0</v>
      </c>
      <c r="BH6" s="253">
        <f>'Pick up 1'!BI29</f>
        <v>0</v>
      </c>
      <c r="BI6" s="253">
        <f>'Pick up 1'!BJ29</f>
        <v>0</v>
      </c>
      <c r="BJ6" s="253">
        <f>'Pick up 1'!BK29</f>
        <v>0</v>
      </c>
      <c r="BK6" s="253">
        <f>'Pick up 1'!BL29</f>
        <v>0</v>
      </c>
      <c r="BL6" s="253">
        <f>'Pick up 1'!BM29</f>
        <v>0</v>
      </c>
      <c r="BM6" s="253">
        <f>'Pick up 1'!BN29</f>
        <v>0</v>
      </c>
      <c r="BN6" s="253">
        <f>'Pick up 1'!BO29</f>
        <v>0</v>
      </c>
      <c r="BO6" s="253">
        <f>'Pick up 1'!BP29</f>
        <v>0</v>
      </c>
      <c r="BP6" s="253">
        <f>'Pick up 1'!BQ29</f>
        <v>0</v>
      </c>
      <c r="BQ6" s="253">
        <f>'Pick up 1'!BR29</f>
        <v>0</v>
      </c>
      <c r="BR6" s="253">
        <f>'Pick up 1'!BS29</f>
        <v>0</v>
      </c>
      <c r="BS6" s="253">
        <f>'Pick up 1'!BT29</f>
        <v>0</v>
      </c>
      <c r="BT6" s="253">
        <f>'Pick up 1'!BU29</f>
        <v>0</v>
      </c>
      <c r="BU6" s="253">
        <f>'Pick up 1'!BV29</f>
        <v>0</v>
      </c>
      <c r="BV6" s="253">
        <f>'Pick up 1'!BW29</f>
        <v>0</v>
      </c>
      <c r="BW6" s="253">
        <f>'Pick up 1'!BX29</f>
        <v>0</v>
      </c>
      <c r="BX6" s="253">
        <f>'Pick up 1'!BY29</f>
        <v>0</v>
      </c>
      <c r="BY6" s="253">
        <f>'Pick up 1'!BZ29</f>
        <v>0</v>
      </c>
      <c r="BZ6" s="253">
        <f>'Pick up 1'!CA29</f>
        <v>0</v>
      </c>
      <c r="CA6" s="253">
        <f>'Pick up 1'!CB29</f>
        <v>0</v>
      </c>
      <c r="CB6" s="253">
        <f>'Pick up 1'!CC29</f>
        <v>0</v>
      </c>
      <c r="CC6" s="253">
        <f>'Pick up 1'!CD29</f>
        <v>0</v>
      </c>
      <c r="CD6" s="253">
        <f>'Pick up 1'!CE29</f>
        <v>0</v>
      </c>
      <c r="CE6" s="253">
        <f>'Pick up 1'!CF29</f>
        <v>0</v>
      </c>
      <c r="CF6" s="253">
        <f>'Pick up 1'!CG29</f>
        <v>0</v>
      </c>
      <c r="CG6" s="253">
        <f>'Pick up 1'!CH29</f>
        <v>0</v>
      </c>
      <c r="CH6" s="253">
        <f>'Pick up 1'!CI29</f>
        <v>0</v>
      </c>
      <c r="CI6" s="253">
        <f>'Pick up 1'!CJ29</f>
        <v>0</v>
      </c>
      <c r="CJ6" s="253">
        <f>'Pick up 1'!CK29</f>
        <v>0</v>
      </c>
      <c r="CK6" s="253">
        <f>'Pick up 1'!CL29</f>
        <v>0</v>
      </c>
      <c r="CL6" s="253">
        <f>'Pick up 1'!CM29</f>
        <v>0</v>
      </c>
      <c r="CM6" s="253">
        <f>'Pick up 1'!CN29</f>
        <v>0</v>
      </c>
      <c r="CN6" s="253">
        <f>'Pick up 1'!CO29</f>
        <v>0</v>
      </c>
      <c r="CO6" s="253">
        <f>'Pick up 1'!CP29</f>
        <v>0</v>
      </c>
      <c r="CP6" s="253">
        <f>'Pick up 1'!CQ29</f>
        <v>0</v>
      </c>
      <c r="CQ6" s="253">
        <f>'Pick up 1'!CR29</f>
        <v>0</v>
      </c>
      <c r="CR6" s="253">
        <f>'Pick up 1'!CS29</f>
        <v>0</v>
      </c>
      <c r="CS6" s="253">
        <f>'Pick up 1'!CT29</f>
        <v>0</v>
      </c>
      <c r="CT6" s="253">
        <f>'Pick up 1'!CU29</f>
        <v>0</v>
      </c>
      <c r="CU6" s="253">
        <f>'Pick up 1'!CV29</f>
        <v>0</v>
      </c>
      <c r="CV6" s="253">
        <f>'Pick up 1'!CW29</f>
        <v>0</v>
      </c>
      <c r="CW6" s="253">
        <f>'Pick up 1'!CX29</f>
        <v>0</v>
      </c>
      <c r="CX6" s="253">
        <f>'Pick up 1'!CY29</f>
        <v>0</v>
      </c>
      <c r="CY6" s="253">
        <f>'Pick up 1'!CZ29</f>
        <v>0</v>
      </c>
      <c r="CZ6" s="253">
        <f>'Pick up 1'!DA29</f>
        <v>0</v>
      </c>
      <c r="DA6" s="253">
        <f>'Pick up 1'!DB29</f>
        <v>0</v>
      </c>
      <c r="DB6" s="253">
        <f>'Pick up 1'!DC29</f>
        <v>0</v>
      </c>
      <c r="DC6" s="253">
        <f>'Pick up 1'!DD29</f>
        <v>0</v>
      </c>
      <c r="DD6" s="253">
        <f>'Pick up 1'!DE29</f>
        <v>0</v>
      </c>
      <c r="DE6" s="253">
        <f>'Pick up 1'!DF29</f>
        <v>0</v>
      </c>
      <c r="DF6" s="253">
        <f>'Pick up 1'!DG29</f>
        <v>0</v>
      </c>
      <c r="DG6" s="253">
        <f>'Pick up 1'!DH29</f>
        <v>0</v>
      </c>
      <c r="DH6" s="253">
        <f>'Pick up 1'!DI29</f>
        <v>0</v>
      </c>
      <c r="DI6" s="253">
        <f>'Pick up 1'!DJ29</f>
        <v>0</v>
      </c>
      <c r="DJ6" s="253">
        <f>'Pick up 1'!DK29</f>
        <v>0</v>
      </c>
      <c r="DK6" s="253">
        <f>'Pick up 1'!DL29</f>
        <v>0</v>
      </c>
      <c r="DL6" s="253">
        <f>'Pick up 1'!DM29</f>
        <v>0</v>
      </c>
      <c r="DM6" s="253">
        <f>'Pick up 1'!DN29</f>
        <v>0</v>
      </c>
      <c r="DN6" s="253">
        <f>'Pick up 1'!DO29</f>
        <v>0</v>
      </c>
      <c r="DO6" s="253">
        <f>'Pick up 1'!DP29</f>
        <v>0</v>
      </c>
      <c r="DP6" s="253">
        <f>'Pick up 1'!DQ29</f>
        <v>0</v>
      </c>
      <c r="DQ6" s="253">
        <f>'Pick up 1'!DR29</f>
        <v>0</v>
      </c>
      <c r="DR6" s="253">
        <f>'Pick up 1'!DS29</f>
        <v>0</v>
      </c>
      <c r="DS6" s="253">
        <f>'Pick up 1'!DT29</f>
        <v>0</v>
      </c>
      <c r="DT6" s="253">
        <f>'Pick up 1'!DU29</f>
        <v>0</v>
      </c>
      <c r="DU6" s="253">
        <f>'Pick up 1'!DV29</f>
        <v>0</v>
      </c>
      <c r="DV6" s="253">
        <f>'Pick up 1'!DW29</f>
        <v>0</v>
      </c>
      <c r="DW6" s="253">
        <f>'Pick up 1'!DX29</f>
        <v>0</v>
      </c>
      <c r="DX6" s="253">
        <f>'Pick up 1'!DY29</f>
        <v>0</v>
      </c>
      <c r="DY6" s="254">
        <f>'Pick up 1'!DZ29</f>
        <v>0</v>
      </c>
    </row>
    <row r="7" spans="1:143" x14ac:dyDescent="0.3">
      <c r="A7" s="207">
        <f t="shared" si="3"/>
        <v>42999</v>
      </c>
      <c r="B7" s="252">
        <f>'Pick up 1'!C37</f>
        <v>0</v>
      </c>
      <c r="C7" s="253">
        <f>'Pick up 1'!D37</f>
        <v>0</v>
      </c>
      <c r="D7" s="253">
        <f>'Pick up 1'!E37</f>
        <v>0</v>
      </c>
      <c r="E7" s="253">
        <f>'Pick up 1'!F37</f>
        <v>0</v>
      </c>
      <c r="F7" s="253">
        <f>'Pick up 1'!G37</f>
        <v>0</v>
      </c>
      <c r="G7" s="253">
        <f>'Pick up 1'!H37</f>
        <v>0</v>
      </c>
      <c r="H7" s="253">
        <f>'Pick up 1'!I37</f>
        <v>0</v>
      </c>
      <c r="I7" s="253">
        <f>'Pick up 1'!J37</f>
        <v>0</v>
      </c>
      <c r="J7" s="253">
        <f>'Pick up 1'!K37</f>
        <v>0</v>
      </c>
      <c r="K7" s="253">
        <f>'Pick up 1'!L37</f>
        <v>0</v>
      </c>
      <c r="L7" s="253">
        <f>'Pick up 1'!M37</f>
        <v>0</v>
      </c>
      <c r="M7" s="253">
        <f>'Pick up 1'!N37</f>
        <v>0</v>
      </c>
      <c r="N7" s="253">
        <f>'Pick up 1'!O37</f>
        <v>0</v>
      </c>
      <c r="O7" s="253">
        <f>'Pick up 1'!P37</f>
        <v>0</v>
      </c>
      <c r="P7" s="253">
        <f>'Pick up 1'!Q37</f>
        <v>0</v>
      </c>
      <c r="Q7" s="253">
        <f>'Pick up 1'!R37</f>
        <v>1</v>
      </c>
      <c r="R7" s="253">
        <f>'Pick up 1'!S37</f>
        <v>1</v>
      </c>
      <c r="S7" s="253">
        <f>'Pick up 1'!T37</f>
        <v>1</v>
      </c>
      <c r="T7" s="253">
        <f>'Pick up 1'!U37</f>
        <v>1</v>
      </c>
      <c r="U7" s="253">
        <f>'Pick up 1'!V37</f>
        <v>0</v>
      </c>
      <c r="V7" s="253">
        <f>'Pick up 1'!W37</f>
        <v>0</v>
      </c>
      <c r="W7" s="253">
        <f>'Pick up 1'!X37</f>
        <v>0</v>
      </c>
      <c r="X7" s="253">
        <f>'Pick up 1'!Y37</f>
        <v>0</v>
      </c>
      <c r="Y7" s="253">
        <f>'Pick up 1'!Z37</f>
        <v>0</v>
      </c>
      <c r="Z7" s="253">
        <f>'Pick up 1'!AA37</f>
        <v>0</v>
      </c>
      <c r="AA7" s="253">
        <f>'Pick up 1'!AB37</f>
        <v>0</v>
      </c>
      <c r="AB7" s="253">
        <f>'Pick up 1'!AC37</f>
        <v>0</v>
      </c>
      <c r="AC7" s="253">
        <f>'Pick up 1'!AD37</f>
        <v>0</v>
      </c>
      <c r="AD7" s="253">
        <f>'Pick up 1'!AE37</f>
        <v>0</v>
      </c>
      <c r="AE7" s="253">
        <f>'Pick up 1'!AF37</f>
        <v>0</v>
      </c>
      <c r="AF7" s="253">
        <f>'Pick up 1'!AG37</f>
        <v>0</v>
      </c>
      <c r="AG7" s="253">
        <f>'Pick up 1'!AH37</f>
        <v>0</v>
      </c>
      <c r="AH7" s="253">
        <f>'Pick up 1'!AI37</f>
        <v>0</v>
      </c>
      <c r="AI7" s="253">
        <f>'Pick up 1'!AJ37</f>
        <v>0</v>
      </c>
      <c r="AJ7" s="253">
        <f>'Pick up 1'!AK37</f>
        <v>0</v>
      </c>
      <c r="AK7" s="253">
        <f>'Pick up 1'!AL37</f>
        <v>0</v>
      </c>
      <c r="AL7" s="253">
        <f>'Pick up 1'!AM37</f>
        <v>0</v>
      </c>
      <c r="AM7" s="253">
        <f>'Pick up 1'!AN37</f>
        <v>0</v>
      </c>
      <c r="AN7" s="253">
        <f>'Pick up 1'!AO37</f>
        <v>0</v>
      </c>
      <c r="AO7" s="253">
        <f>'Pick up 1'!AP37</f>
        <v>0</v>
      </c>
      <c r="AP7" s="253">
        <f>'Pick up 1'!AQ37</f>
        <v>0</v>
      </c>
      <c r="AQ7" s="253">
        <f>'Pick up 1'!AR37</f>
        <v>0</v>
      </c>
      <c r="AR7" s="253">
        <f>'Pick up 1'!AS37</f>
        <v>0</v>
      </c>
      <c r="AS7" s="253">
        <f>'Pick up 1'!AT37</f>
        <v>0</v>
      </c>
      <c r="AT7" s="253">
        <f>'Pick up 1'!AU37</f>
        <v>0</v>
      </c>
      <c r="AU7" s="253">
        <f>'Pick up 1'!AV37</f>
        <v>0</v>
      </c>
      <c r="AV7" s="253">
        <f>'Pick up 1'!AW37</f>
        <v>0</v>
      </c>
      <c r="AW7" s="253">
        <f>'Pick up 1'!AX37</f>
        <v>0</v>
      </c>
      <c r="AX7" s="253">
        <f>'Pick up 1'!AY37</f>
        <v>0</v>
      </c>
      <c r="AY7" s="253">
        <f>'Pick up 1'!AZ37</f>
        <v>0</v>
      </c>
      <c r="AZ7" s="253">
        <f>'Pick up 1'!BA37</f>
        <v>0</v>
      </c>
      <c r="BA7" s="253">
        <f>'Pick up 1'!BB37</f>
        <v>0</v>
      </c>
      <c r="BB7" s="253">
        <f>'Pick up 1'!BC37</f>
        <v>0</v>
      </c>
      <c r="BC7" s="253">
        <f>'Pick up 1'!BD37</f>
        <v>0</v>
      </c>
      <c r="BD7" s="253">
        <f>'Pick up 1'!BE37</f>
        <v>0</v>
      </c>
      <c r="BE7" s="253">
        <f>'Pick up 1'!BF37</f>
        <v>0</v>
      </c>
      <c r="BF7" s="253">
        <f>'Pick up 1'!BG37</f>
        <v>0</v>
      </c>
      <c r="BG7" s="253">
        <f>'Pick up 1'!BH37</f>
        <v>0</v>
      </c>
      <c r="BH7" s="253">
        <f>'Pick up 1'!BI37</f>
        <v>0</v>
      </c>
      <c r="BI7" s="253">
        <f>'Pick up 1'!BJ37</f>
        <v>0</v>
      </c>
      <c r="BJ7" s="253">
        <f>'Pick up 1'!BK37</f>
        <v>0</v>
      </c>
      <c r="BK7" s="253">
        <f>'Pick up 1'!BL37</f>
        <v>0</v>
      </c>
      <c r="BL7" s="253">
        <f>'Pick up 1'!BM37</f>
        <v>0</v>
      </c>
      <c r="BM7" s="253">
        <f>'Pick up 1'!BN37</f>
        <v>0</v>
      </c>
      <c r="BN7" s="253">
        <f>'Pick up 1'!BO37</f>
        <v>0</v>
      </c>
      <c r="BO7" s="253">
        <f>'Pick up 1'!BP37</f>
        <v>0</v>
      </c>
      <c r="BP7" s="253">
        <f>'Pick up 1'!BQ37</f>
        <v>0</v>
      </c>
      <c r="BQ7" s="253">
        <f>'Pick up 1'!BR37</f>
        <v>0</v>
      </c>
      <c r="BR7" s="253">
        <f>'Pick up 1'!BS37</f>
        <v>0</v>
      </c>
      <c r="BS7" s="253">
        <f>'Pick up 1'!BT37</f>
        <v>0</v>
      </c>
      <c r="BT7" s="253">
        <f>'Pick up 1'!BU37</f>
        <v>0</v>
      </c>
      <c r="BU7" s="253">
        <f>'Pick up 1'!BV37</f>
        <v>0</v>
      </c>
      <c r="BV7" s="253">
        <f>'Pick up 1'!BW37</f>
        <v>0</v>
      </c>
      <c r="BW7" s="253">
        <f>'Pick up 1'!BX37</f>
        <v>0</v>
      </c>
      <c r="BX7" s="253">
        <f>'Pick up 1'!BY37</f>
        <v>0</v>
      </c>
      <c r="BY7" s="253">
        <f>'Pick up 1'!BZ37</f>
        <v>0</v>
      </c>
      <c r="BZ7" s="253">
        <f>'Pick up 1'!CA37</f>
        <v>0</v>
      </c>
      <c r="CA7" s="253">
        <f>'Pick up 1'!CB37</f>
        <v>0</v>
      </c>
      <c r="CB7" s="253">
        <f>'Pick up 1'!CC37</f>
        <v>0</v>
      </c>
      <c r="CC7" s="253">
        <f>'Pick up 1'!CD37</f>
        <v>0</v>
      </c>
      <c r="CD7" s="253">
        <f>'Pick up 1'!CE37</f>
        <v>0</v>
      </c>
      <c r="CE7" s="253">
        <f>'Pick up 1'!CF37</f>
        <v>0</v>
      </c>
      <c r="CF7" s="253">
        <f>'Pick up 1'!CG37</f>
        <v>0</v>
      </c>
      <c r="CG7" s="253">
        <f>'Pick up 1'!CH37</f>
        <v>0</v>
      </c>
      <c r="CH7" s="253">
        <f>'Pick up 1'!CI37</f>
        <v>0</v>
      </c>
      <c r="CI7" s="253">
        <f>'Pick up 1'!CJ37</f>
        <v>0</v>
      </c>
      <c r="CJ7" s="253">
        <f>'Pick up 1'!CK37</f>
        <v>0</v>
      </c>
      <c r="CK7" s="253">
        <f>'Pick up 1'!CL37</f>
        <v>0</v>
      </c>
      <c r="CL7" s="253">
        <f>'Pick up 1'!CM37</f>
        <v>0</v>
      </c>
      <c r="CM7" s="253">
        <f>'Pick up 1'!CN37</f>
        <v>0</v>
      </c>
      <c r="CN7" s="253">
        <f>'Pick up 1'!CO37</f>
        <v>0</v>
      </c>
      <c r="CO7" s="253">
        <f>'Pick up 1'!CP37</f>
        <v>0</v>
      </c>
      <c r="CP7" s="253">
        <f>'Pick up 1'!CQ37</f>
        <v>0</v>
      </c>
      <c r="CQ7" s="253">
        <f>'Pick up 1'!CR37</f>
        <v>0</v>
      </c>
      <c r="CR7" s="253">
        <f>'Pick up 1'!CS37</f>
        <v>0</v>
      </c>
      <c r="CS7" s="253">
        <f>'Pick up 1'!CT37</f>
        <v>0</v>
      </c>
      <c r="CT7" s="253">
        <f>'Pick up 1'!CU37</f>
        <v>0</v>
      </c>
      <c r="CU7" s="253">
        <f>'Pick up 1'!CV37</f>
        <v>0</v>
      </c>
      <c r="CV7" s="253">
        <f>'Pick up 1'!CW37</f>
        <v>0</v>
      </c>
      <c r="CW7" s="253">
        <f>'Pick up 1'!CX37</f>
        <v>0</v>
      </c>
      <c r="CX7" s="253">
        <f>'Pick up 1'!CY37</f>
        <v>0</v>
      </c>
      <c r="CY7" s="253">
        <f>'Pick up 1'!CZ37</f>
        <v>0</v>
      </c>
      <c r="CZ7" s="253">
        <f>'Pick up 1'!DA37</f>
        <v>0</v>
      </c>
      <c r="DA7" s="253">
        <f>'Pick up 1'!DB37</f>
        <v>0</v>
      </c>
      <c r="DB7" s="253">
        <f>'Pick up 1'!DC37</f>
        <v>0</v>
      </c>
      <c r="DC7" s="253">
        <f>'Pick up 1'!DD37</f>
        <v>0</v>
      </c>
      <c r="DD7" s="253">
        <f>'Pick up 1'!DE37</f>
        <v>0</v>
      </c>
      <c r="DE7" s="253">
        <f>'Pick up 1'!DF37</f>
        <v>0</v>
      </c>
      <c r="DF7" s="253">
        <f>'Pick up 1'!DG37</f>
        <v>0</v>
      </c>
      <c r="DG7" s="253">
        <f>'Pick up 1'!DH37</f>
        <v>0</v>
      </c>
      <c r="DH7" s="253">
        <f>'Pick up 1'!DI37</f>
        <v>0</v>
      </c>
      <c r="DI7" s="253">
        <f>'Pick up 1'!DJ37</f>
        <v>0</v>
      </c>
      <c r="DJ7" s="253">
        <f>'Pick up 1'!DK37</f>
        <v>0</v>
      </c>
      <c r="DK7" s="253">
        <f>'Pick up 1'!DL37</f>
        <v>0</v>
      </c>
      <c r="DL7" s="253">
        <f>'Pick up 1'!DM37</f>
        <v>0</v>
      </c>
      <c r="DM7" s="253">
        <f>'Pick up 1'!DN37</f>
        <v>0</v>
      </c>
      <c r="DN7" s="253">
        <f>'Pick up 1'!DO37</f>
        <v>0</v>
      </c>
      <c r="DO7" s="253">
        <f>'Pick up 1'!DP37</f>
        <v>0</v>
      </c>
      <c r="DP7" s="253">
        <f>'Pick up 1'!DQ37</f>
        <v>0</v>
      </c>
      <c r="DQ7" s="253">
        <f>'Pick up 1'!DR37</f>
        <v>0</v>
      </c>
      <c r="DR7" s="253">
        <f>'Pick up 1'!DS37</f>
        <v>0</v>
      </c>
      <c r="DS7" s="253">
        <f>'Pick up 1'!DT37</f>
        <v>0</v>
      </c>
      <c r="DT7" s="253">
        <f>'Pick up 1'!DU37</f>
        <v>0</v>
      </c>
      <c r="DU7" s="253">
        <f>'Pick up 1'!DV37</f>
        <v>0</v>
      </c>
      <c r="DV7" s="253">
        <f>'Pick up 1'!DW37</f>
        <v>0</v>
      </c>
      <c r="DW7" s="253">
        <f>'Pick up 1'!DX37</f>
        <v>0</v>
      </c>
      <c r="DX7" s="253">
        <f>'Pick up 1'!DY37</f>
        <v>0</v>
      </c>
      <c r="DY7" s="254">
        <f>'Pick up 1'!DZ37</f>
        <v>0</v>
      </c>
    </row>
    <row r="8" spans="1:143" x14ac:dyDescent="0.3">
      <c r="A8" s="207">
        <f t="shared" si="3"/>
        <v>43006</v>
      </c>
      <c r="B8" s="252">
        <f>'Pick up 1'!C45</f>
        <v>0</v>
      </c>
      <c r="C8" s="253">
        <f>'Pick up 1'!D45</f>
        <v>0</v>
      </c>
      <c r="D8" s="253">
        <f>'Pick up 1'!E45</f>
        <v>0</v>
      </c>
      <c r="E8" s="253">
        <f>'Pick up 1'!F45</f>
        <v>0</v>
      </c>
      <c r="F8" s="253">
        <f>'Pick up 1'!G45</f>
        <v>0</v>
      </c>
      <c r="G8" s="253">
        <f>'Pick up 1'!H45</f>
        <v>0</v>
      </c>
      <c r="H8" s="253">
        <f>'Pick up 1'!I45</f>
        <v>0</v>
      </c>
      <c r="I8" s="253">
        <f>'Pick up 1'!J45</f>
        <v>0</v>
      </c>
      <c r="J8" s="253">
        <f>'Pick up 1'!K45</f>
        <v>0</v>
      </c>
      <c r="K8" s="253">
        <f>'Pick up 1'!L45</f>
        <v>0</v>
      </c>
      <c r="L8" s="253">
        <f>'Pick up 1'!M45</f>
        <v>0</v>
      </c>
      <c r="M8" s="253">
        <f>'Pick up 1'!N45</f>
        <v>0</v>
      </c>
      <c r="N8" s="253">
        <f>'Pick up 1'!O45</f>
        <v>0</v>
      </c>
      <c r="O8" s="253">
        <f>'Pick up 1'!P45</f>
        <v>0</v>
      </c>
      <c r="P8" s="253">
        <f>'Pick up 1'!Q45</f>
        <v>0</v>
      </c>
      <c r="Q8" s="253">
        <f>'Pick up 1'!R45</f>
        <v>0</v>
      </c>
      <c r="R8" s="253">
        <f>'Pick up 1'!S45</f>
        <v>0</v>
      </c>
      <c r="S8" s="253">
        <f>'Pick up 1'!T45</f>
        <v>0</v>
      </c>
      <c r="T8" s="253">
        <f>'Pick up 1'!U45</f>
        <v>0</v>
      </c>
      <c r="U8" s="253">
        <f>'Pick up 1'!V45</f>
        <v>0</v>
      </c>
      <c r="V8" s="253">
        <f>'Pick up 1'!W45</f>
        <v>0</v>
      </c>
      <c r="W8" s="253">
        <f>'Pick up 1'!X45</f>
        <v>0</v>
      </c>
      <c r="X8" s="253">
        <f>'Pick up 1'!Y45</f>
        <v>0</v>
      </c>
      <c r="Y8" s="253">
        <f>'Pick up 1'!Z45</f>
        <v>0</v>
      </c>
      <c r="Z8" s="253">
        <f>'Pick up 1'!AA45</f>
        <v>0</v>
      </c>
      <c r="AA8" s="253">
        <f>'Pick up 1'!AB45</f>
        <v>0</v>
      </c>
      <c r="AB8" s="253">
        <f>'Pick up 1'!AC45</f>
        <v>0</v>
      </c>
      <c r="AC8" s="253">
        <f>'Pick up 1'!AD45</f>
        <v>0</v>
      </c>
      <c r="AD8" s="253">
        <f>'Pick up 1'!AE45</f>
        <v>0</v>
      </c>
      <c r="AE8" s="253">
        <f>'Pick up 1'!AF45</f>
        <v>0</v>
      </c>
      <c r="AF8" s="253">
        <f>'Pick up 1'!AG45</f>
        <v>0</v>
      </c>
      <c r="AG8" s="253">
        <f>'Pick up 1'!AH45</f>
        <v>0</v>
      </c>
      <c r="AH8" s="253">
        <f>'Pick up 1'!AI45</f>
        <v>0</v>
      </c>
      <c r="AI8" s="253">
        <f>'Pick up 1'!AJ45</f>
        <v>0</v>
      </c>
      <c r="AJ8" s="253">
        <f>'Pick up 1'!AK45</f>
        <v>0</v>
      </c>
      <c r="AK8" s="253">
        <f>'Pick up 1'!AL45</f>
        <v>0</v>
      </c>
      <c r="AL8" s="253">
        <f>'Pick up 1'!AM45</f>
        <v>0</v>
      </c>
      <c r="AM8" s="253">
        <f>'Pick up 1'!AN45</f>
        <v>0</v>
      </c>
      <c r="AN8" s="253">
        <f>'Pick up 1'!AO45</f>
        <v>0</v>
      </c>
      <c r="AO8" s="253">
        <f>'Pick up 1'!AP45</f>
        <v>0</v>
      </c>
      <c r="AP8" s="253">
        <f>'Pick up 1'!AQ45</f>
        <v>0</v>
      </c>
      <c r="AQ8" s="253">
        <f>'Pick up 1'!AR45</f>
        <v>0</v>
      </c>
      <c r="AR8" s="253">
        <f>'Pick up 1'!AS45</f>
        <v>0</v>
      </c>
      <c r="AS8" s="253">
        <f>'Pick up 1'!AT45</f>
        <v>0</v>
      </c>
      <c r="AT8" s="253">
        <f>'Pick up 1'!AU45</f>
        <v>0</v>
      </c>
      <c r="AU8" s="253">
        <f>'Pick up 1'!AV45</f>
        <v>0</v>
      </c>
      <c r="AV8" s="253">
        <f>'Pick up 1'!AW45</f>
        <v>0</v>
      </c>
      <c r="AW8" s="253">
        <f>'Pick up 1'!AX45</f>
        <v>0</v>
      </c>
      <c r="AX8" s="253">
        <f>'Pick up 1'!AY45</f>
        <v>0</v>
      </c>
      <c r="AY8" s="253">
        <f>'Pick up 1'!AZ45</f>
        <v>0</v>
      </c>
      <c r="AZ8" s="253">
        <f>'Pick up 1'!BA45</f>
        <v>0</v>
      </c>
      <c r="BA8" s="253">
        <f>'Pick up 1'!BB45</f>
        <v>0</v>
      </c>
      <c r="BB8" s="253">
        <f>'Pick up 1'!BC45</f>
        <v>0</v>
      </c>
      <c r="BC8" s="253">
        <f>'Pick up 1'!BD45</f>
        <v>0</v>
      </c>
      <c r="BD8" s="253">
        <f>'Pick up 1'!BE45</f>
        <v>0</v>
      </c>
      <c r="BE8" s="253">
        <f>'Pick up 1'!BF45</f>
        <v>0</v>
      </c>
      <c r="BF8" s="253">
        <f>'Pick up 1'!BG45</f>
        <v>0</v>
      </c>
      <c r="BG8" s="253">
        <f>'Pick up 1'!BH45</f>
        <v>0</v>
      </c>
      <c r="BH8" s="253">
        <f>'Pick up 1'!BI45</f>
        <v>0</v>
      </c>
      <c r="BI8" s="253">
        <f>'Pick up 1'!BJ45</f>
        <v>0</v>
      </c>
      <c r="BJ8" s="253">
        <f>'Pick up 1'!BK45</f>
        <v>0</v>
      </c>
      <c r="BK8" s="253">
        <f>'Pick up 1'!BL45</f>
        <v>0</v>
      </c>
      <c r="BL8" s="253">
        <f>'Pick up 1'!BM45</f>
        <v>0</v>
      </c>
      <c r="BM8" s="253">
        <f>'Pick up 1'!BN45</f>
        <v>0</v>
      </c>
      <c r="BN8" s="253">
        <f>'Pick up 1'!BO45</f>
        <v>0</v>
      </c>
      <c r="BO8" s="253">
        <f>'Pick up 1'!BP45</f>
        <v>0</v>
      </c>
      <c r="BP8" s="253">
        <f>'Pick up 1'!BQ45</f>
        <v>0</v>
      </c>
      <c r="BQ8" s="253">
        <f>'Pick up 1'!BR45</f>
        <v>0</v>
      </c>
      <c r="BR8" s="253">
        <f>'Pick up 1'!BS45</f>
        <v>0</v>
      </c>
      <c r="BS8" s="253">
        <f>'Pick up 1'!BT45</f>
        <v>0</v>
      </c>
      <c r="BT8" s="253">
        <f>'Pick up 1'!BU45</f>
        <v>0</v>
      </c>
      <c r="BU8" s="253">
        <f>'Pick up 1'!BV45</f>
        <v>0</v>
      </c>
      <c r="BV8" s="253">
        <f>'Pick up 1'!BW45</f>
        <v>0</v>
      </c>
      <c r="BW8" s="253">
        <f>'Pick up 1'!BX45</f>
        <v>0</v>
      </c>
      <c r="BX8" s="253">
        <f>'Pick up 1'!BY45</f>
        <v>0</v>
      </c>
      <c r="BY8" s="253">
        <f>'Pick up 1'!BZ45</f>
        <v>0</v>
      </c>
      <c r="BZ8" s="253">
        <f>'Pick up 1'!CA45</f>
        <v>0</v>
      </c>
      <c r="CA8" s="253">
        <f>'Pick up 1'!CB45</f>
        <v>0</v>
      </c>
      <c r="CB8" s="253">
        <f>'Pick up 1'!CC45</f>
        <v>0</v>
      </c>
      <c r="CC8" s="253">
        <f>'Pick up 1'!CD45</f>
        <v>0</v>
      </c>
      <c r="CD8" s="253">
        <f>'Pick up 1'!CE45</f>
        <v>0</v>
      </c>
      <c r="CE8" s="253">
        <f>'Pick up 1'!CF45</f>
        <v>0</v>
      </c>
      <c r="CF8" s="253">
        <f>'Pick up 1'!CG45</f>
        <v>0</v>
      </c>
      <c r="CG8" s="253">
        <f>'Pick up 1'!CH45</f>
        <v>0</v>
      </c>
      <c r="CH8" s="253">
        <f>'Pick up 1'!CI45</f>
        <v>0</v>
      </c>
      <c r="CI8" s="253">
        <f>'Pick up 1'!CJ45</f>
        <v>0</v>
      </c>
      <c r="CJ8" s="253">
        <f>'Pick up 1'!CK45</f>
        <v>-69</v>
      </c>
      <c r="CK8" s="253">
        <f>'Pick up 1'!CL45</f>
        <v>-69</v>
      </c>
      <c r="CL8" s="253">
        <f>'Pick up 1'!CM45</f>
        <v>-69</v>
      </c>
      <c r="CM8" s="253">
        <f>'Pick up 1'!CN45</f>
        <v>0</v>
      </c>
      <c r="CN8" s="253">
        <f>'Pick up 1'!CO45</f>
        <v>0</v>
      </c>
      <c r="CO8" s="253">
        <f>'Pick up 1'!CP45</f>
        <v>0</v>
      </c>
      <c r="CP8" s="253">
        <f>'Pick up 1'!CQ45</f>
        <v>0</v>
      </c>
      <c r="CQ8" s="253">
        <f>'Pick up 1'!CR45</f>
        <v>0</v>
      </c>
      <c r="CR8" s="253">
        <f>'Pick up 1'!CS45</f>
        <v>0</v>
      </c>
      <c r="CS8" s="253">
        <f>'Pick up 1'!CT45</f>
        <v>0</v>
      </c>
      <c r="CT8" s="253">
        <f>'Pick up 1'!CU45</f>
        <v>0</v>
      </c>
      <c r="CU8" s="253">
        <f>'Pick up 1'!CV45</f>
        <v>0</v>
      </c>
      <c r="CV8" s="253">
        <f>'Pick up 1'!CW45</f>
        <v>0</v>
      </c>
      <c r="CW8" s="253">
        <f>'Pick up 1'!CX45</f>
        <v>0</v>
      </c>
      <c r="CX8" s="253">
        <f>'Pick up 1'!CY45</f>
        <v>0</v>
      </c>
      <c r="CY8" s="253">
        <f>'Pick up 1'!CZ45</f>
        <v>0</v>
      </c>
      <c r="CZ8" s="253">
        <f>'Pick up 1'!DA45</f>
        <v>0</v>
      </c>
      <c r="DA8" s="253">
        <f>'Pick up 1'!DB45</f>
        <v>0</v>
      </c>
      <c r="DB8" s="253">
        <f>'Pick up 1'!DC45</f>
        <v>0</v>
      </c>
      <c r="DC8" s="253">
        <f>'Pick up 1'!DD45</f>
        <v>0</v>
      </c>
      <c r="DD8" s="253">
        <f>'Pick up 1'!DE45</f>
        <v>0</v>
      </c>
      <c r="DE8" s="253">
        <f>'Pick up 1'!DF45</f>
        <v>0</v>
      </c>
      <c r="DF8" s="253">
        <f>'Pick up 1'!DG45</f>
        <v>0</v>
      </c>
      <c r="DG8" s="253">
        <f>'Pick up 1'!DH45</f>
        <v>0</v>
      </c>
      <c r="DH8" s="253">
        <f>'Pick up 1'!DI45</f>
        <v>0</v>
      </c>
      <c r="DI8" s="253">
        <f>'Pick up 1'!DJ45</f>
        <v>0</v>
      </c>
      <c r="DJ8" s="253">
        <f>'Pick up 1'!DK45</f>
        <v>0</v>
      </c>
      <c r="DK8" s="253">
        <f>'Pick up 1'!DL45</f>
        <v>0</v>
      </c>
      <c r="DL8" s="253">
        <f>'Pick up 1'!DM45</f>
        <v>0</v>
      </c>
      <c r="DM8" s="253">
        <f>'Pick up 1'!DN45</f>
        <v>0</v>
      </c>
      <c r="DN8" s="253">
        <f>'Pick up 1'!DO45</f>
        <v>0</v>
      </c>
      <c r="DO8" s="253">
        <f>'Pick up 1'!DP45</f>
        <v>0</v>
      </c>
      <c r="DP8" s="253">
        <f>'Pick up 1'!DQ45</f>
        <v>0</v>
      </c>
      <c r="DQ8" s="253">
        <f>'Pick up 1'!DR45</f>
        <v>0</v>
      </c>
      <c r="DR8" s="253">
        <f>'Pick up 1'!DS45</f>
        <v>0</v>
      </c>
      <c r="DS8" s="253">
        <f>'Pick up 1'!DT45</f>
        <v>0</v>
      </c>
      <c r="DT8" s="253">
        <f>'Pick up 1'!DU45</f>
        <v>0</v>
      </c>
      <c r="DU8" s="253">
        <f>'Pick up 1'!DV45</f>
        <v>0</v>
      </c>
      <c r="DV8" s="253">
        <f>'Pick up 1'!DW45</f>
        <v>0</v>
      </c>
      <c r="DW8" s="253">
        <f>'Pick up 1'!DX45</f>
        <v>0</v>
      </c>
      <c r="DX8" s="253">
        <f>'Pick up 1'!DY45</f>
        <v>0</v>
      </c>
      <c r="DY8" s="254">
        <f>'Pick up 1'!DZ45</f>
        <v>0</v>
      </c>
    </row>
    <row r="9" spans="1:143" x14ac:dyDescent="0.3">
      <c r="A9" s="207">
        <f t="shared" si="3"/>
        <v>43013</v>
      </c>
      <c r="B9" s="252">
        <f>'Pick up 1'!C53</f>
        <v>1</v>
      </c>
      <c r="C9" s="253">
        <f>'Pick up 1'!D53</f>
        <v>1</v>
      </c>
      <c r="D9" s="253">
        <f>'Pick up 1'!E53</f>
        <v>1</v>
      </c>
      <c r="E9" s="253">
        <f>'Pick up 1'!F53</f>
        <v>1</v>
      </c>
      <c r="F9" s="253">
        <f>'Pick up 1'!G53</f>
        <v>1</v>
      </c>
      <c r="G9" s="253">
        <f>'Pick up 1'!H53</f>
        <v>1</v>
      </c>
      <c r="H9" s="253">
        <f>'Pick up 1'!I53</f>
        <v>1</v>
      </c>
      <c r="I9" s="253">
        <f>'Pick up 1'!J53</f>
        <v>0</v>
      </c>
      <c r="J9" s="253">
        <f>'Pick up 1'!K53</f>
        <v>0</v>
      </c>
      <c r="K9" s="253">
        <f>'Pick up 1'!L53</f>
        <v>0</v>
      </c>
      <c r="L9" s="253">
        <f>'Pick up 1'!M53</f>
        <v>0</v>
      </c>
      <c r="M9" s="253">
        <f>'Pick up 1'!N53</f>
        <v>0</v>
      </c>
      <c r="N9" s="253">
        <f>'Pick up 1'!O53</f>
        <v>0</v>
      </c>
      <c r="O9" s="253">
        <f>'Pick up 1'!P53</f>
        <v>0</v>
      </c>
      <c r="P9" s="253">
        <f>'Pick up 1'!Q53</f>
        <v>0</v>
      </c>
      <c r="Q9" s="253">
        <f>'Pick up 1'!R53</f>
        <v>0</v>
      </c>
      <c r="R9" s="253">
        <f>'Pick up 1'!S53</f>
        <v>0</v>
      </c>
      <c r="S9" s="253">
        <f>'Pick up 1'!T53</f>
        <v>0</v>
      </c>
      <c r="T9" s="253">
        <f>'Pick up 1'!U53</f>
        <v>0</v>
      </c>
      <c r="U9" s="253">
        <f>'Pick up 1'!V53</f>
        <v>0</v>
      </c>
      <c r="V9" s="253">
        <f>'Pick up 1'!W53</f>
        <v>0</v>
      </c>
      <c r="W9" s="253">
        <f>'Pick up 1'!X53</f>
        <v>0</v>
      </c>
      <c r="X9" s="253">
        <f>'Pick up 1'!Y53</f>
        <v>0</v>
      </c>
      <c r="Y9" s="253">
        <f>'Pick up 1'!Z53</f>
        <v>0</v>
      </c>
      <c r="Z9" s="253">
        <f>'Pick up 1'!AA53</f>
        <v>0</v>
      </c>
      <c r="AA9" s="253">
        <f>'Pick up 1'!AB53</f>
        <v>0</v>
      </c>
      <c r="AB9" s="253">
        <f>'Pick up 1'!AC53</f>
        <v>0</v>
      </c>
      <c r="AC9" s="253">
        <f>'Pick up 1'!AD53</f>
        <v>0</v>
      </c>
      <c r="AD9" s="253">
        <f>'Pick up 1'!AE53</f>
        <v>0</v>
      </c>
      <c r="AE9" s="253">
        <f>'Pick up 1'!AF53</f>
        <v>0</v>
      </c>
      <c r="AF9" s="253">
        <f>'Pick up 1'!AG53</f>
        <v>0</v>
      </c>
      <c r="AG9" s="253">
        <f>'Pick up 1'!AH53</f>
        <v>0</v>
      </c>
      <c r="AH9" s="253">
        <f>'Pick up 1'!AI53</f>
        <v>0</v>
      </c>
      <c r="AI9" s="253">
        <f>'Pick up 1'!AJ53</f>
        <v>2</v>
      </c>
      <c r="AJ9" s="253">
        <f>'Pick up 1'!AK53</f>
        <v>2</v>
      </c>
      <c r="AK9" s="253">
        <f>'Pick up 1'!AL53</f>
        <v>2</v>
      </c>
      <c r="AL9" s="253">
        <f>'Pick up 1'!AM53</f>
        <v>2</v>
      </c>
      <c r="AM9" s="253">
        <f>'Pick up 1'!AN53</f>
        <v>2</v>
      </c>
      <c r="AN9" s="253">
        <f>'Pick up 1'!AO53</f>
        <v>0</v>
      </c>
      <c r="AO9" s="253">
        <f>'Pick up 1'!AP53</f>
        <v>0</v>
      </c>
      <c r="AP9" s="253">
        <f>'Pick up 1'!AQ53</f>
        <v>0</v>
      </c>
      <c r="AQ9" s="253">
        <f>'Pick up 1'!AR53</f>
        <v>0</v>
      </c>
      <c r="AR9" s="253">
        <f>'Pick up 1'!AS53</f>
        <v>0</v>
      </c>
      <c r="AS9" s="253">
        <f>'Pick up 1'!AT53</f>
        <v>0</v>
      </c>
      <c r="AT9" s="253">
        <f>'Pick up 1'!AU53</f>
        <v>0</v>
      </c>
      <c r="AU9" s="253">
        <f>'Pick up 1'!AV53</f>
        <v>0</v>
      </c>
      <c r="AV9" s="253">
        <f>'Pick up 1'!AW53</f>
        <v>0</v>
      </c>
      <c r="AW9" s="253">
        <f>'Pick up 1'!AX53</f>
        <v>0</v>
      </c>
      <c r="AX9" s="253">
        <f>'Pick up 1'!AY53</f>
        <v>0</v>
      </c>
      <c r="AY9" s="253">
        <f>'Pick up 1'!AZ53</f>
        <v>0</v>
      </c>
      <c r="AZ9" s="253">
        <f>'Pick up 1'!BA53</f>
        <v>0</v>
      </c>
      <c r="BA9" s="253">
        <f>'Pick up 1'!BB53</f>
        <v>0</v>
      </c>
      <c r="BB9" s="253">
        <f>'Pick up 1'!BC53</f>
        <v>0</v>
      </c>
      <c r="BC9" s="253">
        <f>'Pick up 1'!BD53</f>
        <v>0</v>
      </c>
      <c r="BD9" s="253">
        <f>'Pick up 1'!BE53</f>
        <v>0</v>
      </c>
      <c r="BE9" s="253">
        <f>'Pick up 1'!BF53</f>
        <v>0</v>
      </c>
      <c r="BF9" s="253">
        <f>'Pick up 1'!BG53</f>
        <v>0</v>
      </c>
      <c r="BG9" s="253">
        <f>'Pick up 1'!BH53</f>
        <v>0</v>
      </c>
      <c r="BH9" s="253">
        <f>'Pick up 1'!BI53</f>
        <v>0</v>
      </c>
      <c r="BI9" s="253">
        <f>'Pick up 1'!BJ53</f>
        <v>0</v>
      </c>
      <c r="BJ9" s="253">
        <f>'Pick up 1'!BK53</f>
        <v>0</v>
      </c>
      <c r="BK9" s="253">
        <f>'Pick up 1'!BL53</f>
        <v>0</v>
      </c>
      <c r="BL9" s="253">
        <f>'Pick up 1'!BM53</f>
        <v>0</v>
      </c>
      <c r="BM9" s="253">
        <f>'Pick up 1'!BN53</f>
        <v>0</v>
      </c>
      <c r="BN9" s="253">
        <f>'Pick up 1'!BO53</f>
        <v>0</v>
      </c>
      <c r="BO9" s="253">
        <f>'Pick up 1'!BP53</f>
        <v>0</v>
      </c>
      <c r="BP9" s="253">
        <f>'Pick up 1'!BQ53</f>
        <v>0</v>
      </c>
      <c r="BQ9" s="253">
        <f>'Pick up 1'!BR53</f>
        <v>0</v>
      </c>
      <c r="BR9" s="253">
        <f>'Pick up 1'!BS53</f>
        <v>0</v>
      </c>
      <c r="BS9" s="253">
        <f>'Pick up 1'!BT53</f>
        <v>0</v>
      </c>
      <c r="BT9" s="253">
        <f>'Pick up 1'!BU53</f>
        <v>0</v>
      </c>
      <c r="BU9" s="253">
        <f>'Pick up 1'!BV53</f>
        <v>0</v>
      </c>
      <c r="BV9" s="253">
        <f>'Pick up 1'!BW53</f>
        <v>0</v>
      </c>
      <c r="BW9" s="253">
        <f>'Pick up 1'!BX53</f>
        <v>0</v>
      </c>
      <c r="BX9" s="253">
        <f>'Pick up 1'!BY53</f>
        <v>0</v>
      </c>
      <c r="BY9" s="253">
        <f>'Pick up 1'!BZ53</f>
        <v>0</v>
      </c>
      <c r="BZ9" s="253">
        <f>'Pick up 1'!CA53</f>
        <v>0</v>
      </c>
      <c r="CA9" s="253">
        <f>'Pick up 1'!CB53</f>
        <v>0</v>
      </c>
      <c r="CB9" s="253">
        <f>'Pick up 1'!CC53</f>
        <v>0</v>
      </c>
      <c r="CC9" s="253">
        <f>'Pick up 1'!CD53</f>
        <v>0</v>
      </c>
      <c r="CD9" s="253">
        <f>'Pick up 1'!CE53</f>
        <v>0</v>
      </c>
      <c r="CE9" s="253">
        <f>'Pick up 1'!CF53</f>
        <v>0</v>
      </c>
      <c r="CF9" s="253">
        <f>'Pick up 1'!CG53</f>
        <v>0</v>
      </c>
      <c r="CG9" s="253">
        <f>'Pick up 1'!CH53</f>
        <v>0</v>
      </c>
      <c r="CH9" s="253">
        <f>'Pick up 1'!CI53</f>
        <v>0</v>
      </c>
      <c r="CI9" s="253">
        <f>'Pick up 1'!CJ53</f>
        <v>0</v>
      </c>
      <c r="CJ9" s="253">
        <f>'Pick up 1'!CK53</f>
        <v>0</v>
      </c>
      <c r="CK9" s="253">
        <f>'Pick up 1'!CL53</f>
        <v>0</v>
      </c>
      <c r="CL9" s="253">
        <f>'Pick up 1'!CM53</f>
        <v>0</v>
      </c>
      <c r="CM9" s="253">
        <f>'Pick up 1'!CN53</f>
        <v>0</v>
      </c>
      <c r="CN9" s="253">
        <f>'Pick up 1'!CO53</f>
        <v>0</v>
      </c>
      <c r="CO9" s="253">
        <f>'Pick up 1'!CP53</f>
        <v>0</v>
      </c>
      <c r="CP9" s="253">
        <f>'Pick up 1'!CQ53</f>
        <v>0</v>
      </c>
      <c r="CQ9" s="253">
        <f>'Pick up 1'!CR53</f>
        <v>0</v>
      </c>
      <c r="CR9" s="253">
        <f>'Pick up 1'!CS53</f>
        <v>0</v>
      </c>
      <c r="CS9" s="253">
        <f>'Pick up 1'!CT53</f>
        <v>0</v>
      </c>
      <c r="CT9" s="253">
        <f>'Pick up 1'!CU53</f>
        <v>0</v>
      </c>
      <c r="CU9" s="253">
        <f>'Pick up 1'!CV53</f>
        <v>0</v>
      </c>
      <c r="CV9" s="253">
        <f>'Pick up 1'!CW53</f>
        <v>0</v>
      </c>
      <c r="CW9" s="253">
        <f>'Pick up 1'!CX53</f>
        <v>0</v>
      </c>
      <c r="CX9" s="253">
        <f>'Pick up 1'!CY53</f>
        <v>0</v>
      </c>
      <c r="CY9" s="253">
        <f>'Pick up 1'!CZ53</f>
        <v>0</v>
      </c>
      <c r="CZ9" s="253">
        <f>'Pick up 1'!DA53</f>
        <v>0</v>
      </c>
      <c r="DA9" s="253">
        <f>'Pick up 1'!DB53</f>
        <v>0</v>
      </c>
      <c r="DB9" s="253">
        <f>'Pick up 1'!DC53</f>
        <v>0</v>
      </c>
      <c r="DC9" s="253">
        <f>'Pick up 1'!DD53</f>
        <v>0</v>
      </c>
      <c r="DD9" s="253">
        <f>'Pick up 1'!DE53</f>
        <v>0</v>
      </c>
      <c r="DE9" s="253">
        <f>'Pick up 1'!DF53</f>
        <v>0</v>
      </c>
      <c r="DF9" s="253">
        <f>'Pick up 1'!DG53</f>
        <v>0</v>
      </c>
      <c r="DG9" s="253">
        <f>'Pick up 1'!DH53</f>
        <v>0</v>
      </c>
      <c r="DH9" s="253">
        <f>'Pick up 1'!DI53</f>
        <v>0</v>
      </c>
      <c r="DI9" s="253">
        <f>'Pick up 1'!DJ53</f>
        <v>0</v>
      </c>
      <c r="DJ9" s="253">
        <f>'Pick up 1'!DK53</f>
        <v>0</v>
      </c>
      <c r="DK9" s="253">
        <f>'Pick up 1'!DL53</f>
        <v>0</v>
      </c>
      <c r="DL9" s="253">
        <f>'Pick up 1'!DM53</f>
        <v>0</v>
      </c>
      <c r="DM9" s="253">
        <f>'Pick up 1'!DN53</f>
        <v>0</v>
      </c>
      <c r="DN9" s="253">
        <f>'Pick up 1'!DO53</f>
        <v>0</v>
      </c>
      <c r="DO9" s="253">
        <f>'Pick up 1'!DP53</f>
        <v>0</v>
      </c>
      <c r="DP9" s="253">
        <f>'Pick up 1'!DQ53</f>
        <v>0</v>
      </c>
      <c r="DQ9" s="253">
        <f>'Pick up 1'!DR53</f>
        <v>0</v>
      </c>
      <c r="DR9" s="253">
        <f>'Pick up 1'!DS53</f>
        <v>0</v>
      </c>
      <c r="DS9" s="253">
        <f>'Pick up 1'!DT53</f>
        <v>0</v>
      </c>
      <c r="DT9" s="253">
        <f>'Pick up 1'!DU53</f>
        <v>0</v>
      </c>
      <c r="DU9" s="253">
        <f>'Pick up 1'!DV53</f>
        <v>0</v>
      </c>
      <c r="DV9" s="253">
        <f>'Pick up 1'!DW53</f>
        <v>0</v>
      </c>
      <c r="DW9" s="253">
        <f>'Pick up 1'!DX53</f>
        <v>0</v>
      </c>
      <c r="DX9" s="253">
        <f>'Pick up 1'!DY53</f>
        <v>0</v>
      </c>
      <c r="DY9" s="254">
        <f>'Pick up 1'!DZ53</f>
        <v>0</v>
      </c>
    </row>
    <row r="10" spans="1:143" x14ac:dyDescent="0.3">
      <c r="A10" s="207">
        <f t="shared" si="3"/>
        <v>43020</v>
      </c>
      <c r="B10" s="252">
        <f>'Pick up 1'!C61</f>
        <v>2</v>
      </c>
      <c r="C10" s="253">
        <f>'Pick up 1'!D61</f>
        <v>2</v>
      </c>
      <c r="D10" s="253">
        <f>'Pick up 1'!E61</f>
        <v>2</v>
      </c>
      <c r="E10" s="253">
        <f>'Pick up 1'!F61</f>
        <v>2</v>
      </c>
      <c r="F10" s="253">
        <f>'Pick up 1'!G61</f>
        <v>2</v>
      </c>
      <c r="G10" s="253">
        <f>'Pick up 1'!H61</f>
        <v>1</v>
      </c>
      <c r="H10" s="253">
        <f>'Pick up 1'!I61</f>
        <v>1</v>
      </c>
      <c r="I10" s="253">
        <f>'Pick up 1'!J61</f>
        <v>0</v>
      </c>
      <c r="J10" s="253">
        <f>'Pick up 1'!K61</f>
        <v>0</v>
      </c>
      <c r="K10" s="253">
        <f>'Pick up 1'!L61</f>
        <v>0</v>
      </c>
      <c r="L10" s="253">
        <f>'Pick up 1'!M61</f>
        <v>0</v>
      </c>
      <c r="M10" s="253">
        <f>'Pick up 1'!N61</f>
        <v>0</v>
      </c>
      <c r="N10" s="253">
        <f>'Pick up 1'!O61</f>
        <v>0</v>
      </c>
      <c r="O10" s="253">
        <f>'Pick up 1'!P61</f>
        <v>0</v>
      </c>
      <c r="P10" s="253">
        <f>'Pick up 1'!Q61</f>
        <v>0</v>
      </c>
      <c r="Q10" s="253">
        <f>'Pick up 1'!R61</f>
        <v>0</v>
      </c>
      <c r="R10" s="253">
        <f>'Pick up 1'!S61</f>
        <v>0</v>
      </c>
      <c r="S10" s="253">
        <f>'Pick up 1'!T61</f>
        <v>0</v>
      </c>
      <c r="T10" s="253">
        <f>'Pick up 1'!U61</f>
        <v>0</v>
      </c>
      <c r="U10" s="253">
        <f>'Pick up 1'!V61</f>
        <v>0</v>
      </c>
      <c r="V10" s="253">
        <f>'Pick up 1'!W61</f>
        <v>0</v>
      </c>
      <c r="W10" s="253">
        <f>'Pick up 1'!X61</f>
        <v>0</v>
      </c>
      <c r="X10" s="253">
        <f>'Pick up 1'!Y61</f>
        <v>0</v>
      </c>
      <c r="Y10" s="253">
        <f>'Pick up 1'!Z61</f>
        <v>1</v>
      </c>
      <c r="Z10" s="253">
        <f>'Pick up 1'!AA61</f>
        <v>1</v>
      </c>
      <c r="AA10" s="253">
        <f>'Pick up 1'!AB61</f>
        <v>1</v>
      </c>
      <c r="AB10" s="253">
        <f>'Pick up 1'!AC61</f>
        <v>1</v>
      </c>
      <c r="AC10" s="253">
        <f>'Pick up 1'!AD61</f>
        <v>1</v>
      </c>
      <c r="AD10" s="253">
        <f>'Pick up 1'!AE61</f>
        <v>0</v>
      </c>
      <c r="AE10" s="253">
        <f>'Pick up 1'!AF61</f>
        <v>2</v>
      </c>
      <c r="AF10" s="253">
        <f>'Pick up 1'!AG61</f>
        <v>2</v>
      </c>
      <c r="AG10" s="253">
        <f>'Pick up 1'!AH61</f>
        <v>2</v>
      </c>
      <c r="AH10" s="253">
        <f>'Pick up 1'!AI61</f>
        <v>2</v>
      </c>
      <c r="AI10" s="253">
        <f>'Pick up 1'!AJ61</f>
        <v>2</v>
      </c>
      <c r="AJ10" s="253">
        <f>'Pick up 1'!AK61</f>
        <v>2</v>
      </c>
      <c r="AK10" s="253">
        <f>'Pick up 1'!AL61</f>
        <v>2</v>
      </c>
      <c r="AL10" s="253">
        <f>'Pick up 1'!AM61</f>
        <v>0</v>
      </c>
      <c r="AM10" s="253">
        <f>'Pick up 1'!AN61</f>
        <v>0</v>
      </c>
      <c r="AN10" s="253">
        <f>'Pick up 1'!AO61</f>
        <v>0</v>
      </c>
      <c r="AO10" s="253">
        <f>'Pick up 1'!AP61</f>
        <v>0</v>
      </c>
      <c r="AP10" s="253">
        <f>'Pick up 1'!AQ61</f>
        <v>0</v>
      </c>
      <c r="AQ10" s="253">
        <f>'Pick up 1'!AR61</f>
        <v>0</v>
      </c>
      <c r="AR10" s="253">
        <f>'Pick up 1'!AS61</f>
        <v>0</v>
      </c>
      <c r="AS10" s="253">
        <f>'Pick up 1'!AT61</f>
        <v>0</v>
      </c>
      <c r="AT10" s="253">
        <f>'Pick up 1'!AU61</f>
        <v>0</v>
      </c>
      <c r="AU10" s="253">
        <f>'Pick up 1'!AV61</f>
        <v>0</v>
      </c>
      <c r="AV10" s="253">
        <f>'Pick up 1'!AW61</f>
        <v>0</v>
      </c>
      <c r="AW10" s="253">
        <f>'Pick up 1'!AX61</f>
        <v>0</v>
      </c>
      <c r="AX10" s="253">
        <f>'Pick up 1'!AY61</f>
        <v>1</v>
      </c>
      <c r="AY10" s="253">
        <f>'Pick up 1'!AZ61</f>
        <v>1</v>
      </c>
      <c r="AZ10" s="253">
        <f>'Pick up 1'!BA61</f>
        <v>1</v>
      </c>
      <c r="BA10" s="253">
        <f>'Pick up 1'!BB61</f>
        <v>0</v>
      </c>
      <c r="BB10" s="253">
        <f>'Pick up 1'!BC61</f>
        <v>0</v>
      </c>
      <c r="BC10" s="253">
        <f>'Pick up 1'!BD61</f>
        <v>0</v>
      </c>
      <c r="BD10" s="253">
        <f>'Pick up 1'!BE61</f>
        <v>0</v>
      </c>
      <c r="BE10" s="253">
        <f>'Pick up 1'!BF61</f>
        <v>0</v>
      </c>
      <c r="BF10" s="253">
        <f>'Pick up 1'!BG61</f>
        <v>0</v>
      </c>
      <c r="BG10" s="253">
        <f>'Pick up 1'!BH61</f>
        <v>0</v>
      </c>
      <c r="BH10" s="253">
        <f>'Pick up 1'!BI61</f>
        <v>0</v>
      </c>
      <c r="BI10" s="253">
        <f>'Pick up 1'!BJ61</f>
        <v>0</v>
      </c>
      <c r="BJ10" s="253">
        <f>'Pick up 1'!BK61</f>
        <v>0</v>
      </c>
      <c r="BK10" s="253">
        <f>'Pick up 1'!BL61</f>
        <v>0</v>
      </c>
      <c r="BL10" s="253">
        <f>'Pick up 1'!BM61</f>
        <v>0</v>
      </c>
      <c r="BM10" s="253">
        <f>'Pick up 1'!BN61</f>
        <v>0</v>
      </c>
      <c r="BN10" s="253">
        <f>'Pick up 1'!BO61</f>
        <v>0</v>
      </c>
      <c r="BO10" s="253">
        <f>'Pick up 1'!BP61</f>
        <v>0</v>
      </c>
      <c r="BP10" s="253">
        <f>'Pick up 1'!BQ61</f>
        <v>0</v>
      </c>
      <c r="BQ10" s="253">
        <f>'Pick up 1'!BR61</f>
        <v>0</v>
      </c>
      <c r="BR10" s="253">
        <f>'Pick up 1'!BS61</f>
        <v>0</v>
      </c>
      <c r="BS10" s="253">
        <f>'Pick up 1'!BT61</f>
        <v>0</v>
      </c>
      <c r="BT10" s="253">
        <f>'Pick up 1'!BU61</f>
        <v>0</v>
      </c>
      <c r="BU10" s="253">
        <f>'Pick up 1'!BV61</f>
        <v>0</v>
      </c>
      <c r="BV10" s="253">
        <f>'Pick up 1'!BW61</f>
        <v>0</v>
      </c>
      <c r="BW10" s="253">
        <f>'Pick up 1'!BX61</f>
        <v>0</v>
      </c>
      <c r="BX10" s="253">
        <f>'Pick up 1'!BY61</f>
        <v>0</v>
      </c>
      <c r="BY10" s="253">
        <f>'Pick up 1'!BZ61</f>
        <v>0</v>
      </c>
      <c r="BZ10" s="253">
        <f>'Pick up 1'!CA61</f>
        <v>0</v>
      </c>
      <c r="CA10" s="253">
        <f>'Pick up 1'!CB61</f>
        <v>0</v>
      </c>
      <c r="CB10" s="253">
        <f>'Pick up 1'!CC61</f>
        <v>0</v>
      </c>
      <c r="CC10" s="253">
        <f>'Pick up 1'!CD61</f>
        <v>0</v>
      </c>
      <c r="CD10" s="253">
        <f>'Pick up 1'!CE61</f>
        <v>0</v>
      </c>
      <c r="CE10" s="253">
        <f>'Pick up 1'!CF61</f>
        <v>0</v>
      </c>
      <c r="CF10" s="253">
        <f>'Pick up 1'!CG61</f>
        <v>0</v>
      </c>
      <c r="CG10" s="253">
        <f>'Pick up 1'!CH61</f>
        <v>0</v>
      </c>
      <c r="CH10" s="253">
        <f>'Pick up 1'!CI61</f>
        <v>0</v>
      </c>
      <c r="CI10" s="253">
        <f>'Pick up 1'!CJ61</f>
        <v>0</v>
      </c>
      <c r="CJ10" s="253">
        <f>'Pick up 1'!CK61</f>
        <v>0</v>
      </c>
      <c r="CK10" s="253">
        <f>'Pick up 1'!CL61</f>
        <v>0</v>
      </c>
      <c r="CL10" s="253">
        <f>'Pick up 1'!CM61</f>
        <v>0</v>
      </c>
      <c r="CM10" s="253">
        <f>'Pick up 1'!CN61</f>
        <v>0</v>
      </c>
      <c r="CN10" s="253">
        <f>'Pick up 1'!CO61</f>
        <v>0</v>
      </c>
      <c r="CO10" s="253">
        <f>'Pick up 1'!CP61</f>
        <v>0</v>
      </c>
      <c r="CP10" s="253">
        <f>'Pick up 1'!CQ61</f>
        <v>1</v>
      </c>
      <c r="CQ10" s="253">
        <f>'Pick up 1'!CR61</f>
        <v>1</v>
      </c>
      <c r="CR10" s="253">
        <f>'Pick up 1'!CS61</f>
        <v>2</v>
      </c>
      <c r="CS10" s="253">
        <f>'Pick up 1'!CT61</f>
        <v>2</v>
      </c>
      <c r="CT10" s="253">
        <f>'Pick up 1'!CU61</f>
        <v>2</v>
      </c>
      <c r="CU10" s="253">
        <f>'Pick up 1'!CV61</f>
        <v>2</v>
      </c>
      <c r="CV10" s="253">
        <f>'Pick up 1'!CW61</f>
        <v>1</v>
      </c>
      <c r="CW10" s="253">
        <f>'Pick up 1'!CX61</f>
        <v>0</v>
      </c>
      <c r="CX10" s="253">
        <f>'Pick up 1'!CY61</f>
        <v>0</v>
      </c>
      <c r="CY10" s="253">
        <f>'Pick up 1'!CZ61</f>
        <v>0</v>
      </c>
      <c r="CZ10" s="253">
        <f>'Pick up 1'!DA61</f>
        <v>0</v>
      </c>
      <c r="DA10" s="253">
        <f>'Pick up 1'!DB61</f>
        <v>0</v>
      </c>
      <c r="DB10" s="253">
        <f>'Pick up 1'!DC61</f>
        <v>0</v>
      </c>
      <c r="DC10" s="253">
        <f>'Pick up 1'!DD61</f>
        <v>0</v>
      </c>
      <c r="DD10" s="253">
        <f>'Pick up 1'!DE61</f>
        <v>0</v>
      </c>
      <c r="DE10" s="253">
        <f>'Pick up 1'!DF61</f>
        <v>0</v>
      </c>
      <c r="DF10" s="253">
        <f>'Pick up 1'!DG61</f>
        <v>0</v>
      </c>
      <c r="DG10" s="253">
        <f>'Pick up 1'!DH61</f>
        <v>0</v>
      </c>
      <c r="DH10" s="253">
        <f>'Pick up 1'!DI61</f>
        <v>0</v>
      </c>
      <c r="DI10" s="253">
        <f>'Pick up 1'!DJ61</f>
        <v>0</v>
      </c>
      <c r="DJ10" s="253">
        <f>'Pick up 1'!DK61</f>
        <v>0</v>
      </c>
      <c r="DK10" s="253">
        <f>'Pick up 1'!DL61</f>
        <v>0</v>
      </c>
      <c r="DL10" s="253">
        <f>'Pick up 1'!DM61</f>
        <v>0</v>
      </c>
      <c r="DM10" s="253">
        <f>'Pick up 1'!DN61</f>
        <v>0</v>
      </c>
      <c r="DN10" s="253">
        <f>'Pick up 1'!DO61</f>
        <v>0</v>
      </c>
      <c r="DO10" s="253">
        <f>'Pick up 1'!DP61</f>
        <v>0</v>
      </c>
      <c r="DP10" s="253">
        <f>'Pick up 1'!DQ61</f>
        <v>0</v>
      </c>
      <c r="DQ10" s="253">
        <f>'Pick up 1'!DR61</f>
        <v>0</v>
      </c>
      <c r="DR10" s="253">
        <f>'Pick up 1'!DS61</f>
        <v>0</v>
      </c>
      <c r="DS10" s="253">
        <f>'Pick up 1'!DT61</f>
        <v>0</v>
      </c>
      <c r="DT10" s="253">
        <f>'Pick up 1'!DU61</f>
        <v>0</v>
      </c>
      <c r="DU10" s="253">
        <f>'Pick up 1'!DV61</f>
        <v>0</v>
      </c>
      <c r="DV10" s="253">
        <f>'Pick up 1'!DW61</f>
        <v>0</v>
      </c>
      <c r="DW10" s="253">
        <f>'Pick up 1'!DX61</f>
        <v>0</v>
      </c>
      <c r="DX10" s="253">
        <f>'Pick up 1'!DY61</f>
        <v>0</v>
      </c>
      <c r="DY10" s="254">
        <f>'Pick up 1'!DZ61</f>
        <v>0</v>
      </c>
    </row>
    <row r="11" spans="1:143" x14ac:dyDescent="0.3">
      <c r="A11" s="207">
        <f t="shared" si="3"/>
        <v>43027</v>
      </c>
      <c r="B11" s="252">
        <f>'Pick up 1'!C69</f>
        <v>0</v>
      </c>
      <c r="C11" s="253">
        <f>'Pick up 1'!D69</f>
        <v>0</v>
      </c>
      <c r="D11" s="253">
        <f>'Pick up 1'!E69</f>
        <v>0</v>
      </c>
      <c r="E11" s="253">
        <f>'Pick up 1'!F69</f>
        <v>0</v>
      </c>
      <c r="F11" s="253">
        <f>'Pick up 1'!G69</f>
        <v>0</v>
      </c>
      <c r="G11" s="253">
        <f>'Pick up 1'!H69</f>
        <v>0</v>
      </c>
      <c r="H11" s="253">
        <f>'Pick up 1'!I69</f>
        <v>0</v>
      </c>
      <c r="I11" s="253">
        <f>'Pick up 1'!J69</f>
        <v>0</v>
      </c>
      <c r="J11" s="253">
        <f>'Pick up 1'!K69</f>
        <v>0</v>
      </c>
      <c r="K11" s="253">
        <f>'Pick up 1'!L69</f>
        <v>0</v>
      </c>
      <c r="L11" s="253">
        <f>'Pick up 1'!M69</f>
        <v>0</v>
      </c>
      <c r="M11" s="253">
        <f>'Pick up 1'!N69</f>
        <v>0</v>
      </c>
      <c r="N11" s="253">
        <f>'Pick up 1'!O69</f>
        <v>0</v>
      </c>
      <c r="O11" s="253">
        <f>'Pick up 1'!P69</f>
        <v>0</v>
      </c>
      <c r="P11" s="253">
        <f>'Pick up 1'!Q69</f>
        <v>0</v>
      </c>
      <c r="Q11" s="253">
        <f>'Pick up 1'!R69</f>
        <v>0</v>
      </c>
      <c r="R11" s="253">
        <f>'Pick up 1'!S69</f>
        <v>0</v>
      </c>
      <c r="S11" s="253">
        <f>'Pick up 1'!T69</f>
        <v>0</v>
      </c>
      <c r="T11" s="253">
        <f>'Pick up 1'!U69</f>
        <v>0</v>
      </c>
      <c r="U11" s="253">
        <f>'Pick up 1'!V69</f>
        <v>0</v>
      </c>
      <c r="V11" s="253">
        <f>'Pick up 1'!W69</f>
        <v>0</v>
      </c>
      <c r="W11" s="253">
        <f>'Pick up 1'!X69</f>
        <v>0</v>
      </c>
      <c r="X11" s="253">
        <f>'Pick up 1'!Y69</f>
        <v>0</v>
      </c>
      <c r="Y11" s="253">
        <f>'Pick up 1'!Z69</f>
        <v>0</v>
      </c>
      <c r="Z11" s="253">
        <f>'Pick up 1'!AA69</f>
        <v>0</v>
      </c>
      <c r="AA11" s="253">
        <f>'Pick up 1'!AB69</f>
        <v>0</v>
      </c>
      <c r="AB11" s="253">
        <f>'Pick up 1'!AC69</f>
        <v>0</v>
      </c>
      <c r="AC11" s="253">
        <f>'Pick up 1'!AD69</f>
        <v>0</v>
      </c>
      <c r="AD11" s="253">
        <f>'Pick up 1'!AE69</f>
        <v>0</v>
      </c>
      <c r="AE11" s="253">
        <f>'Pick up 1'!AF69</f>
        <v>0</v>
      </c>
      <c r="AF11" s="253">
        <f>'Pick up 1'!AG69</f>
        <v>0</v>
      </c>
      <c r="AG11" s="253">
        <f>'Pick up 1'!AH69</f>
        <v>0</v>
      </c>
      <c r="AH11" s="253">
        <f>'Pick up 1'!AI69</f>
        <v>0</v>
      </c>
      <c r="AI11" s="253">
        <f>'Pick up 1'!AJ69</f>
        <v>0</v>
      </c>
      <c r="AJ11" s="253">
        <f>'Pick up 1'!AK69</f>
        <v>0</v>
      </c>
      <c r="AK11" s="253">
        <f>'Pick up 1'!AL69</f>
        <v>0</v>
      </c>
      <c r="AL11" s="253">
        <f>'Pick up 1'!AM69</f>
        <v>0</v>
      </c>
      <c r="AM11" s="253">
        <f>'Pick up 1'!AN69</f>
        <v>0</v>
      </c>
      <c r="AN11" s="253">
        <f>'Pick up 1'!AO69</f>
        <v>0</v>
      </c>
      <c r="AO11" s="253">
        <f>'Pick up 1'!AP69</f>
        <v>0</v>
      </c>
      <c r="AP11" s="253">
        <f>'Pick up 1'!AQ69</f>
        <v>0</v>
      </c>
      <c r="AQ11" s="253">
        <f>'Pick up 1'!AR69</f>
        <v>0</v>
      </c>
      <c r="AR11" s="253">
        <f>'Pick up 1'!AS69</f>
        <v>0</v>
      </c>
      <c r="AS11" s="253">
        <f>'Pick up 1'!AT69</f>
        <v>0</v>
      </c>
      <c r="AT11" s="253">
        <f>'Pick up 1'!AU69</f>
        <v>0</v>
      </c>
      <c r="AU11" s="253">
        <f>'Pick up 1'!AV69</f>
        <v>0</v>
      </c>
      <c r="AV11" s="253">
        <f>'Pick up 1'!AW69</f>
        <v>0</v>
      </c>
      <c r="AW11" s="253">
        <f>'Pick up 1'!AX69</f>
        <v>0</v>
      </c>
      <c r="AX11" s="253">
        <f>'Pick up 1'!AY69</f>
        <v>0</v>
      </c>
      <c r="AY11" s="253">
        <f>'Pick up 1'!AZ69</f>
        <v>0</v>
      </c>
      <c r="AZ11" s="253">
        <f>'Pick up 1'!BA69</f>
        <v>0</v>
      </c>
      <c r="BA11" s="253">
        <f>'Pick up 1'!BB69</f>
        <v>0</v>
      </c>
      <c r="BB11" s="253">
        <f>'Pick up 1'!BC69</f>
        <v>0</v>
      </c>
      <c r="BC11" s="253">
        <f>'Pick up 1'!BD69</f>
        <v>0</v>
      </c>
      <c r="BD11" s="253">
        <f>'Pick up 1'!BE69</f>
        <v>0</v>
      </c>
      <c r="BE11" s="253">
        <f>'Pick up 1'!BF69</f>
        <v>0</v>
      </c>
      <c r="BF11" s="253">
        <f>'Pick up 1'!BG69</f>
        <v>0</v>
      </c>
      <c r="BG11" s="253">
        <f>'Pick up 1'!BH69</f>
        <v>0</v>
      </c>
      <c r="BH11" s="253">
        <f>'Pick up 1'!BI69</f>
        <v>0</v>
      </c>
      <c r="BI11" s="253">
        <f>'Pick up 1'!BJ69</f>
        <v>0</v>
      </c>
      <c r="BJ11" s="253">
        <f>'Pick up 1'!BK69</f>
        <v>0</v>
      </c>
      <c r="BK11" s="253">
        <f>'Pick up 1'!BL69</f>
        <v>0</v>
      </c>
      <c r="BL11" s="253">
        <f>'Pick up 1'!BM69</f>
        <v>0</v>
      </c>
      <c r="BM11" s="253">
        <f>'Pick up 1'!BN69</f>
        <v>0</v>
      </c>
      <c r="BN11" s="253">
        <f>'Pick up 1'!BO69</f>
        <v>0</v>
      </c>
      <c r="BO11" s="253">
        <f>'Pick up 1'!BP69</f>
        <v>0</v>
      </c>
      <c r="BP11" s="253">
        <f>'Pick up 1'!BQ69</f>
        <v>0</v>
      </c>
      <c r="BQ11" s="253">
        <f>'Pick up 1'!BR69</f>
        <v>0</v>
      </c>
      <c r="BR11" s="253">
        <f>'Pick up 1'!BS69</f>
        <v>0</v>
      </c>
      <c r="BS11" s="253">
        <f>'Pick up 1'!BT69</f>
        <v>0</v>
      </c>
      <c r="BT11" s="253">
        <f>'Pick up 1'!BU69</f>
        <v>0</v>
      </c>
      <c r="BU11" s="253">
        <f>'Pick up 1'!BV69</f>
        <v>0</v>
      </c>
      <c r="BV11" s="253">
        <f>'Pick up 1'!BW69</f>
        <v>0</v>
      </c>
      <c r="BW11" s="253">
        <f>'Pick up 1'!BX69</f>
        <v>0</v>
      </c>
      <c r="BX11" s="253">
        <f>'Pick up 1'!BY69</f>
        <v>0</v>
      </c>
      <c r="BY11" s="253">
        <f>'Pick up 1'!BZ69</f>
        <v>0</v>
      </c>
      <c r="BZ11" s="253">
        <f>'Pick up 1'!CA69</f>
        <v>0</v>
      </c>
      <c r="CA11" s="253">
        <f>'Pick up 1'!CB69</f>
        <v>0</v>
      </c>
      <c r="CB11" s="253">
        <f>'Pick up 1'!CC69</f>
        <v>0</v>
      </c>
      <c r="CC11" s="253">
        <f>'Pick up 1'!CD69</f>
        <v>0</v>
      </c>
      <c r="CD11" s="253">
        <f>'Pick up 1'!CE69</f>
        <v>0</v>
      </c>
      <c r="CE11" s="253">
        <f>'Pick up 1'!CF69</f>
        <v>0</v>
      </c>
      <c r="CF11" s="253">
        <f>'Pick up 1'!CG69</f>
        <v>0</v>
      </c>
      <c r="CG11" s="253">
        <f>'Pick up 1'!CH69</f>
        <v>0</v>
      </c>
      <c r="CH11" s="253">
        <f>'Pick up 1'!CI69</f>
        <v>0</v>
      </c>
      <c r="CI11" s="253">
        <f>'Pick up 1'!CJ69</f>
        <v>0</v>
      </c>
      <c r="CJ11" s="253">
        <f>'Pick up 1'!CK69</f>
        <v>0</v>
      </c>
      <c r="CK11" s="253">
        <f>'Pick up 1'!CL69</f>
        <v>0</v>
      </c>
      <c r="CL11" s="253">
        <f>'Pick up 1'!CM69</f>
        <v>0</v>
      </c>
      <c r="CM11" s="253">
        <f>'Pick up 1'!CN69</f>
        <v>0</v>
      </c>
      <c r="CN11" s="253">
        <f>'Pick up 1'!CO69</f>
        <v>0</v>
      </c>
      <c r="CO11" s="253">
        <f>'Pick up 1'!CP69</f>
        <v>0</v>
      </c>
      <c r="CP11" s="253">
        <f>'Pick up 1'!CQ69</f>
        <v>0</v>
      </c>
      <c r="CQ11" s="253">
        <f>'Pick up 1'!CR69</f>
        <v>0</v>
      </c>
      <c r="CR11" s="253">
        <f>'Pick up 1'!CS69</f>
        <v>0</v>
      </c>
      <c r="CS11" s="253">
        <f>'Pick up 1'!CT69</f>
        <v>0</v>
      </c>
      <c r="CT11" s="253">
        <f>'Pick up 1'!CU69</f>
        <v>0</v>
      </c>
      <c r="CU11" s="253">
        <f>'Pick up 1'!CV69</f>
        <v>0</v>
      </c>
      <c r="CV11" s="253">
        <f>'Pick up 1'!CW69</f>
        <v>0</v>
      </c>
      <c r="CW11" s="253">
        <f>'Pick up 1'!CX69</f>
        <v>0</v>
      </c>
      <c r="CX11" s="253">
        <f>'Pick up 1'!CY69</f>
        <v>0</v>
      </c>
      <c r="CY11" s="253">
        <f>'Pick up 1'!CZ69</f>
        <v>0</v>
      </c>
      <c r="CZ11" s="253">
        <f>'Pick up 1'!DA69</f>
        <v>0</v>
      </c>
      <c r="DA11" s="253">
        <f>'Pick up 1'!DB69</f>
        <v>0</v>
      </c>
      <c r="DB11" s="253">
        <f>'Pick up 1'!DC69</f>
        <v>0</v>
      </c>
      <c r="DC11" s="253">
        <f>'Pick up 1'!DD69</f>
        <v>0</v>
      </c>
      <c r="DD11" s="253">
        <f>'Pick up 1'!DE69</f>
        <v>0</v>
      </c>
      <c r="DE11" s="253">
        <f>'Pick up 1'!DF69</f>
        <v>0</v>
      </c>
      <c r="DF11" s="253">
        <f>'Pick up 1'!DG69</f>
        <v>0</v>
      </c>
      <c r="DG11" s="253">
        <f>'Pick up 1'!DH69</f>
        <v>0</v>
      </c>
      <c r="DH11" s="253">
        <f>'Pick up 1'!DI69</f>
        <v>0</v>
      </c>
      <c r="DI11" s="253">
        <f>'Pick up 1'!DJ69</f>
        <v>0</v>
      </c>
      <c r="DJ11" s="253">
        <f>'Pick up 1'!DK69</f>
        <v>0</v>
      </c>
      <c r="DK11" s="253">
        <f>'Pick up 1'!DL69</f>
        <v>0</v>
      </c>
      <c r="DL11" s="253">
        <f>'Pick up 1'!DM69</f>
        <v>0</v>
      </c>
      <c r="DM11" s="253">
        <f>'Pick up 1'!DN69</f>
        <v>0</v>
      </c>
      <c r="DN11" s="253">
        <f>'Pick up 1'!DO69</f>
        <v>0</v>
      </c>
      <c r="DO11" s="253">
        <f>'Pick up 1'!DP69</f>
        <v>0</v>
      </c>
      <c r="DP11" s="253">
        <f>'Pick up 1'!DQ69</f>
        <v>0</v>
      </c>
      <c r="DQ11" s="253">
        <f>'Pick up 1'!DR69</f>
        <v>0</v>
      </c>
      <c r="DR11" s="253">
        <f>'Pick up 1'!DS69</f>
        <v>0</v>
      </c>
      <c r="DS11" s="253">
        <f>'Pick up 1'!DT69</f>
        <v>0</v>
      </c>
      <c r="DT11" s="253">
        <f>'Pick up 1'!DU69</f>
        <v>0</v>
      </c>
      <c r="DU11" s="253">
        <f>'Pick up 1'!DV69</f>
        <v>0</v>
      </c>
      <c r="DV11" s="253">
        <f>'Pick up 1'!DW69</f>
        <v>0</v>
      </c>
      <c r="DW11" s="253">
        <f>'Pick up 1'!DX69</f>
        <v>0</v>
      </c>
      <c r="DX11" s="253">
        <f>'Pick up 1'!DY69</f>
        <v>0</v>
      </c>
      <c r="DY11" s="254">
        <f>'Pick up 1'!DZ69</f>
        <v>0</v>
      </c>
    </row>
    <row r="12" spans="1:143" x14ac:dyDescent="0.3">
      <c r="A12" s="207">
        <f t="shared" si="3"/>
        <v>43034</v>
      </c>
      <c r="B12" s="252">
        <f>'Pick up 1'!C77</f>
        <v>0</v>
      </c>
      <c r="C12" s="253">
        <f>'Pick up 1'!D77</f>
        <v>0</v>
      </c>
      <c r="D12" s="253">
        <f>'Pick up 1'!E77</f>
        <v>0</v>
      </c>
      <c r="E12" s="253">
        <f>'Pick up 1'!F77</f>
        <v>0</v>
      </c>
      <c r="F12" s="253">
        <f>'Pick up 1'!G77</f>
        <v>0</v>
      </c>
      <c r="G12" s="253">
        <f>'Pick up 1'!H77</f>
        <v>0</v>
      </c>
      <c r="H12" s="253">
        <f>'Pick up 1'!I77</f>
        <v>0</v>
      </c>
      <c r="I12" s="253">
        <f>'Pick up 1'!J77</f>
        <v>0</v>
      </c>
      <c r="J12" s="253">
        <f>'Pick up 1'!K77</f>
        <v>0</v>
      </c>
      <c r="K12" s="253">
        <f>'Pick up 1'!L77</f>
        <v>0</v>
      </c>
      <c r="L12" s="253">
        <f>'Pick up 1'!M77</f>
        <v>0</v>
      </c>
      <c r="M12" s="253">
        <f>'Pick up 1'!N77</f>
        <v>0</v>
      </c>
      <c r="N12" s="253">
        <f>'Pick up 1'!O77</f>
        <v>0</v>
      </c>
      <c r="O12" s="253">
        <f>'Pick up 1'!P77</f>
        <v>0</v>
      </c>
      <c r="P12" s="253">
        <f>'Pick up 1'!Q77</f>
        <v>0</v>
      </c>
      <c r="Q12" s="253">
        <f>'Pick up 1'!R77</f>
        <v>0</v>
      </c>
      <c r="R12" s="253">
        <f>'Pick up 1'!S77</f>
        <v>0</v>
      </c>
      <c r="S12" s="253">
        <f>'Pick up 1'!T77</f>
        <v>0</v>
      </c>
      <c r="T12" s="253">
        <f>'Pick up 1'!U77</f>
        <v>0</v>
      </c>
      <c r="U12" s="253">
        <f>'Pick up 1'!V77</f>
        <v>0</v>
      </c>
      <c r="V12" s="253">
        <f>'Pick up 1'!W77</f>
        <v>0</v>
      </c>
      <c r="W12" s="253">
        <f>'Pick up 1'!X77</f>
        <v>0</v>
      </c>
      <c r="X12" s="253">
        <f>'Pick up 1'!Y77</f>
        <v>0</v>
      </c>
      <c r="Y12" s="253">
        <f>'Pick up 1'!Z77</f>
        <v>0</v>
      </c>
      <c r="Z12" s="253">
        <f>'Pick up 1'!AA77</f>
        <v>0</v>
      </c>
      <c r="AA12" s="253">
        <f>'Pick up 1'!AB77</f>
        <v>0</v>
      </c>
      <c r="AB12" s="253">
        <f>'Pick up 1'!AC77</f>
        <v>0</v>
      </c>
      <c r="AC12" s="253">
        <f>'Pick up 1'!AD77</f>
        <v>0</v>
      </c>
      <c r="AD12" s="253">
        <f>'Pick up 1'!AE77</f>
        <v>0</v>
      </c>
      <c r="AE12" s="253">
        <f>'Pick up 1'!AF77</f>
        <v>0</v>
      </c>
      <c r="AF12" s="253">
        <f>'Pick up 1'!AG77</f>
        <v>0</v>
      </c>
      <c r="AG12" s="253">
        <f>'Pick up 1'!AH77</f>
        <v>0</v>
      </c>
      <c r="AH12" s="253">
        <f>'Pick up 1'!AI77</f>
        <v>0</v>
      </c>
      <c r="AI12" s="253">
        <f>'Pick up 1'!AJ77</f>
        <v>0</v>
      </c>
      <c r="AJ12" s="253">
        <f>'Pick up 1'!AK77</f>
        <v>0</v>
      </c>
      <c r="AK12" s="253">
        <f>'Pick up 1'!AL77</f>
        <v>0</v>
      </c>
      <c r="AL12" s="253">
        <f>'Pick up 1'!AM77</f>
        <v>0</v>
      </c>
      <c r="AM12" s="253">
        <f>'Pick up 1'!AN77</f>
        <v>0</v>
      </c>
      <c r="AN12" s="253">
        <f>'Pick up 1'!AO77</f>
        <v>0</v>
      </c>
      <c r="AO12" s="253">
        <f>'Pick up 1'!AP77</f>
        <v>0</v>
      </c>
      <c r="AP12" s="253">
        <f>'Pick up 1'!AQ77</f>
        <v>0</v>
      </c>
      <c r="AQ12" s="253">
        <f>'Pick up 1'!AR77</f>
        <v>0</v>
      </c>
      <c r="AR12" s="253">
        <f>'Pick up 1'!AS77</f>
        <v>0</v>
      </c>
      <c r="AS12" s="253">
        <f>'Pick up 1'!AT77</f>
        <v>0</v>
      </c>
      <c r="AT12" s="253">
        <f>'Pick up 1'!AU77</f>
        <v>0</v>
      </c>
      <c r="AU12" s="253">
        <f>'Pick up 1'!AV77</f>
        <v>0</v>
      </c>
      <c r="AV12" s="253">
        <f>'Pick up 1'!AW77</f>
        <v>0</v>
      </c>
      <c r="AW12" s="253">
        <f>'Pick up 1'!AX77</f>
        <v>0</v>
      </c>
      <c r="AX12" s="253">
        <f>'Pick up 1'!AY77</f>
        <v>0</v>
      </c>
      <c r="AY12" s="253">
        <f>'Pick up 1'!AZ77</f>
        <v>0</v>
      </c>
      <c r="AZ12" s="253">
        <f>'Pick up 1'!BA77</f>
        <v>0</v>
      </c>
      <c r="BA12" s="253">
        <f>'Pick up 1'!BB77</f>
        <v>0</v>
      </c>
      <c r="BB12" s="253">
        <f>'Pick up 1'!BC77</f>
        <v>0</v>
      </c>
      <c r="BC12" s="253">
        <f>'Pick up 1'!BD77</f>
        <v>0</v>
      </c>
      <c r="BD12" s="253">
        <f>'Pick up 1'!BE77</f>
        <v>0</v>
      </c>
      <c r="BE12" s="253">
        <f>'Pick up 1'!BF77</f>
        <v>0</v>
      </c>
      <c r="BF12" s="253">
        <f>'Pick up 1'!BG77</f>
        <v>0</v>
      </c>
      <c r="BG12" s="253">
        <f>'Pick up 1'!BH77</f>
        <v>0</v>
      </c>
      <c r="BH12" s="253">
        <f>'Pick up 1'!BI77</f>
        <v>0</v>
      </c>
      <c r="BI12" s="253">
        <f>'Pick up 1'!BJ77</f>
        <v>0</v>
      </c>
      <c r="BJ12" s="253">
        <f>'Pick up 1'!BK77</f>
        <v>0</v>
      </c>
      <c r="BK12" s="253">
        <f>'Pick up 1'!BL77</f>
        <v>0</v>
      </c>
      <c r="BL12" s="253">
        <f>'Pick up 1'!BM77</f>
        <v>0</v>
      </c>
      <c r="BM12" s="253">
        <f>'Pick up 1'!BN77</f>
        <v>0</v>
      </c>
      <c r="BN12" s="253">
        <f>'Pick up 1'!BO77</f>
        <v>0</v>
      </c>
      <c r="BO12" s="253">
        <f>'Pick up 1'!BP77</f>
        <v>0</v>
      </c>
      <c r="BP12" s="253">
        <f>'Pick up 1'!BQ77</f>
        <v>0</v>
      </c>
      <c r="BQ12" s="253">
        <f>'Pick up 1'!BR77</f>
        <v>0</v>
      </c>
      <c r="BR12" s="253">
        <f>'Pick up 1'!BS77</f>
        <v>0</v>
      </c>
      <c r="BS12" s="253">
        <f>'Pick up 1'!BT77</f>
        <v>0</v>
      </c>
      <c r="BT12" s="253">
        <f>'Pick up 1'!BU77</f>
        <v>0</v>
      </c>
      <c r="BU12" s="253">
        <f>'Pick up 1'!BV77</f>
        <v>0</v>
      </c>
      <c r="BV12" s="253">
        <f>'Pick up 1'!BW77</f>
        <v>0</v>
      </c>
      <c r="BW12" s="253">
        <f>'Pick up 1'!BX77</f>
        <v>0</v>
      </c>
      <c r="BX12" s="253">
        <f>'Pick up 1'!BY77</f>
        <v>0</v>
      </c>
      <c r="BY12" s="253">
        <f>'Pick up 1'!BZ77</f>
        <v>0</v>
      </c>
      <c r="BZ12" s="253">
        <f>'Pick up 1'!CA77</f>
        <v>0</v>
      </c>
      <c r="CA12" s="253">
        <f>'Pick up 1'!CB77</f>
        <v>0</v>
      </c>
      <c r="CB12" s="253">
        <f>'Pick up 1'!CC77</f>
        <v>0</v>
      </c>
      <c r="CC12" s="253">
        <f>'Pick up 1'!CD77</f>
        <v>0</v>
      </c>
      <c r="CD12" s="253">
        <f>'Pick up 1'!CE77</f>
        <v>0</v>
      </c>
      <c r="CE12" s="253">
        <f>'Pick up 1'!CF77</f>
        <v>0</v>
      </c>
      <c r="CF12" s="253">
        <f>'Pick up 1'!CG77</f>
        <v>0</v>
      </c>
      <c r="CG12" s="253">
        <f>'Pick up 1'!CH77</f>
        <v>0</v>
      </c>
      <c r="CH12" s="253">
        <f>'Pick up 1'!CI77</f>
        <v>0</v>
      </c>
      <c r="CI12" s="253">
        <f>'Pick up 1'!CJ77</f>
        <v>0</v>
      </c>
      <c r="CJ12" s="253">
        <f>'Pick up 1'!CK77</f>
        <v>0</v>
      </c>
      <c r="CK12" s="253">
        <f>'Pick up 1'!CL77</f>
        <v>0</v>
      </c>
      <c r="CL12" s="253">
        <f>'Pick up 1'!CM77</f>
        <v>0</v>
      </c>
      <c r="CM12" s="253">
        <f>'Pick up 1'!CN77</f>
        <v>0</v>
      </c>
      <c r="CN12" s="253">
        <f>'Pick up 1'!CO77</f>
        <v>0</v>
      </c>
      <c r="CO12" s="253">
        <f>'Pick up 1'!CP77</f>
        <v>0</v>
      </c>
      <c r="CP12" s="253">
        <f>'Pick up 1'!CQ77</f>
        <v>0</v>
      </c>
      <c r="CQ12" s="253">
        <f>'Pick up 1'!CR77</f>
        <v>0</v>
      </c>
      <c r="CR12" s="253">
        <f>'Pick up 1'!CS77</f>
        <v>0</v>
      </c>
      <c r="CS12" s="253">
        <f>'Pick up 1'!CT77</f>
        <v>0</v>
      </c>
      <c r="CT12" s="253">
        <f>'Pick up 1'!CU77</f>
        <v>0</v>
      </c>
      <c r="CU12" s="253">
        <f>'Pick up 1'!CV77</f>
        <v>0</v>
      </c>
      <c r="CV12" s="253">
        <f>'Pick up 1'!CW77</f>
        <v>0</v>
      </c>
      <c r="CW12" s="253">
        <f>'Pick up 1'!CX77</f>
        <v>0</v>
      </c>
      <c r="CX12" s="253">
        <f>'Pick up 1'!CY77</f>
        <v>0</v>
      </c>
      <c r="CY12" s="253">
        <f>'Pick up 1'!CZ77</f>
        <v>0</v>
      </c>
      <c r="CZ12" s="253">
        <f>'Pick up 1'!DA77</f>
        <v>0</v>
      </c>
      <c r="DA12" s="253">
        <f>'Pick up 1'!DB77</f>
        <v>0</v>
      </c>
      <c r="DB12" s="253">
        <f>'Pick up 1'!DC77</f>
        <v>0</v>
      </c>
      <c r="DC12" s="253">
        <f>'Pick up 1'!DD77</f>
        <v>0</v>
      </c>
      <c r="DD12" s="253">
        <f>'Pick up 1'!DE77</f>
        <v>0</v>
      </c>
      <c r="DE12" s="253">
        <f>'Pick up 1'!DF77</f>
        <v>0</v>
      </c>
      <c r="DF12" s="253">
        <f>'Pick up 1'!DG77</f>
        <v>0</v>
      </c>
      <c r="DG12" s="253">
        <f>'Pick up 1'!DH77</f>
        <v>0</v>
      </c>
      <c r="DH12" s="253">
        <f>'Pick up 1'!DI77</f>
        <v>0</v>
      </c>
      <c r="DI12" s="253">
        <f>'Pick up 1'!DJ77</f>
        <v>0</v>
      </c>
      <c r="DJ12" s="253">
        <f>'Pick up 1'!DK77</f>
        <v>0</v>
      </c>
      <c r="DK12" s="253">
        <f>'Pick up 1'!DL77</f>
        <v>0</v>
      </c>
      <c r="DL12" s="253">
        <f>'Pick up 1'!DM77</f>
        <v>0</v>
      </c>
      <c r="DM12" s="253">
        <f>'Pick up 1'!DN77</f>
        <v>0</v>
      </c>
      <c r="DN12" s="253">
        <f>'Pick up 1'!DO77</f>
        <v>0</v>
      </c>
      <c r="DO12" s="253">
        <f>'Pick up 1'!DP77</f>
        <v>0</v>
      </c>
      <c r="DP12" s="253">
        <f>'Pick up 1'!DQ77</f>
        <v>0</v>
      </c>
      <c r="DQ12" s="253">
        <f>'Pick up 1'!DR77</f>
        <v>0</v>
      </c>
      <c r="DR12" s="253">
        <f>'Pick up 1'!DS77</f>
        <v>0</v>
      </c>
      <c r="DS12" s="253">
        <f>'Pick up 1'!DT77</f>
        <v>0</v>
      </c>
      <c r="DT12" s="253">
        <f>'Pick up 1'!DU77</f>
        <v>0</v>
      </c>
      <c r="DU12" s="253">
        <f>'Pick up 1'!DV77</f>
        <v>0</v>
      </c>
      <c r="DV12" s="253">
        <f>'Pick up 1'!DW77</f>
        <v>0</v>
      </c>
      <c r="DW12" s="253">
        <f>'Pick up 1'!DX77</f>
        <v>0</v>
      </c>
      <c r="DX12" s="253">
        <f>'Pick up 1'!DY77</f>
        <v>0</v>
      </c>
      <c r="DY12" s="254">
        <f>'Pick up 1'!DZ77</f>
        <v>0</v>
      </c>
    </row>
    <row r="13" spans="1:143" x14ac:dyDescent="0.3">
      <c r="A13" s="207">
        <f t="shared" si="3"/>
        <v>43041</v>
      </c>
      <c r="B13" s="252">
        <f>'Pick up 1'!C85</f>
        <v>0</v>
      </c>
      <c r="C13" s="253">
        <f>'Pick up 1'!D85</f>
        <v>0</v>
      </c>
      <c r="D13" s="253">
        <f>'Pick up 1'!E85</f>
        <v>0</v>
      </c>
      <c r="E13" s="253">
        <f>'Pick up 1'!F85</f>
        <v>0</v>
      </c>
      <c r="F13" s="253">
        <f>'Pick up 1'!G85</f>
        <v>0</v>
      </c>
      <c r="G13" s="253">
        <f>'Pick up 1'!H85</f>
        <v>0</v>
      </c>
      <c r="H13" s="253">
        <f>'Pick up 1'!I85</f>
        <v>0</v>
      </c>
      <c r="I13" s="253">
        <f>'Pick up 1'!J85</f>
        <v>0</v>
      </c>
      <c r="J13" s="253">
        <f>'Pick up 1'!K85</f>
        <v>0</v>
      </c>
      <c r="K13" s="253">
        <f>'Pick up 1'!L85</f>
        <v>0</v>
      </c>
      <c r="L13" s="253">
        <f>'Pick up 1'!M85</f>
        <v>0</v>
      </c>
      <c r="M13" s="253">
        <f>'Pick up 1'!N85</f>
        <v>0</v>
      </c>
      <c r="N13" s="253">
        <f>'Pick up 1'!O85</f>
        <v>0</v>
      </c>
      <c r="O13" s="253">
        <f>'Pick up 1'!P85</f>
        <v>0</v>
      </c>
      <c r="P13" s="253">
        <f>'Pick up 1'!Q85</f>
        <v>0</v>
      </c>
      <c r="Q13" s="253">
        <f>'Pick up 1'!R85</f>
        <v>0</v>
      </c>
      <c r="R13" s="253">
        <f>'Pick up 1'!S85</f>
        <v>0</v>
      </c>
      <c r="S13" s="253">
        <f>'Pick up 1'!T85</f>
        <v>0</v>
      </c>
      <c r="T13" s="253">
        <f>'Pick up 1'!U85</f>
        <v>0</v>
      </c>
      <c r="U13" s="253">
        <f>'Pick up 1'!V85</f>
        <v>0</v>
      </c>
      <c r="V13" s="253">
        <f>'Pick up 1'!W85</f>
        <v>0</v>
      </c>
      <c r="W13" s="253">
        <f>'Pick up 1'!X85</f>
        <v>0</v>
      </c>
      <c r="X13" s="253">
        <f>'Pick up 1'!Y85</f>
        <v>0</v>
      </c>
      <c r="Y13" s="253">
        <f>'Pick up 1'!Z85</f>
        <v>0</v>
      </c>
      <c r="Z13" s="253">
        <f>'Pick up 1'!AA85</f>
        <v>0</v>
      </c>
      <c r="AA13" s="253">
        <f>'Pick up 1'!AB85</f>
        <v>0</v>
      </c>
      <c r="AB13" s="253">
        <f>'Pick up 1'!AC85</f>
        <v>0</v>
      </c>
      <c r="AC13" s="253">
        <f>'Pick up 1'!AD85</f>
        <v>0</v>
      </c>
      <c r="AD13" s="253">
        <f>'Pick up 1'!AE85</f>
        <v>0</v>
      </c>
      <c r="AE13" s="253">
        <f>'Pick up 1'!AF85</f>
        <v>0</v>
      </c>
      <c r="AF13" s="253">
        <f>'Pick up 1'!AG85</f>
        <v>0</v>
      </c>
      <c r="AG13" s="253">
        <f>'Pick up 1'!AH85</f>
        <v>0</v>
      </c>
      <c r="AH13" s="253">
        <f>'Pick up 1'!AI85</f>
        <v>0</v>
      </c>
      <c r="AI13" s="253">
        <f>'Pick up 1'!AJ85</f>
        <v>0</v>
      </c>
      <c r="AJ13" s="253">
        <f>'Pick up 1'!AK85</f>
        <v>0</v>
      </c>
      <c r="AK13" s="253">
        <f>'Pick up 1'!AL85</f>
        <v>0</v>
      </c>
      <c r="AL13" s="253">
        <f>'Pick up 1'!AM85</f>
        <v>0</v>
      </c>
      <c r="AM13" s="253">
        <f>'Pick up 1'!AN85</f>
        <v>0</v>
      </c>
      <c r="AN13" s="253">
        <f>'Pick up 1'!AO85</f>
        <v>0</v>
      </c>
      <c r="AO13" s="253">
        <f>'Pick up 1'!AP85</f>
        <v>0</v>
      </c>
      <c r="AP13" s="253">
        <f>'Pick up 1'!AQ85</f>
        <v>0</v>
      </c>
      <c r="AQ13" s="253">
        <f>'Pick up 1'!AR85</f>
        <v>0</v>
      </c>
      <c r="AR13" s="253">
        <f>'Pick up 1'!AS85</f>
        <v>0</v>
      </c>
      <c r="AS13" s="253">
        <f>'Pick up 1'!AT85</f>
        <v>0</v>
      </c>
      <c r="AT13" s="253">
        <f>'Pick up 1'!AU85</f>
        <v>0</v>
      </c>
      <c r="AU13" s="253">
        <f>'Pick up 1'!AV85</f>
        <v>0</v>
      </c>
      <c r="AV13" s="253">
        <f>'Pick up 1'!AW85</f>
        <v>0</v>
      </c>
      <c r="AW13" s="253">
        <f>'Pick up 1'!AX85</f>
        <v>0</v>
      </c>
      <c r="AX13" s="253">
        <f>'Pick up 1'!AY85</f>
        <v>0</v>
      </c>
      <c r="AY13" s="253">
        <f>'Pick up 1'!AZ85</f>
        <v>0</v>
      </c>
      <c r="AZ13" s="253">
        <f>'Pick up 1'!BA85</f>
        <v>0</v>
      </c>
      <c r="BA13" s="253">
        <f>'Pick up 1'!BB85</f>
        <v>0</v>
      </c>
      <c r="BB13" s="253">
        <f>'Pick up 1'!BC85</f>
        <v>0</v>
      </c>
      <c r="BC13" s="253">
        <f>'Pick up 1'!BD85</f>
        <v>0</v>
      </c>
      <c r="BD13" s="253">
        <f>'Pick up 1'!BE85</f>
        <v>0</v>
      </c>
      <c r="BE13" s="253">
        <f>'Pick up 1'!BF85</f>
        <v>0</v>
      </c>
      <c r="BF13" s="253">
        <f>'Pick up 1'!BG85</f>
        <v>0</v>
      </c>
      <c r="BG13" s="253">
        <f>'Pick up 1'!BH85</f>
        <v>0</v>
      </c>
      <c r="BH13" s="253">
        <f>'Pick up 1'!BI85</f>
        <v>0</v>
      </c>
      <c r="BI13" s="253">
        <f>'Pick up 1'!BJ85</f>
        <v>0</v>
      </c>
      <c r="BJ13" s="253">
        <f>'Pick up 1'!BK85</f>
        <v>0</v>
      </c>
      <c r="BK13" s="253">
        <f>'Pick up 1'!BL85</f>
        <v>0</v>
      </c>
      <c r="BL13" s="253">
        <f>'Pick up 1'!BM85</f>
        <v>0</v>
      </c>
      <c r="BM13" s="253">
        <f>'Pick up 1'!BN85</f>
        <v>0</v>
      </c>
      <c r="BN13" s="253">
        <f>'Pick up 1'!BO85</f>
        <v>0</v>
      </c>
      <c r="BO13" s="253">
        <f>'Pick up 1'!BP85</f>
        <v>0</v>
      </c>
      <c r="BP13" s="253">
        <f>'Pick up 1'!BQ85</f>
        <v>0</v>
      </c>
      <c r="BQ13" s="253">
        <f>'Pick up 1'!BR85</f>
        <v>0</v>
      </c>
      <c r="BR13" s="253">
        <f>'Pick up 1'!BS85</f>
        <v>0</v>
      </c>
      <c r="BS13" s="253">
        <f>'Pick up 1'!BT85</f>
        <v>0</v>
      </c>
      <c r="BT13" s="253">
        <f>'Pick up 1'!BU85</f>
        <v>0</v>
      </c>
      <c r="BU13" s="253">
        <f>'Pick up 1'!BV85</f>
        <v>0</v>
      </c>
      <c r="BV13" s="253">
        <f>'Pick up 1'!BW85</f>
        <v>0</v>
      </c>
      <c r="BW13" s="253">
        <f>'Pick up 1'!BX85</f>
        <v>0</v>
      </c>
      <c r="BX13" s="253">
        <f>'Pick up 1'!BY85</f>
        <v>0</v>
      </c>
      <c r="BY13" s="253">
        <f>'Pick up 1'!BZ85</f>
        <v>0</v>
      </c>
      <c r="BZ13" s="253">
        <f>'Pick up 1'!CA85</f>
        <v>0</v>
      </c>
      <c r="CA13" s="253">
        <f>'Pick up 1'!CB85</f>
        <v>0</v>
      </c>
      <c r="CB13" s="253">
        <f>'Pick up 1'!CC85</f>
        <v>0</v>
      </c>
      <c r="CC13" s="253">
        <f>'Pick up 1'!CD85</f>
        <v>0</v>
      </c>
      <c r="CD13" s="253">
        <f>'Pick up 1'!CE85</f>
        <v>0</v>
      </c>
      <c r="CE13" s="253">
        <f>'Pick up 1'!CF85</f>
        <v>0</v>
      </c>
      <c r="CF13" s="253">
        <f>'Pick up 1'!CG85</f>
        <v>0</v>
      </c>
      <c r="CG13" s="253">
        <f>'Pick up 1'!CH85</f>
        <v>0</v>
      </c>
      <c r="CH13" s="253">
        <f>'Pick up 1'!CI85</f>
        <v>0</v>
      </c>
      <c r="CI13" s="253">
        <f>'Pick up 1'!CJ85</f>
        <v>0</v>
      </c>
      <c r="CJ13" s="253">
        <f>'Pick up 1'!CK85</f>
        <v>0</v>
      </c>
      <c r="CK13" s="253">
        <f>'Pick up 1'!CL85</f>
        <v>0</v>
      </c>
      <c r="CL13" s="253">
        <f>'Pick up 1'!CM85</f>
        <v>0</v>
      </c>
      <c r="CM13" s="253">
        <f>'Pick up 1'!CN85</f>
        <v>0</v>
      </c>
      <c r="CN13" s="253">
        <f>'Pick up 1'!CO85</f>
        <v>0</v>
      </c>
      <c r="CO13" s="253">
        <f>'Pick up 1'!CP85</f>
        <v>0</v>
      </c>
      <c r="CP13" s="253">
        <f>'Pick up 1'!CQ85</f>
        <v>0</v>
      </c>
      <c r="CQ13" s="253">
        <f>'Pick up 1'!CR85</f>
        <v>0</v>
      </c>
      <c r="CR13" s="253">
        <f>'Pick up 1'!CS85</f>
        <v>0</v>
      </c>
      <c r="CS13" s="253">
        <f>'Pick up 1'!CT85</f>
        <v>0</v>
      </c>
      <c r="CT13" s="253">
        <f>'Pick up 1'!CU85</f>
        <v>0</v>
      </c>
      <c r="CU13" s="253">
        <f>'Pick up 1'!CV85</f>
        <v>0</v>
      </c>
      <c r="CV13" s="253">
        <f>'Pick up 1'!CW85</f>
        <v>0</v>
      </c>
      <c r="CW13" s="253">
        <f>'Pick up 1'!CX85</f>
        <v>0</v>
      </c>
      <c r="CX13" s="253">
        <f>'Pick up 1'!CY85</f>
        <v>0</v>
      </c>
      <c r="CY13" s="253">
        <f>'Pick up 1'!CZ85</f>
        <v>0</v>
      </c>
      <c r="CZ13" s="253">
        <f>'Pick up 1'!DA85</f>
        <v>0</v>
      </c>
      <c r="DA13" s="253">
        <f>'Pick up 1'!DB85</f>
        <v>0</v>
      </c>
      <c r="DB13" s="253">
        <f>'Pick up 1'!DC85</f>
        <v>0</v>
      </c>
      <c r="DC13" s="253">
        <f>'Pick up 1'!DD85</f>
        <v>0</v>
      </c>
      <c r="DD13" s="253">
        <f>'Pick up 1'!DE85</f>
        <v>0</v>
      </c>
      <c r="DE13" s="253">
        <f>'Pick up 1'!DF85</f>
        <v>0</v>
      </c>
      <c r="DF13" s="253">
        <f>'Pick up 1'!DG85</f>
        <v>0</v>
      </c>
      <c r="DG13" s="253">
        <f>'Pick up 1'!DH85</f>
        <v>0</v>
      </c>
      <c r="DH13" s="253">
        <f>'Pick up 1'!DI85</f>
        <v>0</v>
      </c>
      <c r="DI13" s="253">
        <f>'Pick up 1'!DJ85</f>
        <v>0</v>
      </c>
      <c r="DJ13" s="253">
        <f>'Pick up 1'!DK85</f>
        <v>0</v>
      </c>
      <c r="DK13" s="253">
        <f>'Pick up 1'!DL85</f>
        <v>0</v>
      </c>
      <c r="DL13" s="253">
        <f>'Pick up 1'!DM85</f>
        <v>0</v>
      </c>
      <c r="DM13" s="253">
        <f>'Pick up 1'!DN85</f>
        <v>0</v>
      </c>
      <c r="DN13" s="253">
        <f>'Pick up 1'!DO85</f>
        <v>0</v>
      </c>
      <c r="DO13" s="253">
        <f>'Pick up 1'!DP85</f>
        <v>0</v>
      </c>
      <c r="DP13" s="253">
        <f>'Pick up 1'!DQ85</f>
        <v>0</v>
      </c>
      <c r="DQ13" s="253">
        <f>'Pick up 1'!DR85</f>
        <v>0</v>
      </c>
      <c r="DR13" s="253">
        <f>'Pick up 1'!DS85</f>
        <v>0</v>
      </c>
      <c r="DS13" s="253">
        <f>'Pick up 1'!DT85</f>
        <v>0</v>
      </c>
      <c r="DT13" s="253">
        <f>'Pick up 1'!DU85</f>
        <v>0</v>
      </c>
      <c r="DU13" s="253">
        <f>'Pick up 1'!DV85</f>
        <v>0</v>
      </c>
      <c r="DV13" s="253">
        <f>'Pick up 1'!DW85</f>
        <v>0</v>
      </c>
      <c r="DW13" s="253">
        <f>'Pick up 1'!DX85</f>
        <v>0</v>
      </c>
      <c r="DX13" s="253">
        <f>'Pick up 1'!DY85</f>
        <v>0</v>
      </c>
      <c r="DY13" s="254">
        <f>'Pick up 1'!DZ85</f>
        <v>0</v>
      </c>
    </row>
    <row r="14" spans="1:143" x14ac:dyDescent="0.3">
      <c r="A14" s="207">
        <f t="shared" si="3"/>
        <v>43048</v>
      </c>
      <c r="B14" s="252">
        <f>'Pick up 1'!C93</f>
        <v>0</v>
      </c>
      <c r="C14" s="253">
        <f>'Pick up 1'!D93</f>
        <v>0</v>
      </c>
      <c r="D14" s="253">
        <f>'Pick up 1'!E93</f>
        <v>0</v>
      </c>
      <c r="E14" s="253">
        <f>'Pick up 1'!F93</f>
        <v>0</v>
      </c>
      <c r="F14" s="253">
        <f>'Pick up 1'!G93</f>
        <v>0</v>
      </c>
      <c r="G14" s="253">
        <f>'Pick up 1'!H93</f>
        <v>0</v>
      </c>
      <c r="H14" s="253">
        <f>'Pick up 1'!I93</f>
        <v>0</v>
      </c>
      <c r="I14" s="253">
        <f>'Pick up 1'!J93</f>
        <v>0</v>
      </c>
      <c r="J14" s="253">
        <f>'Pick up 1'!K93</f>
        <v>0</v>
      </c>
      <c r="K14" s="253">
        <f>'Pick up 1'!L93</f>
        <v>0</v>
      </c>
      <c r="L14" s="253">
        <f>'Pick up 1'!M93</f>
        <v>0</v>
      </c>
      <c r="M14" s="253">
        <f>'Pick up 1'!N93</f>
        <v>0</v>
      </c>
      <c r="N14" s="253">
        <f>'Pick up 1'!O93</f>
        <v>0</v>
      </c>
      <c r="O14" s="253">
        <f>'Pick up 1'!P93</f>
        <v>0</v>
      </c>
      <c r="P14" s="253">
        <f>'Pick up 1'!Q93</f>
        <v>0</v>
      </c>
      <c r="Q14" s="253">
        <f>'Pick up 1'!R93</f>
        <v>0</v>
      </c>
      <c r="R14" s="253">
        <f>'Pick up 1'!S93</f>
        <v>0</v>
      </c>
      <c r="S14" s="253">
        <f>'Pick up 1'!T93</f>
        <v>0</v>
      </c>
      <c r="T14" s="253">
        <f>'Pick up 1'!U93</f>
        <v>0</v>
      </c>
      <c r="U14" s="253">
        <f>'Pick up 1'!V93</f>
        <v>0</v>
      </c>
      <c r="V14" s="253">
        <f>'Pick up 1'!W93</f>
        <v>0</v>
      </c>
      <c r="W14" s="253">
        <f>'Pick up 1'!X93</f>
        <v>0</v>
      </c>
      <c r="X14" s="253">
        <f>'Pick up 1'!Y93</f>
        <v>0</v>
      </c>
      <c r="Y14" s="253">
        <f>'Pick up 1'!Z93</f>
        <v>0</v>
      </c>
      <c r="Z14" s="253">
        <f>'Pick up 1'!AA93</f>
        <v>0</v>
      </c>
      <c r="AA14" s="253">
        <f>'Pick up 1'!AB93</f>
        <v>0</v>
      </c>
      <c r="AB14" s="253">
        <f>'Pick up 1'!AC93</f>
        <v>0</v>
      </c>
      <c r="AC14" s="253">
        <f>'Pick up 1'!AD93</f>
        <v>0</v>
      </c>
      <c r="AD14" s="253">
        <f>'Pick up 1'!AE93</f>
        <v>0</v>
      </c>
      <c r="AE14" s="253">
        <f>'Pick up 1'!AF93</f>
        <v>0</v>
      </c>
      <c r="AF14" s="253">
        <f>'Pick up 1'!AG93</f>
        <v>0</v>
      </c>
      <c r="AG14" s="253">
        <f>'Pick up 1'!AH93</f>
        <v>0</v>
      </c>
      <c r="AH14" s="253">
        <f>'Pick up 1'!AI93</f>
        <v>0</v>
      </c>
      <c r="AI14" s="253">
        <f>'Pick up 1'!AJ93</f>
        <v>0</v>
      </c>
      <c r="AJ14" s="253">
        <f>'Pick up 1'!AK93</f>
        <v>0</v>
      </c>
      <c r="AK14" s="253">
        <f>'Pick up 1'!AL93</f>
        <v>0</v>
      </c>
      <c r="AL14" s="253">
        <f>'Pick up 1'!AM93</f>
        <v>0</v>
      </c>
      <c r="AM14" s="253">
        <f>'Pick up 1'!AN93</f>
        <v>0</v>
      </c>
      <c r="AN14" s="253">
        <f>'Pick up 1'!AO93</f>
        <v>0</v>
      </c>
      <c r="AO14" s="253">
        <f>'Pick up 1'!AP93</f>
        <v>0</v>
      </c>
      <c r="AP14" s="253">
        <f>'Pick up 1'!AQ93</f>
        <v>0</v>
      </c>
      <c r="AQ14" s="253">
        <f>'Pick up 1'!AR93</f>
        <v>0</v>
      </c>
      <c r="AR14" s="253">
        <f>'Pick up 1'!AS93</f>
        <v>0</v>
      </c>
      <c r="AS14" s="253">
        <f>'Pick up 1'!AT93</f>
        <v>0</v>
      </c>
      <c r="AT14" s="253">
        <f>'Pick up 1'!AU93</f>
        <v>0</v>
      </c>
      <c r="AU14" s="253">
        <f>'Pick up 1'!AV93</f>
        <v>0</v>
      </c>
      <c r="AV14" s="253">
        <f>'Pick up 1'!AW93</f>
        <v>0</v>
      </c>
      <c r="AW14" s="253">
        <f>'Pick up 1'!AX93</f>
        <v>0</v>
      </c>
      <c r="AX14" s="253">
        <f>'Pick up 1'!AY93</f>
        <v>0</v>
      </c>
      <c r="AY14" s="253">
        <f>'Pick up 1'!AZ93</f>
        <v>0</v>
      </c>
      <c r="AZ14" s="253">
        <f>'Pick up 1'!BA93</f>
        <v>0</v>
      </c>
      <c r="BA14" s="253">
        <f>'Pick up 1'!BB93</f>
        <v>0</v>
      </c>
      <c r="BB14" s="253">
        <f>'Pick up 1'!BC93</f>
        <v>0</v>
      </c>
      <c r="BC14" s="253">
        <f>'Pick up 1'!BD93</f>
        <v>0</v>
      </c>
      <c r="BD14" s="253">
        <f>'Pick up 1'!BE93</f>
        <v>0</v>
      </c>
      <c r="BE14" s="253">
        <f>'Pick up 1'!BF93</f>
        <v>0</v>
      </c>
      <c r="BF14" s="253">
        <f>'Pick up 1'!BG93</f>
        <v>0</v>
      </c>
      <c r="BG14" s="253">
        <f>'Pick up 1'!BH93</f>
        <v>0</v>
      </c>
      <c r="BH14" s="253">
        <f>'Pick up 1'!BI93</f>
        <v>0</v>
      </c>
      <c r="BI14" s="253">
        <f>'Pick up 1'!BJ93</f>
        <v>0</v>
      </c>
      <c r="BJ14" s="253">
        <f>'Pick up 1'!BK93</f>
        <v>0</v>
      </c>
      <c r="BK14" s="253">
        <f>'Pick up 1'!BL93</f>
        <v>0</v>
      </c>
      <c r="BL14" s="253">
        <f>'Pick up 1'!BM93</f>
        <v>0</v>
      </c>
      <c r="BM14" s="253">
        <f>'Pick up 1'!BN93</f>
        <v>0</v>
      </c>
      <c r="BN14" s="253">
        <f>'Pick up 1'!BO93</f>
        <v>0</v>
      </c>
      <c r="BO14" s="253">
        <f>'Pick up 1'!BP93</f>
        <v>0</v>
      </c>
      <c r="BP14" s="253">
        <f>'Pick up 1'!BQ93</f>
        <v>0</v>
      </c>
      <c r="BQ14" s="253">
        <f>'Pick up 1'!BR93</f>
        <v>0</v>
      </c>
      <c r="BR14" s="253">
        <f>'Pick up 1'!BS93</f>
        <v>0</v>
      </c>
      <c r="BS14" s="253">
        <f>'Pick up 1'!BT93</f>
        <v>0</v>
      </c>
      <c r="BT14" s="253">
        <f>'Pick up 1'!BU93</f>
        <v>0</v>
      </c>
      <c r="BU14" s="253">
        <f>'Pick up 1'!BV93</f>
        <v>0</v>
      </c>
      <c r="BV14" s="253">
        <f>'Pick up 1'!BW93</f>
        <v>0</v>
      </c>
      <c r="BW14" s="253">
        <f>'Pick up 1'!BX93</f>
        <v>0</v>
      </c>
      <c r="BX14" s="253">
        <f>'Pick up 1'!BY93</f>
        <v>0</v>
      </c>
      <c r="BY14" s="253">
        <f>'Pick up 1'!BZ93</f>
        <v>0</v>
      </c>
      <c r="BZ14" s="253">
        <f>'Pick up 1'!CA93</f>
        <v>0</v>
      </c>
      <c r="CA14" s="253">
        <f>'Pick up 1'!CB93</f>
        <v>0</v>
      </c>
      <c r="CB14" s="253">
        <f>'Pick up 1'!CC93</f>
        <v>0</v>
      </c>
      <c r="CC14" s="253">
        <f>'Pick up 1'!CD93</f>
        <v>0</v>
      </c>
      <c r="CD14" s="253">
        <f>'Pick up 1'!CE93</f>
        <v>0</v>
      </c>
      <c r="CE14" s="253">
        <f>'Pick up 1'!CF93</f>
        <v>0</v>
      </c>
      <c r="CF14" s="253">
        <f>'Pick up 1'!CG93</f>
        <v>0</v>
      </c>
      <c r="CG14" s="253">
        <f>'Pick up 1'!CH93</f>
        <v>0</v>
      </c>
      <c r="CH14" s="253">
        <f>'Pick up 1'!CI93</f>
        <v>0</v>
      </c>
      <c r="CI14" s="253">
        <f>'Pick up 1'!CJ93</f>
        <v>0</v>
      </c>
      <c r="CJ14" s="253">
        <f>'Pick up 1'!CK93</f>
        <v>0</v>
      </c>
      <c r="CK14" s="253">
        <f>'Pick up 1'!CL93</f>
        <v>0</v>
      </c>
      <c r="CL14" s="253">
        <f>'Pick up 1'!CM93</f>
        <v>0</v>
      </c>
      <c r="CM14" s="253">
        <f>'Pick up 1'!CN93</f>
        <v>0</v>
      </c>
      <c r="CN14" s="253">
        <f>'Pick up 1'!CO93</f>
        <v>0</v>
      </c>
      <c r="CO14" s="253">
        <f>'Pick up 1'!CP93</f>
        <v>0</v>
      </c>
      <c r="CP14" s="253">
        <f>'Pick up 1'!CQ93</f>
        <v>0</v>
      </c>
      <c r="CQ14" s="253">
        <f>'Pick up 1'!CR93</f>
        <v>0</v>
      </c>
      <c r="CR14" s="253">
        <f>'Pick up 1'!CS93</f>
        <v>0</v>
      </c>
      <c r="CS14" s="253">
        <f>'Pick up 1'!CT93</f>
        <v>0</v>
      </c>
      <c r="CT14" s="253">
        <f>'Pick up 1'!CU93</f>
        <v>0</v>
      </c>
      <c r="CU14" s="253">
        <f>'Pick up 1'!CV93</f>
        <v>0</v>
      </c>
      <c r="CV14" s="253">
        <f>'Pick up 1'!CW93</f>
        <v>0</v>
      </c>
      <c r="CW14" s="253">
        <f>'Pick up 1'!CX93</f>
        <v>0</v>
      </c>
      <c r="CX14" s="253">
        <f>'Pick up 1'!CY93</f>
        <v>0</v>
      </c>
      <c r="CY14" s="253">
        <f>'Pick up 1'!CZ93</f>
        <v>0</v>
      </c>
      <c r="CZ14" s="253">
        <f>'Pick up 1'!DA93</f>
        <v>0</v>
      </c>
      <c r="DA14" s="253">
        <f>'Pick up 1'!DB93</f>
        <v>0</v>
      </c>
      <c r="DB14" s="253">
        <f>'Pick up 1'!DC93</f>
        <v>0</v>
      </c>
      <c r="DC14" s="253">
        <f>'Pick up 1'!DD93</f>
        <v>0</v>
      </c>
      <c r="DD14" s="253">
        <f>'Pick up 1'!DE93</f>
        <v>0</v>
      </c>
      <c r="DE14" s="253">
        <f>'Pick up 1'!DF93</f>
        <v>0</v>
      </c>
      <c r="DF14" s="253">
        <f>'Pick up 1'!DG93</f>
        <v>0</v>
      </c>
      <c r="DG14" s="253">
        <f>'Pick up 1'!DH93</f>
        <v>0</v>
      </c>
      <c r="DH14" s="253">
        <f>'Pick up 1'!DI93</f>
        <v>0</v>
      </c>
      <c r="DI14" s="253">
        <f>'Pick up 1'!DJ93</f>
        <v>0</v>
      </c>
      <c r="DJ14" s="253">
        <f>'Pick up 1'!DK93</f>
        <v>0</v>
      </c>
      <c r="DK14" s="253">
        <f>'Pick up 1'!DL93</f>
        <v>0</v>
      </c>
      <c r="DL14" s="253">
        <f>'Pick up 1'!DM93</f>
        <v>0</v>
      </c>
      <c r="DM14" s="253">
        <f>'Pick up 1'!DN93</f>
        <v>0</v>
      </c>
      <c r="DN14" s="253">
        <f>'Pick up 1'!DO93</f>
        <v>0</v>
      </c>
      <c r="DO14" s="253">
        <f>'Pick up 1'!DP93</f>
        <v>0</v>
      </c>
      <c r="DP14" s="253">
        <f>'Pick up 1'!DQ93</f>
        <v>0</v>
      </c>
      <c r="DQ14" s="253">
        <f>'Pick up 1'!DR93</f>
        <v>0</v>
      </c>
      <c r="DR14" s="253">
        <f>'Pick up 1'!DS93</f>
        <v>0</v>
      </c>
      <c r="DS14" s="253">
        <f>'Pick up 1'!DT93</f>
        <v>0</v>
      </c>
      <c r="DT14" s="253">
        <f>'Pick up 1'!DU93</f>
        <v>0</v>
      </c>
      <c r="DU14" s="253">
        <f>'Pick up 1'!DV93</f>
        <v>0</v>
      </c>
      <c r="DV14" s="253">
        <f>'Pick up 1'!DW93</f>
        <v>0</v>
      </c>
      <c r="DW14" s="253">
        <f>'Pick up 1'!DX93</f>
        <v>0</v>
      </c>
      <c r="DX14" s="253">
        <f>'Pick up 1'!DY93</f>
        <v>0</v>
      </c>
      <c r="DY14" s="254">
        <f>'Pick up 1'!DZ93</f>
        <v>0</v>
      </c>
    </row>
    <row r="15" spans="1:143" x14ac:dyDescent="0.3">
      <c r="A15" s="207">
        <f t="shared" si="3"/>
        <v>43055</v>
      </c>
      <c r="B15" s="252">
        <f>'Pick up 1'!C101</f>
        <v>0</v>
      </c>
      <c r="C15" s="253">
        <f>'Pick up 1'!D101</f>
        <v>0</v>
      </c>
      <c r="D15" s="253">
        <f>'Pick up 1'!E101</f>
        <v>0</v>
      </c>
      <c r="E15" s="253">
        <f>'Pick up 1'!F101</f>
        <v>0</v>
      </c>
      <c r="F15" s="253">
        <f>'Pick up 1'!G101</f>
        <v>0</v>
      </c>
      <c r="G15" s="253">
        <f>'Pick up 1'!H101</f>
        <v>0</v>
      </c>
      <c r="H15" s="253">
        <f>'Pick up 1'!I101</f>
        <v>0</v>
      </c>
      <c r="I15" s="253">
        <f>'Pick up 1'!J101</f>
        <v>0</v>
      </c>
      <c r="J15" s="253">
        <f>'Pick up 1'!K101</f>
        <v>0</v>
      </c>
      <c r="K15" s="253">
        <f>'Pick up 1'!L101</f>
        <v>0</v>
      </c>
      <c r="L15" s="253">
        <f>'Pick up 1'!M101</f>
        <v>0</v>
      </c>
      <c r="M15" s="253">
        <f>'Pick up 1'!N101</f>
        <v>0</v>
      </c>
      <c r="N15" s="253">
        <f>'Pick up 1'!O101</f>
        <v>0</v>
      </c>
      <c r="O15" s="253">
        <f>'Pick up 1'!P101</f>
        <v>0</v>
      </c>
      <c r="P15" s="253">
        <f>'Pick up 1'!Q101</f>
        <v>0</v>
      </c>
      <c r="Q15" s="253">
        <f>'Pick up 1'!R101</f>
        <v>0</v>
      </c>
      <c r="R15" s="253">
        <f>'Pick up 1'!S101</f>
        <v>0</v>
      </c>
      <c r="S15" s="253">
        <f>'Pick up 1'!T101</f>
        <v>0</v>
      </c>
      <c r="T15" s="253">
        <f>'Pick up 1'!U101</f>
        <v>0</v>
      </c>
      <c r="U15" s="253">
        <f>'Pick up 1'!V101</f>
        <v>0</v>
      </c>
      <c r="V15" s="253">
        <f>'Pick up 1'!W101</f>
        <v>0</v>
      </c>
      <c r="W15" s="253">
        <f>'Pick up 1'!X101</f>
        <v>0</v>
      </c>
      <c r="X15" s="253">
        <f>'Pick up 1'!Y101</f>
        <v>0</v>
      </c>
      <c r="Y15" s="253">
        <f>'Pick up 1'!Z101</f>
        <v>0</v>
      </c>
      <c r="Z15" s="253">
        <f>'Pick up 1'!AA101</f>
        <v>0</v>
      </c>
      <c r="AA15" s="253">
        <f>'Pick up 1'!AB101</f>
        <v>0</v>
      </c>
      <c r="AB15" s="253">
        <f>'Pick up 1'!AC101</f>
        <v>0</v>
      </c>
      <c r="AC15" s="253">
        <f>'Pick up 1'!AD101</f>
        <v>0</v>
      </c>
      <c r="AD15" s="253">
        <f>'Pick up 1'!AE101</f>
        <v>0</v>
      </c>
      <c r="AE15" s="253">
        <f>'Pick up 1'!AF101</f>
        <v>0</v>
      </c>
      <c r="AF15" s="253">
        <f>'Pick up 1'!AG101</f>
        <v>0</v>
      </c>
      <c r="AG15" s="253">
        <f>'Pick up 1'!AH101</f>
        <v>0</v>
      </c>
      <c r="AH15" s="253">
        <f>'Pick up 1'!AI101</f>
        <v>0</v>
      </c>
      <c r="AI15" s="253">
        <f>'Pick up 1'!AJ101</f>
        <v>0</v>
      </c>
      <c r="AJ15" s="253">
        <f>'Pick up 1'!AK101</f>
        <v>0</v>
      </c>
      <c r="AK15" s="253">
        <f>'Pick up 1'!AL101</f>
        <v>0</v>
      </c>
      <c r="AL15" s="253">
        <f>'Pick up 1'!AM101</f>
        <v>0</v>
      </c>
      <c r="AM15" s="253">
        <f>'Pick up 1'!AN101</f>
        <v>0</v>
      </c>
      <c r="AN15" s="253">
        <f>'Pick up 1'!AO101</f>
        <v>0</v>
      </c>
      <c r="AO15" s="253">
        <f>'Pick up 1'!AP101</f>
        <v>0</v>
      </c>
      <c r="AP15" s="253">
        <f>'Pick up 1'!AQ101</f>
        <v>0</v>
      </c>
      <c r="AQ15" s="253">
        <f>'Pick up 1'!AR101</f>
        <v>0</v>
      </c>
      <c r="AR15" s="253">
        <f>'Pick up 1'!AS101</f>
        <v>0</v>
      </c>
      <c r="AS15" s="253">
        <f>'Pick up 1'!AT101</f>
        <v>0</v>
      </c>
      <c r="AT15" s="253">
        <f>'Pick up 1'!AU101</f>
        <v>0</v>
      </c>
      <c r="AU15" s="253">
        <f>'Pick up 1'!AV101</f>
        <v>0</v>
      </c>
      <c r="AV15" s="253">
        <f>'Pick up 1'!AW101</f>
        <v>0</v>
      </c>
      <c r="AW15" s="253">
        <f>'Pick up 1'!AX101</f>
        <v>0</v>
      </c>
      <c r="AX15" s="253">
        <f>'Pick up 1'!AY101</f>
        <v>0</v>
      </c>
      <c r="AY15" s="253">
        <f>'Pick up 1'!AZ101</f>
        <v>0</v>
      </c>
      <c r="AZ15" s="253">
        <f>'Pick up 1'!BA101</f>
        <v>0</v>
      </c>
      <c r="BA15" s="253">
        <f>'Pick up 1'!BB101</f>
        <v>0</v>
      </c>
      <c r="BB15" s="253">
        <f>'Pick up 1'!BC101</f>
        <v>0</v>
      </c>
      <c r="BC15" s="253">
        <f>'Pick up 1'!BD101</f>
        <v>0</v>
      </c>
      <c r="BD15" s="253">
        <f>'Pick up 1'!BE101</f>
        <v>0</v>
      </c>
      <c r="BE15" s="253">
        <f>'Pick up 1'!BF101</f>
        <v>0</v>
      </c>
      <c r="BF15" s="253">
        <f>'Pick up 1'!BG101</f>
        <v>0</v>
      </c>
      <c r="BG15" s="253">
        <f>'Pick up 1'!BH101</f>
        <v>0</v>
      </c>
      <c r="BH15" s="253">
        <f>'Pick up 1'!BI101</f>
        <v>0</v>
      </c>
      <c r="BI15" s="253">
        <f>'Pick up 1'!BJ101</f>
        <v>0</v>
      </c>
      <c r="BJ15" s="253">
        <f>'Pick up 1'!BK101</f>
        <v>0</v>
      </c>
      <c r="BK15" s="253">
        <f>'Pick up 1'!BL101</f>
        <v>0</v>
      </c>
      <c r="BL15" s="253">
        <f>'Pick up 1'!BM101</f>
        <v>0</v>
      </c>
      <c r="BM15" s="253">
        <f>'Pick up 1'!BN101</f>
        <v>0</v>
      </c>
      <c r="BN15" s="253">
        <f>'Pick up 1'!BO101</f>
        <v>0</v>
      </c>
      <c r="BO15" s="253">
        <f>'Pick up 1'!BP101</f>
        <v>0</v>
      </c>
      <c r="BP15" s="253">
        <f>'Pick up 1'!BQ101</f>
        <v>0</v>
      </c>
      <c r="BQ15" s="253">
        <f>'Pick up 1'!BR101</f>
        <v>0</v>
      </c>
      <c r="BR15" s="253">
        <f>'Pick up 1'!BS101</f>
        <v>0</v>
      </c>
      <c r="BS15" s="253">
        <f>'Pick up 1'!BT101</f>
        <v>0</v>
      </c>
      <c r="BT15" s="253">
        <f>'Pick up 1'!BU101</f>
        <v>0</v>
      </c>
      <c r="BU15" s="253">
        <f>'Pick up 1'!BV101</f>
        <v>0</v>
      </c>
      <c r="BV15" s="253">
        <f>'Pick up 1'!BW101</f>
        <v>0</v>
      </c>
      <c r="BW15" s="253">
        <f>'Pick up 1'!BX101</f>
        <v>0</v>
      </c>
      <c r="BX15" s="253">
        <f>'Pick up 1'!BY101</f>
        <v>0</v>
      </c>
      <c r="BY15" s="253">
        <f>'Pick up 1'!BZ101</f>
        <v>0</v>
      </c>
      <c r="BZ15" s="253">
        <f>'Pick up 1'!CA101</f>
        <v>0</v>
      </c>
      <c r="CA15" s="253">
        <f>'Pick up 1'!CB101</f>
        <v>0</v>
      </c>
      <c r="CB15" s="253">
        <f>'Pick up 1'!CC101</f>
        <v>0</v>
      </c>
      <c r="CC15" s="253">
        <f>'Pick up 1'!CD101</f>
        <v>0</v>
      </c>
      <c r="CD15" s="253">
        <f>'Pick up 1'!CE101</f>
        <v>0</v>
      </c>
      <c r="CE15" s="253">
        <f>'Pick up 1'!CF101</f>
        <v>0</v>
      </c>
      <c r="CF15" s="253">
        <f>'Pick up 1'!CG101</f>
        <v>0</v>
      </c>
      <c r="CG15" s="253">
        <f>'Pick up 1'!CH101</f>
        <v>0</v>
      </c>
      <c r="CH15" s="253">
        <f>'Pick up 1'!CI101</f>
        <v>0</v>
      </c>
      <c r="CI15" s="253">
        <f>'Pick up 1'!CJ101</f>
        <v>0</v>
      </c>
      <c r="CJ15" s="253">
        <f>'Pick up 1'!CK101</f>
        <v>0</v>
      </c>
      <c r="CK15" s="253">
        <f>'Pick up 1'!CL101</f>
        <v>0</v>
      </c>
      <c r="CL15" s="253">
        <f>'Pick up 1'!CM101</f>
        <v>0</v>
      </c>
      <c r="CM15" s="253">
        <f>'Pick up 1'!CN101</f>
        <v>0</v>
      </c>
      <c r="CN15" s="253">
        <f>'Pick up 1'!CO101</f>
        <v>0</v>
      </c>
      <c r="CO15" s="253">
        <f>'Pick up 1'!CP101</f>
        <v>0</v>
      </c>
      <c r="CP15" s="253">
        <f>'Pick up 1'!CQ101</f>
        <v>0</v>
      </c>
      <c r="CQ15" s="253">
        <f>'Pick up 1'!CR101</f>
        <v>0</v>
      </c>
      <c r="CR15" s="253">
        <f>'Pick up 1'!CS101</f>
        <v>0</v>
      </c>
      <c r="CS15" s="253">
        <f>'Pick up 1'!CT101</f>
        <v>0</v>
      </c>
      <c r="CT15" s="253">
        <f>'Pick up 1'!CU101</f>
        <v>0</v>
      </c>
      <c r="CU15" s="253">
        <f>'Pick up 1'!CV101</f>
        <v>0</v>
      </c>
      <c r="CV15" s="253">
        <f>'Pick up 1'!CW101</f>
        <v>0</v>
      </c>
      <c r="CW15" s="253">
        <f>'Pick up 1'!CX101</f>
        <v>0</v>
      </c>
      <c r="CX15" s="253">
        <f>'Pick up 1'!CY101</f>
        <v>0</v>
      </c>
      <c r="CY15" s="253">
        <f>'Pick up 1'!CZ101</f>
        <v>0</v>
      </c>
      <c r="CZ15" s="253">
        <f>'Pick up 1'!DA101</f>
        <v>0</v>
      </c>
      <c r="DA15" s="253">
        <f>'Pick up 1'!DB101</f>
        <v>0</v>
      </c>
      <c r="DB15" s="253">
        <f>'Pick up 1'!DC101</f>
        <v>0</v>
      </c>
      <c r="DC15" s="253">
        <f>'Pick up 1'!DD101</f>
        <v>0</v>
      </c>
      <c r="DD15" s="253">
        <f>'Pick up 1'!DE101</f>
        <v>0</v>
      </c>
      <c r="DE15" s="253">
        <f>'Pick up 1'!DF101</f>
        <v>0</v>
      </c>
      <c r="DF15" s="253">
        <f>'Pick up 1'!DG101</f>
        <v>0</v>
      </c>
      <c r="DG15" s="253">
        <f>'Pick up 1'!DH101</f>
        <v>0</v>
      </c>
      <c r="DH15" s="253">
        <f>'Pick up 1'!DI101</f>
        <v>0</v>
      </c>
      <c r="DI15" s="253">
        <f>'Pick up 1'!DJ101</f>
        <v>0</v>
      </c>
      <c r="DJ15" s="253">
        <f>'Pick up 1'!DK101</f>
        <v>0</v>
      </c>
      <c r="DK15" s="253">
        <f>'Pick up 1'!DL101</f>
        <v>0</v>
      </c>
      <c r="DL15" s="253">
        <f>'Pick up 1'!DM101</f>
        <v>0</v>
      </c>
      <c r="DM15" s="253">
        <f>'Pick up 1'!DN101</f>
        <v>0</v>
      </c>
      <c r="DN15" s="253">
        <f>'Pick up 1'!DO101</f>
        <v>0</v>
      </c>
      <c r="DO15" s="253">
        <f>'Pick up 1'!DP101</f>
        <v>0</v>
      </c>
      <c r="DP15" s="253">
        <f>'Pick up 1'!DQ101</f>
        <v>0</v>
      </c>
      <c r="DQ15" s="253">
        <f>'Pick up 1'!DR101</f>
        <v>0</v>
      </c>
      <c r="DR15" s="253">
        <f>'Pick up 1'!DS101</f>
        <v>0</v>
      </c>
      <c r="DS15" s="253">
        <f>'Pick up 1'!DT101</f>
        <v>0</v>
      </c>
      <c r="DT15" s="253">
        <f>'Pick up 1'!DU101</f>
        <v>0</v>
      </c>
      <c r="DU15" s="253">
        <f>'Pick up 1'!DV101</f>
        <v>0</v>
      </c>
      <c r="DV15" s="253">
        <f>'Pick up 1'!DW101</f>
        <v>0</v>
      </c>
      <c r="DW15" s="253">
        <f>'Pick up 1'!DX101</f>
        <v>0</v>
      </c>
      <c r="DX15" s="253">
        <f>'Pick up 1'!DY101</f>
        <v>0</v>
      </c>
      <c r="DY15" s="254">
        <f>'Pick up 1'!DZ101</f>
        <v>0</v>
      </c>
    </row>
    <row r="16" spans="1:143" x14ac:dyDescent="0.3">
      <c r="A16" s="207">
        <f t="shared" si="3"/>
        <v>43062</v>
      </c>
      <c r="B16" s="252">
        <f>'Pick up 1'!C109</f>
        <v>0</v>
      </c>
      <c r="C16" s="253">
        <f>'Pick up 1'!D109</f>
        <v>0</v>
      </c>
      <c r="D16" s="253">
        <f>'Pick up 1'!E109</f>
        <v>0</v>
      </c>
      <c r="E16" s="253">
        <f>'Pick up 1'!F109</f>
        <v>0</v>
      </c>
      <c r="F16" s="253">
        <f>'Pick up 1'!G109</f>
        <v>0</v>
      </c>
      <c r="G16" s="253">
        <f>'Pick up 1'!H109</f>
        <v>0</v>
      </c>
      <c r="H16" s="253">
        <f>'Pick up 1'!I109</f>
        <v>0</v>
      </c>
      <c r="I16" s="253">
        <f>'Pick up 1'!J109</f>
        <v>0</v>
      </c>
      <c r="J16" s="253">
        <f>'Pick up 1'!K109</f>
        <v>0</v>
      </c>
      <c r="K16" s="253">
        <f>'Pick up 1'!L109</f>
        <v>0</v>
      </c>
      <c r="L16" s="253">
        <f>'Pick up 1'!M109</f>
        <v>0</v>
      </c>
      <c r="M16" s="253">
        <f>'Pick up 1'!N109</f>
        <v>0</v>
      </c>
      <c r="N16" s="253">
        <f>'Pick up 1'!O109</f>
        <v>0</v>
      </c>
      <c r="O16" s="253">
        <f>'Pick up 1'!P109</f>
        <v>0</v>
      </c>
      <c r="P16" s="253">
        <f>'Pick up 1'!Q109</f>
        <v>0</v>
      </c>
      <c r="Q16" s="253">
        <f>'Pick up 1'!R109</f>
        <v>0</v>
      </c>
      <c r="R16" s="253">
        <f>'Pick up 1'!S109</f>
        <v>0</v>
      </c>
      <c r="S16" s="253">
        <f>'Pick up 1'!T109</f>
        <v>0</v>
      </c>
      <c r="T16" s="253">
        <f>'Pick up 1'!U109</f>
        <v>0</v>
      </c>
      <c r="U16" s="253">
        <f>'Pick up 1'!V109</f>
        <v>0</v>
      </c>
      <c r="V16" s="253">
        <f>'Pick up 1'!W109</f>
        <v>0</v>
      </c>
      <c r="W16" s="253">
        <f>'Pick up 1'!X109</f>
        <v>0</v>
      </c>
      <c r="X16" s="253">
        <f>'Pick up 1'!Y109</f>
        <v>0</v>
      </c>
      <c r="Y16" s="253">
        <f>'Pick up 1'!Z109</f>
        <v>0</v>
      </c>
      <c r="Z16" s="253">
        <f>'Pick up 1'!AA109</f>
        <v>0</v>
      </c>
      <c r="AA16" s="253">
        <f>'Pick up 1'!AB109</f>
        <v>0</v>
      </c>
      <c r="AB16" s="253">
        <f>'Pick up 1'!AC109</f>
        <v>0</v>
      </c>
      <c r="AC16" s="253">
        <f>'Pick up 1'!AD109</f>
        <v>0</v>
      </c>
      <c r="AD16" s="253">
        <f>'Pick up 1'!AE109</f>
        <v>0</v>
      </c>
      <c r="AE16" s="253">
        <f>'Pick up 1'!AF109</f>
        <v>0</v>
      </c>
      <c r="AF16" s="253">
        <f>'Pick up 1'!AG109</f>
        <v>0</v>
      </c>
      <c r="AG16" s="253">
        <f>'Pick up 1'!AH109</f>
        <v>0</v>
      </c>
      <c r="AH16" s="253">
        <f>'Pick up 1'!AI109</f>
        <v>0</v>
      </c>
      <c r="AI16" s="253">
        <f>'Pick up 1'!AJ109</f>
        <v>0</v>
      </c>
      <c r="AJ16" s="253">
        <f>'Pick up 1'!AK109</f>
        <v>0</v>
      </c>
      <c r="AK16" s="253">
        <f>'Pick up 1'!AL109</f>
        <v>0</v>
      </c>
      <c r="AL16" s="253">
        <f>'Pick up 1'!AM109</f>
        <v>0</v>
      </c>
      <c r="AM16" s="253">
        <f>'Pick up 1'!AN109</f>
        <v>0</v>
      </c>
      <c r="AN16" s="253">
        <f>'Pick up 1'!AO109</f>
        <v>0</v>
      </c>
      <c r="AO16" s="253">
        <f>'Pick up 1'!AP109</f>
        <v>0</v>
      </c>
      <c r="AP16" s="253">
        <f>'Pick up 1'!AQ109</f>
        <v>0</v>
      </c>
      <c r="AQ16" s="253">
        <f>'Pick up 1'!AR109</f>
        <v>0</v>
      </c>
      <c r="AR16" s="253">
        <f>'Pick up 1'!AS109</f>
        <v>0</v>
      </c>
      <c r="AS16" s="253">
        <f>'Pick up 1'!AT109</f>
        <v>0</v>
      </c>
      <c r="AT16" s="253">
        <f>'Pick up 1'!AU109</f>
        <v>0</v>
      </c>
      <c r="AU16" s="253">
        <f>'Pick up 1'!AV109</f>
        <v>0</v>
      </c>
      <c r="AV16" s="253">
        <f>'Pick up 1'!AW109</f>
        <v>0</v>
      </c>
      <c r="AW16" s="253">
        <f>'Pick up 1'!AX109</f>
        <v>0</v>
      </c>
      <c r="AX16" s="253">
        <f>'Pick up 1'!AY109</f>
        <v>0</v>
      </c>
      <c r="AY16" s="253">
        <f>'Pick up 1'!AZ109</f>
        <v>0</v>
      </c>
      <c r="AZ16" s="253">
        <f>'Pick up 1'!BA109</f>
        <v>0</v>
      </c>
      <c r="BA16" s="253">
        <f>'Pick up 1'!BB109</f>
        <v>0</v>
      </c>
      <c r="BB16" s="253">
        <f>'Pick up 1'!BC109</f>
        <v>0</v>
      </c>
      <c r="BC16" s="253">
        <f>'Pick up 1'!BD109</f>
        <v>0</v>
      </c>
      <c r="BD16" s="253">
        <f>'Pick up 1'!BE109</f>
        <v>0</v>
      </c>
      <c r="BE16" s="253">
        <f>'Pick up 1'!BF109</f>
        <v>0</v>
      </c>
      <c r="BF16" s="253">
        <f>'Pick up 1'!BG109</f>
        <v>0</v>
      </c>
      <c r="BG16" s="253">
        <f>'Pick up 1'!BH109</f>
        <v>0</v>
      </c>
      <c r="BH16" s="253">
        <f>'Pick up 1'!BI109</f>
        <v>0</v>
      </c>
      <c r="BI16" s="253">
        <f>'Pick up 1'!BJ109</f>
        <v>0</v>
      </c>
      <c r="BJ16" s="253">
        <f>'Pick up 1'!BK109</f>
        <v>0</v>
      </c>
      <c r="BK16" s="253">
        <f>'Pick up 1'!BL109</f>
        <v>0</v>
      </c>
      <c r="BL16" s="253">
        <f>'Pick up 1'!BM109</f>
        <v>0</v>
      </c>
      <c r="BM16" s="253">
        <f>'Pick up 1'!BN109</f>
        <v>0</v>
      </c>
      <c r="BN16" s="253">
        <f>'Pick up 1'!BO109</f>
        <v>0</v>
      </c>
      <c r="BO16" s="253">
        <f>'Pick up 1'!BP109</f>
        <v>0</v>
      </c>
      <c r="BP16" s="253">
        <f>'Pick up 1'!BQ109</f>
        <v>0</v>
      </c>
      <c r="BQ16" s="253">
        <f>'Pick up 1'!BR109</f>
        <v>0</v>
      </c>
      <c r="BR16" s="253">
        <f>'Pick up 1'!BS109</f>
        <v>0</v>
      </c>
      <c r="BS16" s="253">
        <f>'Pick up 1'!BT109</f>
        <v>0</v>
      </c>
      <c r="BT16" s="253">
        <f>'Pick up 1'!BU109</f>
        <v>0</v>
      </c>
      <c r="BU16" s="253">
        <f>'Pick up 1'!BV109</f>
        <v>0</v>
      </c>
      <c r="BV16" s="253">
        <f>'Pick up 1'!BW109</f>
        <v>0</v>
      </c>
      <c r="BW16" s="253">
        <f>'Pick up 1'!BX109</f>
        <v>0</v>
      </c>
      <c r="BX16" s="253">
        <f>'Pick up 1'!BY109</f>
        <v>0</v>
      </c>
      <c r="BY16" s="253">
        <f>'Pick up 1'!BZ109</f>
        <v>0</v>
      </c>
      <c r="BZ16" s="253">
        <f>'Pick up 1'!CA109</f>
        <v>0</v>
      </c>
      <c r="CA16" s="253">
        <f>'Pick up 1'!CB109</f>
        <v>0</v>
      </c>
      <c r="CB16" s="253">
        <f>'Pick up 1'!CC109</f>
        <v>0</v>
      </c>
      <c r="CC16" s="253">
        <f>'Pick up 1'!CD109</f>
        <v>0</v>
      </c>
      <c r="CD16" s="253">
        <f>'Pick up 1'!CE109</f>
        <v>0</v>
      </c>
      <c r="CE16" s="253">
        <f>'Pick up 1'!CF109</f>
        <v>0</v>
      </c>
      <c r="CF16" s="253">
        <f>'Pick up 1'!CG109</f>
        <v>0</v>
      </c>
      <c r="CG16" s="253">
        <f>'Pick up 1'!CH109</f>
        <v>0</v>
      </c>
      <c r="CH16" s="253">
        <f>'Pick up 1'!CI109</f>
        <v>0</v>
      </c>
      <c r="CI16" s="253">
        <f>'Pick up 1'!CJ109</f>
        <v>0</v>
      </c>
      <c r="CJ16" s="253">
        <f>'Pick up 1'!CK109</f>
        <v>0</v>
      </c>
      <c r="CK16" s="253">
        <f>'Pick up 1'!CL109</f>
        <v>0</v>
      </c>
      <c r="CL16" s="253">
        <f>'Pick up 1'!CM109</f>
        <v>0</v>
      </c>
      <c r="CM16" s="253">
        <f>'Pick up 1'!CN109</f>
        <v>0</v>
      </c>
      <c r="CN16" s="253">
        <f>'Pick up 1'!CO109</f>
        <v>0</v>
      </c>
      <c r="CO16" s="253">
        <f>'Pick up 1'!CP109</f>
        <v>0</v>
      </c>
      <c r="CP16" s="253">
        <f>'Pick up 1'!CQ109</f>
        <v>0</v>
      </c>
      <c r="CQ16" s="253">
        <f>'Pick up 1'!CR109</f>
        <v>0</v>
      </c>
      <c r="CR16" s="253">
        <f>'Pick up 1'!CS109</f>
        <v>0</v>
      </c>
      <c r="CS16" s="253">
        <f>'Pick up 1'!CT109</f>
        <v>0</v>
      </c>
      <c r="CT16" s="253">
        <f>'Pick up 1'!CU109</f>
        <v>0</v>
      </c>
      <c r="CU16" s="253">
        <f>'Pick up 1'!CV109</f>
        <v>0</v>
      </c>
      <c r="CV16" s="253">
        <f>'Pick up 1'!CW109</f>
        <v>0</v>
      </c>
      <c r="CW16" s="253">
        <f>'Pick up 1'!CX109</f>
        <v>0</v>
      </c>
      <c r="CX16" s="253">
        <f>'Pick up 1'!CY109</f>
        <v>0</v>
      </c>
      <c r="CY16" s="253">
        <f>'Pick up 1'!CZ109</f>
        <v>0</v>
      </c>
      <c r="CZ16" s="253">
        <f>'Pick up 1'!DA109</f>
        <v>0</v>
      </c>
      <c r="DA16" s="253">
        <f>'Pick up 1'!DB109</f>
        <v>0</v>
      </c>
      <c r="DB16" s="253">
        <f>'Pick up 1'!DC109</f>
        <v>0</v>
      </c>
      <c r="DC16" s="253">
        <f>'Pick up 1'!DD109</f>
        <v>0</v>
      </c>
      <c r="DD16" s="253">
        <f>'Pick up 1'!DE109</f>
        <v>0</v>
      </c>
      <c r="DE16" s="253">
        <f>'Pick up 1'!DF109</f>
        <v>0</v>
      </c>
      <c r="DF16" s="253">
        <f>'Pick up 1'!DG109</f>
        <v>0</v>
      </c>
      <c r="DG16" s="253">
        <f>'Pick up 1'!DH109</f>
        <v>0</v>
      </c>
      <c r="DH16" s="253">
        <f>'Pick up 1'!DI109</f>
        <v>0</v>
      </c>
      <c r="DI16" s="253">
        <f>'Pick up 1'!DJ109</f>
        <v>0</v>
      </c>
      <c r="DJ16" s="253">
        <f>'Pick up 1'!DK109</f>
        <v>0</v>
      </c>
      <c r="DK16" s="253">
        <f>'Pick up 1'!DL109</f>
        <v>0</v>
      </c>
      <c r="DL16" s="253">
        <f>'Pick up 1'!DM109</f>
        <v>0</v>
      </c>
      <c r="DM16" s="253">
        <f>'Pick up 1'!DN109</f>
        <v>0</v>
      </c>
      <c r="DN16" s="253">
        <f>'Pick up 1'!DO109</f>
        <v>0</v>
      </c>
      <c r="DO16" s="253">
        <f>'Pick up 1'!DP109</f>
        <v>0</v>
      </c>
      <c r="DP16" s="253">
        <f>'Pick up 1'!DQ109</f>
        <v>0</v>
      </c>
      <c r="DQ16" s="253">
        <f>'Pick up 1'!DR109</f>
        <v>0</v>
      </c>
      <c r="DR16" s="253">
        <f>'Pick up 1'!DS109</f>
        <v>0</v>
      </c>
      <c r="DS16" s="253">
        <f>'Pick up 1'!DT109</f>
        <v>0</v>
      </c>
      <c r="DT16" s="253">
        <f>'Pick up 1'!DU109</f>
        <v>0</v>
      </c>
      <c r="DU16" s="253">
        <f>'Pick up 1'!DV109</f>
        <v>0</v>
      </c>
      <c r="DV16" s="253">
        <f>'Pick up 1'!DW109</f>
        <v>0</v>
      </c>
      <c r="DW16" s="253">
        <f>'Pick up 1'!DX109</f>
        <v>0</v>
      </c>
      <c r="DX16" s="253">
        <f>'Pick up 1'!DY109</f>
        <v>0</v>
      </c>
      <c r="DY16" s="254">
        <f>'Pick up 1'!DZ109</f>
        <v>0</v>
      </c>
    </row>
    <row r="17" spans="1:129" x14ac:dyDescent="0.3">
      <c r="A17" s="207">
        <f t="shared" si="3"/>
        <v>43069</v>
      </c>
      <c r="B17" s="252">
        <f>'Pick up 1'!C117</f>
        <v>0</v>
      </c>
      <c r="C17" s="253">
        <f>'Pick up 1'!D117</f>
        <v>0</v>
      </c>
      <c r="D17" s="253">
        <f>'Pick up 1'!E117</f>
        <v>0</v>
      </c>
      <c r="E17" s="253">
        <f>'Pick up 1'!F117</f>
        <v>0</v>
      </c>
      <c r="F17" s="253">
        <f>'Pick up 1'!G117</f>
        <v>0</v>
      </c>
      <c r="G17" s="253">
        <f>'Pick up 1'!H117</f>
        <v>0</v>
      </c>
      <c r="H17" s="253">
        <f>'Pick up 1'!I117</f>
        <v>0</v>
      </c>
      <c r="I17" s="253">
        <f>'Pick up 1'!J117</f>
        <v>0</v>
      </c>
      <c r="J17" s="253">
        <f>'Pick up 1'!K117</f>
        <v>0</v>
      </c>
      <c r="K17" s="253">
        <f>'Pick up 1'!L117</f>
        <v>0</v>
      </c>
      <c r="L17" s="253">
        <f>'Pick up 1'!M117</f>
        <v>0</v>
      </c>
      <c r="M17" s="253">
        <f>'Pick up 1'!N117</f>
        <v>0</v>
      </c>
      <c r="N17" s="253">
        <f>'Pick up 1'!O117</f>
        <v>0</v>
      </c>
      <c r="O17" s="253">
        <f>'Pick up 1'!P117</f>
        <v>0</v>
      </c>
      <c r="P17" s="253">
        <f>'Pick up 1'!Q117</f>
        <v>0</v>
      </c>
      <c r="Q17" s="253">
        <f>'Pick up 1'!R117</f>
        <v>0</v>
      </c>
      <c r="R17" s="253">
        <f>'Pick up 1'!S117</f>
        <v>0</v>
      </c>
      <c r="S17" s="253">
        <f>'Pick up 1'!T117</f>
        <v>0</v>
      </c>
      <c r="T17" s="253">
        <f>'Pick up 1'!U117</f>
        <v>0</v>
      </c>
      <c r="U17" s="253">
        <f>'Pick up 1'!V117</f>
        <v>0</v>
      </c>
      <c r="V17" s="253">
        <f>'Pick up 1'!W117</f>
        <v>0</v>
      </c>
      <c r="W17" s="253">
        <f>'Pick up 1'!X117</f>
        <v>0</v>
      </c>
      <c r="X17" s="253">
        <f>'Pick up 1'!Y117</f>
        <v>0</v>
      </c>
      <c r="Y17" s="253">
        <f>'Pick up 1'!Z117</f>
        <v>0</v>
      </c>
      <c r="Z17" s="253">
        <f>'Pick up 1'!AA117</f>
        <v>0</v>
      </c>
      <c r="AA17" s="253">
        <f>'Pick up 1'!AB117</f>
        <v>0</v>
      </c>
      <c r="AB17" s="253">
        <f>'Pick up 1'!AC117</f>
        <v>0</v>
      </c>
      <c r="AC17" s="253">
        <f>'Pick up 1'!AD117</f>
        <v>0</v>
      </c>
      <c r="AD17" s="253">
        <f>'Pick up 1'!AE117</f>
        <v>0</v>
      </c>
      <c r="AE17" s="253">
        <f>'Pick up 1'!AF117</f>
        <v>0</v>
      </c>
      <c r="AF17" s="253">
        <f>'Pick up 1'!AG117</f>
        <v>0</v>
      </c>
      <c r="AG17" s="253">
        <f>'Pick up 1'!AH117</f>
        <v>0</v>
      </c>
      <c r="AH17" s="253">
        <f>'Pick up 1'!AI117</f>
        <v>0</v>
      </c>
      <c r="AI17" s="253">
        <f>'Pick up 1'!AJ117</f>
        <v>0</v>
      </c>
      <c r="AJ17" s="253">
        <f>'Pick up 1'!AK117</f>
        <v>0</v>
      </c>
      <c r="AK17" s="253">
        <f>'Pick up 1'!AL117</f>
        <v>0</v>
      </c>
      <c r="AL17" s="253">
        <f>'Pick up 1'!AM117</f>
        <v>0</v>
      </c>
      <c r="AM17" s="253">
        <f>'Pick up 1'!AN117</f>
        <v>0</v>
      </c>
      <c r="AN17" s="253">
        <f>'Pick up 1'!AO117</f>
        <v>0</v>
      </c>
      <c r="AO17" s="253">
        <f>'Pick up 1'!AP117</f>
        <v>0</v>
      </c>
      <c r="AP17" s="253">
        <f>'Pick up 1'!AQ117</f>
        <v>0</v>
      </c>
      <c r="AQ17" s="253">
        <f>'Pick up 1'!AR117</f>
        <v>0</v>
      </c>
      <c r="AR17" s="253">
        <f>'Pick up 1'!AS117</f>
        <v>0</v>
      </c>
      <c r="AS17" s="253">
        <f>'Pick up 1'!AT117</f>
        <v>0</v>
      </c>
      <c r="AT17" s="253">
        <f>'Pick up 1'!AU117</f>
        <v>0</v>
      </c>
      <c r="AU17" s="253">
        <f>'Pick up 1'!AV117</f>
        <v>0</v>
      </c>
      <c r="AV17" s="253">
        <f>'Pick up 1'!AW117</f>
        <v>0</v>
      </c>
      <c r="AW17" s="253">
        <f>'Pick up 1'!AX117</f>
        <v>0</v>
      </c>
      <c r="AX17" s="253">
        <f>'Pick up 1'!AY117</f>
        <v>0</v>
      </c>
      <c r="AY17" s="253">
        <f>'Pick up 1'!AZ117</f>
        <v>0</v>
      </c>
      <c r="AZ17" s="253">
        <f>'Pick up 1'!BA117</f>
        <v>0</v>
      </c>
      <c r="BA17" s="253">
        <f>'Pick up 1'!BB117</f>
        <v>0</v>
      </c>
      <c r="BB17" s="253">
        <f>'Pick up 1'!BC117</f>
        <v>0</v>
      </c>
      <c r="BC17" s="253">
        <f>'Pick up 1'!BD117</f>
        <v>0</v>
      </c>
      <c r="BD17" s="253">
        <f>'Pick up 1'!BE117</f>
        <v>0</v>
      </c>
      <c r="BE17" s="253">
        <f>'Pick up 1'!BF117</f>
        <v>0</v>
      </c>
      <c r="BF17" s="253">
        <f>'Pick up 1'!BG117</f>
        <v>0</v>
      </c>
      <c r="BG17" s="253">
        <f>'Pick up 1'!BH117</f>
        <v>0</v>
      </c>
      <c r="BH17" s="253">
        <f>'Pick up 1'!BI117</f>
        <v>0</v>
      </c>
      <c r="BI17" s="253">
        <f>'Pick up 1'!BJ117</f>
        <v>0</v>
      </c>
      <c r="BJ17" s="253">
        <f>'Pick up 1'!BK117</f>
        <v>0</v>
      </c>
      <c r="BK17" s="253">
        <f>'Pick up 1'!BL117</f>
        <v>0</v>
      </c>
      <c r="BL17" s="253">
        <f>'Pick up 1'!BM117</f>
        <v>0</v>
      </c>
      <c r="BM17" s="253">
        <f>'Pick up 1'!BN117</f>
        <v>0</v>
      </c>
      <c r="BN17" s="253">
        <f>'Pick up 1'!BO117</f>
        <v>0</v>
      </c>
      <c r="BO17" s="253">
        <f>'Pick up 1'!BP117</f>
        <v>0</v>
      </c>
      <c r="BP17" s="253">
        <f>'Pick up 1'!BQ117</f>
        <v>0</v>
      </c>
      <c r="BQ17" s="253">
        <f>'Pick up 1'!BR117</f>
        <v>0</v>
      </c>
      <c r="BR17" s="253">
        <f>'Pick up 1'!BS117</f>
        <v>0</v>
      </c>
      <c r="BS17" s="253">
        <f>'Pick up 1'!BT117</f>
        <v>0</v>
      </c>
      <c r="BT17" s="253">
        <f>'Pick up 1'!BU117</f>
        <v>0</v>
      </c>
      <c r="BU17" s="253">
        <f>'Pick up 1'!BV117</f>
        <v>0</v>
      </c>
      <c r="BV17" s="253">
        <f>'Pick up 1'!BW117</f>
        <v>0</v>
      </c>
      <c r="BW17" s="253">
        <f>'Pick up 1'!BX117</f>
        <v>0</v>
      </c>
      <c r="BX17" s="253">
        <f>'Pick up 1'!BY117</f>
        <v>0</v>
      </c>
      <c r="BY17" s="253">
        <f>'Pick up 1'!BZ117</f>
        <v>0</v>
      </c>
      <c r="BZ17" s="253">
        <f>'Pick up 1'!CA117</f>
        <v>0</v>
      </c>
      <c r="CA17" s="253">
        <f>'Pick up 1'!CB117</f>
        <v>0</v>
      </c>
      <c r="CB17" s="253">
        <f>'Pick up 1'!CC117</f>
        <v>0</v>
      </c>
      <c r="CC17" s="253">
        <f>'Pick up 1'!CD117</f>
        <v>0</v>
      </c>
      <c r="CD17" s="253">
        <f>'Pick up 1'!CE117</f>
        <v>0</v>
      </c>
      <c r="CE17" s="253">
        <f>'Pick up 1'!CF117</f>
        <v>0</v>
      </c>
      <c r="CF17" s="253">
        <f>'Pick up 1'!CG117</f>
        <v>0</v>
      </c>
      <c r="CG17" s="253">
        <f>'Pick up 1'!CH117</f>
        <v>0</v>
      </c>
      <c r="CH17" s="253">
        <f>'Pick up 1'!CI117</f>
        <v>0</v>
      </c>
      <c r="CI17" s="253">
        <f>'Pick up 1'!CJ117</f>
        <v>0</v>
      </c>
      <c r="CJ17" s="253">
        <f>'Pick up 1'!CK117</f>
        <v>0</v>
      </c>
      <c r="CK17" s="253">
        <f>'Pick up 1'!CL117</f>
        <v>0</v>
      </c>
      <c r="CL17" s="253">
        <f>'Pick up 1'!CM117</f>
        <v>0</v>
      </c>
      <c r="CM17" s="253">
        <f>'Pick up 1'!CN117</f>
        <v>0</v>
      </c>
      <c r="CN17" s="253">
        <f>'Pick up 1'!CO117</f>
        <v>0</v>
      </c>
      <c r="CO17" s="253">
        <f>'Pick up 1'!CP117</f>
        <v>0</v>
      </c>
      <c r="CP17" s="253">
        <f>'Pick up 1'!CQ117</f>
        <v>0</v>
      </c>
      <c r="CQ17" s="253">
        <f>'Pick up 1'!CR117</f>
        <v>0</v>
      </c>
      <c r="CR17" s="253">
        <f>'Pick up 1'!CS117</f>
        <v>0</v>
      </c>
      <c r="CS17" s="253">
        <f>'Pick up 1'!CT117</f>
        <v>0</v>
      </c>
      <c r="CT17" s="253">
        <f>'Pick up 1'!CU117</f>
        <v>0</v>
      </c>
      <c r="CU17" s="253">
        <f>'Pick up 1'!CV117</f>
        <v>0</v>
      </c>
      <c r="CV17" s="253">
        <f>'Pick up 1'!CW117</f>
        <v>0</v>
      </c>
      <c r="CW17" s="253">
        <f>'Pick up 1'!CX117</f>
        <v>0</v>
      </c>
      <c r="CX17" s="253">
        <f>'Pick up 1'!CY117</f>
        <v>0</v>
      </c>
      <c r="CY17" s="253">
        <f>'Pick up 1'!CZ117</f>
        <v>0</v>
      </c>
      <c r="CZ17" s="253">
        <f>'Pick up 1'!DA117</f>
        <v>0</v>
      </c>
      <c r="DA17" s="253">
        <f>'Pick up 1'!DB117</f>
        <v>0</v>
      </c>
      <c r="DB17" s="253">
        <f>'Pick up 1'!DC117</f>
        <v>0</v>
      </c>
      <c r="DC17" s="253">
        <f>'Pick up 1'!DD117</f>
        <v>0</v>
      </c>
      <c r="DD17" s="253">
        <f>'Pick up 1'!DE117</f>
        <v>0</v>
      </c>
      <c r="DE17" s="253">
        <f>'Pick up 1'!DF117</f>
        <v>0</v>
      </c>
      <c r="DF17" s="253">
        <f>'Pick up 1'!DG117</f>
        <v>0</v>
      </c>
      <c r="DG17" s="253">
        <f>'Pick up 1'!DH117</f>
        <v>0</v>
      </c>
      <c r="DH17" s="253">
        <f>'Pick up 1'!DI117</f>
        <v>0</v>
      </c>
      <c r="DI17" s="253">
        <f>'Pick up 1'!DJ117</f>
        <v>0</v>
      </c>
      <c r="DJ17" s="253">
        <f>'Pick up 1'!DK117</f>
        <v>0</v>
      </c>
      <c r="DK17" s="253">
        <f>'Pick up 1'!DL117</f>
        <v>0</v>
      </c>
      <c r="DL17" s="253">
        <f>'Pick up 1'!DM117</f>
        <v>0</v>
      </c>
      <c r="DM17" s="253">
        <f>'Pick up 1'!DN117</f>
        <v>0</v>
      </c>
      <c r="DN17" s="253">
        <f>'Pick up 1'!DO117</f>
        <v>0</v>
      </c>
      <c r="DO17" s="253">
        <f>'Pick up 1'!DP117</f>
        <v>0</v>
      </c>
      <c r="DP17" s="253">
        <f>'Pick up 1'!DQ117</f>
        <v>0</v>
      </c>
      <c r="DQ17" s="253">
        <f>'Pick up 1'!DR117</f>
        <v>0</v>
      </c>
      <c r="DR17" s="253">
        <f>'Pick up 1'!DS117</f>
        <v>0</v>
      </c>
      <c r="DS17" s="253">
        <f>'Pick up 1'!DT117</f>
        <v>0</v>
      </c>
      <c r="DT17" s="253">
        <f>'Pick up 1'!DU117</f>
        <v>0</v>
      </c>
      <c r="DU17" s="253">
        <f>'Pick up 1'!DV117</f>
        <v>0</v>
      </c>
      <c r="DV17" s="253">
        <f>'Pick up 1'!DW117</f>
        <v>0</v>
      </c>
      <c r="DW17" s="253">
        <f>'Pick up 1'!DX117</f>
        <v>0</v>
      </c>
      <c r="DX17" s="253">
        <f>'Pick up 1'!DY117</f>
        <v>0</v>
      </c>
      <c r="DY17" s="254">
        <f>'Pick up 1'!DZ117</f>
        <v>0</v>
      </c>
    </row>
    <row r="18" spans="1:129" x14ac:dyDescent="0.3">
      <c r="A18" s="207">
        <f t="shared" si="3"/>
        <v>43076</v>
      </c>
      <c r="B18" s="252">
        <f>'Pick up 1'!C125</f>
        <v>0</v>
      </c>
      <c r="C18" s="253">
        <f>'Pick up 1'!D125</f>
        <v>0</v>
      </c>
      <c r="D18" s="253">
        <f>'Pick up 1'!E125</f>
        <v>0</v>
      </c>
      <c r="E18" s="253">
        <f>'Pick up 1'!F125</f>
        <v>0</v>
      </c>
      <c r="F18" s="253">
        <f>'Pick up 1'!G125</f>
        <v>0</v>
      </c>
      <c r="G18" s="253">
        <f>'Pick up 1'!H125</f>
        <v>0</v>
      </c>
      <c r="H18" s="253">
        <f>'Pick up 1'!I125</f>
        <v>0</v>
      </c>
      <c r="I18" s="253">
        <f>'Pick up 1'!J125</f>
        <v>0</v>
      </c>
      <c r="J18" s="253">
        <f>'Pick up 1'!K125</f>
        <v>0</v>
      </c>
      <c r="K18" s="253">
        <f>'Pick up 1'!L125</f>
        <v>0</v>
      </c>
      <c r="L18" s="253">
        <f>'Pick up 1'!M125</f>
        <v>0</v>
      </c>
      <c r="M18" s="253">
        <f>'Pick up 1'!N125</f>
        <v>0</v>
      </c>
      <c r="N18" s="253">
        <f>'Pick up 1'!O125</f>
        <v>0</v>
      </c>
      <c r="O18" s="253">
        <f>'Pick up 1'!P125</f>
        <v>0</v>
      </c>
      <c r="P18" s="253">
        <f>'Pick up 1'!Q125</f>
        <v>0</v>
      </c>
      <c r="Q18" s="253">
        <f>'Pick up 1'!R125</f>
        <v>0</v>
      </c>
      <c r="R18" s="253">
        <f>'Pick up 1'!S125</f>
        <v>0</v>
      </c>
      <c r="S18" s="253">
        <f>'Pick up 1'!T125</f>
        <v>0</v>
      </c>
      <c r="T18" s="253">
        <f>'Pick up 1'!U125</f>
        <v>0</v>
      </c>
      <c r="U18" s="253">
        <f>'Pick up 1'!V125</f>
        <v>0</v>
      </c>
      <c r="V18" s="253">
        <f>'Pick up 1'!W125</f>
        <v>0</v>
      </c>
      <c r="W18" s="253">
        <f>'Pick up 1'!X125</f>
        <v>0</v>
      </c>
      <c r="X18" s="253">
        <f>'Pick up 1'!Y125</f>
        <v>0</v>
      </c>
      <c r="Y18" s="253">
        <f>'Pick up 1'!Z125</f>
        <v>0</v>
      </c>
      <c r="Z18" s="253">
        <f>'Pick up 1'!AA125</f>
        <v>0</v>
      </c>
      <c r="AA18" s="253">
        <f>'Pick up 1'!AB125</f>
        <v>0</v>
      </c>
      <c r="AB18" s="253">
        <f>'Pick up 1'!AC125</f>
        <v>0</v>
      </c>
      <c r="AC18" s="253">
        <f>'Pick up 1'!AD125</f>
        <v>0</v>
      </c>
      <c r="AD18" s="253">
        <f>'Pick up 1'!AE125</f>
        <v>0</v>
      </c>
      <c r="AE18" s="253">
        <f>'Pick up 1'!AF125</f>
        <v>0</v>
      </c>
      <c r="AF18" s="253">
        <f>'Pick up 1'!AG125</f>
        <v>0</v>
      </c>
      <c r="AG18" s="253">
        <f>'Pick up 1'!AH125</f>
        <v>0</v>
      </c>
      <c r="AH18" s="253">
        <f>'Pick up 1'!AI125</f>
        <v>0</v>
      </c>
      <c r="AI18" s="253">
        <f>'Pick up 1'!AJ125</f>
        <v>0</v>
      </c>
      <c r="AJ18" s="253">
        <f>'Pick up 1'!AK125</f>
        <v>0</v>
      </c>
      <c r="AK18" s="253">
        <f>'Pick up 1'!AL125</f>
        <v>0</v>
      </c>
      <c r="AL18" s="253">
        <f>'Pick up 1'!AM125</f>
        <v>0</v>
      </c>
      <c r="AM18" s="253">
        <f>'Pick up 1'!AN125</f>
        <v>0</v>
      </c>
      <c r="AN18" s="253">
        <f>'Pick up 1'!AO125</f>
        <v>0</v>
      </c>
      <c r="AO18" s="253">
        <f>'Pick up 1'!AP125</f>
        <v>0</v>
      </c>
      <c r="AP18" s="253">
        <f>'Pick up 1'!AQ125</f>
        <v>0</v>
      </c>
      <c r="AQ18" s="253">
        <f>'Pick up 1'!AR125</f>
        <v>0</v>
      </c>
      <c r="AR18" s="253">
        <f>'Pick up 1'!AS125</f>
        <v>0</v>
      </c>
      <c r="AS18" s="253">
        <f>'Pick up 1'!AT125</f>
        <v>0</v>
      </c>
      <c r="AT18" s="253">
        <f>'Pick up 1'!AU125</f>
        <v>0</v>
      </c>
      <c r="AU18" s="253">
        <f>'Pick up 1'!AV125</f>
        <v>0</v>
      </c>
      <c r="AV18" s="253">
        <f>'Pick up 1'!AW125</f>
        <v>0</v>
      </c>
      <c r="AW18" s="253">
        <f>'Pick up 1'!AX125</f>
        <v>0</v>
      </c>
      <c r="AX18" s="253">
        <f>'Pick up 1'!AY125</f>
        <v>0</v>
      </c>
      <c r="AY18" s="253">
        <f>'Pick up 1'!AZ125</f>
        <v>0</v>
      </c>
      <c r="AZ18" s="253">
        <f>'Pick up 1'!BA125</f>
        <v>0</v>
      </c>
      <c r="BA18" s="253">
        <f>'Pick up 1'!BB125</f>
        <v>0</v>
      </c>
      <c r="BB18" s="253">
        <f>'Pick up 1'!BC125</f>
        <v>0</v>
      </c>
      <c r="BC18" s="253">
        <f>'Pick up 1'!BD125</f>
        <v>0</v>
      </c>
      <c r="BD18" s="253">
        <f>'Pick up 1'!BE125</f>
        <v>0</v>
      </c>
      <c r="BE18" s="253">
        <f>'Pick up 1'!BF125</f>
        <v>0</v>
      </c>
      <c r="BF18" s="253">
        <f>'Pick up 1'!BG125</f>
        <v>0</v>
      </c>
      <c r="BG18" s="253">
        <f>'Pick up 1'!BH125</f>
        <v>0</v>
      </c>
      <c r="BH18" s="253">
        <f>'Pick up 1'!BI125</f>
        <v>0</v>
      </c>
      <c r="BI18" s="253">
        <f>'Pick up 1'!BJ125</f>
        <v>0</v>
      </c>
      <c r="BJ18" s="253">
        <f>'Pick up 1'!BK125</f>
        <v>0</v>
      </c>
      <c r="BK18" s="253">
        <f>'Pick up 1'!BL125</f>
        <v>0</v>
      </c>
      <c r="BL18" s="253">
        <f>'Pick up 1'!BM125</f>
        <v>0</v>
      </c>
      <c r="BM18" s="253">
        <f>'Pick up 1'!BN125</f>
        <v>0</v>
      </c>
      <c r="BN18" s="253">
        <f>'Pick up 1'!BO125</f>
        <v>0</v>
      </c>
      <c r="BO18" s="253">
        <f>'Pick up 1'!BP125</f>
        <v>0</v>
      </c>
      <c r="BP18" s="253">
        <f>'Pick up 1'!BQ125</f>
        <v>0</v>
      </c>
      <c r="BQ18" s="253">
        <f>'Pick up 1'!BR125</f>
        <v>0</v>
      </c>
      <c r="BR18" s="253">
        <f>'Pick up 1'!BS125</f>
        <v>0</v>
      </c>
      <c r="BS18" s="253">
        <f>'Pick up 1'!BT125</f>
        <v>0</v>
      </c>
      <c r="BT18" s="253">
        <f>'Pick up 1'!BU125</f>
        <v>0</v>
      </c>
      <c r="BU18" s="253">
        <f>'Pick up 1'!BV125</f>
        <v>0</v>
      </c>
      <c r="BV18" s="253">
        <f>'Pick up 1'!BW125</f>
        <v>0</v>
      </c>
      <c r="BW18" s="253">
        <f>'Pick up 1'!BX125</f>
        <v>0</v>
      </c>
      <c r="BX18" s="253">
        <f>'Pick up 1'!BY125</f>
        <v>0</v>
      </c>
      <c r="BY18" s="253">
        <f>'Pick up 1'!BZ125</f>
        <v>0</v>
      </c>
      <c r="BZ18" s="253">
        <f>'Pick up 1'!CA125</f>
        <v>0</v>
      </c>
      <c r="CA18" s="253">
        <f>'Pick up 1'!CB125</f>
        <v>0</v>
      </c>
      <c r="CB18" s="253">
        <f>'Pick up 1'!CC125</f>
        <v>0</v>
      </c>
      <c r="CC18" s="253">
        <f>'Pick up 1'!CD125</f>
        <v>0</v>
      </c>
      <c r="CD18" s="253">
        <f>'Pick up 1'!CE125</f>
        <v>0</v>
      </c>
      <c r="CE18" s="253">
        <f>'Pick up 1'!CF125</f>
        <v>0</v>
      </c>
      <c r="CF18" s="253">
        <f>'Pick up 1'!CG125</f>
        <v>0</v>
      </c>
      <c r="CG18" s="253">
        <f>'Pick up 1'!CH125</f>
        <v>0</v>
      </c>
      <c r="CH18" s="253">
        <f>'Pick up 1'!CI125</f>
        <v>0</v>
      </c>
      <c r="CI18" s="253">
        <f>'Pick up 1'!CJ125</f>
        <v>0</v>
      </c>
      <c r="CJ18" s="253">
        <f>'Pick up 1'!CK125</f>
        <v>0</v>
      </c>
      <c r="CK18" s="253">
        <f>'Pick up 1'!CL125</f>
        <v>0</v>
      </c>
      <c r="CL18" s="253">
        <f>'Pick up 1'!CM125</f>
        <v>0</v>
      </c>
      <c r="CM18" s="253">
        <f>'Pick up 1'!CN125</f>
        <v>0</v>
      </c>
      <c r="CN18" s="253">
        <f>'Pick up 1'!CO125</f>
        <v>0</v>
      </c>
      <c r="CO18" s="253">
        <f>'Pick up 1'!CP125</f>
        <v>0</v>
      </c>
      <c r="CP18" s="253">
        <f>'Pick up 1'!CQ125</f>
        <v>0</v>
      </c>
      <c r="CQ18" s="253">
        <f>'Pick up 1'!CR125</f>
        <v>0</v>
      </c>
      <c r="CR18" s="253">
        <f>'Pick up 1'!CS125</f>
        <v>0</v>
      </c>
      <c r="CS18" s="253">
        <f>'Pick up 1'!CT125</f>
        <v>0</v>
      </c>
      <c r="CT18" s="253">
        <f>'Pick up 1'!CU125</f>
        <v>0</v>
      </c>
      <c r="CU18" s="253">
        <f>'Pick up 1'!CV125</f>
        <v>0</v>
      </c>
      <c r="CV18" s="253">
        <f>'Pick up 1'!CW125</f>
        <v>0</v>
      </c>
      <c r="CW18" s="253">
        <f>'Pick up 1'!CX125</f>
        <v>0</v>
      </c>
      <c r="CX18" s="253">
        <f>'Pick up 1'!CY125</f>
        <v>0</v>
      </c>
      <c r="CY18" s="253">
        <f>'Pick up 1'!CZ125</f>
        <v>0</v>
      </c>
      <c r="CZ18" s="253">
        <f>'Pick up 1'!DA125</f>
        <v>0</v>
      </c>
      <c r="DA18" s="253">
        <f>'Pick up 1'!DB125</f>
        <v>0</v>
      </c>
      <c r="DB18" s="253">
        <f>'Pick up 1'!DC125</f>
        <v>0</v>
      </c>
      <c r="DC18" s="253">
        <f>'Pick up 1'!DD125</f>
        <v>0</v>
      </c>
      <c r="DD18" s="253">
        <f>'Pick up 1'!DE125</f>
        <v>0</v>
      </c>
      <c r="DE18" s="253">
        <f>'Pick up 1'!DF125</f>
        <v>0</v>
      </c>
      <c r="DF18" s="253">
        <f>'Pick up 1'!DG125</f>
        <v>0</v>
      </c>
      <c r="DG18" s="253">
        <f>'Pick up 1'!DH125</f>
        <v>0</v>
      </c>
      <c r="DH18" s="253">
        <f>'Pick up 1'!DI125</f>
        <v>0</v>
      </c>
      <c r="DI18" s="253">
        <f>'Pick up 1'!DJ125</f>
        <v>0</v>
      </c>
      <c r="DJ18" s="253">
        <f>'Pick up 1'!DK125</f>
        <v>0</v>
      </c>
      <c r="DK18" s="253">
        <f>'Pick up 1'!DL125</f>
        <v>0</v>
      </c>
      <c r="DL18" s="253">
        <f>'Pick up 1'!DM125</f>
        <v>0</v>
      </c>
      <c r="DM18" s="253">
        <f>'Pick up 1'!DN125</f>
        <v>0</v>
      </c>
      <c r="DN18" s="253">
        <f>'Pick up 1'!DO125</f>
        <v>0</v>
      </c>
      <c r="DO18" s="253">
        <f>'Pick up 1'!DP125</f>
        <v>0</v>
      </c>
      <c r="DP18" s="253">
        <f>'Pick up 1'!DQ125</f>
        <v>0</v>
      </c>
      <c r="DQ18" s="253">
        <f>'Pick up 1'!DR125</f>
        <v>0</v>
      </c>
      <c r="DR18" s="253">
        <f>'Pick up 1'!DS125</f>
        <v>0</v>
      </c>
      <c r="DS18" s="253">
        <f>'Pick up 1'!DT125</f>
        <v>0</v>
      </c>
      <c r="DT18" s="253">
        <f>'Pick up 1'!DU125</f>
        <v>0</v>
      </c>
      <c r="DU18" s="253">
        <f>'Pick up 1'!DV125</f>
        <v>0</v>
      </c>
      <c r="DV18" s="253">
        <f>'Pick up 1'!DW125</f>
        <v>0</v>
      </c>
      <c r="DW18" s="253">
        <f>'Pick up 1'!DX125</f>
        <v>0</v>
      </c>
      <c r="DX18" s="253">
        <f>'Pick up 1'!DY125</f>
        <v>0</v>
      </c>
      <c r="DY18" s="254">
        <f>'Pick up 1'!DZ125</f>
        <v>0</v>
      </c>
    </row>
    <row r="19" spans="1:129" x14ac:dyDescent="0.3">
      <c r="A19" s="207">
        <f t="shared" si="3"/>
        <v>43083</v>
      </c>
      <c r="B19" s="252">
        <f>'Pick up 1'!C133</f>
        <v>0</v>
      </c>
      <c r="C19" s="253">
        <f>'Pick up 1'!D133</f>
        <v>0</v>
      </c>
      <c r="D19" s="253">
        <f>'Pick up 1'!E133</f>
        <v>0</v>
      </c>
      <c r="E19" s="253">
        <f>'Pick up 1'!F133</f>
        <v>0</v>
      </c>
      <c r="F19" s="253">
        <f>'Pick up 1'!G133</f>
        <v>0</v>
      </c>
      <c r="G19" s="253">
        <f>'Pick up 1'!H133</f>
        <v>0</v>
      </c>
      <c r="H19" s="253">
        <f>'Pick up 1'!I133</f>
        <v>0</v>
      </c>
      <c r="I19" s="253">
        <f>'Pick up 1'!J133</f>
        <v>0</v>
      </c>
      <c r="J19" s="253">
        <f>'Pick up 1'!K133</f>
        <v>0</v>
      </c>
      <c r="K19" s="253">
        <f>'Pick up 1'!L133</f>
        <v>0</v>
      </c>
      <c r="L19" s="253">
        <f>'Pick up 1'!M133</f>
        <v>0</v>
      </c>
      <c r="M19" s="253">
        <f>'Pick up 1'!N133</f>
        <v>0</v>
      </c>
      <c r="N19" s="253">
        <f>'Pick up 1'!O133</f>
        <v>0</v>
      </c>
      <c r="O19" s="253">
        <f>'Pick up 1'!P133</f>
        <v>0</v>
      </c>
      <c r="P19" s="253">
        <f>'Pick up 1'!Q133</f>
        <v>0</v>
      </c>
      <c r="Q19" s="253">
        <f>'Pick up 1'!R133</f>
        <v>0</v>
      </c>
      <c r="R19" s="253">
        <f>'Pick up 1'!S133</f>
        <v>0</v>
      </c>
      <c r="S19" s="253">
        <f>'Pick up 1'!T133</f>
        <v>0</v>
      </c>
      <c r="T19" s="253">
        <f>'Pick up 1'!U133</f>
        <v>0</v>
      </c>
      <c r="U19" s="253">
        <f>'Pick up 1'!V133</f>
        <v>0</v>
      </c>
      <c r="V19" s="253">
        <f>'Pick up 1'!W133</f>
        <v>0</v>
      </c>
      <c r="W19" s="253">
        <f>'Pick up 1'!X133</f>
        <v>0</v>
      </c>
      <c r="X19" s="253">
        <f>'Pick up 1'!Y133</f>
        <v>0</v>
      </c>
      <c r="Y19" s="253">
        <f>'Pick up 1'!Z133</f>
        <v>0</v>
      </c>
      <c r="Z19" s="253">
        <f>'Pick up 1'!AA133</f>
        <v>0</v>
      </c>
      <c r="AA19" s="253">
        <f>'Pick up 1'!AB133</f>
        <v>0</v>
      </c>
      <c r="AB19" s="253">
        <f>'Pick up 1'!AC133</f>
        <v>0</v>
      </c>
      <c r="AC19" s="253">
        <f>'Pick up 1'!AD133</f>
        <v>0</v>
      </c>
      <c r="AD19" s="253">
        <f>'Pick up 1'!AE133</f>
        <v>0</v>
      </c>
      <c r="AE19" s="253">
        <f>'Pick up 1'!AF133</f>
        <v>0</v>
      </c>
      <c r="AF19" s="253">
        <f>'Pick up 1'!AG133</f>
        <v>0</v>
      </c>
      <c r="AG19" s="253">
        <f>'Pick up 1'!AH133</f>
        <v>0</v>
      </c>
      <c r="AH19" s="253">
        <f>'Pick up 1'!AI133</f>
        <v>0</v>
      </c>
      <c r="AI19" s="253">
        <f>'Pick up 1'!AJ133</f>
        <v>0</v>
      </c>
      <c r="AJ19" s="253">
        <f>'Pick up 1'!AK133</f>
        <v>0</v>
      </c>
      <c r="AK19" s="253">
        <f>'Pick up 1'!AL133</f>
        <v>0</v>
      </c>
      <c r="AL19" s="253">
        <f>'Pick up 1'!AM133</f>
        <v>0</v>
      </c>
      <c r="AM19" s="253">
        <f>'Pick up 1'!AN133</f>
        <v>0</v>
      </c>
      <c r="AN19" s="253">
        <f>'Pick up 1'!AO133</f>
        <v>0</v>
      </c>
      <c r="AO19" s="253">
        <f>'Pick up 1'!AP133</f>
        <v>0</v>
      </c>
      <c r="AP19" s="253">
        <f>'Pick up 1'!AQ133</f>
        <v>0</v>
      </c>
      <c r="AQ19" s="253">
        <f>'Pick up 1'!AR133</f>
        <v>0</v>
      </c>
      <c r="AR19" s="253">
        <f>'Pick up 1'!AS133</f>
        <v>0</v>
      </c>
      <c r="AS19" s="253">
        <f>'Pick up 1'!AT133</f>
        <v>0</v>
      </c>
      <c r="AT19" s="253">
        <f>'Pick up 1'!AU133</f>
        <v>0</v>
      </c>
      <c r="AU19" s="253">
        <f>'Pick up 1'!AV133</f>
        <v>0</v>
      </c>
      <c r="AV19" s="253">
        <f>'Pick up 1'!AW133</f>
        <v>0</v>
      </c>
      <c r="AW19" s="253">
        <f>'Pick up 1'!AX133</f>
        <v>0</v>
      </c>
      <c r="AX19" s="253">
        <f>'Pick up 1'!AY133</f>
        <v>0</v>
      </c>
      <c r="AY19" s="253">
        <f>'Pick up 1'!AZ133</f>
        <v>0</v>
      </c>
      <c r="AZ19" s="253">
        <f>'Pick up 1'!BA133</f>
        <v>0</v>
      </c>
      <c r="BA19" s="253">
        <f>'Pick up 1'!BB133</f>
        <v>0</v>
      </c>
      <c r="BB19" s="253">
        <f>'Pick up 1'!BC133</f>
        <v>0</v>
      </c>
      <c r="BC19" s="253">
        <f>'Pick up 1'!BD133</f>
        <v>0</v>
      </c>
      <c r="BD19" s="253">
        <f>'Pick up 1'!BE133</f>
        <v>0</v>
      </c>
      <c r="BE19" s="253">
        <f>'Pick up 1'!BF133</f>
        <v>0</v>
      </c>
      <c r="BF19" s="253">
        <f>'Pick up 1'!BG133</f>
        <v>0</v>
      </c>
      <c r="BG19" s="253">
        <f>'Pick up 1'!BH133</f>
        <v>0</v>
      </c>
      <c r="BH19" s="253">
        <f>'Pick up 1'!BI133</f>
        <v>0</v>
      </c>
      <c r="BI19" s="253">
        <f>'Pick up 1'!BJ133</f>
        <v>0</v>
      </c>
      <c r="BJ19" s="253">
        <f>'Pick up 1'!BK133</f>
        <v>0</v>
      </c>
      <c r="BK19" s="253">
        <f>'Pick up 1'!BL133</f>
        <v>0</v>
      </c>
      <c r="BL19" s="253">
        <f>'Pick up 1'!BM133</f>
        <v>0</v>
      </c>
      <c r="BM19" s="253">
        <f>'Pick up 1'!BN133</f>
        <v>0</v>
      </c>
      <c r="BN19" s="253">
        <f>'Pick up 1'!BO133</f>
        <v>0</v>
      </c>
      <c r="BO19" s="253">
        <f>'Pick up 1'!BP133</f>
        <v>0</v>
      </c>
      <c r="BP19" s="253">
        <f>'Pick up 1'!BQ133</f>
        <v>0</v>
      </c>
      <c r="BQ19" s="253">
        <f>'Pick up 1'!BR133</f>
        <v>0</v>
      </c>
      <c r="BR19" s="253">
        <f>'Pick up 1'!BS133</f>
        <v>0</v>
      </c>
      <c r="BS19" s="253">
        <f>'Pick up 1'!BT133</f>
        <v>0</v>
      </c>
      <c r="BT19" s="253">
        <f>'Pick up 1'!BU133</f>
        <v>0</v>
      </c>
      <c r="BU19" s="253">
        <f>'Pick up 1'!BV133</f>
        <v>0</v>
      </c>
      <c r="BV19" s="253">
        <f>'Pick up 1'!BW133</f>
        <v>0</v>
      </c>
      <c r="BW19" s="253">
        <f>'Pick up 1'!BX133</f>
        <v>0</v>
      </c>
      <c r="BX19" s="253">
        <f>'Pick up 1'!BY133</f>
        <v>0</v>
      </c>
      <c r="BY19" s="253">
        <f>'Pick up 1'!BZ133</f>
        <v>0</v>
      </c>
      <c r="BZ19" s="253">
        <f>'Pick up 1'!CA133</f>
        <v>0</v>
      </c>
      <c r="CA19" s="253">
        <f>'Pick up 1'!CB133</f>
        <v>0</v>
      </c>
      <c r="CB19" s="253">
        <f>'Pick up 1'!CC133</f>
        <v>0</v>
      </c>
      <c r="CC19" s="253">
        <f>'Pick up 1'!CD133</f>
        <v>0</v>
      </c>
      <c r="CD19" s="253">
        <f>'Pick up 1'!CE133</f>
        <v>0</v>
      </c>
      <c r="CE19" s="253">
        <f>'Pick up 1'!CF133</f>
        <v>0</v>
      </c>
      <c r="CF19" s="253">
        <f>'Pick up 1'!CG133</f>
        <v>0</v>
      </c>
      <c r="CG19" s="253">
        <f>'Pick up 1'!CH133</f>
        <v>0</v>
      </c>
      <c r="CH19" s="253">
        <f>'Pick up 1'!CI133</f>
        <v>0</v>
      </c>
      <c r="CI19" s="253">
        <f>'Pick up 1'!CJ133</f>
        <v>0</v>
      </c>
      <c r="CJ19" s="253">
        <f>'Pick up 1'!CK133</f>
        <v>0</v>
      </c>
      <c r="CK19" s="253">
        <f>'Pick up 1'!CL133</f>
        <v>0</v>
      </c>
      <c r="CL19" s="253">
        <f>'Pick up 1'!CM133</f>
        <v>0</v>
      </c>
      <c r="CM19" s="253">
        <f>'Pick up 1'!CN133</f>
        <v>0</v>
      </c>
      <c r="CN19" s="253">
        <f>'Pick up 1'!CO133</f>
        <v>0</v>
      </c>
      <c r="CO19" s="253">
        <f>'Pick up 1'!CP133</f>
        <v>0</v>
      </c>
      <c r="CP19" s="253">
        <f>'Pick up 1'!CQ133</f>
        <v>0</v>
      </c>
      <c r="CQ19" s="253">
        <f>'Pick up 1'!CR133</f>
        <v>0</v>
      </c>
      <c r="CR19" s="253">
        <f>'Pick up 1'!CS133</f>
        <v>0</v>
      </c>
      <c r="CS19" s="253">
        <f>'Pick up 1'!CT133</f>
        <v>0</v>
      </c>
      <c r="CT19" s="253">
        <f>'Pick up 1'!CU133</f>
        <v>0</v>
      </c>
      <c r="CU19" s="253">
        <f>'Pick up 1'!CV133</f>
        <v>0</v>
      </c>
      <c r="CV19" s="253">
        <f>'Pick up 1'!CW133</f>
        <v>0</v>
      </c>
      <c r="CW19" s="253">
        <f>'Pick up 1'!CX133</f>
        <v>0</v>
      </c>
      <c r="CX19" s="253">
        <f>'Pick up 1'!CY133</f>
        <v>0</v>
      </c>
      <c r="CY19" s="253">
        <f>'Pick up 1'!CZ133</f>
        <v>0</v>
      </c>
      <c r="CZ19" s="253">
        <f>'Pick up 1'!DA133</f>
        <v>0</v>
      </c>
      <c r="DA19" s="253">
        <f>'Pick up 1'!DB133</f>
        <v>0</v>
      </c>
      <c r="DB19" s="253">
        <f>'Pick up 1'!DC133</f>
        <v>0</v>
      </c>
      <c r="DC19" s="253">
        <f>'Pick up 1'!DD133</f>
        <v>0</v>
      </c>
      <c r="DD19" s="253">
        <f>'Pick up 1'!DE133</f>
        <v>0</v>
      </c>
      <c r="DE19" s="253">
        <f>'Pick up 1'!DF133</f>
        <v>0</v>
      </c>
      <c r="DF19" s="253">
        <f>'Pick up 1'!DG133</f>
        <v>0</v>
      </c>
      <c r="DG19" s="253">
        <f>'Pick up 1'!DH133</f>
        <v>0</v>
      </c>
      <c r="DH19" s="253">
        <f>'Pick up 1'!DI133</f>
        <v>0</v>
      </c>
      <c r="DI19" s="253">
        <f>'Pick up 1'!DJ133</f>
        <v>0</v>
      </c>
      <c r="DJ19" s="253">
        <f>'Pick up 1'!DK133</f>
        <v>0</v>
      </c>
      <c r="DK19" s="253">
        <f>'Pick up 1'!DL133</f>
        <v>0</v>
      </c>
      <c r="DL19" s="253">
        <f>'Pick up 1'!DM133</f>
        <v>0</v>
      </c>
      <c r="DM19" s="253">
        <f>'Pick up 1'!DN133</f>
        <v>0</v>
      </c>
      <c r="DN19" s="253">
        <f>'Pick up 1'!DO133</f>
        <v>0</v>
      </c>
      <c r="DO19" s="253">
        <f>'Pick up 1'!DP133</f>
        <v>0</v>
      </c>
      <c r="DP19" s="253">
        <f>'Pick up 1'!DQ133</f>
        <v>0</v>
      </c>
      <c r="DQ19" s="253">
        <f>'Pick up 1'!DR133</f>
        <v>0</v>
      </c>
      <c r="DR19" s="253">
        <f>'Pick up 1'!DS133</f>
        <v>0</v>
      </c>
      <c r="DS19" s="253">
        <f>'Pick up 1'!DT133</f>
        <v>0</v>
      </c>
      <c r="DT19" s="253">
        <f>'Pick up 1'!DU133</f>
        <v>0</v>
      </c>
      <c r="DU19" s="253">
        <f>'Pick up 1'!DV133</f>
        <v>0</v>
      </c>
      <c r="DV19" s="253">
        <f>'Pick up 1'!DW133</f>
        <v>0</v>
      </c>
      <c r="DW19" s="253">
        <f>'Pick up 1'!DX133</f>
        <v>0</v>
      </c>
      <c r="DX19" s="253">
        <f>'Pick up 1'!DY133</f>
        <v>0</v>
      </c>
      <c r="DY19" s="254">
        <f>'Pick up 1'!DZ133</f>
        <v>0</v>
      </c>
    </row>
    <row r="20" spans="1:129" x14ac:dyDescent="0.3">
      <c r="A20" s="207">
        <f t="shared" si="3"/>
        <v>43090</v>
      </c>
      <c r="B20" s="252">
        <f>'Pick up 1'!C141</f>
        <v>0</v>
      </c>
      <c r="C20" s="253">
        <f>'Pick up 1'!D141</f>
        <v>0</v>
      </c>
      <c r="D20" s="253">
        <f>'Pick up 1'!E141</f>
        <v>0</v>
      </c>
      <c r="E20" s="253">
        <f>'Pick up 1'!F141</f>
        <v>0</v>
      </c>
      <c r="F20" s="253">
        <f>'Pick up 1'!G141</f>
        <v>0</v>
      </c>
      <c r="G20" s="253">
        <f>'Pick up 1'!H141</f>
        <v>0</v>
      </c>
      <c r="H20" s="253">
        <f>'Pick up 1'!I141</f>
        <v>0</v>
      </c>
      <c r="I20" s="253">
        <f>'Pick up 1'!J141</f>
        <v>0</v>
      </c>
      <c r="J20" s="253">
        <f>'Pick up 1'!K141</f>
        <v>0</v>
      </c>
      <c r="K20" s="253">
        <f>'Pick up 1'!L141</f>
        <v>0</v>
      </c>
      <c r="L20" s="253">
        <f>'Pick up 1'!M141</f>
        <v>0</v>
      </c>
      <c r="M20" s="253">
        <f>'Pick up 1'!N141</f>
        <v>0</v>
      </c>
      <c r="N20" s="253">
        <f>'Pick up 1'!O141</f>
        <v>0</v>
      </c>
      <c r="O20" s="253">
        <f>'Pick up 1'!P141</f>
        <v>0</v>
      </c>
      <c r="P20" s="253">
        <f>'Pick up 1'!Q141</f>
        <v>0</v>
      </c>
      <c r="Q20" s="253">
        <f>'Pick up 1'!R141</f>
        <v>0</v>
      </c>
      <c r="R20" s="253">
        <f>'Pick up 1'!S141</f>
        <v>0</v>
      </c>
      <c r="S20" s="253">
        <f>'Pick up 1'!T141</f>
        <v>0</v>
      </c>
      <c r="T20" s="253">
        <f>'Pick up 1'!U141</f>
        <v>0</v>
      </c>
      <c r="U20" s="253">
        <f>'Pick up 1'!V141</f>
        <v>0</v>
      </c>
      <c r="V20" s="253">
        <f>'Pick up 1'!W141</f>
        <v>0</v>
      </c>
      <c r="W20" s="253">
        <f>'Pick up 1'!X141</f>
        <v>0</v>
      </c>
      <c r="X20" s="253">
        <f>'Pick up 1'!Y141</f>
        <v>0</v>
      </c>
      <c r="Y20" s="253">
        <f>'Pick up 1'!Z141</f>
        <v>0</v>
      </c>
      <c r="Z20" s="253">
        <f>'Pick up 1'!AA141</f>
        <v>0</v>
      </c>
      <c r="AA20" s="253">
        <f>'Pick up 1'!AB141</f>
        <v>0</v>
      </c>
      <c r="AB20" s="253">
        <f>'Pick up 1'!AC141</f>
        <v>0</v>
      </c>
      <c r="AC20" s="253">
        <f>'Pick up 1'!AD141</f>
        <v>0</v>
      </c>
      <c r="AD20" s="253">
        <f>'Pick up 1'!AE141</f>
        <v>0</v>
      </c>
      <c r="AE20" s="253">
        <f>'Pick up 1'!AF141</f>
        <v>0</v>
      </c>
      <c r="AF20" s="253">
        <f>'Pick up 1'!AG141</f>
        <v>0</v>
      </c>
      <c r="AG20" s="253">
        <f>'Pick up 1'!AH141</f>
        <v>0</v>
      </c>
      <c r="AH20" s="253">
        <f>'Pick up 1'!AI141</f>
        <v>0</v>
      </c>
      <c r="AI20" s="253">
        <f>'Pick up 1'!AJ141</f>
        <v>0</v>
      </c>
      <c r="AJ20" s="253">
        <f>'Pick up 1'!AK141</f>
        <v>0</v>
      </c>
      <c r="AK20" s="253">
        <f>'Pick up 1'!AL141</f>
        <v>0</v>
      </c>
      <c r="AL20" s="253">
        <f>'Pick up 1'!AM141</f>
        <v>0</v>
      </c>
      <c r="AM20" s="253">
        <f>'Pick up 1'!AN141</f>
        <v>0</v>
      </c>
      <c r="AN20" s="253">
        <f>'Pick up 1'!AO141</f>
        <v>0</v>
      </c>
      <c r="AO20" s="253">
        <f>'Pick up 1'!AP141</f>
        <v>0</v>
      </c>
      <c r="AP20" s="253">
        <f>'Pick up 1'!AQ141</f>
        <v>0</v>
      </c>
      <c r="AQ20" s="253">
        <f>'Pick up 1'!AR141</f>
        <v>0</v>
      </c>
      <c r="AR20" s="253">
        <f>'Pick up 1'!AS141</f>
        <v>0</v>
      </c>
      <c r="AS20" s="253">
        <f>'Pick up 1'!AT141</f>
        <v>0</v>
      </c>
      <c r="AT20" s="253">
        <f>'Pick up 1'!AU141</f>
        <v>0</v>
      </c>
      <c r="AU20" s="253">
        <f>'Pick up 1'!AV141</f>
        <v>0</v>
      </c>
      <c r="AV20" s="253">
        <f>'Pick up 1'!AW141</f>
        <v>0</v>
      </c>
      <c r="AW20" s="253">
        <f>'Pick up 1'!AX141</f>
        <v>0</v>
      </c>
      <c r="AX20" s="253">
        <f>'Pick up 1'!AY141</f>
        <v>0</v>
      </c>
      <c r="AY20" s="253">
        <f>'Pick up 1'!AZ141</f>
        <v>0</v>
      </c>
      <c r="AZ20" s="253">
        <f>'Pick up 1'!BA141</f>
        <v>0</v>
      </c>
      <c r="BA20" s="253">
        <f>'Pick up 1'!BB141</f>
        <v>0</v>
      </c>
      <c r="BB20" s="253">
        <f>'Pick up 1'!BC141</f>
        <v>0</v>
      </c>
      <c r="BC20" s="253">
        <f>'Pick up 1'!BD141</f>
        <v>0</v>
      </c>
      <c r="BD20" s="253">
        <f>'Pick up 1'!BE141</f>
        <v>0</v>
      </c>
      <c r="BE20" s="253">
        <f>'Pick up 1'!BF141</f>
        <v>0</v>
      </c>
      <c r="BF20" s="253">
        <f>'Pick up 1'!BG141</f>
        <v>0</v>
      </c>
      <c r="BG20" s="253">
        <f>'Pick up 1'!BH141</f>
        <v>0</v>
      </c>
      <c r="BH20" s="253">
        <f>'Pick up 1'!BI141</f>
        <v>0</v>
      </c>
      <c r="BI20" s="253">
        <f>'Pick up 1'!BJ141</f>
        <v>0</v>
      </c>
      <c r="BJ20" s="253">
        <f>'Pick up 1'!BK141</f>
        <v>0</v>
      </c>
      <c r="BK20" s="253">
        <f>'Pick up 1'!BL141</f>
        <v>0</v>
      </c>
      <c r="BL20" s="253">
        <f>'Pick up 1'!BM141</f>
        <v>0</v>
      </c>
      <c r="BM20" s="253">
        <f>'Pick up 1'!BN141</f>
        <v>0</v>
      </c>
      <c r="BN20" s="253">
        <f>'Pick up 1'!BO141</f>
        <v>0</v>
      </c>
      <c r="BO20" s="253">
        <f>'Pick up 1'!BP141</f>
        <v>0</v>
      </c>
      <c r="BP20" s="253">
        <f>'Pick up 1'!BQ141</f>
        <v>0</v>
      </c>
      <c r="BQ20" s="253">
        <f>'Pick up 1'!BR141</f>
        <v>0</v>
      </c>
      <c r="BR20" s="253">
        <f>'Pick up 1'!BS141</f>
        <v>0</v>
      </c>
      <c r="BS20" s="253">
        <f>'Pick up 1'!BT141</f>
        <v>0</v>
      </c>
      <c r="BT20" s="253">
        <f>'Pick up 1'!BU141</f>
        <v>0</v>
      </c>
      <c r="BU20" s="253">
        <f>'Pick up 1'!BV141</f>
        <v>0</v>
      </c>
      <c r="BV20" s="253">
        <f>'Pick up 1'!BW141</f>
        <v>0</v>
      </c>
      <c r="BW20" s="253">
        <f>'Pick up 1'!BX141</f>
        <v>0</v>
      </c>
      <c r="BX20" s="253">
        <f>'Pick up 1'!BY141</f>
        <v>0</v>
      </c>
      <c r="BY20" s="253">
        <f>'Pick up 1'!BZ141</f>
        <v>0</v>
      </c>
      <c r="BZ20" s="253">
        <f>'Pick up 1'!CA141</f>
        <v>0</v>
      </c>
      <c r="CA20" s="253">
        <f>'Pick up 1'!CB141</f>
        <v>0</v>
      </c>
      <c r="CB20" s="253">
        <f>'Pick up 1'!CC141</f>
        <v>0</v>
      </c>
      <c r="CC20" s="253">
        <f>'Pick up 1'!CD141</f>
        <v>0</v>
      </c>
      <c r="CD20" s="253">
        <f>'Pick up 1'!CE141</f>
        <v>0</v>
      </c>
      <c r="CE20" s="253">
        <f>'Pick up 1'!CF141</f>
        <v>0</v>
      </c>
      <c r="CF20" s="253">
        <f>'Pick up 1'!CG141</f>
        <v>0</v>
      </c>
      <c r="CG20" s="253">
        <f>'Pick up 1'!CH141</f>
        <v>0</v>
      </c>
      <c r="CH20" s="253">
        <f>'Pick up 1'!CI141</f>
        <v>0</v>
      </c>
      <c r="CI20" s="253">
        <f>'Pick up 1'!CJ141</f>
        <v>0</v>
      </c>
      <c r="CJ20" s="253">
        <f>'Pick up 1'!CK141</f>
        <v>0</v>
      </c>
      <c r="CK20" s="253">
        <f>'Pick up 1'!CL141</f>
        <v>0</v>
      </c>
      <c r="CL20" s="253">
        <f>'Pick up 1'!CM141</f>
        <v>0</v>
      </c>
      <c r="CM20" s="253">
        <f>'Pick up 1'!CN141</f>
        <v>0</v>
      </c>
      <c r="CN20" s="253">
        <f>'Pick up 1'!CO141</f>
        <v>0</v>
      </c>
      <c r="CO20" s="253">
        <f>'Pick up 1'!CP141</f>
        <v>0</v>
      </c>
      <c r="CP20" s="253">
        <f>'Pick up 1'!CQ141</f>
        <v>0</v>
      </c>
      <c r="CQ20" s="253">
        <f>'Pick up 1'!CR141</f>
        <v>0</v>
      </c>
      <c r="CR20" s="253">
        <f>'Pick up 1'!CS141</f>
        <v>0</v>
      </c>
      <c r="CS20" s="253">
        <f>'Pick up 1'!CT141</f>
        <v>0</v>
      </c>
      <c r="CT20" s="253">
        <f>'Pick up 1'!CU141</f>
        <v>0</v>
      </c>
      <c r="CU20" s="253">
        <f>'Pick up 1'!CV141</f>
        <v>0</v>
      </c>
      <c r="CV20" s="253">
        <f>'Pick up 1'!CW141</f>
        <v>0</v>
      </c>
      <c r="CW20" s="253">
        <f>'Pick up 1'!CX141</f>
        <v>0</v>
      </c>
      <c r="CX20" s="253">
        <f>'Pick up 1'!CY141</f>
        <v>0</v>
      </c>
      <c r="CY20" s="253">
        <f>'Pick up 1'!CZ141</f>
        <v>0</v>
      </c>
      <c r="CZ20" s="253">
        <f>'Pick up 1'!DA141</f>
        <v>0</v>
      </c>
      <c r="DA20" s="253">
        <f>'Pick up 1'!DB141</f>
        <v>0</v>
      </c>
      <c r="DB20" s="253">
        <f>'Pick up 1'!DC141</f>
        <v>0</v>
      </c>
      <c r="DC20" s="253">
        <f>'Pick up 1'!DD141</f>
        <v>0</v>
      </c>
      <c r="DD20" s="253">
        <f>'Pick up 1'!DE141</f>
        <v>0</v>
      </c>
      <c r="DE20" s="253">
        <f>'Pick up 1'!DF141</f>
        <v>0</v>
      </c>
      <c r="DF20" s="253">
        <f>'Pick up 1'!DG141</f>
        <v>0</v>
      </c>
      <c r="DG20" s="253">
        <f>'Pick up 1'!DH141</f>
        <v>0</v>
      </c>
      <c r="DH20" s="253">
        <f>'Pick up 1'!DI141</f>
        <v>0</v>
      </c>
      <c r="DI20" s="253">
        <f>'Pick up 1'!DJ141</f>
        <v>0</v>
      </c>
      <c r="DJ20" s="253">
        <f>'Pick up 1'!DK141</f>
        <v>0</v>
      </c>
      <c r="DK20" s="253">
        <f>'Pick up 1'!DL141</f>
        <v>0</v>
      </c>
      <c r="DL20" s="253">
        <f>'Pick up 1'!DM141</f>
        <v>0</v>
      </c>
      <c r="DM20" s="253">
        <f>'Pick up 1'!DN141</f>
        <v>0</v>
      </c>
      <c r="DN20" s="253">
        <f>'Pick up 1'!DO141</f>
        <v>0</v>
      </c>
      <c r="DO20" s="253">
        <f>'Pick up 1'!DP141</f>
        <v>0</v>
      </c>
      <c r="DP20" s="253">
        <f>'Pick up 1'!DQ141</f>
        <v>0</v>
      </c>
      <c r="DQ20" s="253">
        <f>'Pick up 1'!DR141</f>
        <v>0</v>
      </c>
      <c r="DR20" s="253">
        <f>'Pick up 1'!DS141</f>
        <v>0</v>
      </c>
      <c r="DS20" s="253">
        <f>'Pick up 1'!DT141</f>
        <v>0</v>
      </c>
      <c r="DT20" s="253">
        <f>'Pick up 1'!DU141</f>
        <v>0</v>
      </c>
      <c r="DU20" s="253">
        <f>'Pick up 1'!DV141</f>
        <v>0</v>
      </c>
      <c r="DV20" s="253">
        <f>'Pick up 1'!DW141</f>
        <v>0</v>
      </c>
      <c r="DW20" s="253">
        <f>'Pick up 1'!DX141</f>
        <v>0</v>
      </c>
      <c r="DX20" s="253">
        <f>'Pick up 1'!DY141</f>
        <v>0</v>
      </c>
      <c r="DY20" s="254">
        <f>'Pick up 1'!DZ141</f>
        <v>0</v>
      </c>
    </row>
    <row r="21" spans="1:129" x14ac:dyDescent="0.3">
      <c r="A21" s="207">
        <f t="shared" si="3"/>
        <v>43097</v>
      </c>
      <c r="B21" s="252">
        <f>'Pick up 1'!C149</f>
        <v>0</v>
      </c>
      <c r="C21" s="253">
        <f>'Pick up 1'!D149</f>
        <v>0</v>
      </c>
      <c r="D21" s="253">
        <f>'Pick up 1'!E149</f>
        <v>0</v>
      </c>
      <c r="E21" s="253">
        <f>'Pick up 1'!F149</f>
        <v>0</v>
      </c>
      <c r="F21" s="253">
        <f>'Pick up 1'!G149</f>
        <v>0</v>
      </c>
      <c r="G21" s="253">
        <f>'Pick up 1'!H149</f>
        <v>0</v>
      </c>
      <c r="H21" s="253">
        <f>'Pick up 1'!I149</f>
        <v>0</v>
      </c>
      <c r="I21" s="253">
        <f>'Pick up 1'!J149</f>
        <v>0</v>
      </c>
      <c r="J21" s="253">
        <f>'Pick up 1'!K149</f>
        <v>0</v>
      </c>
      <c r="K21" s="253">
        <f>'Pick up 1'!L149</f>
        <v>0</v>
      </c>
      <c r="L21" s="253">
        <f>'Pick up 1'!M149</f>
        <v>0</v>
      </c>
      <c r="M21" s="253">
        <f>'Pick up 1'!N149</f>
        <v>0</v>
      </c>
      <c r="N21" s="253">
        <f>'Pick up 1'!O149</f>
        <v>0</v>
      </c>
      <c r="O21" s="253">
        <f>'Pick up 1'!P149</f>
        <v>0</v>
      </c>
      <c r="P21" s="253">
        <f>'Pick up 1'!Q149</f>
        <v>0</v>
      </c>
      <c r="Q21" s="253">
        <f>'Pick up 1'!R149</f>
        <v>0</v>
      </c>
      <c r="R21" s="253">
        <f>'Pick up 1'!S149</f>
        <v>0</v>
      </c>
      <c r="S21" s="253">
        <f>'Pick up 1'!T149</f>
        <v>0</v>
      </c>
      <c r="T21" s="253">
        <f>'Pick up 1'!U149</f>
        <v>0</v>
      </c>
      <c r="U21" s="253">
        <f>'Pick up 1'!V149</f>
        <v>0</v>
      </c>
      <c r="V21" s="253">
        <f>'Pick up 1'!W149</f>
        <v>0</v>
      </c>
      <c r="W21" s="253">
        <f>'Pick up 1'!X149</f>
        <v>0</v>
      </c>
      <c r="X21" s="253">
        <f>'Pick up 1'!Y149</f>
        <v>0</v>
      </c>
      <c r="Y21" s="253">
        <f>'Pick up 1'!Z149</f>
        <v>0</v>
      </c>
      <c r="Z21" s="253">
        <f>'Pick up 1'!AA149</f>
        <v>0</v>
      </c>
      <c r="AA21" s="253">
        <f>'Pick up 1'!AB149</f>
        <v>0</v>
      </c>
      <c r="AB21" s="253">
        <f>'Pick up 1'!AC149</f>
        <v>0</v>
      </c>
      <c r="AC21" s="253">
        <f>'Pick up 1'!AD149</f>
        <v>0</v>
      </c>
      <c r="AD21" s="253">
        <f>'Pick up 1'!AE149</f>
        <v>0</v>
      </c>
      <c r="AE21" s="253">
        <f>'Pick up 1'!AF149</f>
        <v>0</v>
      </c>
      <c r="AF21" s="253">
        <f>'Pick up 1'!AG149</f>
        <v>0</v>
      </c>
      <c r="AG21" s="253">
        <f>'Pick up 1'!AH149</f>
        <v>0</v>
      </c>
      <c r="AH21" s="253">
        <f>'Pick up 1'!AI149</f>
        <v>0</v>
      </c>
      <c r="AI21" s="253">
        <f>'Pick up 1'!AJ149</f>
        <v>0</v>
      </c>
      <c r="AJ21" s="253">
        <f>'Pick up 1'!AK149</f>
        <v>0</v>
      </c>
      <c r="AK21" s="253">
        <f>'Pick up 1'!AL149</f>
        <v>0</v>
      </c>
      <c r="AL21" s="253">
        <f>'Pick up 1'!AM149</f>
        <v>0</v>
      </c>
      <c r="AM21" s="253">
        <f>'Pick up 1'!AN149</f>
        <v>0</v>
      </c>
      <c r="AN21" s="253">
        <f>'Pick up 1'!AO149</f>
        <v>0</v>
      </c>
      <c r="AO21" s="253">
        <f>'Pick up 1'!AP149</f>
        <v>0</v>
      </c>
      <c r="AP21" s="253">
        <f>'Pick up 1'!AQ149</f>
        <v>0</v>
      </c>
      <c r="AQ21" s="253">
        <f>'Pick up 1'!AR149</f>
        <v>0</v>
      </c>
      <c r="AR21" s="253">
        <f>'Pick up 1'!AS149</f>
        <v>0</v>
      </c>
      <c r="AS21" s="253">
        <f>'Pick up 1'!AT149</f>
        <v>0</v>
      </c>
      <c r="AT21" s="253">
        <f>'Pick up 1'!AU149</f>
        <v>0</v>
      </c>
      <c r="AU21" s="253">
        <f>'Pick up 1'!AV149</f>
        <v>0</v>
      </c>
      <c r="AV21" s="253">
        <f>'Pick up 1'!AW149</f>
        <v>0</v>
      </c>
      <c r="AW21" s="253">
        <f>'Pick up 1'!AX149</f>
        <v>0</v>
      </c>
      <c r="AX21" s="253">
        <f>'Pick up 1'!AY149</f>
        <v>0</v>
      </c>
      <c r="AY21" s="253">
        <f>'Pick up 1'!AZ149</f>
        <v>0</v>
      </c>
      <c r="AZ21" s="253">
        <f>'Pick up 1'!BA149</f>
        <v>0</v>
      </c>
      <c r="BA21" s="253">
        <f>'Pick up 1'!BB149</f>
        <v>0</v>
      </c>
      <c r="BB21" s="253">
        <f>'Pick up 1'!BC149</f>
        <v>0</v>
      </c>
      <c r="BC21" s="253">
        <f>'Pick up 1'!BD149</f>
        <v>0</v>
      </c>
      <c r="BD21" s="253">
        <f>'Pick up 1'!BE149</f>
        <v>0</v>
      </c>
      <c r="BE21" s="253">
        <f>'Pick up 1'!BF149</f>
        <v>0</v>
      </c>
      <c r="BF21" s="253">
        <f>'Pick up 1'!BG149</f>
        <v>0</v>
      </c>
      <c r="BG21" s="253">
        <f>'Pick up 1'!BH149</f>
        <v>0</v>
      </c>
      <c r="BH21" s="253">
        <f>'Pick up 1'!BI149</f>
        <v>0</v>
      </c>
      <c r="BI21" s="253">
        <f>'Pick up 1'!BJ149</f>
        <v>0</v>
      </c>
      <c r="BJ21" s="253">
        <f>'Pick up 1'!BK149</f>
        <v>0</v>
      </c>
      <c r="BK21" s="253">
        <f>'Pick up 1'!BL149</f>
        <v>0</v>
      </c>
      <c r="BL21" s="253">
        <f>'Pick up 1'!BM149</f>
        <v>0</v>
      </c>
      <c r="BM21" s="253">
        <f>'Pick up 1'!BN149</f>
        <v>0</v>
      </c>
      <c r="BN21" s="253">
        <f>'Pick up 1'!BO149</f>
        <v>0</v>
      </c>
      <c r="BO21" s="253">
        <f>'Pick up 1'!BP149</f>
        <v>0</v>
      </c>
      <c r="BP21" s="253">
        <f>'Pick up 1'!BQ149</f>
        <v>0</v>
      </c>
      <c r="BQ21" s="253">
        <f>'Pick up 1'!BR149</f>
        <v>0</v>
      </c>
      <c r="BR21" s="253">
        <f>'Pick up 1'!BS149</f>
        <v>0</v>
      </c>
      <c r="BS21" s="253">
        <f>'Pick up 1'!BT149</f>
        <v>0</v>
      </c>
      <c r="BT21" s="253">
        <f>'Pick up 1'!BU149</f>
        <v>0</v>
      </c>
      <c r="BU21" s="253">
        <f>'Pick up 1'!BV149</f>
        <v>0</v>
      </c>
      <c r="BV21" s="253">
        <f>'Pick up 1'!BW149</f>
        <v>0</v>
      </c>
      <c r="BW21" s="253">
        <f>'Pick up 1'!BX149</f>
        <v>0</v>
      </c>
      <c r="BX21" s="253">
        <f>'Pick up 1'!BY149</f>
        <v>0</v>
      </c>
      <c r="BY21" s="253">
        <f>'Pick up 1'!BZ149</f>
        <v>0</v>
      </c>
      <c r="BZ21" s="253">
        <f>'Pick up 1'!CA149</f>
        <v>0</v>
      </c>
      <c r="CA21" s="253">
        <f>'Pick up 1'!CB149</f>
        <v>0</v>
      </c>
      <c r="CB21" s="253">
        <f>'Pick up 1'!CC149</f>
        <v>0</v>
      </c>
      <c r="CC21" s="253">
        <f>'Pick up 1'!CD149</f>
        <v>0</v>
      </c>
      <c r="CD21" s="253">
        <f>'Pick up 1'!CE149</f>
        <v>0</v>
      </c>
      <c r="CE21" s="253">
        <f>'Pick up 1'!CF149</f>
        <v>0</v>
      </c>
      <c r="CF21" s="253">
        <f>'Pick up 1'!CG149</f>
        <v>0</v>
      </c>
      <c r="CG21" s="253">
        <f>'Pick up 1'!CH149</f>
        <v>0</v>
      </c>
      <c r="CH21" s="253">
        <f>'Pick up 1'!CI149</f>
        <v>0</v>
      </c>
      <c r="CI21" s="253">
        <f>'Pick up 1'!CJ149</f>
        <v>0</v>
      </c>
      <c r="CJ21" s="253">
        <f>'Pick up 1'!CK149</f>
        <v>0</v>
      </c>
      <c r="CK21" s="253">
        <f>'Pick up 1'!CL149</f>
        <v>0</v>
      </c>
      <c r="CL21" s="253">
        <f>'Pick up 1'!CM149</f>
        <v>0</v>
      </c>
      <c r="CM21" s="253">
        <f>'Pick up 1'!CN149</f>
        <v>0</v>
      </c>
      <c r="CN21" s="253">
        <f>'Pick up 1'!CO149</f>
        <v>0</v>
      </c>
      <c r="CO21" s="253">
        <f>'Pick up 1'!CP149</f>
        <v>0</v>
      </c>
      <c r="CP21" s="253">
        <f>'Pick up 1'!CQ149</f>
        <v>0</v>
      </c>
      <c r="CQ21" s="253">
        <f>'Pick up 1'!CR149</f>
        <v>0</v>
      </c>
      <c r="CR21" s="253">
        <f>'Pick up 1'!CS149</f>
        <v>0</v>
      </c>
      <c r="CS21" s="253">
        <f>'Pick up 1'!CT149</f>
        <v>0</v>
      </c>
      <c r="CT21" s="253">
        <f>'Pick up 1'!CU149</f>
        <v>0</v>
      </c>
      <c r="CU21" s="253">
        <f>'Pick up 1'!CV149</f>
        <v>0</v>
      </c>
      <c r="CV21" s="253">
        <f>'Pick up 1'!CW149</f>
        <v>0</v>
      </c>
      <c r="CW21" s="253">
        <f>'Pick up 1'!CX149</f>
        <v>0</v>
      </c>
      <c r="CX21" s="253">
        <f>'Pick up 1'!CY149</f>
        <v>0</v>
      </c>
      <c r="CY21" s="253">
        <f>'Pick up 1'!CZ149</f>
        <v>0</v>
      </c>
      <c r="CZ21" s="253">
        <f>'Pick up 1'!DA149</f>
        <v>0</v>
      </c>
      <c r="DA21" s="253">
        <f>'Pick up 1'!DB149</f>
        <v>0</v>
      </c>
      <c r="DB21" s="253">
        <f>'Pick up 1'!DC149</f>
        <v>0</v>
      </c>
      <c r="DC21" s="253">
        <f>'Pick up 1'!DD149</f>
        <v>0</v>
      </c>
      <c r="DD21" s="253">
        <f>'Pick up 1'!DE149</f>
        <v>0</v>
      </c>
      <c r="DE21" s="253">
        <f>'Pick up 1'!DF149</f>
        <v>0</v>
      </c>
      <c r="DF21" s="253">
        <f>'Pick up 1'!DG149</f>
        <v>0</v>
      </c>
      <c r="DG21" s="253">
        <f>'Pick up 1'!DH149</f>
        <v>0</v>
      </c>
      <c r="DH21" s="253">
        <f>'Pick up 1'!DI149</f>
        <v>0</v>
      </c>
      <c r="DI21" s="253">
        <f>'Pick up 1'!DJ149</f>
        <v>0</v>
      </c>
      <c r="DJ21" s="253">
        <f>'Pick up 1'!DK149</f>
        <v>0</v>
      </c>
      <c r="DK21" s="253">
        <f>'Pick up 1'!DL149</f>
        <v>0</v>
      </c>
      <c r="DL21" s="253">
        <f>'Pick up 1'!DM149</f>
        <v>0</v>
      </c>
      <c r="DM21" s="253">
        <f>'Pick up 1'!DN149</f>
        <v>0</v>
      </c>
      <c r="DN21" s="253">
        <f>'Pick up 1'!DO149</f>
        <v>0</v>
      </c>
      <c r="DO21" s="253">
        <f>'Pick up 1'!DP149</f>
        <v>0</v>
      </c>
      <c r="DP21" s="253">
        <f>'Pick up 1'!DQ149</f>
        <v>0</v>
      </c>
      <c r="DQ21" s="253">
        <f>'Pick up 1'!DR149</f>
        <v>0</v>
      </c>
      <c r="DR21" s="253">
        <f>'Pick up 1'!DS149</f>
        <v>0</v>
      </c>
      <c r="DS21" s="253">
        <f>'Pick up 1'!DT149</f>
        <v>0</v>
      </c>
      <c r="DT21" s="253">
        <f>'Pick up 1'!DU149</f>
        <v>0</v>
      </c>
      <c r="DU21" s="253">
        <f>'Pick up 1'!DV149</f>
        <v>0</v>
      </c>
      <c r="DV21" s="253">
        <f>'Pick up 1'!DW149</f>
        <v>0</v>
      </c>
      <c r="DW21" s="253">
        <f>'Pick up 1'!DX149</f>
        <v>0</v>
      </c>
      <c r="DX21" s="253">
        <f>'Pick up 1'!DY149</f>
        <v>0</v>
      </c>
      <c r="DY21" s="254">
        <f>'Pick up 1'!DZ149</f>
        <v>0</v>
      </c>
    </row>
    <row r="22" spans="1:129" x14ac:dyDescent="0.3">
      <c r="A22" s="207">
        <f t="shared" si="3"/>
        <v>43104</v>
      </c>
      <c r="B22" s="252">
        <f>'Pick up 1'!C157</f>
        <v>0</v>
      </c>
      <c r="C22" s="253">
        <f>'Pick up 1'!D157</f>
        <v>0</v>
      </c>
      <c r="D22" s="253">
        <f>'Pick up 1'!E157</f>
        <v>0</v>
      </c>
      <c r="E22" s="253">
        <f>'Pick up 1'!F157</f>
        <v>0</v>
      </c>
      <c r="F22" s="253">
        <f>'Pick up 1'!G157</f>
        <v>0</v>
      </c>
      <c r="G22" s="253">
        <f>'Pick up 1'!H157</f>
        <v>0</v>
      </c>
      <c r="H22" s="253">
        <f>'Pick up 1'!I157</f>
        <v>0</v>
      </c>
      <c r="I22" s="253">
        <f>'Pick up 1'!J157</f>
        <v>0</v>
      </c>
      <c r="J22" s="253">
        <f>'Pick up 1'!K157</f>
        <v>0</v>
      </c>
      <c r="K22" s="253">
        <f>'Pick up 1'!L157</f>
        <v>0</v>
      </c>
      <c r="L22" s="253">
        <f>'Pick up 1'!M157</f>
        <v>0</v>
      </c>
      <c r="M22" s="253">
        <f>'Pick up 1'!N157</f>
        <v>0</v>
      </c>
      <c r="N22" s="253">
        <f>'Pick up 1'!O157</f>
        <v>0</v>
      </c>
      <c r="O22" s="253">
        <f>'Pick up 1'!P157</f>
        <v>0</v>
      </c>
      <c r="P22" s="253">
        <f>'Pick up 1'!Q157</f>
        <v>0</v>
      </c>
      <c r="Q22" s="253">
        <f>'Pick up 1'!R157</f>
        <v>0</v>
      </c>
      <c r="R22" s="253">
        <f>'Pick up 1'!S157</f>
        <v>0</v>
      </c>
      <c r="S22" s="253">
        <f>'Pick up 1'!T157</f>
        <v>0</v>
      </c>
      <c r="T22" s="253">
        <f>'Pick up 1'!U157</f>
        <v>0</v>
      </c>
      <c r="U22" s="253">
        <f>'Pick up 1'!V157</f>
        <v>0</v>
      </c>
      <c r="V22" s="253">
        <f>'Pick up 1'!W157</f>
        <v>0</v>
      </c>
      <c r="W22" s="253">
        <f>'Pick up 1'!X157</f>
        <v>0</v>
      </c>
      <c r="X22" s="253">
        <f>'Pick up 1'!Y157</f>
        <v>0</v>
      </c>
      <c r="Y22" s="253">
        <f>'Pick up 1'!Z157</f>
        <v>0</v>
      </c>
      <c r="Z22" s="253">
        <f>'Pick up 1'!AA157</f>
        <v>0</v>
      </c>
      <c r="AA22" s="253">
        <f>'Pick up 1'!AB157</f>
        <v>0</v>
      </c>
      <c r="AB22" s="253">
        <f>'Pick up 1'!AC157</f>
        <v>0</v>
      </c>
      <c r="AC22" s="253">
        <f>'Pick up 1'!AD157</f>
        <v>0</v>
      </c>
      <c r="AD22" s="253">
        <f>'Pick up 1'!AE157</f>
        <v>0</v>
      </c>
      <c r="AE22" s="253">
        <f>'Pick up 1'!AF157</f>
        <v>0</v>
      </c>
      <c r="AF22" s="253">
        <f>'Pick up 1'!AG157</f>
        <v>0</v>
      </c>
      <c r="AG22" s="253">
        <f>'Pick up 1'!AH157</f>
        <v>0</v>
      </c>
      <c r="AH22" s="253">
        <f>'Pick up 1'!AI157</f>
        <v>0</v>
      </c>
      <c r="AI22" s="253">
        <f>'Pick up 1'!AJ157</f>
        <v>0</v>
      </c>
      <c r="AJ22" s="253">
        <f>'Pick up 1'!AK157</f>
        <v>0</v>
      </c>
      <c r="AK22" s="253">
        <f>'Pick up 1'!AL157</f>
        <v>0</v>
      </c>
      <c r="AL22" s="253">
        <f>'Pick up 1'!AM157</f>
        <v>0</v>
      </c>
      <c r="AM22" s="253">
        <f>'Pick up 1'!AN157</f>
        <v>0</v>
      </c>
      <c r="AN22" s="253">
        <f>'Pick up 1'!AO157</f>
        <v>0</v>
      </c>
      <c r="AO22" s="253">
        <f>'Pick up 1'!AP157</f>
        <v>0</v>
      </c>
      <c r="AP22" s="253">
        <f>'Pick up 1'!AQ157</f>
        <v>0</v>
      </c>
      <c r="AQ22" s="253">
        <f>'Pick up 1'!AR157</f>
        <v>0</v>
      </c>
      <c r="AR22" s="253">
        <f>'Pick up 1'!AS157</f>
        <v>0</v>
      </c>
      <c r="AS22" s="253">
        <f>'Pick up 1'!AT157</f>
        <v>0</v>
      </c>
      <c r="AT22" s="253">
        <f>'Pick up 1'!AU157</f>
        <v>0</v>
      </c>
      <c r="AU22" s="253">
        <f>'Pick up 1'!AV157</f>
        <v>0</v>
      </c>
      <c r="AV22" s="253">
        <f>'Pick up 1'!AW157</f>
        <v>0</v>
      </c>
      <c r="AW22" s="253">
        <f>'Pick up 1'!AX157</f>
        <v>0</v>
      </c>
      <c r="AX22" s="253">
        <f>'Pick up 1'!AY157</f>
        <v>0</v>
      </c>
      <c r="AY22" s="253">
        <f>'Pick up 1'!AZ157</f>
        <v>0</v>
      </c>
      <c r="AZ22" s="253">
        <f>'Pick up 1'!BA157</f>
        <v>0</v>
      </c>
      <c r="BA22" s="253">
        <f>'Pick up 1'!BB157</f>
        <v>0</v>
      </c>
      <c r="BB22" s="253">
        <f>'Pick up 1'!BC157</f>
        <v>0</v>
      </c>
      <c r="BC22" s="253">
        <f>'Pick up 1'!BD157</f>
        <v>0</v>
      </c>
      <c r="BD22" s="253">
        <f>'Pick up 1'!BE157</f>
        <v>0</v>
      </c>
      <c r="BE22" s="253">
        <f>'Pick up 1'!BF157</f>
        <v>0</v>
      </c>
      <c r="BF22" s="253">
        <f>'Pick up 1'!BG157</f>
        <v>0</v>
      </c>
      <c r="BG22" s="253">
        <f>'Pick up 1'!BH157</f>
        <v>0</v>
      </c>
      <c r="BH22" s="253">
        <f>'Pick up 1'!BI157</f>
        <v>0</v>
      </c>
      <c r="BI22" s="253">
        <f>'Pick up 1'!BJ157</f>
        <v>0</v>
      </c>
      <c r="BJ22" s="253">
        <f>'Pick up 1'!BK157</f>
        <v>0</v>
      </c>
      <c r="BK22" s="253">
        <f>'Pick up 1'!BL157</f>
        <v>0</v>
      </c>
      <c r="BL22" s="253">
        <f>'Pick up 1'!BM157</f>
        <v>0</v>
      </c>
      <c r="BM22" s="253">
        <f>'Pick up 1'!BN157</f>
        <v>0</v>
      </c>
      <c r="BN22" s="253">
        <f>'Pick up 1'!BO157</f>
        <v>0</v>
      </c>
      <c r="BO22" s="253">
        <f>'Pick up 1'!BP157</f>
        <v>0</v>
      </c>
      <c r="BP22" s="253">
        <f>'Pick up 1'!BQ157</f>
        <v>0</v>
      </c>
      <c r="BQ22" s="253">
        <f>'Pick up 1'!BR157</f>
        <v>0</v>
      </c>
      <c r="BR22" s="253">
        <f>'Pick up 1'!BS157</f>
        <v>0</v>
      </c>
      <c r="BS22" s="253">
        <f>'Pick up 1'!BT157</f>
        <v>0</v>
      </c>
      <c r="BT22" s="253">
        <f>'Pick up 1'!BU157</f>
        <v>0</v>
      </c>
      <c r="BU22" s="253">
        <f>'Pick up 1'!BV157</f>
        <v>0</v>
      </c>
      <c r="BV22" s="253">
        <f>'Pick up 1'!BW157</f>
        <v>0</v>
      </c>
      <c r="BW22" s="253">
        <f>'Pick up 1'!BX157</f>
        <v>0</v>
      </c>
      <c r="BX22" s="253">
        <f>'Pick up 1'!BY157</f>
        <v>0</v>
      </c>
      <c r="BY22" s="253">
        <f>'Pick up 1'!BZ157</f>
        <v>0</v>
      </c>
      <c r="BZ22" s="253">
        <f>'Pick up 1'!CA157</f>
        <v>0</v>
      </c>
      <c r="CA22" s="253">
        <f>'Pick up 1'!CB157</f>
        <v>0</v>
      </c>
      <c r="CB22" s="253">
        <f>'Pick up 1'!CC157</f>
        <v>0</v>
      </c>
      <c r="CC22" s="253">
        <f>'Pick up 1'!CD157</f>
        <v>0</v>
      </c>
      <c r="CD22" s="253">
        <f>'Pick up 1'!CE157</f>
        <v>0</v>
      </c>
      <c r="CE22" s="253">
        <f>'Pick up 1'!CF157</f>
        <v>0</v>
      </c>
      <c r="CF22" s="253">
        <f>'Pick up 1'!CG157</f>
        <v>0</v>
      </c>
      <c r="CG22" s="253">
        <f>'Pick up 1'!CH157</f>
        <v>0</v>
      </c>
      <c r="CH22" s="253">
        <f>'Pick up 1'!CI157</f>
        <v>0</v>
      </c>
      <c r="CI22" s="253">
        <f>'Pick up 1'!CJ157</f>
        <v>0</v>
      </c>
      <c r="CJ22" s="253">
        <f>'Pick up 1'!CK157</f>
        <v>0</v>
      </c>
      <c r="CK22" s="253">
        <f>'Pick up 1'!CL157</f>
        <v>0</v>
      </c>
      <c r="CL22" s="253">
        <f>'Pick up 1'!CM157</f>
        <v>0</v>
      </c>
      <c r="CM22" s="253">
        <f>'Pick up 1'!CN157</f>
        <v>0</v>
      </c>
      <c r="CN22" s="253">
        <f>'Pick up 1'!CO157</f>
        <v>0</v>
      </c>
      <c r="CO22" s="253">
        <f>'Pick up 1'!CP157</f>
        <v>0</v>
      </c>
      <c r="CP22" s="253">
        <f>'Pick up 1'!CQ157</f>
        <v>0</v>
      </c>
      <c r="CQ22" s="253">
        <f>'Pick up 1'!CR157</f>
        <v>0</v>
      </c>
      <c r="CR22" s="253">
        <f>'Pick up 1'!CS157</f>
        <v>0</v>
      </c>
      <c r="CS22" s="253">
        <f>'Pick up 1'!CT157</f>
        <v>0</v>
      </c>
      <c r="CT22" s="253">
        <f>'Pick up 1'!CU157</f>
        <v>0</v>
      </c>
      <c r="CU22" s="253">
        <f>'Pick up 1'!CV157</f>
        <v>0</v>
      </c>
      <c r="CV22" s="253">
        <f>'Pick up 1'!CW157</f>
        <v>0</v>
      </c>
      <c r="CW22" s="253">
        <f>'Pick up 1'!CX157</f>
        <v>0</v>
      </c>
      <c r="CX22" s="253">
        <f>'Pick up 1'!CY157</f>
        <v>0</v>
      </c>
      <c r="CY22" s="253">
        <f>'Pick up 1'!CZ157</f>
        <v>0</v>
      </c>
      <c r="CZ22" s="253">
        <f>'Pick up 1'!DA157</f>
        <v>0</v>
      </c>
      <c r="DA22" s="253">
        <f>'Pick up 1'!DB157</f>
        <v>0</v>
      </c>
      <c r="DB22" s="253">
        <f>'Pick up 1'!DC157</f>
        <v>0</v>
      </c>
      <c r="DC22" s="253">
        <f>'Pick up 1'!DD157</f>
        <v>0</v>
      </c>
      <c r="DD22" s="253">
        <f>'Pick up 1'!DE157</f>
        <v>0</v>
      </c>
      <c r="DE22" s="253">
        <f>'Pick up 1'!DF157</f>
        <v>0</v>
      </c>
      <c r="DF22" s="253">
        <f>'Pick up 1'!DG157</f>
        <v>0</v>
      </c>
      <c r="DG22" s="253">
        <f>'Pick up 1'!DH157</f>
        <v>0</v>
      </c>
      <c r="DH22" s="253">
        <f>'Pick up 1'!DI157</f>
        <v>0</v>
      </c>
      <c r="DI22" s="253">
        <f>'Pick up 1'!DJ157</f>
        <v>0</v>
      </c>
      <c r="DJ22" s="253">
        <f>'Pick up 1'!DK157</f>
        <v>0</v>
      </c>
      <c r="DK22" s="253">
        <f>'Pick up 1'!DL157</f>
        <v>0</v>
      </c>
      <c r="DL22" s="253">
        <f>'Pick up 1'!DM157</f>
        <v>0</v>
      </c>
      <c r="DM22" s="253">
        <f>'Pick up 1'!DN157</f>
        <v>0</v>
      </c>
      <c r="DN22" s="253">
        <f>'Pick up 1'!DO157</f>
        <v>0</v>
      </c>
      <c r="DO22" s="253">
        <f>'Pick up 1'!DP157</f>
        <v>0</v>
      </c>
      <c r="DP22" s="253">
        <f>'Pick up 1'!DQ157</f>
        <v>0</v>
      </c>
      <c r="DQ22" s="253">
        <f>'Pick up 1'!DR157</f>
        <v>0</v>
      </c>
      <c r="DR22" s="253">
        <f>'Pick up 1'!DS157</f>
        <v>0</v>
      </c>
      <c r="DS22" s="253">
        <f>'Pick up 1'!DT157</f>
        <v>0</v>
      </c>
      <c r="DT22" s="253">
        <f>'Pick up 1'!DU157</f>
        <v>0</v>
      </c>
      <c r="DU22" s="253">
        <f>'Pick up 1'!DV157</f>
        <v>0</v>
      </c>
      <c r="DV22" s="253">
        <f>'Pick up 1'!DW157</f>
        <v>0</v>
      </c>
      <c r="DW22" s="253">
        <f>'Pick up 1'!DX157</f>
        <v>0</v>
      </c>
      <c r="DX22" s="253">
        <f>'Pick up 1'!DY157</f>
        <v>0</v>
      </c>
      <c r="DY22" s="254">
        <f>'Pick up 1'!DZ157</f>
        <v>0</v>
      </c>
    </row>
    <row r="23" spans="1:129" x14ac:dyDescent="0.3">
      <c r="A23" s="207">
        <f t="shared" si="3"/>
        <v>43111</v>
      </c>
      <c r="B23" s="252">
        <f>'Pick up 1'!C165</f>
        <v>0</v>
      </c>
      <c r="C23" s="253">
        <f>'Pick up 1'!D165</f>
        <v>0</v>
      </c>
      <c r="D23" s="253">
        <f>'Pick up 1'!E165</f>
        <v>0</v>
      </c>
      <c r="E23" s="253">
        <f>'Pick up 1'!F165</f>
        <v>0</v>
      </c>
      <c r="F23" s="253">
        <f>'Pick up 1'!G165</f>
        <v>0</v>
      </c>
      <c r="G23" s="253">
        <f>'Pick up 1'!H165</f>
        <v>0</v>
      </c>
      <c r="H23" s="253">
        <f>'Pick up 1'!I165</f>
        <v>0</v>
      </c>
      <c r="I23" s="253">
        <f>'Pick up 1'!J165</f>
        <v>0</v>
      </c>
      <c r="J23" s="253">
        <f>'Pick up 1'!K165</f>
        <v>0</v>
      </c>
      <c r="K23" s="253">
        <f>'Pick up 1'!L165</f>
        <v>0</v>
      </c>
      <c r="L23" s="253">
        <f>'Pick up 1'!M165</f>
        <v>0</v>
      </c>
      <c r="M23" s="253">
        <f>'Pick up 1'!N165</f>
        <v>0</v>
      </c>
      <c r="N23" s="253">
        <f>'Pick up 1'!O165</f>
        <v>0</v>
      </c>
      <c r="O23" s="253">
        <f>'Pick up 1'!P165</f>
        <v>0</v>
      </c>
      <c r="P23" s="253">
        <f>'Pick up 1'!Q165</f>
        <v>0</v>
      </c>
      <c r="Q23" s="253">
        <f>'Pick up 1'!R165</f>
        <v>0</v>
      </c>
      <c r="R23" s="253">
        <f>'Pick up 1'!S165</f>
        <v>0</v>
      </c>
      <c r="S23" s="253">
        <f>'Pick up 1'!T165</f>
        <v>0</v>
      </c>
      <c r="T23" s="253">
        <f>'Pick up 1'!U165</f>
        <v>0</v>
      </c>
      <c r="U23" s="253">
        <f>'Pick up 1'!V165</f>
        <v>0</v>
      </c>
      <c r="V23" s="253">
        <f>'Pick up 1'!W165</f>
        <v>0</v>
      </c>
      <c r="W23" s="253">
        <f>'Pick up 1'!X165</f>
        <v>0</v>
      </c>
      <c r="X23" s="253">
        <f>'Pick up 1'!Y165</f>
        <v>0</v>
      </c>
      <c r="Y23" s="253">
        <f>'Pick up 1'!Z165</f>
        <v>0</v>
      </c>
      <c r="Z23" s="253">
        <f>'Pick up 1'!AA165</f>
        <v>0</v>
      </c>
      <c r="AA23" s="253">
        <f>'Pick up 1'!AB165</f>
        <v>0</v>
      </c>
      <c r="AB23" s="253">
        <f>'Pick up 1'!AC165</f>
        <v>0</v>
      </c>
      <c r="AC23" s="253">
        <f>'Pick up 1'!AD165</f>
        <v>0</v>
      </c>
      <c r="AD23" s="253">
        <f>'Pick up 1'!AE165</f>
        <v>0</v>
      </c>
      <c r="AE23" s="253">
        <f>'Pick up 1'!AF165</f>
        <v>0</v>
      </c>
      <c r="AF23" s="253">
        <f>'Pick up 1'!AG165</f>
        <v>0</v>
      </c>
      <c r="AG23" s="253">
        <f>'Pick up 1'!AH165</f>
        <v>0</v>
      </c>
      <c r="AH23" s="253">
        <f>'Pick up 1'!AI165</f>
        <v>0</v>
      </c>
      <c r="AI23" s="253">
        <f>'Pick up 1'!AJ165</f>
        <v>0</v>
      </c>
      <c r="AJ23" s="253">
        <f>'Pick up 1'!AK165</f>
        <v>0</v>
      </c>
      <c r="AK23" s="253">
        <f>'Pick up 1'!AL165</f>
        <v>0</v>
      </c>
      <c r="AL23" s="253">
        <f>'Pick up 1'!AM165</f>
        <v>0</v>
      </c>
      <c r="AM23" s="253">
        <f>'Pick up 1'!AN165</f>
        <v>0</v>
      </c>
      <c r="AN23" s="253">
        <f>'Pick up 1'!AO165</f>
        <v>0</v>
      </c>
      <c r="AO23" s="253">
        <f>'Pick up 1'!AP165</f>
        <v>0</v>
      </c>
      <c r="AP23" s="253">
        <f>'Pick up 1'!AQ165</f>
        <v>0</v>
      </c>
      <c r="AQ23" s="253">
        <f>'Pick up 1'!AR165</f>
        <v>0</v>
      </c>
      <c r="AR23" s="253">
        <f>'Pick up 1'!AS165</f>
        <v>0</v>
      </c>
      <c r="AS23" s="253">
        <f>'Pick up 1'!AT165</f>
        <v>0</v>
      </c>
      <c r="AT23" s="253">
        <f>'Pick up 1'!AU165</f>
        <v>0</v>
      </c>
      <c r="AU23" s="253">
        <f>'Pick up 1'!AV165</f>
        <v>0</v>
      </c>
      <c r="AV23" s="253">
        <f>'Pick up 1'!AW165</f>
        <v>0</v>
      </c>
      <c r="AW23" s="253">
        <f>'Pick up 1'!AX165</f>
        <v>0</v>
      </c>
      <c r="AX23" s="253">
        <f>'Pick up 1'!AY165</f>
        <v>0</v>
      </c>
      <c r="AY23" s="253">
        <f>'Pick up 1'!AZ165</f>
        <v>0</v>
      </c>
      <c r="AZ23" s="253">
        <f>'Pick up 1'!BA165</f>
        <v>0</v>
      </c>
      <c r="BA23" s="253">
        <f>'Pick up 1'!BB165</f>
        <v>0</v>
      </c>
      <c r="BB23" s="253">
        <f>'Pick up 1'!BC165</f>
        <v>0</v>
      </c>
      <c r="BC23" s="253">
        <f>'Pick up 1'!BD165</f>
        <v>0</v>
      </c>
      <c r="BD23" s="253">
        <f>'Pick up 1'!BE165</f>
        <v>0</v>
      </c>
      <c r="BE23" s="253">
        <f>'Pick up 1'!BF165</f>
        <v>0</v>
      </c>
      <c r="BF23" s="253">
        <f>'Pick up 1'!BG165</f>
        <v>0</v>
      </c>
      <c r="BG23" s="253">
        <f>'Pick up 1'!BH165</f>
        <v>0</v>
      </c>
      <c r="BH23" s="253">
        <f>'Pick up 1'!BI165</f>
        <v>0</v>
      </c>
      <c r="BI23" s="253">
        <f>'Pick up 1'!BJ165</f>
        <v>0</v>
      </c>
      <c r="BJ23" s="253">
        <f>'Pick up 1'!BK165</f>
        <v>0</v>
      </c>
      <c r="BK23" s="253">
        <f>'Pick up 1'!BL165</f>
        <v>0</v>
      </c>
      <c r="BL23" s="253">
        <f>'Pick up 1'!BM165</f>
        <v>0</v>
      </c>
      <c r="BM23" s="253">
        <f>'Pick up 1'!BN165</f>
        <v>0</v>
      </c>
      <c r="BN23" s="253">
        <f>'Pick up 1'!BO165</f>
        <v>0</v>
      </c>
      <c r="BO23" s="253">
        <f>'Pick up 1'!BP165</f>
        <v>0</v>
      </c>
      <c r="BP23" s="253">
        <f>'Pick up 1'!BQ165</f>
        <v>0</v>
      </c>
      <c r="BQ23" s="253">
        <f>'Pick up 1'!BR165</f>
        <v>0</v>
      </c>
      <c r="BR23" s="253">
        <f>'Pick up 1'!BS165</f>
        <v>0</v>
      </c>
      <c r="BS23" s="253">
        <f>'Pick up 1'!BT165</f>
        <v>0</v>
      </c>
      <c r="BT23" s="253">
        <f>'Pick up 1'!BU165</f>
        <v>0</v>
      </c>
      <c r="BU23" s="253">
        <f>'Pick up 1'!BV165</f>
        <v>0</v>
      </c>
      <c r="BV23" s="253">
        <f>'Pick up 1'!BW165</f>
        <v>0</v>
      </c>
      <c r="BW23" s="253">
        <f>'Pick up 1'!BX165</f>
        <v>0</v>
      </c>
      <c r="BX23" s="253">
        <f>'Pick up 1'!BY165</f>
        <v>0</v>
      </c>
      <c r="BY23" s="253">
        <f>'Pick up 1'!BZ165</f>
        <v>0</v>
      </c>
      <c r="BZ23" s="253">
        <f>'Pick up 1'!CA165</f>
        <v>0</v>
      </c>
      <c r="CA23" s="253">
        <f>'Pick up 1'!CB165</f>
        <v>0</v>
      </c>
      <c r="CB23" s="253">
        <f>'Pick up 1'!CC165</f>
        <v>0</v>
      </c>
      <c r="CC23" s="253">
        <f>'Pick up 1'!CD165</f>
        <v>0</v>
      </c>
      <c r="CD23" s="253">
        <f>'Pick up 1'!CE165</f>
        <v>0</v>
      </c>
      <c r="CE23" s="253">
        <f>'Pick up 1'!CF165</f>
        <v>0</v>
      </c>
      <c r="CF23" s="253">
        <f>'Pick up 1'!CG165</f>
        <v>0</v>
      </c>
      <c r="CG23" s="253">
        <f>'Pick up 1'!CH165</f>
        <v>0</v>
      </c>
      <c r="CH23" s="253">
        <f>'Pick up 1'!CI165</f>
        <v>0</v>
      </c>
      <c r="CI23" s="253">
        <f>'Pick up 1'!CJ165</f>
        <v>0</v>
      </c>
      <c r="CJ23" s="253">
        <f>'Pick up 1'!CK165</f>
        <v>0</v>
      </c>
      <c r="CK23" s="253">
        <f>'Pick up 1'!CL165</f>
        <v>0</v>
      </c>
      <c r="CL23" s="253">
        <f>'Pick up 1'!CM165</f>
        <v>0</v>
      </c>
      <c r="CM23" s="253">
        <f>'Pick up 1'!CN165</f>
        <v>0</v>
      </c>
      <c r="CN23" s="253">
        <f>'Pick up 1'!CO165</f>
        <v>0</v>
      </c>
      <c r="CO23" s="253">
        <f>'Pick up 1'!CP165</f>
        <v>0</v>
      </c>
      <c r="CP23" s="253">
        <f>'Pick up 1'!CQ165</f>
        <v>0</v>
      </c>
      <c r="CQ23" s="253">
        <f>'Pick up 1'!CR165</f>
        <v>0</v>
      </c>
      <c r="CR23" s="253">
        <f>'Pick up 1'!CS165</f>
        <v>0</v>
      </c>
      <c r="CS23" s="253">
        <f>'Pick up 1'!CT165</f>
        <v>0</v>
      </c>
      <c r="CT23" s="253">
        <f>'Pick up 1'!CU165</f>
        <v>0</v>
      </c>
      <c r="CU23" s="253">
        <f>'Pick up 1'!CV165</f>
        <v>0</v>
      </c>
      <c r="CV23" s="253">
        <f>'Pick up 1'!CW165</f>
        <v>0</v>
      </c>
      <c r="CW23" s="253">
        <f>'Pick up 1'!CX165</f>
        <v>0</v>
      </c>
      <c r="CX23" s="253">
        <f>'Pick up 1'!CY165</f>
        <v>0</v>
      </c>
      <c r="CY23" s="253">
        <f>'Pick up 1'!CZ165</f>
        <v>0</v>
      </c>
      <c r="CZ23" s="253">
        <f>'Pick up 1'!DA165</f>
        <v>0</v>
      </c>
      <c r="DA23" s="253">
        <f>'Pick up 1'!DB165</f>
        <v>0</v>
      </c>
      <c r="DB23" s="253">
        <f>'Pick up 1'!DC165</f>
        <v>0</v>
      </c>
      <c r="DC23" s="253">
        <f>'Pick up 1'!DD165</f>
        <v>0</v>
      </c>
      <c r="DD23" s="253">
        <f>'Pick up 1'!DE165</f>
        <v>0</v>
      </c>
      <c r="DE23" s="253">
        <f>'Pick up 1'!DF165</f>
        <v>0</v>
      </c>
      <c r="DF23" s="253">
        <f>'Pick up 1'!DG165</f>
        <v>0</v>
      </c>
      <c r="DG23" s="253">
        <f>'Pick up 1'!DH165</f>
        <v>0</v>
      </c>
      <c r="DH23" s="253">
        <f>'Pick up 1'!DI165</f>
        <v>0</v>
      </c>
      <c r="DI23" s="253">
        <f>'Pick up 1'!DJ165</f>
        <v>0</v>
      </c>
      <c r="DJ23" s="253">
        <f>'Pick up 1'!DK165</f>
        <v>0</v>
      </c>
      <c r="DK23" s="253">
        <f>'Pick up 1'!DL165</f>
        <v>0</v>
      </c>
      <c r="DL23" s="253">
        <f>'Pick up 1'!DM165</f>
        <v>0</v>
      </c>
      <c r="DM23" s="253">
        <f>'Pick up 1'!DN165</f>
        <v>0</v>
      </c>
      <c r="DN23" s="253">
        <f>'Pick up 1'!DO165</f>
        <v>0</v>
      </c>
      <c r="DO23" s="253">
        <f>'Pick up 1'!DP165</f>
        <v>0</v>
      </c>
      <c r="DP23" s="253">
        <f>'Pick up 1'!DQ165</f>
        <v>0</v>
      </c>
      <c r="DQ23" s="253">
        <f>'Pick up 1'!DR165</f>
        <v>0</v>
      </c>
      <c r="DR23" s="253">
        <f>'Pick up 1'!DS165</f>
        <v>0</v>
      </c>
      <c r="DS23" s="253">
        <f>'Pick up 1'!DT165</f>
        <v>0</v>
      </c>
      <c r="DT23" s="253">
        <f>'Pick up 1'!DU165</f>
        <v>0</v>
      </c>
      <c r="DU23" s="253">
        <f>'Pick up 1'!DV165</f>
        <v>0</v>
      </c>
      <c r="DV23" s="253">
        <f>'Pick up 1'!DW165</f>
        <v>0</v>
      </c>
      <c r="DW23" s="253">
        <f>'Pick up 1'!DX165</f>
        <v>0</v>
      </c>
      <c r="DX23" s="253">
        <f>'Pick up 1'!DY165</f>
        <v>0</v>
      </c>
      <c r="DY23" s="254">
        <f>'Pick up 1'!DZ165</f>
        <v>0</v>
      </c>
    </row>
    <row r="24" spans="1:129" x14ac:dyDescent="0.3">
      <c r="A24" s="207">
        <f t="shared" si="3"/>
        <v>43118</v>
      </c>
      <c r="B24" s="252">
        <f>'Pick up 1'!C173</f>
        <v>0</v>
      </c>
      <c r="C24" s="253">
        <f>'Pick up 1'!D173</f>
        <v>0</v>
      </c>
      <c r="D24" s="253">
        <f>'Pick up 1'!E173</f>
        <v>0</v>
      </c>
      <c r="E24" s="253">
        <f>'Pick up 1'!F173</f>
        <v>0</v>
      </c>
      <c r="F24" s="253">
        <f>'Pick up 1'!G173</f>
        <v>0</v>
      </c>
      <c r="G24" s="253">
        <f>'Pick up 1'!H173</f>
        <v>0</v>
      </c>
      <c r="H24" s="253">
        <f>'Pick up 1'!I173</f>
        <v>0</v>
      </c>
      <c r="I24" s="253">
        <f>'Pick up 1'!J173</f>
        <v>0</v>
      </c>
      <c r="J24" s="253">
        <f>'Pick up 1'!K173</f>
        <v>0</v>
      </c>
      <c r="K24" s="253">
        <f>'Pick up 1'!L173</f>
        <v>0</v>
      </c>
      <c r="L24" s="253">
        <f>'Pick up 1'!M173</f>
        <v>0</v>
      </c>
      <c r="M24" s="253">
        <f>'Pick up 1'!N173</f>
        <v>0</v>
      </c>
      <c r="N24" s="253">
        <f>'Pick up 1'!O173</f>
        <v>0</v>
      </c>
      <c r="O24" s="253">
        <f>'Pick up 1'!P173</f>
        <v>0</v>
      </c>
      <c r="P24" s="253">
        <f>'Pick up 1'!Q173</f>
        <v>0</v>
      </c>
      <c r="Q24" s="253">
        <f>'Pick up 1'!R173</f>
        <v>0</v>
      </c>
      <c r="R24" s="253">
        <f>'Pick up 1'!S173</f>
        <v>0</v>
      </c>
      <c r="S24" s="253">
        <f>'Pick up 1'!T173</f>
        <v>0</v>
      </c>
      <c r="T24" s="253">
        <f>'Pick up 1'!U173</f>
        <v>0</v>
      </c>
      <c r="U24" s="253">
        <f>'Pick up 1'!V173</f>
        <v>0</v>
      </c>
      <c r="V24" s="253">
        <f>'Pick up 1'!W173</f>
        <v>0</v>
      </c>
      <c r="W24" s="253">
        <f>'Pick up 1'!X173</f>
        <v>0</v>
      </c>
      <c r="X24" s="253">
        <f>'Pick up 1'!Y173</f>
        <v>0</v>
      </c>
      <c r="Y24" s="253">
        <f>'Pick up 1'!Z173</f>
        <v>0</v>
      </c>
      <c r="Z24" s="253">
        <f>'Pick up 1'!AA173</f>
        <v>0</v>
      </c>
      <c r="AA24" s="253">
        <f>'Pick up 1'!AB173</f>
        <v>0</v>
      </c>
      <c r="AB24" s="253">
        <f>'Pick up 1'!AC173</f>
        <v>0</v>
      </c>
      <c r="AC24" s="253">
        <f>'Pick up 1'!AD173</f>
        <v>0</v>
      </c>
      <c r="AD24" s="253">
        <f>'Pick up 1'!AE173</f>
        <v>0</v>
      </c>
      <c r="AE24" s="253">
        <f>'Pick up 1'!AF173</f>
        <v>0</v>
      </c>
      <c r="AF24" s="253">
        <f>'Pick up 1'!AG173</f>
        <v>0</v>
      </c>
      <c r="AG24" s="253">
        <f>'Pick up 1'!AH173</f>
        <v>0</v>
      </c>
      <c r="AH24" s="253">
        <f>'Pick up 1'!AI173</f>
        <v>0</v>
      </c>
      <c r="AI24" s="253">
        <f>'Pick up 1'!AJ173</f>
        <v>0</v>
      </c>
      <c r="AJ24" s="253">
        <f>'Pick up 1'!AK173</f>
        <v>0</v>
      </c>
      <c r="AK24" s="253">
        <f>'Pick up 1'!AL173</f>
        <v>0</v>
      </c>
      <c r="AL24" s="253">
        <f>'Pick up 1'!AM173</f>
        <v>0</v>
      </c>
      <c r="AM24" s="253">
        <f>'Pick up 1'!AN173</f>
        <v>0</v>
      </c>
      <c r="AN24" s="253">
        <f>'Pick up 1'!AO173</f>
        <v>0</v>
      </c>
      <c r="AO24" s="253">
        <f>'Pick up 1'!AP173</f>
        <v>0</v>
      </c>
      <c r="AP24" s="253">
        <f>'Pick up 1'!AQ173</f>
        <v>0</v>
      </c>
      <c r="AQ24" s="253">
        <f>'Pick up 1'!AR173</f>
        <v>0</v>
      </c>
      <c r="AR24" s="253">
        <f>'Pick up 1'!AS173</f>
        <v>0</v>
      </c>
      <c r="AS24" s="253">
        <f>'Pick up 1'!AT173</f>
        <v>0</v>
      </c>
      <c r="AT24" s="253">
        <f>'Pick up 1'!AU173</f>
        <v>0</v>
      </c>
      <c r="AU24" s="253">
        <f>'Pick up 1'!AV173</f>
        <v>0</v>
      </c>
      <c r="AV24" s="253">
        <f>'Pick up 1'!AW173</f>
        <v>0</v>
      </c>
      <c r="AW24" s="253">
        <f>'Pick up 1'!AX173</f>
        <v>0</v>
      </c>
      <c r="AX24" s="253">
        <f>'Pick up 1'!AY173</f>
        <v>0</v>
      </c>
      <c r="AY24" s="253">
        <f>'Pick up 1'!AZ173</f>
        <v>0</v>
      </c>
      <c r="AZ24" s="253">
        <f>'Pick up 1'!BA173</f>
        <v>0</v>
      </c>
      <c r="BA24" s="253">
        <f>'Pick up 1'!BB173</f>
        <v>0</v>
      </c>
      <c r="BB24" s="253">
        <f>'Pick up 1'!BC173</f>
        <v>0</v>
      </c>
      <c r="BC24" s="253">
        <f>'Pick up 1'!BD173</f>
        <v>0</v>
      </c>
      <c r="BD24" s="253">
        <f>'Pick up 1'!BE173</f>
        <v>0</v>
      </c>
      <c r="BE24" s="253">
        <f>'Pick up 1'!BF173</f>
        <v>0</v>
      </c>
      <c r="BF24" s="253">
        <f>'Pick up 1'!BG173</f>
        <v>0</v>
      </c>
      <c r="BG24" s="253">
        <f>'Pick up 1'!BH173</f>
        <v>0</v>
      </c>
      <c r="BH24" s="253">
        <f>'Pick up 1'!BI173</f>
        <v>0</v>
      </c>
      <c r="BI24" s="253">
        <f>'Pick up 1'!BJ173</f>
        <v>0</v>
      </c>
      <c r="BJ24" s="253">
        <f>'Pick up 1'!BK173</f>
        <v>0</v>
      </c>
      <c r="BK24" s="253">
        <f>'Pick up 1'!BL173</f>
        <v>0</v>
      </c>
      <c r="BL24" s="253">
        <f>'Pick up 1'!BM173</f>
        <v>0</v>
      </c>
      <c r="BM24" s="253">
        <f>'Pick up 1'!BN173</f>
        <v>0</v>
      </c>
      <c r="BN24" s="253">
        <f>'Pick up 1'!BO173</f>
        <v>0</v>
      </c>
      <c r="BO24" s="253">
        <f>'Pick up 1'!BP173</f>
        <v>0</v>
      </c>
      <c r="BP24" s="253">
        <f>'Pick up 1'!BQ173</f>
        <v>0</v>
      </c>
      <c r="BQ24" s="253">
        <f>'Pick up 1'!BR173</f>
        <v>0</v>
      </c>
      <c r="BR24" s="253">
        <f>'Pick up 1'!BS173</f>
        <v>0</v>
      </c>
      <c r="BS24" s="253">
        <f>'Pick up 1'!BT173</f>
        <v>0</v>
      </c>
      <c r="BT24" s="253">
        <f>'Pick up 1'!BU173</f>
        <v>0</v>
      </c>
      <c r="BU24" s="253">
        <f>'Pick up 1'!BV173</f>
        <v>0</v>
      </c>
      <c r="BV24" s="253">
        <f>'Pick up 1'!BW173</f>
        <v>0</v>
      </c>
      <c r="BW24" s="253">
        <f>'Pick up 1'!BX173</f>
        <v>0</v>
      </c>
      <c r="BX24" s="253">
        <f>'Pick up 1'!BY173</f>
        <v>0</v>
      </c>
      <c r="BY24" s="253">
        <f>'Pick up 1'!BZ173</f>
        <v>0</v>
      </c>
      <c r="BZ24" s="253">
        <f>'Pick up 1'!CA173</f>
        <v>0</v>
      </c>
      <c r="CA24" s="253">
        <f>'Pick up 1'!CB173</f>
        <v>0</v>
      </c>
      <c r="CB24" s="253">
        <f>'Pick up 1'!CC173</f>
        <v>0</v>
      </c>
      <c r="CC24" s="253">
        <f>'Pick up 1'!CD173</f>
        <v>0</v>
      </c>
      <c r="CD24" s="253">
        <f>'Pick up 1'!CE173</f>
        <v>0</v>
      </c>
      <c r="CE24" s="253">
        <f>'Pick up 1'!CF173</f>
        <v>0</v>
      </c>
      <c r="CF24" s="253">
        <f>'Pick up 1'!CG173</f>
        <v>0</v>
      </c>
      <c r="CG24" s="253">
        <f>'Pick up 1'!CH173</f>
        <v>0</v>
      </c>
      <c r="CH24" s="253">
        <f>'Pick up 1'!CI173</f>
        <v>0</v>
      </c>
      <c r="CI24" s="253">
        <f>'Pick up 1'!CJ173</f>
        <v>0</v>
      </c>
      <c r="CJ24" s="253">
        <f>'Pick up 1'!CK173</f>
        <v>0</v>
      </c>
      <c r="CK24" s="253">
        <f>'Pick up 1'!CL173</f>
        <v>0</v>
      </c>
      <c r="CL24" s="253">
        <f>'Pick up 1'!CM173</f>
        <v>0</v>
      </c>
      <c r="CM24" s="253">
        <f>'Pick up 1'!CN173</f>
        <v>0</v>
      </c>
      <c r="CN24" s="253">
        <f>'Pick up 1'!CO173</f>
        <v>0</v>
      </c>
      <c r="CO24" s="253">
        <f>'Pick up 1'!CP173</f>
        <v>0</v>
      </c>
      <c r="CP24" s="253">
        <f>'Pick up 1'!CQ173</f>
        <v>0</v>
      </c>
      <c r="CQ24" s="253">
        <f>'Pick up 1'!CR173</f>
        <v>0</v>
      </c>
      <c r="CR24" s="253">
        <f>'Pick up 1'!CS173</f>
        <v>0</v>
      </c>
      <c r="CS24" s="253">
        <f>'Pick up 1'!CT173</f>
        <v>0</v>
      </c>
      <c r="CT24" s="253">
        <f>'Pick up 1'!CU173</f>
        <v>0</v>
      </c>
      <c r="CU24" s="253">
        <f>'Pick up 1'!CV173</f>
        <v>0</v>
      </c>
      <c r="CV24" s="253">
        <f>'Pick up 1'!CW173</f>
        <v>0</v>
      </c>
      <c r="CW24" s="253">
        <f>'Pick up 1'!CX173</f>
        <v>0</v>
      </c>
      <c r="CX24" s="253">
        <f>'Pick up 1'!CY173</f>
        <v>0</v>
      </c>
      <c r="CY24" s="253">
        <f>'Pick up 1'!CZ173</f>
        <v>0</v>
      </c>
      <c r="CZ24" s="253">
        <f>'Pick up 1'!DA173</f>
        <v>0</v>
      </c>
      <c r="DA24" s="253">
        <f>'Pick up 1'!DB173</f>
        <v>0</v>
      </c>
      <c r="DB24" s="253">
        <f>'Pick up 1'!DC173</f>
        <v>0</v>
      </c>
      <c r="DC24" s="253">
        <f>'Pick up 1'!DD173</f>
        <v>0</v>
      </c>
      <c r="DD24" s="253">
        <f>'Pick up 1'!DE173</f>
        <v>0</v>
      </c>
      <c r="DE24" s="253">
        <f>'Pick up 1'!DF173</f>
        <v>0</v>
      </c>
      <c r="DF24" s="253">
        <f>'Pick up 1'!DG173</f>
        <v>0</v>
      </c>
      <c r="DG24" s="253">
        <f>'Pick up 1'!DH173</f>
        <v>0</v>
      </c>
      <c r="DH24" s="253">
        <f>'Pick up 1'!DI173</f>
        <v>0</v>
      </c>
      <c r="DI24" s="253">
        <f>'Pick up 1'!DJ173</f>
        <v>0</v>
      </c>
      <c r="DJ24" s="253">
        <f>'Pick up 1'!DK173</f>
        <v>0</v>
      </c>
      <c r="DK24" s="253">
        <f>'Pick up 1'!DL173</f>
        <v>0</v>
      </c>
      <c r="DL24" s="253">
        <f>'Pick up 1'!DM173</f>
        <v>0</v>
      </c>
      <c r="DM24" s="253">
        <f>'Pick up 1'!DN173</f>
        <v>0</v>
      </c>
      <c r="DN24" s="253">
        <f>'Pick up 1'!DO173</f>
        <v>0</v>
      </c>
      <c r="DO24" s="253">
        <f>'Pick up 1'!DP173</f>
        <v>0</v>
      </c>
      <c r="DP24" s="253">
        <f>'Pick up 1'!DQ173</f>
        <v>0</v>
      </c>
      <c r="DQ24" s="253">
        <f>'Pick up 1'!DR173</f>
        <v>0</v>
      </c>
      <c r="DR24" s="253">
        <f>'Pick up 1'!DS173</f>
        <v>0</v>
      </c>
      <c r="DS24" s="253">
        <f>'Pick up 1'!DT173</f>
        <v>0</v>
      </c>
      <c r="DT24" s="253">
        <f>'Pick up 1'!DU173</f>
        <v>0</v>
      </c>
      <c r="DU24" s="253">
        <f>'Pick up 1'!DV173</f>
        <v>0</v>
      </c>
      <c r="DV24" s="253">
        <f>'Pick up 1'!DW173</f>
        <v>0</v>
      </c>
      <c r="DW24" s="253">
        <f>'Pick up 1'!DX173</f>
        <v>0</v>
      </c>
      <c r="DX24" s="253">
        <f>'Pick up 1'!DY173</f>
        <v>0</v>
      </c>
      <c r="DY24" s="254">
        <f>'Pick up 1'!DZ173</f>
        <v>0</v>
      </c>
    </row>
    <row r="25" spans="1:129" x14ac:dyDescent="0.3">
      <c r="A25" s="207">
        <f t="shared" si="3"/>
        <v>43125</v>
      </c>
      <c r="B25" s="252">
        <f>'Pick up 1'!C181</f>
        <v>0</v>
      </c>
      <c r="C25" s="253">
        <f>'Pick up 1'!D181</f>
        <v>0</v>
      </c>
      <c r="D25" s="253">
        <f>'Pick up 1'!E181</f>
        <v>0</v>
      </c>
      <c r="E25" s="253">
        <f>'Pick up 1'!F181</f>
        <v>0</v>
      </c>
      <c r="F25" s="253">
        <f>'Pick up 1'!G181</f>
        <v>0</v>
      </c>
      <c r="G25" s="253">
        <f>'Pick up 1'!H181</f>
        <v>0</v>
      </c>
      <c r="H25" s="253">
        <f>'Pick up 1'!I181</f>
        <v>0</v>
      </c>
      <c r="I25" s="253">
        <f>'Pick up 1'!J181</f>
        <v>0</v>
      </c>
      <c r="J25" s="253">
        <f>'Pick up 1'!K181</f>
        <v>0</v>
      </c>
      <c r="K25" s="253">
        <f>'Pick up 1'!L181</f>
        <v>0</v>
      </c>
      <c r="L25" s="253">
        <f>'Pick up 1'!M181</f>
        <v>0</v>
      </c>
      <c r="M25" s="253">
        <f>'Pick up 1'!N181</f>
        <v>0</v>
      </c>
      <c r="N25" s="253">
        <f>'Pick up 1'!O181</f>
        <v>0</v>
      </c>
      <c r="O25" s="253">
        <f>'Pick up 1'!P181</f>
        <v>0</v>
      </c>
      <c r="P25" s="253">
        <f>'Pick up 1'!Q181</f>
        <v>0</v>
      </c>
      <c r="Q25" s="253">
        <f>'Pick up 1'!R181</f>
        <v>0</v>
      </c>
      <c r="R25" s="253">
        <f>'Pick up 1'!S181</f>
        <v>0</v>
      </c>
      <c r="S25" s="253">
        <f>'Pick up 1'!T181</f>
        <v>0</v>
      </c>
      <c r="T25" s="253">
        <f>'Pick up 1'!U181</f>
        <v>0</v>
      </c>
      <c r="U25" s="253">
        <f>'Pick up 1'!V181</f>
        <v>0</v>
      </c>
      <c r="V25" s="253">
        <f>'Pick up 1'!W181</f>
        <v>0</v>
      </c>
      <c r="W25" s="253">
        <f>'Pick up 1'!X181</f>
        <v>0</v>
      </c>
      <c r="X25" s="253">
        <f>'Pick up 1'!Y181</f>
        <v>0</v>
      </c>
      <c r="Y25" s="253">
        <f>'Pick up 1'!Z181</f>
        <v>0</v>
      </c>
      <c r="Z25" s="253">
        <f>'Pick up 1'!AA181</f>
        <v>0</v>
      </c>
      <c r="AA25" s="253">
        <f>'Pick up 1'!AB181</f>
        <v>0</v>
      </c>
      <c r="AB25" s="253">
        <f>'Pick up 1'!AC181</f>
        <v>0</v>
      </c>
      <c r="AC25" s="253">
        <f>'Pick up 1'!AD181</f>
        <v>0</v>
      </c>
      <c r="AD25" s="253">
        <f>'Pick up 1'!AE181</f>
        <v>0</v>
      </c>
      <c r="AE25" s="253">
        <f>'Pick up 1'!AF181</f>
        <v>0</v>
      </c>
      <c r="AF25" s="253">
        <f>'Pick up 1'!AG181</f>
        <v>0</v>
      </c>
      <c r="AG25" s="253">
        <f>'Pick up 1'!AH181</f>
        <v>0</v>
      </c>
      <c r="AH25" s="253">
        <f>'Pick up 1'!AI181</f>
        <v>0</v>
      </c>
      <c r="AI25" s="253">
        <f>'Pick up 1'!AJ181</f>
        <v>0</v>
      </c>
      <c r="AJ25" s="253">
        <f>'Pick up 1'!AK181</f>
        <v>0</v>
      </c>
      <c r="AK25" s="253">
        <f>'Pick up 1'!AL181</f>
        <v>0</v>
      </c>
      <c r="AL25" s="253">
        <f>'Pick up 1'!AM181</f>
        <v>0</v>
      </c>
      <c r="AM25" s="253">
        <f>'Pick up 1'!AN181</f>
        <v>0</v>
      </c>
      <c r="AN25" s="253">
        <f>'Pick up 1'!AO181</f>
        <v>0</v>
      </c>
      <c r="AO25" s="253">
        <f>'Pick up 1'!AP181</f>
        <v>0</v>
      </c>
      <c r="AP25" s="253">
        <f>'Pick up 1'!AQ181</f>
        <v>0</v>
      </c>
      <c r="AQ25" s="253">
        <f>'Pick up 1'!AR181</f>
        <v>0</v>
      </c>
      <c r="AR25" s="253">
        <f>'Pick up 1'!AS181</f>
        <v>0</v>
      </c>
      <c r="AS25" s="253">
        <f>'Pick up 1'!AT181</f>
        <v>0</v>
      </c>
      <c r="AT25" s="253">
        <f>'Pick up 1'!AU181</f>
        <v>0</v>
      </c>
      <c r="AU25" s="253">
        <f>'Pick up 1'!AV181</f>
        <v>0</v>
      </c>
      <c r="AV25" s="253">
        <f>'Pick up 1'!AW181</f>
        <v>0</v>
      </c>
      <c r="AW25" s="253">
        <f>'Pick up 1'!AX181</f>
        <v>0</v>
      </c>
      <c r="AX25" s="253">
        <f>'Pick up 1'!AY181</f>
        <v>0</v>
      </c>
      <c r="AY25" s="253">
        <f>'Pick up 1'!AZ181</f>
        <v>0</v>
      </c>
      <c r="AZ25" s="253">
        <f>'Pick up 1'!BA181</f>
        <v>0</v>
      </c>
      <c r="BA25" s="253">
        <f>'Pick up 1'!BB181</f>
        <v>0</v>
      </c>
      <c r="BB25" s="253">
        <f>'Pick up 1'!BC181</f>
        <v>0</v>
      </c>
      <c r="BC25" s="253">
        <f>'Pick up 1'!BD181</f>
        <v>0</v>
      </c>
      <c r="BD25" s="253">
        <f>'Pick up 1'!BE181</f>
        <v>0</v>
      </c>
      <c r="BE25" s="253">
        <f>'Pick up 1'!BF181</f>
        <v>0</v>
      </c>
      <c r="BF25" s="253">
        <f>'Pick up 1'!BG181</f>
        <v>0</v>
      </c>
      <c r="BG25" s="253">
        <f>'Pick up 1'!BH181</f>
        <v>0</v>
      </c>
      <c r="BH25" s="253">
        <f>'Pick up 1'!BI181</f>
        <v>0</v>
      </c>
      <c r="BI25" s="253">
        <f>'Pick up 1'!BJ181</f>
        <v>0</v>
      </c>
      <c r="BJ25" s="253">
        <f>'Pick up 1'!BK181</f>
        <v>0</v>
      </c>
      <c r="BK25" s="253">
        <f>'Pick up 1'!BL181</f>
        <v>0</v>
      </c>
      <c r="BL25" s="253">
        <f>'Pick up 1'!BM181</f>
        <v>0</v>
      </c>
      <c r="BM25" s="253">
        <f>'Pick up 1'!BN181</f>
        <v>0</v>
      </c>
      <c r="BN25" s="253">
        <f>'Pick up 1'!BO181</f>
        <v>0</v>
      </c>
      <c r="BO25" s="253">
        <f>'Pick up 1'!BP181</f>
        <v>0</v>
      </c>
      <c r="BP25" s="253">
        <f>'Pick up 1'!BQ181</f>
        <v>0</v>
      </c>
      <c r="BQ25" s="253">
        <f>'Pick up 1'!BR181</f>
        <v>0</v>
      </c>
      <c r="BR25" s="253">
        <f>'Pick up 1'!BS181</f>
        <v>0</v>
      </c>
      <c r="BS25" s="253">
        <f>'Pick up 1'!BT181</f>
        <v>0</v>
      </c>
      <c r="BT25" s="253">
        <f>'Pick up 1'!BU181</f>
        <v>0</v>
      </c>
      <c r="BU25" s="253">
        <f>'Pick up 1'!BV181</f>
        <v>0</v>
      </c>
      <c r="BV25" s="253">
        <f>'Pick up 1'!BW181</f>
        <v>0</v>
      </c>
      <c r="BW25" s="253">
        <f>'Pick up 1'!BX181</f>
        <v>0</v>
      </c>
      <c r="BX25" s="253">
        <f>'Pick up 1'!BY181</f>
        <v>0</v>
      </c>
      <c r="BY25" s="253">
        <f>'Pick up 1'!BZ181</f>
        <v>0</v>
      </c>
      <c r="BZ25" s="253">
        <f>'Pick up 1'!CA181</f>
        <v>0</v>
      </c>
      <c r="CA25" s="253">
        <f>'Pick up 1'!CB181</f>
        <v>0</v>
      </c>
      <c r="CB25" s="253">
        <f>'Pick up 1'!CC181</f>
        <v>0</v>
      </c>
      <c r="CC25" s="253">
        <f>'Pick up 1'!CD181</f>
        <v>0</v>
      </c>
      <c r="CD25" s="253">
        <f>'Pick up 1'!CE181</f>
        <v>0</v>
      </c>
      <c r="CE25" s="253">
        <f>'Pick up 1'!CF181</f>
        <v>0</v>
      </c>
      <c r="CF25" s="253">
        <f>'Pick up 1'!CG181</f>
        <v>0</v>
      </c>
      <c r="CG25" s="253">
        <f>'Pick up 1'!CH181</f>
        <v>0</v>
      </c>
      <c r="CH25" s="253">
        <f>'Pick up 1'!CI181</f>
        <v>0</v>
      </c>
      <c r="CI25" s="253">
        <f>'Pick up 1'!CJ181</f>
        <v>0</v>
      </c>
      <c r="CJ25" s="253">
        <f>'Pick up 1'!CK181</f>
        <v>0</v>
      </c>
      <c r="CK25" s="253">
        <f>'Pick up 1'!CL181</f>
        <v>0</v>
      </c>
      <c r="CL25" s="253">
        <f>'Pick up 1'!CM181</f>
        <v>0</v>
      </c>
      <c r="CM25" s="253">
        <f>'Pick up 1'!CN181</f>
        <v>0</v>
      </c>
      <c r="CN25" s="253">
        <f>'Pick up 1'!CO181</f>
        <v>0</v>
      </c>
      <c r="CO25" s="253">
        <f>'Pick up 1'!CP181</f>
        <v>0</v>
      </c>
      <c r="CP25" s="253">
        <f>'Pick up 1'!CQ181</f>
        <v>0</v>
      </c>
      <c r="CQ25" s="253">
        <f>'Pick up 1'!CR181</f>
        <v>0</v>
      </c>
      <c r="CR25" s="253">
        <f>'Pick up 1'!CS181</f>
        <v>0</v>
      </c>
      <c r="CS25" s="253">
        <f>'Pick up 1'!CT181</f>
        <v>0</v>
      </c>
      <c r="CT25" s="253">
        <f>'Pick up 1'!CU181</f>
        <v>0</v>
      </c>
      <c r="CU25" s="253">
        <f>'Pick up 1'!CV181</f>
        <v>0</v>
      </c>
      <c r="CV25" s="253">
        <f>'Pick up 1'!CW181</f>
        <v>0</v>
      </c>
      <c r="CW25" s="253">
        <f>'Pick up 1'!CX181</f>
        <v>0</v>
      </c>
      <c r="CX25" s="253">
        <f>'Pick up 1'!CY181</f>
        <v>0</v>
      </c>
      <c r="CY25" s="253">
        <f>'Pick up 1'!CZ181</f>
        <v>0</v>
      </c>
      <c r="CZ25" s="253">
        <f>'Pick up 1'!DA181</f>
        <v>0</v>
      </c>
      <c r="DA25" s="253">
        <f>'Pick up 1'!DB181</f>
        <v>0</v>
      </c>
      <c r="DB25" s="253">
        <f>'Pick up 1'!DC181</f>
        <v>0</v>
      </c>
      <c r="DC25" s="253">
        <f>'Pick up 1'!DD181</f>
        <v>0</v>
      </c>
      <c r="DD25" s="253">
        <f>'Pick up 1'!DE181</f>
        <v>0</v>
      </c>
      <c r="DE25" s="253">
        <f>'Pick up 1'!DF181</f>
        <v>0</v>
      </c>
      <c r="DF25" s="253">
        <f>'Pick up 1'!DG181</f>
        <v>0</v>
      </c>
      <c r="DG25" s="253">
        <f>'Pick up 1'!DH181</f>
        <v>0</v>
      </c>
      <c r="DH25" s="253">
        <f>'Pick up 1'!DI181</f>
        <v>0</v>
      </c>
      <c r="DI25" s="253">
        <f>'Pick up 1'!DJ181</f>
        <v>0</v>
      </c>
      <c r="DJ25" s="253">
        <f>'Pick up 1'!DK181</f>
        <v>0</v>
      </c>
      <c r="DK25" s="253">
        <f>'Pick up 1'!DL181</f>
        <v>0</v>
      </c>
      <c r="DL25" s="253">
        <f>'Pick up 1'!DM181</f>
        <v>0</v>
      </c>
      <c r="DM25" s="253">
        <f>'Pick up 1'!DN181</f>
        <v>0</v>
      </c>
      <c r="DN25" s="253">
        <f>'Pick up 1'!DO181</f>
        <v>0</v>
      </c>
      <c r="DO25" s="253">
        <f>'Pick up 1'!DP181</f>
        <v>0</v>
      </c>
      <c r="DP25" s="253">
        <f>'Pick up 1'!DQ181</f>
        <v>0</v>
      </c>
      <c r="DQ25" s="253">
        <f>'Pick up 1'!DR181</f>
        <v>0</v>
      </c>
      <c r="DR25" s="253">
        <f>'Pick up 1'!DS181</f>
        <v>0</v>
      </c>
      <c r="DS25" s="253">
        <f>'Pick up 1'!DT181</f>
        <v>0</v>
      </c>
      <c r="DT25" s="253">
        <f>'Pick up 1'!DU181</f>
        <v>0</v>
      </c>
      <c r="DU25" s="253">
        <f>'Pick up 1'!DV181</f>
        <v>0</v>
      </c>
      <c r="DV25" s="253">
        <f>'Pick up 1'!DW181</f>
        <v>0</v>
      </c>
      <c r="DW25" s="253">
        <f>'Pick up 1'!DX181</f>
        <v>0</v>
      </c>
      <c r="DX25" s="253">
        <f>'Pick up 1'!DY181</f>
        <v>0</v>
      </c>
      <c r="DY25" s="254">
        <f>'Pick up 1'!DZ181</f>
        <v>0</v>
      </c>
    </row>
    <row r="26" spans="1:129" x14ac:dyDescent="0.3">
      <c r="A26" s="207">
        <f t="shared" si="3"/>
        <v>43132</v>
      </c>
      <c r="B26" s="252">
        <f>'Pick up 1'!C189</f>
        <v>0</v>
      </c>
      <c r="C26" s="253">
        <f>'Pick up 1'!D189</f>
        <v>0</v>
      </c>
      <c r="D26" s="253">
        <f>'Pick up 1'!E189</f>
        <v>0</v>
      </c>
      <c r="E26" s="253">
        <f>'Pick up 1'!F189</f>
        <v>0</v>
      </c>
      <c r="F26" s="253">
        <f>'Pick up 1'!G189</f>
        <v>0</v>
      </c>
      <c r="G26" s="253">
        <f>'Pick up 1'!H189</f>
        <v>0</v>
      </c>
      <c r="H26" s="253">
        <f>'Pick up 1'!I189</f>
        <v>0</v>
      </c>
      <c r="I26" s="253">
        <f>'Pick up 1'!J189</f>
        <v>0</v>
      </c>
      <c r="J26" s="253">
        <f>'Pick up 1'!K189</f>
        <v>0</v>
      </c>
      <c r="K26" s="253">
        <f>'Pick up 1'!L189</f>
        <v>0</v>
      </c>
      <c r="L26" s="253">
        <f>'Pick up 1'!M189</f>
        <v>0</v>
      </c>
      <c r="M26" s="253">
        <f>'Pick up 1'!N189</f>
        <v>0</v>
      </c>
      <c r="N26" s="253">
        <f>'Pick up 1'!O189</f>
        <v>0</v>
      </c>
      <c r="O26" s="253">
        <f>'Pick up 1'!P189</f>
        <v>0</v>
      </c>
      <c r="P26" s="253">
        <f>'Pick up 1'!Q189</f>
        <v>0</v>
      </c>
      <c r="Q26" s="253">
        <f>'Pick up 1'!R189</f>
        <v>0</v>
      </c>
      <c r="R26" s="253">
        <f>'Pick up 1'!S189</f>
        <v>0</v>
      </c>
      <c r="S26" s="253">
        <f>'Pick up 1'!T189</f>
        <v>0</v>
      </c>
      <c r="T26" s="253">
        <f>'Pick up 1'!U189</f>
        <v>0</v>
      </c>
      <c r="U26" s="253">
        <f>'Pick up 1'!V189</f>
        <v>0</v>
      </c>
      <c r="V26" s="253">
        <f>'Pick up 1'!W189</f>
        <v>0</v>
      </c>
      <c r="W26" s="253">
        <f>'Pick up 1'!X189</f>
        <v>0</v>
      </c>
      <c r="X26" s="253">
        <f>'Pick up 1'!Y189</f>
        <v>0</v>
      </c>
      <c r="Y26" s="253">
        <f>'Pick up 1'!Z189</f>
        <v>0</v>
      </c>
      <c r="Z26" s="253">
        <f>'Pick up 1'!AA189</f>
        <v>0</v>
      </c>
      <c r="AA26" s="253">
        <f>'Pick up 1'!AB189</f>
        <v>0</v>
      </c>
      <c r="AB26" s="253">
        <f>'Pick up 1'!AC189</f>
        <v>0</v>
      </c>
      <c r="AC26" s="253">
        <f>'Pick up 1'!AD189</f>
        <v>0</v>
      </c>
      <c r="AD26" s="253">
        <f>'Pick up 1'!AE189</f>
        <v>0</v>
      </c>
      <c r="AE26" s="253">
        <f>'Pick up 1'!AF189</f>
        <v>0</v>
      </c>
      <c r="AF26" s="253">
        <f>'Pick up 1'!AG189</f>
        <v>0</v>
      </c>
      <c r="AG26" s="253">
        <f>'Pick up 1'!AH189</f>
        <v>0</v>
      </c>
      <c r="AH26" s="253">
        <f>'Pick up 1'!AI189</f>
        <v>0</v>
      </c>
      <c r="AI26" s="253">
        <f>'Pick up 1'!AJ189</f>
        <v>0</v>
      </c>
      <c r="AJ26" s="253">
        <f>'Pick up 1'!AK189</f>
        <v>0</v>
      </c>
      <c r="AK26" s="253">
        <f>'Pick up 1'!AL189</f>
        <v>0</v>
      </c>
      <c r="AL26" s="253">
        <f>'Pick up 1'!AM189</f>
        <v>0</v>
      </c>
      <c r="AM26" s="253">
        <f>'Pick up 1'!AN189</f>
        <v>0</v>
      </c>
      <c r="AN26" s="253">
        <f>'Pick up 1'!AO189</f>
        <v>0</v>
      </c>
      <c r="AO26" s="253">
        <f>'Pick up 1'!AP189</f>
        <v>0</v>
      </c>
      <c r="AP26" s="253">
        <f>'Pick up 1'!AQ189</f>
        <v>0</v>
      </c>
      <c r="AQ26" s="253">
        <f>'Pick up 1'!AR189</f>
        <v>0</v>
      </c>
      <c r="AR26" s="253">
        <f>'Pick up 1'!AS189</f>
        <v>0</v>
      </c>
      <c r="AS26" s="253">
        <f>'Pick up 1'!AT189</f>
        <v>0</v>
      </c>
      <c r="AT26" s="253">
        <f>'Pick up 1'!AU189</f>
        <v>0</v>
      </c>
      <c r="AU26" s="253">
        <f>'Pick up 1'!AV189</f>
        <v>0</v>
      </c>
      <c r="AV26" s="253">
        <f>'Pick up 1'!AW189</f>
        <v>0</v>
      </c>
      <c r="AW26" s="253">
        <f>'Pick up 1'!AX189</f>
        <v>0</v>
      </c>
      <c r="AX26" s="253">
        <f>'Pick up 1'!AY189</f>
        <v>0</v>
      </c>
      <c r="AY26" s="253">
        <f>'Pick up 1'!AZ189</f>
        <v>0</v>
      </c>
      <c r="AZ26" s="253">
        <f>'Pick up 1'!BA189</f>
        <v>0</v>
      </c>
      <c r="BA26" s="253">
        <f>'Pick up 1'!BB189</f>
        <v>0</v>
      </c>
      <c r="BB26" s="253">
        <f>'Pick up 1'!BC189</f>
        <v>0</v>
      </c>
      <c r="BC26" s="253">
        <f>'Pick up 1'!BD189</f>
        <v>0</v>
      </c>
      <c r="BD26" s="253">
        <f>'Pick up 1'!BE189</f>
        <v>0</v>
      </c>
      <c r="BE26" s="253">
        <f>'Pick up 1'!BF189</f>
        <v>0</v>
      </c>
      <c r="BF26" s="253">
        <f>'Pick up 1'!BG189</f>
        <v>0</v>
      </c>
      <c r="BG26" s="253">
        <f>'Pick up 1'!BH189</f>
        <v>0</v>
      </c>
      <c r="BH26" s="253">
        <f>'Pick up 1'!BI189</f>
        <v>0</v>
      </c>
      <c r="BI26" s="253">
        <f>'Pick up 1'!BJ189</f>
        <v>0</v>
      </c>
      <c r="BJ26" s="253">
        <f>'Pick up 1'!BK189</f>
        <v>0</v>
      </c>
      <c r="BK26" s="253">
        <f>'Pick up 1'!BL189</f>
        <v>0</v>
      </c>
      <c r="BL26" s="253">
        <f>'Pick up 1'!BM189</f>
        <v>0</v>
      </c>
      <c r="BM26" s="253">
        <f>'Pick up 1'!BN189</f>
        <v>0</v>
      </c>
      <c r="BN26" s="253">
        <f>'Pick up 1'!BO189</f>
        <v>0</v>
      </c>
      <c r="BO26" s="253">
        <f>'Pick up 1'!BP189</f>
        <v>0</v>
      </c>
      <c r="BP26" s="253">
        <f>'Pick up 1'!BQ189</f>
        <v>0</v>
      </c>
      <c r="BQ26" s="253">
        <f>'Pick up 1'!BR189</f>
        <v>0</v>
      </c>
      <c r="BR26" s="253">
        <f>'Pick up 1'!BS189</f>
        <v>0</v>
      </c>
      <c r="BS26" s="253">
        <f>'Pick up 1'!BT189</f>
        <v>0</v>
      </c>
      <c r="BT26" s="253">
        <f>'Pick up 1'!BU189</f>
        <v>0</v>
      </c>
      <c r="BU26" s="253">
        <f>'Pick up 1'!BV189</f>
        <v>0</v>
      </c>
      <c r="BV26" s="253">
        <f>'Pick up 1'!BW189</f>
        <v>0</v>
      </c>
      <c r="BW26" s="253">
        <f>'Pick up 1'!BX189</f>
        <v>0</v>
      </c>
      <c r="BX26" s="253">
        <f>'Pick up 1'!BY189</f>
        <v>0</v>
      </c>
      <c r="BY26" s="253">
        <f>'Pick up 1'!BZ189</f>
        <v>0</v>
      </c>
      <c r="BZ26" s="253">
        <f>'Pick up 1'!CA189</f>
        <v>0</v>
      </c>
      <c r="CA26" s="253">
        <f>'Pick up 1'!CB189</f>
        <v>0</v>
      </c>
      <c r="CB26" s="253">
        <f>'Pick up 1'!CC189</f>
        <v>0</v>
      </c>
      <c r="CC26" s="253">
        <f>'Pick up 1'!CD189</f>
        <v>0</v>
      </c>
      <c r="CD26" s="253">
        <f>'Pick up 1'!CE189</f>
        <v>0</v>
      </c>
      <c r="CE26" s="253">
        <f>'Pick up 1'!CF189</f>
        <v>0</v>
      </c>
      <c r="CF26" s="253">
        <f>'Pick up 1'!CG189</f>
        <v>0</v>
      </c>
      <c r="CG26" s="253">
        <f>'Pick up 1'!CH189</f>
        <v>0</v>
      </c>
      <c r="CH26" s="253">
        <f>'Pick up 1'!CI189</f>
        <v>0</v>
      </c>
      <c r="CI26" s="253">
        <f>'Pick up 1'!CJ189</f>
        <v>0</v>
      </c>
      <c r="CJ26" s="253">
        <f>'Pick up 1'!CK189</f>
        <v>0</v>
      </c>
      <c r="CK26" s="253">
        <f>'Pick up 1'!CL189</f>
        <v>0</v>
      </c>
      <c r="CL26" s="253">
        <f>'Pick up 1'!CM189</f>
        <v>0</v>
      </c>
      <c r="CM26" s="253">
        <f>'Pick up 1'!CN189</f>
        <v>0</v>
      </c>
      <c r="CN26" s="253">
        <f>'Pick up 1'!CO189</f>
        <v>0</v>
      </c>
      <c r="CO26" s="253">
        <f>'Pick up 1'!CP189</f>
        <v>0</v>
      </c>
      <c r="CP26" s="253">
        <f>'Pick up 1'!CQ189</f>
        <v>0</v>
      </c>
      <c r="CQ26" s="253">
        <f>'Pick up 1'!CR189</f>
        <v>0</v>
      </c>
      <c r="CR26" s="253">
        <f>'Pick up 1'!CS189</f>
        <v>0</v>
      </c>
      <c r="CS26" s="253">
        <f>'Pick up 1'!CT189</f>
        <v>0</v>
      </c>
      <c r="CT26" s="253">
        <f>'Pick up 1'!CU189</f>
        <v>0</v>
      </c>
      <c r="CU26" s="253">
        <f>'Pick up 1'!CV189</f>
        <v>0</v>
      </c>
      <c r="CV26" s="253">
        <f>'Pick up 1'!CW189</f>
        <v>0</v>
      </c>
      <c r="CW26" s="253">
        <f>'Pick up 1'!CX189</f>
        <v>0</v>
      </c>
      <c r="CX26" s="253">
        <f>'Pick up 1'!CY189</f>
        <v>0</v>
      </c>
      <c r="CY26" s="253">
        <f>'Pick up 1'!CZ189</f>
        <v>0</v>
      </c>
      <c r="CZ26" s="253">
        <f>'Pick up 1'!DA189</f>
        <v>0</v>
      </c>
      <c r="DA26" s="253">
        <f>'Pick up 1'!DB189</f>
        <v>0</v>
      </c>
      <c r="DB26" s="253">
        <f>'Pick up 1'!DC189</f>
        <v>0</v>
      </c>
      <c r="DC26" s="253">
        <f>'Pick up 1'!DD189</f>
        <v>0</v>
      </c>
      <c r="DD26" s="253">
        <f>'Pick up 1'!DE189</f>
        <v>0</v>
      </c>
      <c r="DE26" s="253">
        <f>'Pick up 1'!DF189</f>
        <v>0</v>
      </c>
      <c r="DF26" s="253">
        <f>'Pick up 1'!DG189</f>
        <v>0</v>
      </c>
      <c r="DG26" s="253">
        <f>'Pick up 1'!DH189</f>
        <v>0</v>
      </c>
      <c r="DH26" s="253">
        <f>'Pick up 1'!DI189</f>
        <v>0</v>
      </c>
      <c r="DI26" s="253">
        <f>'Pick up 1'!DJ189</f>
        <v>0</v>
      </c>
      <c r="DJ26" s="253">
        <f>'Pick up 1'!DK189</f>
        <v>0</v>
      </c>
      <c r="DK26" s="253">
        <f>'Pick up 1'!DL189</f>
        <v>0</v>
      </c>
      <c r="DL26" s="253">
        <f>'Pick up 1'!DM189</f>
        <v>0</v>
      </c>
      <c r="DM26" s="253">
        <f>'Pick up 1'!DN189</f>
        <v>0</v>
      </c>
      <c r="DN26" s="253">
        <f>'Pick up 1'!DO189</f>
        <v>0</v>
      </c>
      <c r="DO26" s="253">
        <f>'Pick up 1'!DP189</f>
        <v>0</v>
      </c>
      <c r="DP26" s="253">
        <f>'Pick up 1'!DQ189</f>
        <v>0</v>
      </c>
      <c r="DQ26" s="253">
        <f>'Pick up 1'!DR189</f>
        <v>0</v>
      </c>
      <c r="DR26" s="253">
        <f>'Pick up 1'!DS189</f>
        <v>0</v>
      </c>
      <c r="DS26" s="253">
        <f>'Pick up 1'!DT189</f>
        <v>0</v>
      </c>
      <c r="DT26" s="253">
        <f>'Pick up 1'!DU189</f>
        <v>0</v>
      </c>
      <c r="DU26" s="253">
        <f>'Pick up 1'!DV189</f>
        <v>0</v>
      </c>
      <c r="DV26" s="253">
        <f>'Pick up 1'!DW189</f>
        <v>0</v>
      </c>
      <c r="DW26" s="253">
        <f>'Pick up 1'!DX189</f>
        <v>0</v>
      </c>
      <c r="DX26" s="253">
        <f>'Pick up 1'!DY189</f>
        <v>0</v>
      </c>
      <c r="DY26" s="254">
        <f>'Pick up 1'!DZ189</f>
        <v>0</v>
      </c>
    </row>
    <row r="27" spans="1:129" x14ac:dyDescent="0.3">
      <c r="A27" s="207">
        <f t="shared" si="3"/>
        <v>43139</v>
      </c>
      <c r="B27" s="252">
        <f>'Pick up 1'!C197</f>
        <v>0</v>
      </c>
      <c r="C27" s="253">
        <f>'Pick up 1'!D197</f>
        <v>0</v>
      </c>
      <c r="D27" s="253">
        <f>'Pick up 1'!E197</f>
        <v>0</v>
      </c>
      <c r="E27" s="253">
        <f>'Pick up 1'!F197</f>
        <v>0</v>
      </c>
      <c r="F27" s="253">
        <f>'Pick up 1'!G197</f>
        <v>0</v>
      </c>
      <c r="G27" s="253">
        <f>'Pick up 1'!H197</f>
        <v>0</v>
      </c>
      <c r="H27" s="253">
        <f>'Pick up 1'!I197</f>
        <v>0</v>
      </c>
      <c r="I27" s="253">
        <f>'Pick up 1'!J197</f>
        <v>0</v>
      </c>
      <c r="J27" s="253">
        <f>'Pick up 1'!K197</f>
        <v>0</v>
      </c>
      <c r="K27" s="253">
        <f>'Pick up 1'!L197</f>
        <v>0</v>
      </c>
      <c r="L27" s="253">
        <f>'Pick up 1'!M197</f>
        <v>0</v>
      </c>
      <c r="M27" s="253">
        <f>'Pick up 1'!N197</f>
        <v>0</v>
      </c>
      <c r="N27" s="253">
        <f>'Pick up 1'!O197</f>
        <v>0</v>
      </c>
      <c r="O27" s="253">
        <f>'Pick up 1'!P197</f>
        <v>0</v>
      </c>
      <c r="P27" s="253">
        <f>'Pick up 1'!Q197</f>
        <v>0</v>
      </c>
      <c r="Q27" s="253">
        <f>'Pick up 1'!R197</f>
        <v>0</v>
      </c>
      <c r="R27" s="253">
        <f>'Pick up 1'!S197</f>
        <v>0</v>
      </c>
      <c r="S27" s="253">
        <f>'Pick up 1'!T197</f>
        <v>0</v>
      </c>
      <c r="T27" s="253">
        <f>'Pick up 1'!U197</f>
        <v>0</v>
      </c>
      <c r="U27" s="253">
        <f>'Pick up 1'!V197</f>
        <v>0</v>
      </c>
      <c r="V27" s="253">
        <f>'Pick up 1'!W197</f>
        <v>0</v>
      </c>
      <c r="W27" s="253">
        <f>'Pick up 1'!X197</f>
        <v>0</v>
      </c>
      <c r="X27" s="253">
        <f>'Pick up 1'!Y197</f>
        <v>0</v>
      </c>
      <c r="Y27" s="253">
        <f>'Pick up 1'!Z197</f>
        <v>0</v>
      </c>
      <c r="Z27" s="253">
        <f>'Pick up 1'!AA197</f>
        <v>0</v>
      </c>
      <c r="AA27" s="253">
        <f>'Pick up 1'!AB197</f>
        <v>0</v>
      </c>
      <c r="AB27" s="253">
        <f>'Pick up 1'!AC197</f>
        <v>0</v>
      </c>
      <c r="AC27" s="253">
        <f>'Pick up 1'!AD197</f>
        <v>0</v>
      </c>
      <c r="AD27" s="253">
        <f>'Pick up 1'!AE197</f>
        <v>0</v>
      </c>
      <c r="AE27" s="253">
        <f>'Pick up 1'!AF197</f>
        <v>0</v>
      </c>
      <c r="AF27" s="253">
        <f>'Pick up 1'!AG197</f>
        <v>0</v>
      </c>
      <c r="AG27" s="253">
        <f>'Pick up 1'!AH197</f>
        <v>0</v>
      </c>
      <c r="AH27" s="253">
        <f>'Pick up 1'!AI197</f>
        <v>0</v>
      </c>
      <c r="AI27" s="253">
        <f>'Pick up 1'!AJ197</f>
        <v>0</v>
      </c>
      <c r="AJ27" s="253">
        <f>'Pick up 1'!AK197</f>
        <v>0</v>
      </c>
      <c r="AK27" s="253">
        <f>'Pick up 1'!AL197</f>
        <v>0</v>
      </c>
      <c r="AL27" s="253">
        <f>'Pick up 1'!AM197</f>
        <v>0</v>
      </c>
      <c r="AM27" s="253">
        <f>'Pick up 1'!AN197</f>
        <v>0</v>
      </c>
      <c r="AN27" s="253">
        <f>'Pick up 1'!AO197</f>
        <v>0</v>
      </c>
      <c r="AO27" s="253">
        <f>'Pick up 1'!AP197</f>
        <v>0</v>
      </c>
      <c r="AP27" s="253">
        <f>'Pick up 1'!AQ197</f>
        <v>0</v>
      </c>
      <c r="AQ27" s="253">
        <f>'Pick up 1'!AR197</f>
        <v>0</v>
      </c>
      <c r="AR27" s="253">
        <f>'Pick up 1'!AS197</f>
        <v>0</v>
      </c>
      <c r="AS27" s="253">
        <f>'Pick up 1'!AT197</f>
        <v>0</v>
      </c>
      <c r="AT27" s="253">
        <f>'Pick up 1'!AU197</f>
        <v>0</v>
      </c>
      <c r="AU27" s="253">
        <f>'Pick up 1'!AV197</f>
        <v>0</v>
      </c>
      <c r="AV27" s="253">
        <f>'Pick up 1'!AW197</f>
        <v>0</v>
      </c>
      <c r="AW27" s="253">
        <f>'Pick up 1'!AX197</f>
        <v>0</v>
      </c>
      <c r="AX27" s="253">
        <f>'Pick up 1'!AY197</f>
        <v>0</v>
      </c>
      <c r="AY27" s="253">
        <f>'Pick up 1'!AZ197</f>
        <v>0</v>
      </c>
      <c r="AZ27" s="253">
        <f>'Pick up 1'!BA197</f>
        <v>0</v>
      </c>
      <c r="BA27" s="253">
        <f>'Pick up 1'!BB197</f>
        <v>0</v>
      </c>
      <c r="BB27" s="253">
        <f>'Pick up 1'!BC197</f>
        <v>0</v>
      </c>
      <c r="BC27" s="253">
        <f>'Pick up 1'!BD197</f>
        <v>0</v>
      </c>
      <c r="BD27" s="253">
        <f>'Pick up 1'!BE197</f>
        <v>0</v>
      </c>
      <c r="BE27" s="253">
        <f>'Pick up 1'!BF197</f>
        <v>0</v>
      </c>
      <c r="BF27" s="253">
        <f>'Pick up 1'!BG197</f>
        <v>0</v>
      </c>
      <c r="BG27" s="253">
        <f>'Pick up 1'!BH197</f>
        <v>0</v>
      </c>
      <c r="BH27" s="253">
        <f>'Pick up 1'!BI197</f>
        <v>0</v>
      </c>
      <c r="BI27" s="253">
        <f>'Pick up 1'!BJ197</f>
        <v>0</v>
      </c>
      <c r="BJ27" s="253">
        <f>'Pick up 1'!BK197</f>
        <v>0</v>
      </c>
      <c r="BK27" s="253">
        <f>'Pick up 1'!BL197</f>
        <v>0</v>
      </c>
      <c r="BL27" s="253">
        <f>'Pick up 1'!BM197</f>
        <v>0</v>
      </c>
      <c r="BM27" s="253">
        <f>'Pick up 1'!BN197</f>
        <v>0</v>
      </c>
      <c r="BN27" s="253">
        <f>'Pick up 1'!BO197</f>
        <v>0</v>
      </c>
      <c r="BO27" s="253">
        <f>'Pick up 1'!BP197</f>
        <v>0</v>
      </c>
      <c r="BP27" s="253">
        <f>'Pick up 1'!BQ197</f>
        <v>0</v>
      </c>
      <c r="BQ27" s="253">
        <f>'Pick up 1'!BR197</f>
        <v>0</v>
      </c>
      <c r="BR27" s="253">
        <f>'Pick up 1'!BS197</f>
        <v>0</v>
      </c>
      <c r="BS27" s="253">
        <f>'Pick up 1'!BT197</f>
        <v>0</v>
      </c>
      <c r="BT27" s="253">
        <f>'Pick up 1'!BU197</f>
        <v>0</v>
      </c>
      <c r="BU27" s="253">
        <f>'Pick up 1'!BV197</f>
        <v>0</v>
      </c>
      <c r="BV27" s="253">
        <f>'Pick up 1'!BW197</f>
        <v>0</v>
      </c>
      <c r="BW27" s="253">
        <f>'Pick up 1'!BX197</f>
        <v>0</v>
      </c>
      <c r="BX27" s="253">
        <f>'Pick up 1'!BY197</f>
        <v>0</v>
      </c>
      <c r="BY27" s="253">
        <f>'Pick up 1'!BZ197</f>
        <v>0</v>
      </c>
      <c r="BZ27" s="253">
        <f>'Pick up 1'!CA197</f>
        <v>0</v>
      </c>
      <c r="CA27" s="253">
        <f>'Pick up 1'!CB197</f>
        <v>0</v>
      </c>
      <c r="CB27" s="253">
        <f>'Pick up 1'!CC197</f>
        <v>0</v>
      </c>
      <c r="CC27" s="253">
        <f>'Pick up 1'!CD197</f>
        <v>0</v>
      </c>
      <c r="CD27" s="253">
        <f>'Pick up 1'!CE197</f>
        <v>0</v>
      </c>
      <c r="CE27" s="253">
        <f>'Pick up 1'!CF197</f>
        <v>0</v>
      </c>
      <c r="CF27" s="253">
        <f>'Pick up 1'!CG197</f>
        <v>0</v>
      </c>
      <c r="CG27" s="253">
        <f>'Pick up 1'!CH197</f>
        <v>0</v>
      </c>
      <c r="CH27" s="253">
        <f>'Pick up 1'!CI197</f>
        <v>0</v>
      </c>
      <c r="CI27" s="253">
        <f>'Pick up 1'!CJ197</f>
        <v>0</v>
      </c>
      <c r="CJ27" s="253">
        <f>'Pick up 1'!CK197</f>
        <v>0</v>
      </c>
      <c r="CK27" s="253">
        <f>'Pick up 1'!CL197</f>
        <v>0</v>
      </c>
      <c r="CL27" s="253">
        <f>'Pick up 1'!CM197</f>
        <v>0</v>
      </c>
      <c r="CM27" s="253">
        <f>'Pick up 1'!CN197</f>
        <v>0</v>
      </c>
      <c r="CN27" s="253">
        <f>'Pick up 1'!CO197</f>
        <v>0</v>
      </c>
      <c r="CO27" s="253">
        <f>'Pick up 1'!CP197</f>
        <v>0</v>
      </c>
      <c r="CP27" s="253">
        <f>'Pick up 1'!CQ197</f>
        <v>0</v>
      </c>
      <c r="CQ27" s="253">
        <f>'Pick up 1'!CR197</f>
        <v>0</v>
      </c>
      <c r="CR27" s="253">
        <f>'Pick up 1'!CS197</f>
        <v>0</v>
      </c>
      <c r="CS27" s="253">
        <f>'Pick up 1'!CT197</f>
        <v>0</v>
      </c>
      <c r="CT27" s="253">
        <f>'Pick up 1'!CU197</f>
        <v>0</v>
      </c>
      <c r="CU27" s="253">
        <f>'Pick up 1'!CV197</f>
        <v>0</v>
      </c>
      <c r="CV27" s="253">
        <f>'Pick up 1'!CW197</f>
        <v>0</v>
      </c>
      <c r="CW27" s="253">
        <f>'Pick up 1'!CX197</f>
        <v>0</v>
      </c>
      <c r="CX27" s="253">
        <f>'Pick up 1'!CY197</f>
        <v>0</v>
      </c>
      <c r="CY27" s="253">
        <f>'Pick up 1'!CZ197</f>
        <v>0</v>
      </c>
      <c r="CZ27" s="253">
        <f>'Pick up 1'!DA197</f>
        <v>0</v>
      </c>
      <c r="DA27" s="253">
        <f>'Pick up 1'!DB197</f>
        <v>0</v>
      </c>
      <c r="DB27" s="253">
        <f>'Pick up 1'!DC197</f>
        <v>0</v>
      </c>
      <c r="DC27" s="253">
        <f>'Pick up 1'!DD197</f>
        <v>0</v>
      </c>
      <c r="DD27" s="253">
        <f>'Pick up 1'!DE197</f>
        <v>0</v>
      </c>
      <c r="DE27" s="253">
        <f>'Pick up 1'!DF197</f>
        <v>0</v>
      </c>
      <c r="DF27" s="253">
        <f>'Pick up 1'!DG197</f>
        <v>0</v>
      </c>
      <c r="DG27" s="253">
        <f>'Pick up 1'!DH197</f>
        <v>0</v>
      </c>
      <c r="DH27" s="253">
        <f>'Pick up 1'!DI197</f>
        <v>0</v>
      </c>
      <c r="DI27" s="253">
        <f>'Pick up 1'!DJ197</f>
        <v>0</v>
      </c>
      <c r="DJ27" s="253">
        <f>'Pick up 1'!DK197</f>
        <v>0</v>
      </c>
      <c r="DK27" s="253">
        <f>'Pick up 1'!DL197</f>
        <v>0</v>
      </c>
      <c r="DL27" s="253">
        <f>'Pick up 1'!DM197</f>
        <v>0</v>
      </c>
      <c r="DM27" s="253">
        <f>'Pick up 1'!DN197</f>
        <v>0</v>
      </c>
      <c r="DN27" s="253">
        <f>'Pick up 1'!DO197</f>
        <v>0</v>
      </c>
      <c r="DO27" s="253">
        <f>'Pick up 1'!DP197</f>
        <v>0</v>
      </c>
      <c r="DP27" s="253">
        <f>'Pick up 1'!DQ197</f>
        <v>0</v>
      </c>
      <c r="DQ27" s="253">
        <f>'Pick up 1'!DR197</f>
        <v>0</v>
      </c>
      <c r="DR27" s="253">
        <f>'Pick up 1'!DS197</f>
        <v>0</v>
      </c>
      <c r="DS27" s="253">
        <f>'Pick up 1'!DT197</f>
        <v>0</v>
      </c>
      <c r="DT27" s="253">
        <f>'Pick up 1'!DU197</f>
        <v>0</v>
      </c>
      <c r="DU27" s="253">
        <f>'Pick up 1'!DV197</f>
        <v>0</v>
      </c>
      <c r="DV27" s="253">
        <f>'Pick up 1'!DW197</f>
        <v>0</v>
      </c>
      <c r="DW27" s="253">
        <f>'Pick up 1'!DX197</f>
        <v>0</v>
      </c>
      <c r="DX27" s="253">
        <f>'Pick up 1'!DY197</f>
        <v>0</v>
      </c>
      <c r="DY27" s="254">
        <f>'Pick up 1'!DZ197</f>
        <v>0</v>
      </c>
    </row>
    <row r="28" spans="1:129" x14ac:dyDescent="0.3">
      <c r="A28" s="207">
        <f t="shared" si="3"/>
        <v>43146</v>
      </c>
      <c r="B28" s="252">
        <f>'Pick up 1'!C205</f>
        <v>0</v>
      </c>
      <c r="C28" s="253">
        <f>'Pick up 1'!D205</f>
        <v>0</v>
      </c>
      <c r="D28" s="253">
        <f>'Pick up 1'!E205</f>
        <v>0</v>
      </c>
      <c r="E28" s="253">
        <f>'Pick up 1'!F205</f>
        <v>0</v>
      </c>
      <c r="F28" s="253">
        <f>'Pick up 1'!G205</f>
        <v>0</v>
      </c>
      <c r="G28" s="253">
        <f>'Pick up 1'!H205</f>
        <v>0</v>
      </c>
      <c r="H28" s="253">
        <f>'Pick up 1'!I205</f>
        <v>0</v>
      </c>
      <c r="I28" s="253">
        <f>'Pick up 1'!J205</f>
        <v>0</v>
      </c>
      <c r="J28" s="253">
        <f>'Pick up 1'!K205</f>
        <v>0</v>
      </c>
      <c r="K28" s="253">
        <f>'Pick up 1'!L205</f>
        <v>0</v>
      </c>
      <c r="L28" s="253">
        <f>'Pick up 1'!M205</f>
        <v>0</v>
      </c>
      <c r="M28" s="253">
        <f>'Pick up 1'!N205</f>
        <v>0</v>
      </c>
      <c r="N28" s="253">
        <f>'Pick up 1'!O205</f>
        <v>0</v>
      </c>
      <c r="O28" s="253">
        <f>'Pick up 1'!P205</f>
        <v>0</v>
      </c>
      <c r="P28" s="253">
        <f>'Pick up 1'!Q205</f>
        <v>0</v>
      </c>
      <c r="Q28" s="253">
        <f>'Pick up 1'!R205</f>
        <v>0</v>
      </c>
      <c r="R28" s="253">
        <f>'Pick up 1'!S205</f>
        <v>0</v>
      </c>
      <c r="S28" s="253">
        <f>'Pick up 1'!T205</f>
        <v>0</v>
      </c>
      <c r="T28" s="253">
        <f>'Pick up 1'!U205</f>
        <v>0</v>
      </c>
      <c r="U28" s="253">
        <f>'Pick up 1'!V205</f>
        <v>0</v>
      </c>
      <c r="V28" s="253">
        <f>'Pick up 1'!W205</f>
        <v>0</v>
      </c>
      <c r="W28" s="253">
        <f>'Pick up 1'!X205</f>
        <v>0</v>
      </c>
      <c r="X28" s="253">
        <f>'Pick up 1'!Y205</f>
        <v>0</v>
      </c>
      <c r="Y28" s="253">
        <f>'Pick up 1'!Z205</f>
        <v>0</v>
      </c>
      <c r="Z28" s="253">
        <f>'Pick up 1'!AA205</f>
        <v>0</v>
      </c>
      <c r="AA28" s="253">
        <f>'Pick up 1'!AB205</f>
        <v>0</v>
      </c>
      <c r="AB28" s="253">
        <f>'Pick up 1'!AC205</f>
        <v>0</v>
      </c>
      <c r="AC28" s="253">
        <f>'Pick up 1'!AD205</f>
        <v>0</v>
      </c>
      <c r="AD28" s="253">
        <f>'Pick up 1'!AE205</f>
        <v>0</v>
      </c>
      <c r="AE28" s="253">
        <f>'Pick up 1'!AF205</f>
        <v>0</v>
      </c>
      <c r="AF28" s="253">
        <f>'Pick up 1'!AG205</f>
        <v>0</v>
      </c>
      <c r="AG28" s="253">
        <f>'Pick up 1'!AH205</f>
        <v>0</v>
      </c>
      <c r="AH28" s="253">
        <f>'Pick up 1'!AI205</f>
        <v>0</v>
      </c>
      <c r="AI28" s="253">
        <f>'Pick up 1'!AJ205</f>
        <v>0</v>
      </c>
      <c r="AJ28" s="253">
        <f>'Pick up 1'!AK205</f>
        <v>0</v>
      </c>
      <c r="AK28" s="253">
        <f>'Pick up 1'!AL205</f>
        <v>0</v>
      </c>
      <c r="AL28" s="253">
        <f>'Pick up 1'!AM205</f>
        <v>0</v>
      </c>
      <c r="AM28" s="253">
        <f>'Pick up 1'!AN205</f>
        <v>0</v>
      </c>
      <c r="AN28" s="253">
        <f>'Pick up 1'!AO205</f>
        <v>0</v>
      </c>
      <c r="AO28" s="253">
        <f>'Pick up 1'!AP205</f>
        <v>0</v>
      </c>
      <c r="AP28" s="253">
        <f>'Pick up 1'!AQ205</f>
        <v>0</v>
      </c>
      <c r="AQ28" s="253">
        <f>'Pick up 1'!AR205</f>
        <v>0</v>
      </c>
      <c r="AR28" s="253">
        <f>'Pick up 1'!AS205</f>
        <v>0</v>
      </c>
      <c r="AS28" s="253">
        <f>'Pick up 1'!AT205</f>
        <v>0</v>
      </c>
      <c r="AT28" s="253">
        <f>'Pick up 1'!AU205</f>
        <v>0</v>
      </c>
      <c r="AU28" s="253">
        <f>'Pick up 1'!AV205</f>
        <v>0</v>
      </c>
      <c r="AV28" s="253">
        <f>'Pick up 1'!AW205</f>
        <v>0</v>
      </c>
      <c r="AW28" s="253">
        <f>'Pick up 1'!AX205</f>
        <v>0</v>
      </c>
      <c r="AX28" s="253">
        <f>'Pick up 1'!AY205</f>
        <v>0</v>
      </c>
      <c r="AY28" s="253">
        <f>'Pick up 1'!AZ205</f>
        <v>0</v>
      </c>
      <c r="AZ28" s="253">
        <f>'Pick up 1'!BA205</f>
        <v>0</v>
      </c>
      <c r="BA28" s="253">
        <f>'Pick up 1'!BB205</f>
        <v>0</v>
      </c>
      <c r="BB28" s="253">
        <f>'Pick up 1'!BC205</f>
        <v>0</v>
      </c>
      <c r="BC28" s="253">
        <f>'Pick up 1'!BD205</f>
        <v>0</v>
      </c>
      <c r="BD28" s="253">
        <f>'Pick up 1'!BE205</f>
        <v>0</v>
      </c>
      <c r="BE28" s="253">
        <f>'Pick up 1'!BF205</f>
        <v>0</v>
      </c>
      <c r="BF28" s="253">
        <f>'Pick up 1'!BG205</f>
        <v>0</v>
      </c>
      <c r="BG28" s="253">
        <f>'Pick up 1'!BH205</f>
        <v>0</v>
      </c>
      <c r="BH28" s="253">
        <f>'Pick up 1'!BI205</f>
        <v>0</v>
      </c>
      <c r="BI28" s="253">
        <f>'Pick up 1'!BJ205</f>
        <v>0</v>
      </c>
      <c r="BJ28" s="253">
        <f>'Pick up 1'!BK205</f>
        <v>0</v>
      </c>
      <c r="BK28" s="253">
        <f>'Pick up 1'!BL205</f>
        <v>0</v>
      </c>
      <c r="BL28" s="253">
        <f>'Pick up 1'!BM205</f>
        <v>0</v>
      </c>
      <c r="BM28" s="253">
        <f>'Pick up 1'!BN205</f>
        <v>0</v>
      </c>
      <c r="BN28" s="253">
        <f>'Pick up 1'!BO205</f>
        <v>0</v>
      </c>
      <c r="BO28" s="253">
        <f>'Pick up 1'!BP205</f>
        <v>0</v>
      </c>
      <c r="BP28" s="253">
        <f>'Pick up 1'!BQ205</f>
        <v>0</v>
      </c>
      <c r="BQ28" s="253">
        <f>'Pick up 1'!BR205</f>
        <v>0</v>
      </c>
      <c r="BR28" s="253">
        <f>'Pick up 1'!BS205</f>
        <v>0</v>
      </c>
      <c r="BS28" s="253">
        <f>'Pick up 1'!BT205</f>
        <v>0</v>
      </c>
      <c r="BT28" s="253">
        <f>'Pick up 1'!BU205</f>
        <v>0</v>
      </c>
      <c r="BU28" s="253">
        <f>'Pick up 1'!BV205</f>
        <v>0</v>
      </c>
      <c r="BV28" s="253">
        <f>'Pick up 1'!BW205</f>
        <v>0</v>
      </c>
      <c r="BW28" s="253">
        <f>'Pick up 1'!BX205</f>
        <v>0</v>
      </c>
      <c r="BX28" s="253">
        <f>'Pick up 1'!BY205</f>
        <v>0</v>
      </c>
      <c r="BY28" s="253">
        <f>'Pick up 1'!BZ205</f>
        <v>0</v>
      </c>
      <c r="BZ28" s="253">
        <f>'Pick up 1'!CA205</f>
        <v>0</v>
      </c>
      <c r="CA28" s="253">
        <f>'Pick up 1'!CB205</f>
        <v>0</v>
      </c>
      <c r="CB28" s="253">
        <f>'Pick up 1'!CC205</f>
        <v>0</v>
      </c>
      <c r="CC28" s="253">
        <f>'Pick up 1'!CD205</f>
        <v>0</v>
      </c>
      <c r="CD28" s="253">
        <f>'Pick up 1'!CE205</f>
        <v>0</v>
      </c>
      <c r="CE28" s="253">
        <f>'Pick up 1'!CF205</f>
        <v>0</v>
      </c>
      <c r="CF28" s="253">
        <f>'Pick up 1'!CG205</f>
        <v>0</v>
      </c>
      <c r="CG28" s="253">
        <f>'Pick up 1'!CH205</f>
        <v>0</v>
      </c>
      <c r="CH28" s="253">
        <f>'Pick up 1'!CI205</f>
        <v>0</v>
      </c>
      <c r="CI28" s="253">
        <f>'Pick up 1'!CJ205</f>
        <v>0</v>
      </c>
      <c r="CJ28" s="253">
        <f>'Pick up 1'!CK205</f>
        <v>0</v>
      </c>
      <c r="CK28" s="253">
        <f>'Pick up 1'!CL205</f>
        <v>0</v>
      </c>
      <c r="CL28" s="253">
        <f>'Pick up 1'!CM205</f>
        <v>0</v>
      </c>
      <c r="CM28" s="253">
        <f>'Pick up 1'!CN205</f>
        <v>0</v>
      </c>
      <c r="CN28" s="253">
        <f>'Pick up 1'!CO205</f>
        <v>0</v>
      </c>
      <c r="CO28" s="253">
        <f>'Pick up 1'!CP205</f>
        <v>0</v>
      </c>
      <c r="CP28" s="253">
        <f>'Pick up 1'!CQ205</f>
        <v>0</v>
      </c>
      <c r="CQ28" s="253">
        <f>'Pick up 1'!CR205</f>
        <v>0</v>
      </c>
      <c r="CR28" s="253">
        <f>'Pick up 1'!CS205</f>
        <v>0</v>
      </c>
      <c r="CS28" s="253">
        <f>'Pick up 1'!CT205</f>
        <v>0</v>
      </c>
      <c r="CT28" s="253">
        <f>'Pick up 1'!CU205</f>
        <v>0</v>
      </c>
      <c r="CU28" s="253">
        <f>'Pick up 1'!CV205</f>
        <v>0</v>
      </c>
      <c r="CV28" s="253">
        <f>'Pick up 1'!CW205</f>
        <v>0</v>
      </c>
      <c r="CW28" s="253">
        <f>'Pick up 1'!CX205</f>
        <v>0</v>
      </c>
      <c r="CX28" s="253">
        <f>'Pick up 1'!CY205</f>
        <v>0</v>
      </c>
      <c r="CY28" s="253">
        <f>'Pick up 1'!CZ205</f>
        <v>0</v>
      </c>
      <c r="CZ28" s="253">
        <f>'Pick up 1'!DA205</f>
        <v>0</v>
      </c>
      <c r="DA28" s="253">
        <f>'Pick up 1'!DB205</f>
        <v>0</v>
      </c>
      <c r="DB28" s="253">
        <f>'Pick up 1'!DC205</f>
        <v>0</v>
      </c>
      <c r="DC28" s="253">
        <f>'Pick up 1'!DD205</f>
        <v>0</v>
      </c>
      <c r="DD28" s="253">
        <f>'Pick up 1'!DE205</f>
        <v>0</v>
      </c>
      <c r="DE28" s="253">
        <f>'Pick up 1'!DF205</f>
        <v>0</v>
      </c>
      <c r="DF28" s="253">
        <f>'Pick up 1'!DG205</f>
        <v>0</v>
      </c>
      <c r="DG28" s="253">
        <f>'Pick up 1'!DH205</f>
        <v>0</v>
      </c>
      <c r="DH28" s="253">
        <f>'Pick up 1'!DI205</f>
        <v>0</v>
      </c>
      <c r="DI28" s="253">
        <f>'Pick up 1'!DJ205</f>
        <v>0</v>
      </c>
      <c r="DJ28" s="253">
        <f>'Pick up 1'!DK205</f>
        <v>0</v>
      </c>
      <c r="DK28" s="253">
        <f>'Pick up 1'!DL205</f>
        <v>0</v>
      </c>
      <c r="DL28" s="253">
        <f>'Pick up 1'!DM205</f>
        <v>0</v>
      </c>
      <c r="DM28" s="253">
        <f>'Pick up 1'!DN205</f>
        <v>0</v>
      </c>
      <c r="DN28" s="253">
        <f>'Pick up 1'!DO205</f>
        <v>0</v>
      </c>
      <c r="DO28" s="253">
        <f>'Pick up 1'!DP205</f>
        <v>0</v>
      </c>
      <c r="DP28" s="253">
        <f>'Pick up 1'!DQ205</f>
        <v>0</v>
      </c>
      <c r="DQ28" s="253">
        <f>'Pick up 1'!DR205</f>
        <v>0</v>
      </c>
      <c r="DR28" s="253">
        <f>'Pick up 1'!DS205</f>
        <v>0</v>
      </c>
      <c r="DS28" s="253">
        <f>'Pick up 1'!DT205</f>
        <v>0</v>
      </c>
      <c r="DT28" s="253">
        <f>'Pick up 1'!DU205</f>
        <v>0</v>
      </c>
      <c r="DU28" s="253">
        <f>'Pick up 1'!DV205</f>
        <v>0</v>
      </c>
      <c r="DV28" s="253">
        <f>'Pick up 1'!DW205</f>
        <v>0</v>
      </c>
      <c r="DW28" s="253">
        <f>'Pick up 1'!DX205</f>
        <v>0</v>
      </c>
      <c r="DX28" s="253">
        <f>'Pick up 1'!DY205</f>
        <v>0</v>
      </c>
      <c r="DY28" s="254">
        <f>'Pick up 1'!DZ205</f>
        <v>0</v>
      </c>
    </row>
    <row r="29" spans="1:129" x14ac:dyDescent="0.3">
      <c r="A29" s="207">
        <f t="shared" si="3"/>
        <v>43153</v>
      </c>
      <c r="B29" s="252">
        <f>'Pick up 1'!C213</f>
        <v>0</v>
      </c>
      <c r="C29" s="253">
        <f>'Pick up 1'!D213</f>
        <v>0</v>
      </c>
      <c r="D29" s="253">
        <f>'Pick up 1'!E213</f>
        <v>0</v>
      </c>
      <c r="E29" s="253">
        <f>'Pick up 1'!F213</f>
        <v>0</v>
      </c>
      <c r="F29" s="253">
        <f>'Pick up 1'!G213</f>
        <v>0</v>
      </c>
      <c r="G29" s="253">
        <f>'Pick up 1'!H213</f>
        <v>0</v>
      </c>
      <c r="H29" s="253">
        <f>'Pick up 1'!I213</f>
        <v>0</v>
      </c>
      <c r="I29" s="253">
        <f>'Pick up 1'!J213</f>
        <v>0</v>
      </c>
      <c r="J29" s="253">
        <f>'Pick up 1'!K213</f>
        <v>0</v>
      </c>
      <c r="K29" s="253">
        <f>'Pick up 1'!L213</f>
        <v>0</v>
      </c>
      <c r="L29" s="253">
        <f>'Pick up 1'!M213</f>
        <v>0</v>
      </c>
      <c r="M29" s="253">
        <f>'Pick up 1'!N213</f>
        <v>0</v>
      </c>
      <c r="N29" s="253">
        <f>'Pick up 1'!O213</f>
        <v>0</v>
      </c>
      <c r="O29" s="253">
        <f>'Pick up 1'!P213</f>
        <v>0</v>
      </c>
      <c r="P29" s="253">
        <f>'Pick up 1'!Q213</f>
        <v>0</v>
      </c>
      <c r="Q29" s="253">
        <f>'Pick up 1'!R213</f>
        <v>0</v>
      </c>
      <c r="R29" s="253">
        <f>'Pick up 1'!S213</f>
        <v>0</v>
      </c>
      <c r="S29" s="253">
        <f>'Pick up 1'!T213</f>
        <v>0</v>
      </c>
      <c r="T29" s="253">
        <f>'Pick up 1'!U213</f>
        <v>0</v>
      </c>
      <c r="U29" s="253">
        <f>'Pick up 1'!V213</f>
        <v>0</v>
      </c>
      <c r="V29" s="253">
        <f>'Pick up 1'!W213</f>
        <v>0</v>
      </c>
      <c r="W29" s="253">
        <f>'Pick up 1'!X213</f>
        <v>0</v>
      </c>
      <c r="X29" s="253">
        <f>'Pick up 1'!Y213</f>
        <v>0</v>
      </c>
      <c r="Y29" s="253">
        <f>'Pick up 1'!Z213</f>
        <v>0</v>
      </c>
      <c r="Z29" s="253">
        <f>'Pick up 1'!AA213</f>
        <v>0</v>
      </c>
      <c r="AA29" s="253">
        <f>'Pick up 1'!AB213</f>
        <v>0</v>
      </c>
      <c r="AB29" s="253">
        <f>'Pick up 1'!AC213</f>
        <v>0</v>
      </c>
      <c r="AC29" s="253">
        <f>'Pick up 1'!AD213</f>
        <v>0</v>
      </c>
      <c r="AD29" s="253">
        <f>'Pick up 1'!AE213</f>
        <v>0</v>
      </c>
      <c r="AE29" s="253">
        <f>'Pick up 1'!AF213</f>
        <v>0</v>
      </c>
      <c r="AF29" s="253">
        <f>'Pick up 1'!AG213</f>
        <v>0</v>
      </c>
      <c r="AG29" s="253">
        <f>'Pick up 1'!AH213</f>
        <v>0</v>
      </c>
      <c r="AH29" s="253">
        <f>'Pick up 1'!AI213</f>
        <v>0</v>
      </c>
      <c r="AI29" s="253">
        <f>'Pick up 1'!AJ213</f>
        <v>0</v>
      </c>
      <c r="AJ29" s="253">
        <f>'Pick up 1'!AK213</f>
        <v>0</v>
      </c>
      <c r="AK29" s="253">
        <f>'Pick up 1'!AL213</f>
        <v>0</v>
      </c>
      <c r="AL29" s="253">
        <f>'Pick up 1'!AM213</f>
        <v>0</v>
      </c>
      <c r="AM29" s="253">
        <f>'Pick up 1'!AN213</f>
        <v>0</v>
      </c>
      <c r="AN29" s="253">
        <f>'Pick up 1'!AO213</f>
        <v>0</v>
      </c>
      <c r="AO29" s="253">
        <f>'Pick up 1'!AP213</f>
        <v>0</v>
      </c>
      <c r="AP29" s="253">
        <f>'Pick up 1'!AQ213</f>
        <v>0</v>
      </c>
      <c r="AQ29" s="253">
        <f>'Pick up 1'!AR213</f>
        <v>0</v>
      </c>
      <c r="AR29" s="253">
        <f>'Pick up 1'!AS213</f>
        <v>0</v>
      </c>
      <c r="AS29" s="253">
        <f>'Pick up 1'!AT213</f>
        <v>0</v>
      </c>
      <c r="AT29" s="253">
        <f>'Pick up 1'!AU213</f>
        <v>0</v>
      </c>
      <c r="AU29" s="253">
        <f>'Pick up 1'!AV213</f>
        <v>0</v>
      </c>
      <c r="AV29" s="253">
        <f>'Pick up 1'!AW213</f>
        <v>0</v>
      </c>
      <c r="AW29" s="253">
        <f>'Pick up 1'!AX213</f>
        <v>0</v>
      </c>
      <c r="AX29" s="253">
        <f>'Pick up 1'!AY213</f>
        <v>0</v>
      </c>
      <c r="AY29" s="253">
        <f>'Pick up 1'!AZ213</f>
        <v>0</v>
      </c>
      <c r="AZ29" s="253">
        <f>'Pick up 1'!BA213</f>
        <v>0</v>
      </c>
      <c r="BA29" s="253">
        <f>'Pick up 1'!BB213</f>
        <v>0</v>
      </c>
      <c r="BB29" s="253">
        <f>'Pick up 1'!BC213</f>
        <v>0</v>
      </c>
      <c r="BC29" s="253">
        <f>'Pick up 1'!BD213</f>
        <v>0</v>
      </c>
      <c r="BD29" s="253">
        <f>'Pick up 1'!BE213</f>
        <v>0</v>
      </c>
      <c r="BE29" s="253">
        <f>'Pick up 1'!BF213</f>
        <v>0</v>
      </c>
      <c r="BF29" s="253">
        <f>'Pick up 1'!BG213</f>
        <v>0</v>
      </c>
      <c r="BG29" s="253">
        <f>'Pick up 1'!BH213</f>
        <v>0</v>
      </c>
      <c r="BH29" s="253">
        <f>'Pick up 1'!BI213</f>
        <v>0</v>
      </c>
      <c r="BI29" s="253">
        <f>'Pick up 1'!BJ213</f>
        <v>0</v>
      </c>
      <c r="BJ29" s="253">
        <f>'Pick up 1'!BK213</f>
        <v>0</v>
      </c>
      <c r="BK29" s="253">
        <f>'Pick up 1'!BL213</f>
        <v>0</v>
      </c>
      <c r="BL29" s="253">
        <f>'Pick up 1'!BM213</f>
        <v>0</v>
      </c>
      <c r="BM29" s="253">
        <f>'Pick up 1'!BN213</f>
        <v>0</v>
      </c>
      <c r="BN29" s="253">
        <f>'Pick up 1'!BO213</f>
        <v>0</v>
      </c>
      <c r="BO29" s="253">
        <f>'Pick up 1'!BP213</f>
        <v>0</v>
      </c>
      <c r="BP29" s="253">
        <f>'Pick up 1'!BQ213</f>
        <v>0</v>
      </c>
      <c r="BQ29" s="253">
        <f>'Pick up 1'!BR213</f>
        <v>0</v>
      </c>
      <c r="BR29" s="253">
        <f>'Pick up 1'!BS213</f>
        <v>0</v>
      </c>
      <c r="BS29" s="253">
        <f>'Pick up 1'!BT213</f>
        <v>0</v>
      </c>
      <c r="BT29" s="253">
        <f>'Pick up 1'!BU213</f>
        <v>0</v>
      </c>
      <c r="BU29" s="253">
        <f>'Pick up 1'!BV213</f>
        <v>0</v>
      </c>
      <c r="BV29" s="253">
        <f>'Pick up 1'!BW213</f>
        <v>0</v>
      </c>
      <c r="BW29" s="253">
        <f>'Pick up 1'!BX213</f>
        <v>0</v>
      </c>
      <c r="BX29" s="253">
        <f>'Pick up 1'!BY213</f>
        <v>0</v>
      </c>
      <c r="BY29" s="253">
        <f>'Pick up 1'!BZ213</f>
        <v>0</v>
      </c>
      <c r="BZ29" s="253">
        <f>'Pick up 1'!CA213</f>
        <v>0</v>
      </c>
      <c r="CA29" s="253">
        <f>'Pick up 1'!CB213</f>
        <v>0</v>
      </c>
      <c r="CB29" s="253">
        <f>'Pick up 1'!CC213</f>
        <v>0</v>
      </c>
      <c r="CC29" s="253">
        <f>'Pick up 1'!CD213</f>
        <v>0</v>
      </c>
      <c r="CD29" s="253">
        <f>'Pick up 1'!CE213</f>
        <v>0</v>
      </c>
      <c r="CE29" s="253">
        <f>'Pick up 1'!CF213</f>
        <v>0</v>
      </c>
      <c r="CF29" s="253">
        <f>'Pick up 1'!CG213</f>
        <v>0</v>
      </c>
      <c r="CG29" s="253">
        <f>'Pick up 1'!CH213</f>
        <v>0</v>
      </c>
      <c r="CH29" s="253">
        <f>'Pick up 1'!CI213</f>
        <v>0</v>
      </c>
      <c r="CI29" s="253">
        <f>'Pick up 1'!CJ213</f>
        <v>0</v>
      </c>
      <c r="CJ29" s="253">
        <f>'Pick up 1'!CK213</f>
        <v>0</v>
      </c>
      <c r="CK29" s="253">
        <f>'Pick up 1'!CL213</f>
        <v>0</v>
      </c>
      <c r="CL29" s="253">
        <f>'Pick up 1'!CM213</f>
        <v>0</v>
      </c>
      <c r="CM29" s="253">
        <f>'Pick up 1'!CN213</f>
        <v>0</v>
      </c>
      <c r="CN29" s="253">
        <f>'Pick up 1'!CO213</f>
        <v>0</v>
      </c>
      <c r="CO29" s="253">
        <f>'Pick up 1'!CP213</f>
        <v>0</v>
      </c>
      <c r="CP29" s="253">
        <f>'Pick up 1'!CQ213</f>
        <v>0</v>
      </c>
      <c r="CQ29" s="253">
        <f>'Pick up 1'!CR213</f>
        <v>0</v>
      </c>
      <c r="CR29" s="253">
        <f>'Pick up 1'!CS213</f>
        <v>0</v>
      </c>
      <c r="CS29" s="253">
        <f>'Pick up 1'!CT213</f>
        <v>0</v>
      </c>
      <c r="CT29" s="253">
        <f>'Pick up 1'!CU213</f>
        <v>0</v>
      </c>
      <c r="CU29" s="253">
        <f>'Pick up 1'!CV213</f>
        <v>0</v>
      </c>
      <c r="CV29" s="253">
        <f>'Pick up 1'!CW213</f>
        <v>0</v>
      </c>
      <c r="CW29" s="253">
        <f>'Pick up 1'!CX213</f>
        <v>0</v>
      </c>
      <c r="CX29" s="253">
        <f>'Pick up 1'!CY213</f>
        <v>0</v>
      </c>
      <c r="CY29" s="253">
        <f>'Pick up 1'!CZ213</f>
        <v>0</v>
      </c>
      <c r="CZ29" s="253">
        <f>'Pick up 1'!DA213</f>
        <v>0</v>
      </c>
      <c r="DA29" s="253">
        <f>'Pick up 1'!DB213</f>
        <v>0</v>
      </c>
      <c r="DB29" s="253">
        <f>'Pick up 1'!DC213</f>
        <v>0</v>
      </c>
      <c r="DC29" s="253">
        <f>'Pick up 1'!DD213</f>
        <v>0</v>
      </c>
      <c r="DD29" s="253">
        <f>'Pick up 1'!DE213</f>
        <v>0</v>
      </c>
      <c r="DE29" s="253">
        <f>'Pick up 1'!DF213</f>
        <v>0</v>
      </c>
      <c r="DF29" s="253">
        <f>'Pick up 1'!DG213</f>
        <v>0</v>
      </c>
      <c r="DG29" s="253">
        <f>'Pick up 1'!DH213</f>
        <v>0</v>
      </c>
      <c r="DH29" s="253">
        <f>'Pick up 1'!DI213</f>
        <v>0</v>
      </c>
      <c r="DI29" s="253">
        <f>'Pick up 1'!DJ213</f>
        <v>0</v>
      </c>
      <c r="DJ29" s="253">
        <f>'Pick up 1'!DK213</f>
        <v>0</v>
      </c>
      <c r="DK29" s="253">
        <f>'Pick up 1'!DL213</f>
        <v>0</v>
      </c>
      <c r="DL29" s="253">
        <f>'Pick up 1'!DM213</f>
        <v>0</v>
      </c>
      <c r="DM29" s="253">
        <f>'Pick up 1'!DN213</f>
        <v>0</v>
      </c>
      <c r="DN29" s="253">
        <f>'Pick up 1'!DO213</f>
        <v>0</v>
      </c>
      <c r="DO29" s="253">
        <f>'Pick up 1'!DP213</f>
        <v>0</v>
      </c>
      <c r="DP29" s="253">
        <f>'Pick up 1'!DQ213</f>
        <v>0</v>
      </c>
      <c r="DQ29" s="253">
        <f>'Pick up 1'!DR213</f>
        <v>0</v>
      </c>
      <c r="DR29" s="253">
        <f>'Pick up 1'!DS213</f>
        <v>0</v>
      </c>
      <c r="DS29" s="253">
        <f>'Pick up 1'!DT213</f>
        <v>0</v>
      </c>
      <c r="DT29" s="253">
        <f>'Pick up 1'!DU213</f>
        <v>0</v>
      </c>
      <c r="DU29" s="253">
        <f>'Pick up 1'!DV213</f>
        <v>0</v>
      </c>
      <c r="DV29" s="253">
        <f>'Pick up 1'!DW213</f>
        <v>0</v>
      </c>
      <c r="DW29" s="253">
        <f>'Pick up 1'!DX213</f>
        <v>0</v>
      </c>
      <c r="DX29" s="253">
        <f>'Pick up 1'!DY213</f>
        <v>0</v>
      </c>
      <c r="DY29" s="254">
        <f>'Pick up 1'!DZ213</f>
        <v>0</v>
      </c>
    </row>
    <row r="30" spans="1:129" x14ac:dyDescent="0.3">
      <c r="A30" s="207">
        <f t="shared" si="3"/>
        <v>43160</v>
      </c>
      <c r="B30" s="252">
        <f>'Pick up 1'!C221</f>
        <v>0</v>
      </c>
      <c r="C30" s="253">
        <f>'Pick up 1'!D221</f>
        <v>0</v>
      </c>
      <c r="D30" s="253">
        <f>'Pick up 1'!E221</f>
        <v>0</v>
      </c>
      <c r="E30" s="253">
        <f>'Pick up 1'!F221</f>
        <v>0</v>
      </c>
      <c r="F30" s="253">
        <f>'Pick up 1'!G221</f>
        <v>0</v>
      </c>
      <c r="G30" s="253">
        <f>'Pick up 1'!H221</f>
        <v>0</v>
      </c>
      <c r="H30" s="253">
        <f>'Pick up 1'!I221</f>
        <v>0</v>
      </c>
      <c r="I30" s="253">
        <f>'Pick up 1'!J221</f>
        <v>0</v>
      </c>
      <c r="J30" s="253">
        <f>'Pick up 1'!K221</f>
        <v>0</v>
      </c>
      <c r="K30" s="253">
        <f>'Pick up 1'!L221</f>
        <v>0</v>
      </c>
      <c r="L30" s="253">
        <f>'Pick up 1'!M221</f>
        <v>0</v>
      </c>
      <c r="M30" s="253">
        <f>'Pick up 1'!N221</f>
        <v>0</v>
      </c>
      <c r="N30" s="253">
        <f>'Pick up 1'!O221</f>
        <v>0</v>
      </c>
      <c r="O30" s="253">
        <f>'Pick up 1'!P221</f>
        <v>0</v>
      </c>
      <c r="P30" s="253">
        <f>'Pick up 1'!Q221</f>
        <v>0</v>
      </c>
      <c r="Q30" s="253">
        <f>'Pick up 1'!R221</f>
        <v>0</v>
      </c>
      <c r="R30" s="253">
        <f>'Pick up 1'!S221</f>
        <v>0</v>
      </c>
      <c r="S30" s="253">
        <f>'Pick up 1'!T221</f>
        <v>0</v>
      </c>
      <c r="T30" s="253">
        <f>'Pick up 1'!U221</f>
        <v>0</v>
      </c>
      <c r="U30" s="253">
        <f>'Pick up 1'!V221</f>
        <v>0</v>
      </c>
      <c r="V30" s="253">
        <f>'Pick up 1'!W221</f>
        <v>0</v>
      </c>
      <c r="W30" s="253">
        <f>'Pick up 1'!X221</f>
        <v>0</v>
      </c>
      <c r="X30" s="253">
        <f>'Pick up 1'!Y221</f>
        <v>0</v>
      </c>
      <c r="Y30" s="253">
        <f>'Pick up 1'!Z221</f>
        <v>0</v>
      </c>
      <c r="Z30" s="253">
        <f>'Pick up 1'!AA221</f>
        <v>0</v>
      </c>
      <c r="AA30" s="253">
        <f>'Pick up 1'!AB221</f>
        <v>0</v>
      </c>
      <c r="AB30" s="253">
        <f>'Pick up 1'!AC221</f>
        <v>0</v>
      </c>
      <c r="AC30" s="253">
        <f>'Pick up 1'!AD221</f>
        <v>0</v>
      </c>
      <c r="AD30" s="253">
        <f>'Pick up 1'!AE221</f>
        <v>0</v>
      </c>
      <c r="AE30" s="253">
        <f>'Pick up 1'!AF221</f>
        <v>0</v>
      </c>
      <c r="AF30" s="253">
        <f>'Pick up 1'!AG221</f>
        <v>0</v>
      </c>
      <c r="AG30" s="253">
        <f>'Pick up 1'!AH221</f>
        <v>0</v>
      </c>
      <c r="AH30" s="253">
        <f>'Pick up 1'!AI221</f>
        <v>0</v>
      </c>
      <c r="AI30" s="253">
        <f>'Pick up 1'!AJ221</f>
        <v>0</v>
      </c>
      <c r="AJ30" s="253">
        <f>'Pick up 1'!AK221</f>
        <v>0</v>
      </c>
      <c r="AK30" s="253">
        <f>'Pick up 1'!AL221</f>
        <v>0</v>
      </c>
      <c r="AL30" s="253">
        <f>'Pick up 1'!AM221</f>
        <v>0</v>
      </c>
      <c r="AM30" s="253">
        <f>'Pick up 1'!AN221</f>
        <v>0</v>
      </c>
      <c r="AN30" s="253">
        <f>'Pick up 1'!AO221</f>
        <v>0</v>
      </c>
      <c r="AO30" s="253">
        <f>'Pick up 1'!AP221</f>
        <v>0</v>
      </c>
      <c r="AP30" s="253">
        <f>'Pick up 1'!AQ221</f>
        <v>0</v>
      </c>
      <c r="AQ30" s="253">
        <f>'Pick up 1'!AR221</f>
        <v>0</v>
      </c>
      <c r="AR30" s="253">
        <f>'Pick up 1'!AS221</f>
        <v>0</v>
      </c>
      <c r="AS30" s="253">
        <f>'Pick up 1'!AT221</f>
        <v>0</v>
      </c>
      <c r="AT30" s="253">
        <f>'Pick up 1'!AU221</f>
        <v>0</v>
      </c>
      <c r="AU30" s="253">
        <f>'Pick up 1'!AV221</f>
        <v>0</v>
      </c>
      <c r="AV30" s="253">
        <f>'Pick up 1'!AW221</f>
        <v>0</v>
      </c>
      <c r="AW30" s="253">
        <f>'Pick up 1'!AX221</f>
        <v>0</v>
      </c>
      <c r="AX30" s="253">
        <f>'Pick up 1'!AY221</f>
        <v>0</v>
      </c>
      <c r="AY30" s="253">
        <f>'Pick up 1'!AZ221</f>
        <v>0</v>
      </c>
      <c r="AZ30" s="253">
        <f>'Pick up 1'!BA221</f>
        <v>0</v>
      </c>
      <c r="BA30" s="253">
        <f>'Pick up 1'!BB221</f>
        <v>0</v>
      </c>
      <c r="BB30" s="253">
        <f>'Pick up 1'!BC221</f>
        <v>0</v>
      </c>
      <c r="BC30" s="253">
        <f>'Pick up 1'!BD221</f>
        <v>0</v>
      </c>
      <c r="BD30" s="253">
        <f>'Pick up 1'!BE221</f>
        <v>0</v>
      </c>
      <c r="BE30" s="253">
        <f>'Pick up 1'!BF221</f>
        <v>0</v>
      </c>
      <c r="BF30" s="253">
        <f>'Pick up 1'!BG221</f>
        <v>0</v>
      </c>
      <c r="BG30" s="253">
        <f>'Pick up 1'!BH221</f>
        <v>0</v>
      </c>
      <c r="BH30" s="253">
        <f>'Pick up 1'!BI221</f>
        <v>0</v>
      </c>
      <c r="BI30" s="253">
        <f>'Pick up 1'!BJ221</f>
        <v>0</v>
      </c>
      <c r="BJ30" s="253">
        <f>'Pick up 1'!BK221</f>
        <v>0</v>
      </c>
      <c r="BK30" s="253">
        <f>'Pick up 1'!BL221</f>
        <v>0</v>
      </c>
      <c r="BL30" s="253">
        <f>'Pick up 1'!BM221</f>
        <v>0</v>
      </c>
      <c r="BM30" s="253">
        <f>'Pick up 1'!BN221</f>
        <v>0</v>
      </c>
      <c r="BN30" s="253">
        <f>'Pick up 1'!BO221</f>
        <v>0</v>
      </c>
      <c r="BO30" s="253">
        <f>'Pick up 1'!BP221</f>
        <v>0</v>
      </c>
      <c r="BP30" s="253">
        <f>'Pick up 1'!BQ221</f>
        <v>0</v>
      </c>
      <c r="BQ30" s="253">
        <f>'Pick up 1'!BR221</f>
        <v>0</v>
      </c>
      <c r="BR30" s="253">
        <f>'Pick up 1'!BS221</f>
        <v>0</v>
      </c>
      <c r="BS30" s="253">
        <f>'Pick up 1'!BT221</f>
        <v>0</v>
      </c>
      <c r="BT30" s="253">
        <f>'Pick up 1'!BU221</f>
        <v>0</v>
      </c>
      <c r="BU30" s="253">
        <f>'Pick up 1'!BV221</f>
        <v>0</v>
      </c>
      <c r="BV30" s="253">
        <f>'Pick up 1'!BW221</f>
        <v>0</v>
      </c>
      <c r="BW30" s="253">
        <f>'Pick up 1'!BX221</f>
        <v>0</v>
      </c>
      <c r="BX30" s="253">
        <f>'Pick up 1'!BY221</f>
        <v>0</v>
      </c>
      <c r="BY30" s="253">
        <f>'Pick up 1'!BZ221</f>
        <v>0</v>
      </c>
      <c r="BZ30" s="253">
        <f>'Pick up 1'!CA221</f>
        <v>0</v>
      </c>
      <c r="CA30" s="253">
        <f>'Pick up 1'!CB221</f>
        <v>0</v>
      </c>
      <c r="CB30" s="253">
        <f>'Pick up 1'!CC221</f>
        <v>0</v>
      </c>
      <c r="CC30" s="253">
        <f>'Pick up 1'!CD221</f>
        <v>0</v>
      </c>
      <c r="CD30" s="253">
        <f>'Pick up 1'!CE221</f>
        <v>0</v>
      </c>
      <c r="CE30" s="253">
        <f>'Pick up 1'!CF221</f>
        <v>0</v>
      </c>
      <c r="CF30" s="253">
        <f>'Pick up 1'!CG221</f>
        <v>0</v>
      </c>
      <c r="CG30" s="253">
        <f>'Pick up 1'!CH221</f>
        <v>0</v>
      </c>
      <c r="CH30" s="253">
        <f>'Pick up 1'!CI221</f>
        <v>0</v>
      </c>
      <c r="CI30" s="253">
        <f>'Pick up 1'!CJ221</f>
        <v>0</v>
      </c>
      <c r="CJ30" s="253">
        <f>'Pick up 1'!CK221</f>
        <v>0</v>
      </c>
      <c r="CK30" s="253">
        <f>'Pick up 1'!CL221</f>
        <v>0</v>
      </c>
      <c r="CL30" s="253">
        <f>'Pick up 1'!CM221</f>
        <v>0</v>
      </c>
      <c r="CM30" s="253">
        <f>'Pick up 1'!CN221</f>
        <v>0</v>
      </c>
      <c r="CN30" s="253">
        <f>'Pick up 1'!CO221</f>
        <v>0</v>
      </c>
      <c r="CO30" s="253">
        <f>'Pick up 1'!CP221</f>
        <v>0</v>
      </c>
      <c r="CP30" s="253">
        <f>'Pick up 1'!CQ221</f>
        <v>0</v>
      </c>
      <c r="CQ30" s="253">
        <f>'Pick up 1'!CR221</f>
        <v>0</v>
      </c>
      <c r="CR30" s="253">
        <f>'Pick up 1'!CS221</f>
        <v>0</v>
      </c>
      <c r="CS30" s="253">
        <f>'Pick up 1'!CT221</f>
        <v>0</v>
      </c>
      <c r="CT30" s="253">
        <f>'Pick up 1'!CU221</f>
        <v>0</v>
      </c>
      <c r="CU30" s="253">
        <f>'Pick up 1'!CV221</f>
        <v>0</v>
      </c>
      <c r="CV30" s="253">
        <f>'Pick up 1'!CW221</f>
        <v>0</v>
      </c>
      <c r="CW30" s="253">
        <f>'Pick up 1'!CX221</f>
        <v>0</v>
      </c>
      <c r="CX30" s="253">
        <f>'Pick up 1'!CY221</f>
        <v>0</v>
      </c>
      <c r="CY30" s="253">
        <f>'Pick up 1'!CZ221</f>
        <v>0</v>
      </c>
      <c r="CZ30" s="253">
        <f>'Pick up 1'!DA221</f>
        <v>0</v>
      </c>
      <c r="DA30" s="253">
        <f>'Pick up 1'!DB221</f>
        <v>0</v>
      </c>
      <c r="DB30" s="253">
        <f>'Pick up 1'!DC221</f>
        <v>0</v>
      </c>
      <c r="DC30" s="253">
        <f>'Pick up 1'!DD221</f>
        <v>0</v>
      </c>
      <c r="DD30" s="253">
        <f>'Pick up 1'!DE221</f>
        <v>0</v>
      </c>
      <c r="DE30" s="253">
        <f>'Pick up 1'!DF221</f>
        <v>0</v>
      </c>
      <c r="DF30" s="253">
        <f>'Pick up 1'!DG221</f>
        <v>0</v>
      </c>
      <c r="DG30" s="253">
        <f>'Pick up 1'!DH221</f>
        <v>0</v>
      </c>
      <c r="DH30" s="253">
        <f>'Pick up 1'!DI221</f>
        <v>0</v>
      </c>
      <c r="DI30" s="253">
        <f>'Pick up 1'!DJ221</f>
        <v>0</v>
      </c>
      <c r="DJ30" s="253">
        <f>'Pick up 1'!DK221</f>
        <v>0</v>
      </c>
      <c r="DK30" s="253">
        <f>'Pick up 1'!DL221</f>
        <v>0</v>
      </c>
      <c r="DL30" s="253">
        <f>'Pick up 1'!DM221</f>
        <v>0</v>
      </c>
      <c r="DM30" s="253">
        <f>'Pick up 1'!DN221</f>
        <v>0</v>
      </c>
      <c r="DN30" s="253">
        <f>'Pick up 1'!DO221</f>
        <v>0</v>
      </c>
      <c r="DO30" s="253">
        <f>'Pick up 1'!DP221</f>
        <v>0</v>
      </c>
      <c r="DP30" s="253">
        <f>'Pick up 1'!DQ221</f>
        <v>0</v>
      </c>
      <c r="DQ30" s="253">
        <f>'Pick up 1'!DR221</f>
        <v>0</v>
      </c>
      <c r="DR30" s="253">
        <f>'Pick up 1'!DS221</f>
        <v>0</v>
      </c>
      <c r="DS30" s="253">
        <f>'Pick up 1'!DT221</f>
        <v>0</v>
      </c>
      <c r="DT30" s="253">
        <f>'Pick up 1'!DU221</f>
        <v>0</v>
      </c>
      <c r="DU30" s="253">
        <f>'Pick up 1'!DV221</f>
        <v>0</v>
      </c>
      <c r="DV30" s="253">
        <f>'Pick up 1'!DW221</f>
        <v>0</v>
      </c>
      <c r="DW30" s="253">
        <f>'Pick up 1'!DX221</f>
        <v>0</v>
      </c>
      <c r="DX30" s="253">
        <f>'Pick up 1'!DY221</f>
        <v>0</v>
      </c>
      <c r="DY30" s="254">
        <f>'Pick up 1'!DZ221</f>
        <v>0</v>
      </c>
    </row>
    <row r="31" spans="1:129" x14ac:dyDescent="0.3">
      <c r="A31" s="207">
        <f t="shared" si="3"/>
        <v>43167</v>
      </c>
      <c r="B31" s="252">
        <f>'Pick up 1'!C229</f>
        <v>0</v>
      </c>
      <c r="C31" s="253">
        <f>'Pick up 1'!D229</f>
        <v>0</v>
      </c>
      <c r="D31" s="253">
        <f>'Pick up 1'!E229</f>
        <v>0</v>
      </c>
      <c r="E31" s="253">
        <f>'Pick up 1'!F229</f>
        <v>0</v>
      </c>
      <c r="F31" s="253">
        <f>'Pick up 1'!G229</f>
        <v>0</v>
      </c>
      <c r="G31" s="253">
        <f>'Pick up 1'!H229</f>
        <v>0</v>
      </c>
      <c r="H31" s="253">
        <f>'Pick up 1'!I229</f>
        <v>0</v>
      </c>
      <c r="I31" s="253">
        <f>'Pick up 1'!J229</f>
        <v>0</v>
      </c>
      <c r="J31" s="253">
        <f>'Pick up 1'!K229</f>
        <v>0</v>
      </c>
      <c r="K31" s="253">
        <f>'Pick up 1'!L229</f>
        <v>0</v>
      </c>
      <c r="L31" s="253">
        <f>'Pick up 1'!M229</f>
        <v>0</v>
      </c>
      <c r="M31" s="253">
        <f>'Pick up 1'!N229</f>
        <v>0</v>
      </c>
      <c r="N31" s="253">
        <f>'Pick up 1'!O229</f>
        <v>0</v>
      </c>
      <c r="O31" s="253">
        <f>'Pick up 1'!P229</f>
        <v>0</v>
      </c>
      <c r="P31" s="253">
        <f>'Pick up 1'!Q229</f>
        <v>0</v>
      </c>
      <c r="Q31" s="253">
        <f>'Pick up 1'!R229</f>
        <v>0</v>
      </c>
      <c r="R31" s="253">
        <f>'Pick up 1'!S229</f>
        <v>0</v>
      </c>
      <c r="S31" s="253">
        <f>'Pick up 1'!T229</f>
        <v>0</v>
      </c>
      <c r="T31" s="253">
        <f>'Pick up 1'!U229</f>
        <v>0</v>
      </c>
      <c r="U31" s="253">
        <f>'Pick up 1'!V229</f>
        <v>0</v>
      </c>
      <c r="V31" s="253">
        <f>'Pick up 1'!W229</f>
        <v>0</v>
      </c>
      <c r="W31" s="253">
        <f>'Pick up 1'!X229</f>
        <v>0</v>
      </c>
      <c r="X31" s="253">
        <f>'Pick up 1'!Y229</f>
        <v>0</v>
      </c>
      <c r="Y31" s="253">
        <f>'Pick up 1'!Z229</f>
        <v>0</v>
      </c>
      <c r="Z31" s="253">
        <f>'Pick up 1'!AA229</f>
        <v>0</v>
      </c>
      <c r="AA31" s="253">
        <f>'Pick up 1'!AB229</f>
        <v>0</v>
      </c>
      <c r="AB31" s="253">
        <f>'Pick up 1'!AC229</f>
        <v>0</v>
      </c>
      <c r="AC31" s="253">
        <f>'Pick up 1'!AD229</f>
        <v>0</v>
      </c>
      <c r="AD31" s="253">
        <f>'Pick up 1'!AE229</f>
        <v>0</v>
      </c>
      <c r="AE31" s="253">
        <f>'Pick up 1'!AF229</f>
        <v>0</v>
      </c>
      <c r="AF31" s="253">
        <f>'Pick up 1'!AG229</f>
        <v>0</v>
      </c>
      <c r="AG31" s="253">
        <f>'Pick up 1'!AH229</f>
        <v>0</v>
      </c>
      <c r="AH31" s="253">
        <f>'Pick up 1'!AI229</f>
        <v>0</v>
      </c>
      <c r="AI31" s="253">
        <f>'Pick up 1'!AJ229</f>
        <v>0</v>
      </c>
      <c r="AJ31" s="253">
        <f>'Pick up 1'!AK229</f>
        <v>0</v>
      </c>
      <c r="AK31" s="253">
        <f>'Pick up 1'!AL229</f>
        <v>0</v>
      </c>
      <c r="AL31" s="253">
        <f>'Pick up 1'!AM229</f>
        <v>0</v>
      </c>
      <c r="AM31" s="253">
        <f>'Pick up 1'!AN229</f>
        <v>0</v>
      </c>
      <c r="AN31" s="253">
        <f>'Pick up 1'!AO229</f>
        <v>0</v>
      </c>
      <c r="AO31" s="253">
        <f>'Pick up 1'!AP229</f>
        <v>0</v>
      </c>
      <c r="AP31" s="253">
        <f>'Pick up 1'!AQ229</f>
        <v>0</v>
      </c>
      <c r="AQ31" s="253">
        <f>'Pick up 1'!AR229</f>
        <v>0</v>
      </c>
      <c r="AR31" s="253">
        <f>'Pick up 1'!AS229</f>
        <v>0</v>
      </c>
      <c r="AS31" s="253">
        <f>'Pick up 1'!AT229</f>
        <v>0</v>
      </c>
      <c r="AT31" s="253">
        <f>'Pick up 1'!AU229</f>
        <v>0</v>
      </c>
      <c r="AU31" s="253">
        <f>'Pick up 1'!AV229</f>
        <v>0</v>
      </c>
      <c r="AV31" s="253">
        <f>'Pick up 1'!AW229</f>
        <v>0</v>
      </c>
      <c r="AW31" s="253">
        <f>'Pick up 1'!AX229</f>
        <v>0</v>
      </c>
      <c r="AX31" s="253">
        <f>'Pick up 1'!AY229</f>
        <v>0</v>
      </c>
      <c r="AY31" s="253">
        <f>'Pick up 1'!AZ229</f>
        <v>0</v>
      </c>
      <c r="AZ31" s="253">
        <f>'Pick up 1'!BA229</f>
        <v>0</v>
      </c>
      <c r="BA31" s="253">
        <f>'Pick up 1'!BB229</f>
        <v>0</v>
      </c>
      <c r="BB31" s="253">
        <f>'Pick up 1'!BC229</f>
        <v>0</v>
      </c>
      <c r="BC31" s="253">
        <f>'Pick up 1'!BD229</f>
        <v>0</v>
      </c>
      <c r="BD31" s="253">
        <f>'Pick up 1'!BE229</f>
        <v>0</v>
      </c>
      <c r="BE31" s="253">
        <f>'Pick up 1'!BF229</f>
        <v>0</v>
      </c>
      <c r="BF31" s="253">
        <f>'Pick up 1'!BG229</f>
        <v>0</v>
      </c>
      <c r="BG31" s="253">
        <f>'Pick up 1'!BH229</f>
        <v>0</v>
      </c>
      <c r="BH31" s="253">
        <f>'Pick up 1'!BI229</f>
        <v>0</v>
      </c>
      <c r="BI31" s="253">
        <f>'Pick up 1'!BJ229</f>
        <v>0</v>
      </c>
      <c r="BJ31" s="253">
        <f>'Pick up 1'!BK229</f>
        <v>0</v>
      </c>
      <c r="BK31" s="253">
        <f>'Pick up 1'!BL229</f>
        <v>0</v>
      </c>
      <c r="BL31" s="253">
        <f>'Pick up 1'!BM229</f>
        <v>0</v>
      </c>
      <c r="BM31" s="253">
        <f>'Pick up 1'!BN229</f>
        <v>0</v>
      </c>
      <c r="BN31" s="253">
        <f>'Pick up 1'!BO229</f>
        <v>0</v>
      </c>
      <c r="BO31" s="253">
        <f>'Pick up 1'!BP229</f>
        <v>0</v>
      </c>
      <c r="BP31" s="253">
        <f>'Pick up 1'!BQ229</f>
        <v>0</v>
      </c>
      <c r="BQ31" s="253">
        <f>'Pick up 1'!BR229</f>
        <v>0</v>
      </c>
      <c r="BR31" s="253">
        <f>'Pick up 1'!BS229</f>
        <v>0</v>
      </c>
      <c r="BS31" s="253">
        <f>'Pick up 1'!BT229</f>
        <v>0</v>
      </c>
      <c r="BT31" s="253">
        <f>'Pick up 1'!BU229</f>
        <v>0</v>
      </c>
      <c r="BU31" s="253">
        <f>'Pick up 1'!BV229</f>
        <v>0</v>
      </c>
      <c r="BV31" s="253">
        <f>'Pick up 1'!BW229</f>
        <v>0</v>
      </c>
      <c r="BW31" s="253">
        <f>'Pick up 1'!BX229</f>
        <v>0</v>
      </c>
      <c r="BX31" s="253">
        <f>'Pick up 1'!BY229</f>
        <v>0</v>
      </c>
      <c r="BY31" s="253">
        <f>'Pick up 1'!BZ229</f>
        <v>0</v>
      </c>
      <c r="BZ31" s="253">
        <f>'Pick up 1'!CA229</f>
        <v>0</v>
      </c>
      <c r="CA31" s="253">
        <f>'Pick up 1'!CB229</f>
        <v>0</v>
      </c>
      <c r="CB31" s="253">
        <f>'Pick up 1'!CC229</f>
        <v>0</v>
      </c>
      <c r="CC31" s="253">
        <f>'Pick up 1'!CD229</f>
        <v>0</v>
      </c>
      <c r="CD31" s="253">
        <f>'Pick up 1'!CE229</f>
        <v>0</v>
      </c>
      <c r="CE31" s="253">
        <f>'Pick up 1'!CF229</f>
        <v>0</v>
      </c>
      <c r="CF31" s="253">
        <f>'Pick up 1'!CG229</f>
        <v>0</v>
      </c>
      <c r="CG31" s="253">
        <f>'Pick up 1'!CH229</f>
        <v>0</v>
      </c>
      <c r="CH31" s="253">
        <f>'Pick up 1'!CI229</f>
        <v>0</v>
      </c>
      <c r="CI31" s="253">
        <f>'Pick up 1'!CJ229</f>
        <v>0</v>
      </c>
      <c r="CJ31" s="253">
        <f>'Pick up 1'!CK229</f>
        <v>0</v>
      </c>
      <c r="CK31" s="253">
        <f>'Pick up 1'!CL229</f>
        <v>0</v>
      </c>
      <c r="CL31" s="253">
        <f>'Pick up 1'!CM229</f>
        <v>0</v>
      </c>
      <c r="CM31" s="253">
        <f>'Pick up 1'!CN229</f>
        <v>0</v>
      </c>
      <c r="CN31" s="253">
        <f>'Pick up 1'!CO229</f>
        <v>0</v>
      </c>
      <c r="CO31" s="253">
        <f>'Pick up 1'!CP229</f>
        <v>0</v>
      </c>
      <c r="CP31" s="253">
        <f>'Pick up 1'!CQ229</f>
        <v>0</v>
      </c>
      <c r="CQ31" s="253">
        <f>'Pick up 1'!CR229</f>
        <v>0</v>
      </c>
      <c r="CR31" s="253">
        <f>'Pick up 1'!CS229</f>
        <v>0</v>
      </c>
      <c r="CS31" s="253">
        <f>'Pick up 1'!CT229</f>
        <v>0</v>
      </c>
      <c r="CT31" s="253">
        <f>'Pick up 1'!CU229</f>
        <v>0</v>
      </c>
      <c r="CU31" s="253">
        <f>'Pick up 1'!CV229</f>
        <v>0</v>
      </c>
      <c r="CV31" s="253">
        <f>'Pick up 1'!CW229</f>
        <v>0</v>
      </c>
      <c r="CW31" s="253">
        <f>'Pick up 1'!CX229</f>
        <v>0</v>
      </c>
      <c r="CX31" s="253">
        <f>'Pick up 1'!CY229</f>
        <v>0</v>
      </c>
      <c r="CY31" s="253">
        <f>'Pick up 1'!CZ229</f>
        <v>0</v>
      </c>
      <c r="CZ31" s="253">
        <f>'Pick up 1'!DA229</f>
        <v>0</v>
      </c>
      <c r="DA31" s="253">
        <f>'Pick up 1'!DB229</f>
        <v>0</v>
      </c>
      <c r="DB31" s="253">
        <f>'Pick up 1'!DC229</f>
        <v>0</v>
      </c>
      <c r="DC31" s="253">
        <f>'Pick up 1'!DD229</f>
        <v>0</v>
      </c>
      <c r="DD31" s="253">
        <f>'Pick up 1'!DE229</f>
        <v>0</v>
      </c>
      <c r="DE31" s="253">
        <f>'Pick up 1'!DF229</f>
        <v>0</v>
      </c>
      <c r="DF31" s="253">
        <f>'Pick up 1'!DG229</f>
        <v>0</v>
      </c>
      <c r="DG31" s="253">
        <f>'Pick up 1'!DH229</f>
        <v>0</v>
      </c>
      <c r="DH31" s="253">
        <f>'Pick up 1'!DI229</f>
        <v>0</v>
      </c>
      <c r="DI31" s="253">
        <f>'Pick up 1'!DJ229</f>
        <v>0</v>
      </c>
      <c r="DJ31" s="253">
        <f>'Pick up 1'!DK229</f>
        <v>0</v>
      </c>
      <c r="DK31" s="253">
        <f>'Pick up 1'!DL229</f>
        <v>0</v>
      </c>
      <c r="DL31" s="253">
        <f>'Pick up 1'!DM229</f>
        <v>0</v>
      </c>
      <c r="DM31" s="253">
        <f>'Pick up 1'!DN229</f>
        <v>0</v>
      </c>
      <c r="DN31" s="253">
        <f>'Pick up 1'!DO229</f>
        <v>0</v>
      </c>
      <c r="DO31" s="253">
        <f>'Pick up 1'!DP229</f>
        <v>0</v>
      </c>
      <c r="DP31" s="253">
        <f>'Pick up 1'!DQ229</f>
        <v>0</v>
      </c>
      <c r="DQ31" s="253">
        <f>'Pick up 1'!DR229</f>
        <v>0</v>
      </c>
      <c r="DR31" s="253">
        <f>'Pick up 1'!DS229</f>
        <v>0</v>
      </c>
      <c r="DS31" s="253">
        <f>'Pick up 1'!DT229</f>
        <v>0</v>
      </c>
      <c r="DT31" s="253">
        <f>'Pick up 1'!DU229</f>
        <v>0</v>
      </c>
      <c r="DU31" s="253">
        <f>'Pick up 1'!DV229</f>
        <v>0</v>
      </c>
      <c r="DV31" s="253">
        <f>'Pick up 1'!DW229</f>
        <v>0</v>
      </c>
      <c r="DW31" s="253">
        <f>'Pick up 1'!DX229</f>
        <v>0</v>
      </c>
      <c r="DX31" s="253">
        <f>'Pick up 1'!DY229</f>
        <v>0</v>
      </c>
      <c r="DY31" s="254">
        <f>'Pick up 1'!DZ229</f>
        <v>0</v>
      </c>
    </row>
    <row r="32" spans="1:129" x14ac:dyDescent="0.3">
      <c r="A32" s="207">
        <f t="shared" si="3"/>
        <v>43174</v>
      </c>
      <c r="B32" s="252">
        <f>'Pick up 1'!C237</f>
        <v>0</v>
      </c>
      <c r="C32" s="253">
        <f>'Pick up 1'!D237</f>
        <v>0</v>
      </c>
      <c r="D32" s="253">
        <f>'Pick up 1'!E237</f>
        <v>0</v>
      </c>
      <c r="E32" s="253">
        <f>'Pick up 1'!F237</f>
        <v>0</v>
      </c>
      <c r="F32" s="253">
        <f>'Pick up 1'!G237</f>
        <v>0</v>
      </c>
      <c r="G32" s="253">
        <f>'Pick up 1'!H237</f>
        <v>0</v>
      </c>
      <c r="H32" s="253">
        <f>'Pick up 1'!I237</f>
        <v>0</v>
      </c>
      <c r="I32" s="253">
        <f>'Pick up 1'!J237</f>
        <v>0</v>
      </c>
      <c r="J32" s="253">
        <f>'Pick up 1'!K237</f>
        <v>0</v>
      </c>
      <c r="K32" s="253">
        <f>'Pick up 1'!L237</f>
        <v>0</v>
      </c>
      <c r="L32" s="253">
        <f>'Pick up 1'!M237</f>
        <v>0</v>
      </c>
      <c r="M32" s="253">
        <f>'Pick up 1'!N237</f>
        <v>0</v>
      </c>
      <c r="N32" s="253">
        <f>'Pick up 1'!O237</f>
        <v>0</v>
      </c>
      <c r="O32" s="253">
        <f>'Pick up 1'!P237</f>
        <v>0</v>
      </c>
      <c r="P32" s="253">
        <f>'Pick up 1'!Q237</f>
        <v>0</v>
      </c>
      <c r="Q32" s="253">
        <f>'Pick up 1'!R237</f>
        <v>0</v>
      </c>
      <c r="R32" s="253">
        <f>'Pick up 1'!S237</f>
        <v>0</v>
      </c>
      <c r="S32" s="253">
        <f>'Pick up 1'!T237</f>
        <v>0</v>
      </c>
      <c r="T32" s="253">
        <f>'Pick up 1'!U237</f>
        <v>0</v>
      </c>
      <c r="U32" s="253">
        <f>'Pick up 1'!V237</f>
        <v>0</v>
      </c>
      <c r="V32" s="253">
        <f>'Pick up 1'!W237</f>
        <v>0</v>
      </c>
      <c r="W32" s="253">
        <f>'Pick up 1'!X237</f>
        <v>0</v>
      </c>
      <c r="X32" s="253">
        <f>'Pick up 1'!Y237</f>
        <v>0</v>
      </c>
      <c r="Y32" s="253">
        <f>'Pick up 1'!Z237</f>
        <v>0</v>
      </c>
      <c r="Z32" s="253">
        <f>'Pick up 1'!AA237</f>
        <v>0</v>
      </c>
      <c r="AA32" s="253">
        <f>'Pick up 1'!AB237</f>
        <v>0</v>
      </c>
      <c r="AB32" s="253">
        <f>'Pick up 1'!AC237</f>
        <v>0</v>
      </c>
      <c r="AC32" s="253">
        <f>'Pick up 1'!AD237</f>
        <v>0</v>
      </c>
      <c r="AD32" s="253">
        <f>'Pick up 1'!AE237</f>
        <v>0</v>
      </c>
      <c r="AE32" s="253">
        <f>'Pick up 1'!AF237</f>
        <v>0</v>
      </c>
      <c r="AF32" s="253">
        <f>'Pick up 1'!AG237</f>
        <v>0</v>
      </c>
      <c r="AG32" s="253">
        <f>'Pick up 1'!AH237</f>
        <v>0</v>
      </c>
      <c r="AH32" s="253">
        <f>'Pick up 1'!AI237</f>
        <v>0</v>
      </c>
      <c r="AI32" s="253">
        <f>'Pick up 1'!AJ237</f>
        <v>0</v>
      </c>
      <c r="AJ32" s="253">
        <f>'Pick up 1'!AK237</f>
        <v>0</v>
      </c>
      <c r="AK32" s="253">
        <f>'Pick up 1'!AL237</f>
        <v>0</v>
      </c>
      <c r="AL32" s="253">
        <f>'Pick up 1'!AM237</f>
        <v>0</v>
      </c>
      <c r="AM32" s="253">
        <f>'Pick up 1'!AN237</f>
        <v>0</v>
      </c>
      <c r="AN32" s="253">
        <f>'Pick up 1'!AO237</f>
        <v>0</v>
      </c>
      <c r="AO32" s="253">
        <f>'Pick up 1'!AP237</f>
        <v>0</v>
      </c>
      <c r="AP32" s="253">
        <f>'Pick up 1'!AQ237</f>
        <v>0</v>
      </c>
      <c r="AQ32" s="253">
        <f>'Pick up 1'!AR237</f>
        <v>0</v>
      </c>
      <c r="AR32" s="253">
        <f>'Pick up 1'!AS237</f>
        <v>0</v>
      </c>
      <c r="AS32" s="253">
        <f>'Pick up 1'!AT237</f>
        <v>0</v>
      </c>
      <c r="AT32" s="253">
        <f>'Pick up 1'!AU237</f>
        <v>0</v>
      </c>
      <c r="AU32" s="253">
        <f>'Pick up 1'!AV237</f>
        <v>0</v>
      </c>
      <c r="AV32" s="253">
        <f>'Pick up 1'!AW237</f>
        <v>0</v>
      </c>
      <c r="AW32" s="253">
        <f>'Pick up 1'!AX237</f>
        <v>0</v>
      </c>
      <c r="AX32" s="253">
        <f>'Pick up 1'!AY237</f>
        <v>0</v>
      </c>
      <c r="AY32" s="253">
        <f>'Pick up 1'!AZ237</f>
        <v>0</v>
      </c>
      <c r="AZ32" s="253">
        <f>'Pick up 1'!BA237</f>
        <v>0</v>
      </c>
      <c r="BA32" s="253">
        <f>'Pick up 1'!BB237</f>
        <v>0</v>
      </c>
      <c r="BB32" s="253">
        <f>'Pick up 1'!BC237</f>
        <v>0</v>
      </c>
      <c r="BC32" s="253">
        <f>'Pick up 1'!BD237</f>
        <v>0</v>
      </c>
      <c r="BD32" s="253">
        <f>'Pick up 1'!BE237</f>
        <v>0</v>
      </c>
      <c r="BE32" s="253">
        <f>'Pick up 1'!BF237</f>
        <v>0</v>
      </c>
      <c r="BF32" s="253">
        <f>'Pick up 1'!BG237</f>
        <v>0</v>
      </c>
      <c r="BG32" s="253">
        <f>'Pick up 1'!BH237</f>
        <v>0</v>
      </c>
      <c r="BH32" s="253">
        <f>'Pick up 1'!BI237</f>
        <v>0</v>
      </c>
      <c r="BI32" s="253">
        <f>'Pick up 1'!BJ237</f>
        <v>0</v>
      </c>
      <c r="BJ32" s="253">
        <f>'Pick up 1'!BK237</f>
        <v>0</v>
      </c>
      <c r="BK32" s="253">
        <f>'Pick up 1'!BL237</f>
        <v>0</v>
      </c>
      <c r="BL32" s="253">
        <f>'Pick up 1'!BM237</f>
        <v>0</v>
      </c>
      <c r="BM32" s="253">
        <f>'Pick up 1'!BN237</f>
        <v>0</v>
      </c>
      <c r="BN32" s="253">
        <f>'Pick up 1'!BO237</f>
        <v>0</v>
      </c>
      <c r="BO32" s="253">
        <f>'Pick up 1'!BP237</f>
        <v>0</v>
      </c>
      <c r="BP32" s="253">
        <f>'Pick up 1'!BQ237</f>
        <v>0</v>
      </c>
      <c r="BQ32" s="253">
        <f>'Pick up 1'!BR237</f>
        <v>0</v>
      </c>
      <c r="BR32" s="253">
        <f>'Pick up 1'!BS237</f>
        <v>0</v>
      </c>
      <c r="BS32" s="253">
        <f>'Pick up 1'!BT237</f>
        <v>0</v>
      </c>
      <c r="BT32" s="253">
        <f>'Pick up 1'!BU237</f>
        <v>0</v>
      </c>
      <c r="BU32" s="253">
        <f>'Pick up 1'!BV237</f>
        <v>0</v>
      </c>
      <c r="BV32" s="253">
        <f>'Pick up 1'!BW237</f>
        <v>0</v>
      </c>
      <c r="BW32" s="253">
        <f>'Pick up 1'!BX237</f>
        <v>0</v>
      </c>
      <c r="BX32" s="253">
        <f>'Pick up 1'!BY237</f>
        <v>0</v>
      </c>
      <c r="BY32" s="253">
        <f>'Pick up 1'!BZ237</f>
        <v>0</v>
      </c>
      <c r="BZ32" s="253">
        <f>'Pick up 1'!CA237</f>
        <v>0</v>
      </c>
      <c r="CA32" s="253">
        <f>'Pick up 1'!CB237</f>
        <v>0</v>
      </c>
      <c r="CB32" s="253">
        <f>'Pick up 1'!CC237</f>
        <v>0</v>
      </c>
      <c r="CC32" s="253">
        <f>'Pick up 1'!CD237</f>
        <v>0</v>
      </c>
      <c r="CD32" s="253">
        <f>'Pick up 1'!CE237</f>
        <v>0</v>
      </c>
      <c r="CE32" s="253">
        <f>'Pick up 1'!CF237</f>
        <v>0</v>
      </c>
      <c r="CF32" s="253">
        <f>'Pick up 1'!CG237</f>
        <v>0</v>
      </c>
      <c r="CG32" s="253">
        <f>'Pick up 1'!CH237</f>
        <v>0</v>
      </c>
      <c r="CH32" s="253">
        <f>'Pick up 1'!CI237</f>
        <v>0</v>
      </c>
      <c r="CI32" s="253">
        <f>'Pick up 1'!CJ237</f>
        <v>0</v>
      </c>
      <c r="CJ32" s="253">
        <f>'Pick up 1'!CK237</f>
        <v>0</v>
      </c>
      <c r="CK32" s="253">
        <f>'Pick up 1'!CL237</f>
        <v>0</v>
      </c>
      <c r="CL32" s="253">
        <f>'Pick up 1'!CM237</f>
        <v>0</v>
      </c>
      <c r="CM32" s="253">
        <f>'Pick up 1'!CN237</f>
        <v>0</v>
      </c>
      <c r="CN32" s="253">
        <f>'Pick up 1'!CO237</f>
        <v>0</v>
      </c>
      <c r="CO32" s="253">
        <f>'Pick up 1'!CP237</f>
        <v>0</v>
      </c>
      <c r="CP32" s="253">
        <f>'Pick up 1'!CQ237</f>
        <v>0</v>
      </c>
      <c r="CQ32" s="253">
        <f>'Pick up 1'!CR237</f>
        <v>0</v>
      </c>
      <c r="CR32" s="253">
        <f>'Pick up 1'!CS237</f>
        <v>0</v>
      </c>
      <c r="CS32" s="253">
        <f>'Pick up 1'!CT237</f>
        <v>0</v>
      </c>
      <c r="CT32" s="253">
        <f>'Pick up 1'!CU237</f>
        <v>0</v>
      </c>
      <c r="CU32" s="253">
        <f>'Pick up 1'!CV237</f>
        <v>0</v>
      </c>
      <c r="CV32" s="253">
        <f>'Pick up 1'!CW237</f>
        <v>0</v>
      </c>
      <c r="CW32" s="253">
        <f>'Pick up 1'!CX237</f>
        <v>0</v>
      </c>
      <c r="CX32" s="253">
        <f>'Pick up 1'!CY237</f>
        <v>0</v>
      </c>
      <c r="CY32" s="253">
        <f>'Pick up 1'!CZ237</f>
        <v>0</v>
      </c>
      <c r="CZ32" s="253">
        <f>'Pick up 1'!DA237</f>
        <v>0</v>
      </c>
      <c r="DA32" s="253">
        <f>'Pick up 1'!DB237</f>
        <v>0</v>
      </c>
      <c r="DB32" s="253">
        <f>'Pick up 1'!DC237</f>
        <v>0</v>
      </c>
      <c r="DC32" s="253">
        <f>'Pick up 1'!DD237</f>
        <v>0</v>
      </c>
      <c r="DD32" s="253">
        <f>'Pick up 1'!DE237</f>
        <v>0</v>
      </c>
      <c r="DE32" s="253">
        <f>'Pick up 1'!DF237</f>
        <v>0</v>
      </c>
      <c r="DF32" s="253">
        <f>'Pick up 1'!DG237</f>
        <v>0</v>
      </c>
      <c r="DG32" s="253">
        <f>'Pick up 1'!DH237</f>
        <v>0</v>
      </c>
      <c r="DH32" s="253">
        <f>'Pick up 1'!DI237</f>
        <v>0</v>
      </c>
      <c r="DI32" s="253">
        <f>'Pick up 1'!DJ237</f>
        <v>0</v>
      </c>
      <c r="DJ32" s="253">
        <f>'Pick up 1'!DK237</f>
        <v>0</v>
      </c>
      <c r="DK32" s="253">
        <f>'Pick up 1'!DL237</f>
        <v>0</v>
      </c>
      <c r="DL32" s="253">
        <f>'Pick up 1'!DM237</f>
        <v>0</v>
      </c>
      <c r="DM32" s="253">
        <f>'Pick up 1'!DN237</f>
        <v>0</v>
      </c>
      <c r="DN32" s="253">
        <f>'Pick up 1'!DO237</f>
        <v>0</v>
      </c>
      <c r="DO32" s="253">
        <f>'Pick up 1'!DP237</f>
        <v>0</v>
      </c>
      <c r="DP32" s="253">
        <f>'Pick up 1'!DQ237</f>
        <v>0</v>
      </c>
      <c r="DQ32" s="253">
        <f>'Pick up 1'!DR237</f>
        <v>0</v>
      </c>
      <c r="DR32" s="253">
        <f>'Pick up 1'!DS237</f>
        <v>0</v>
      </c>
      <c r="DS32" s="253">
        <f>'Pick up 1'!DT237</f>
        <v>0</v>
      </c>
      <c r="DT32" s="253">
        <f>'Pick up 1'!DU237</f>
        <v>0</v>
      </c>
      <c r="DU32" s="253">
        <f>'Pick up 1'!DV237</f>
        <v>0</v>
      </c>
      <c r="DV32" s="253">
        <f>'Pick up 1'!DW237</f>
        <v>0</v>
      </c>
      <c r="DW32" s="253">
        <f>'Pick up 1'!DX237</f>
        <v>0</v>
      </c>
      <c r="DX32" s="253">
        <f>'Pick up 1'!DY237</f>
        <v>0</v>
      </c>
      <c r="DY32" s="254">
        <f>'Pick up 1'!DZ237</f>
        <v>0</v>
      </c>
    </row>
    <row r="33" spans="1:129" x14ac:dyDescent="0.3">
      <c r="A33" s="207">
        <f t="shared" si="3"/>
        <v>43181</v>
      </c>
      <c r="B33" s="252">
        <f>'Pick up 1'!C245</f>
        <v>0</v>
      </c>
      <c r="C33" s="253">
        <f>'Pick up 1'!D245</f>
        <v>0</v>
      </c>
      <c r="D33" s="253">
        <f>'Pick up 1'!E245</f>
        <v>0</v>
      </c>
      <c r="E33" s="253">
        <f>'Pick up 1'!F245</f>
        <v>0</v>
      </c>
      <c r="F33" s="253">
        <f>'Pick up 1'!G245</f>
        <v>0</v>
      </c>
      <c r="G33" s="253">
        <f>'Pick up 1'!H245</f>
        <v>0</v>
      </c>
      <c r="H33" s="253">
        <f>'Pick up 1'!I245</f>
        <v>0</v>
      </c>
      <c r="I33" s="253">
        <f>'Pick up 1'!J245</f>
        <v>0</v>
      </c>
      <c r="J33" s="253">
        <f>'Pick up 1'!K245</f>
        <v>0</v>
      </c>
      <c r="K33" s="253">
        <f>'Pick up 1'!L245</f>
        <v>0</v>
      </c>
      <c r="L33" s="253">
        <f>'Pick up 1'!M245</f>
        <v>0</v>
      </c>
      <c r="M33" s="253">
        <f>'Pick up 1'!N245</f>
        <v>0</v>
      </c>
      <c r="N33" s="253">
        <f>'Pick up 1'!O245</f>
        <v>0</v>
      </c>
      <c r="O33" s="253">
        <f>'Pick up 1'!P245</f>
        <v>0</v>
      </c>
      <c r="P33" s="253">
        <f>'Pick up 1'!Q245</f>
        <v>0</v>
      </c>
      <c r="Q33" s="253">
        <f>'Pick up 1'!R245</f>
        <v>0</v>
      </c>
      <c r="R33" s="253">
        <f>'Pick up 1'!S245</f>
        <v>0</v>
      </c>
      <c r="S33" s="253">
        <f>'Pick up 1'!T245</f>
        <v>0</v>
      </c>
      <c r="T33" s="253">
        <f>'Pick up 1'!U245</f>
        <v>0</v>
      </c>
      <c r="U33" s="253">
        <f>'Pick up 1'!V245</f>
        <v>0</v>
      </c>
      <c r="V33" s="253">
        <f>'Pick up 1'!W245</f>
        <v>0</v>
      </c>
      <c r="W33" s="253">
        <f>'Pick up 1'!X245</f>
        <v>0</v>
      </c>
      <c r="X33" s="253">
        <f>'Pick up 1'!Y245</f>
        <v>0</v>
      </c>
      <c r="Y33" s="253">
        <f>'Pick up 1'!Z245</f>
        <v>0</v>
      </c>
      <c r="Z33" s="253">
        <f>'Pick up 1'!AA245</f>
        <v>0</v>
      </c>
      <c r="AA33" s="253">
        <f>'Pick up 1'!AB245</f>
        <v>0</v>
      </c>
      <c r="AB33" s="253">
        <f>'Pick up 1'!AC245</f>
        <v>0</v>
      </c>
      <c r="AC33" s="253">
        <f>'Pick up 1'!AD245</f>
        <v>0</v>
      </c>
      <c r="AD33" s="253">
        <f>'Pick up 1'!AE245</f>
        <v>0</v>
      </c>
      <c r="AE33" s="253">
        <f>'Pick up 1'!AF245</f>
        <v>0</v>
      </c>
      <c r="AF33" s="253">
        <f>'Pick up 1'!AG245</f>
        <v>0</v>
      </c>
      <c r="AG33" s="253">
        <f>'Pick up 1'!AH245</f>
        <v>0</v>
      </c>
      <c r="AH33" s="253">
        <f>'Pick up 1'!AI245</f>
        <v>0</v>
      </c>
      <c r="AI33" s="253">
        <f>'Pick up 1'!AJ245</f>
        <v>0</v>
      </c>
      <c r="AJ33" s="253">
        <f>'Pick up 1'!AK245</f>
        <v>0</v>
      </c>
      <c r="AK33" s="253">
        <f>'Pick up 1'!AL245</f>
        <v>0</v>
      </c>
      <c r="AL33" s="253">
        <f>'Pick up 1'!AM245</f>
        <v>0</v>
      </c>
      <c r="AM33" s="253">
        <f>'Pick up 1'!AN245</f>
        <v>0</v>
      </c>
      <c r="AN33" s="253">
        <f>'Pick up 1'!AO245</f>
        <v>0</v>
      </c>
      <c r="AO33" s="253">
        <f>'Pick up 1'!AP245</f>
        <v>0</v>
      </c>
      <c r="AP33" s="253">
        <f>'Pick up 1'!AQ245</f>
        <v>0</v>
      </c>
      <c r="AQ33" s="253">
        <f>'Pick up 1'!AR245</f>
        <v>0</v>
      </c>
      <c r="AR33" s="253">
        <f>'Pick up 1'!AS245</f>
        <v>0</v>
      </c>
      <c r="AS33" s="253">
        <f>'Pick up 1'!AT245</f>
        <v>0</v>
      </c>
      <c r="AT33" s="253">
        <f>'Pick up 1'!AU245</f>
        <v>0</v>
      </c>
      <c r="AU33" s="253">
        <f>'Pick up 1'!AV245</f>
        <v>0</v>
      </c>
      <c r="AV33" s="253">
        <f>'Pick up 1'!AW245</f>
        <v>0</v>
      </c>
      <c r="AW33" s="253">
        <f>'Pick up 1'!AX245</f>
        <v>0</v>
      </c>
      <c r="AX33" s="253">
        <f>'Pick up 1'!AY245</f>
        <v>0</v>
      </c>
      <c r="AY33" s="253">
        <f>'Pick up 1'!AZ245</f>
        <v>0</v>
      </c>
      <c r="AZ33" s="253">
        <f>'Pick up 1'!BA245</f>
        <v>0</v>
      </c>
      <c r="BA33" s="253">
        <f>'Pick up 1'!BB245</f>
        <v>0</v>
      </c>
      <c r="BB33" s="253">
        <f>'Pick up 1'!BC245</f>
        <v>0</v>
      </c>
      <c r="BC33" s="253">
        <f>'Pick up 1'!BD245</f>
        <v>0</v>
      </c>
      <c r="BD33" s="253">
        <f>'Pick up 1'!BE245</f>
        <v>0</v>
      </c>
      <c r="BE33" s="253">
        <f>'Pick up 1'!BF245</f>
        <v>0</v>
      </c>
      <c r="BF33" s="253">
        <f>'Pick up 1'!BG245</f>
        <v>0</v>
      </c>
      <c r="BG33" s="253">
        <f>'Pick up 1'!BH245</f>
        <v>0</v>
      </c>
      <c r="BH33" s="253">
        <f>'Pick up 1'!BI245</f>
        <v>0</v>
      </c>
      <c r="BI33" s="253">
        <f>'Pick up 1'!BJ245</f>
        <v>0</v>
      </c>
      <c r="BJ33" s="253">
        <f>'Pick up 1'!BK245</f>
        <v>0</v>
      </c>
      <c r="BK33" s="253">
        <f>'Pick up 1'!BL245</f>
        <v>0</v>
      </c>
      <c r="BL33" s="253">
        <f>'Pick up 1'!BM245</f>
        <v>0</v>
      </c>
      <c r="BM33" s="253">
        <f>'Pick up 1'!BN245</f>
        <v>0</v>
      </c>
      <c r="BN33" s="253">
        <f>'Pick up 1'!BO245</f>
        <v>0</v>
      </c>
      <c r="BO33" s="253">
        <f>'Pick up 1'!BP245</f>
        <v>0</v>
      </c>
      <c r="BP33" s="253">
        <f>'Pick up 1'!BQ245</f>
        <v>0</v>
      </c>
      <c r="BQ33" s="253">
        <f>'Pick up 1'!BR245</f>
        <v>0</v>
      </c>
      <c r="BR33" s="253">
        <f>'Pick up 1'!BS245</f>
        <v>0</v>
      </c>
      <c r="BS33" s="253">
        <f>'Pick up 1'!BT245</f>
        <v>0</v>
      </c>
      <c r="BT33" s="253">
        <f>'Pick up 1'!BU245</f>
        <v>0</v>
      </c>
      <c r="BU33" s="253">
        <f>'Pick up 1'!BV245</f>
        <v>0</v>
      </c>
      <c r="BV33" s="253">
        <f>'Pick up 1'!BW245</f>
        <v>0</v>
      </c>
      <c r="BW33" s="253">
        <f>'Pick up 1'!BX245</f>
        <v>0</v>
      </c>
      <c r="BX33" s="253">
        <f>'Pick up 1'!BY245</f>
        <v>0</v>
      </c>
      <c r="BY33" s="253">
        <f>'Pick up 1'!BZ245</f>
        <v>0</v>
      </c>
      <c r="BZ33" s="253">
        <f>'Pick up 1'!CA245</f>
        <v>0</v>
      </c>
      <c r="CA33" s="253">
        <f>'Pick up 1'!CB245</f>
        <v>0</v>
      </c>
      <c r="CB33" s="253">
        <f>'Pick up 1'!CC245</f>
        <v>0</v>
      </c>
      <c r="CC33" s="253">
        <f>'Pick up 1'!CD245</f>
        <v>0</v>
      </c>
      <c r="CD33" s="253">
        <f>'Pick up 1'!CE245</f>
        <v>0</v>
      </c>
      <c r="CE33" s="253">
        <f>'Pick up 1'!CF245</f>
        <v>0</v>
      </c>
      <c r="CF33" s="253">
        <f>'Pick up 1'!CG245</f>
        <v>0</v>
      </c>
      <c r="CG33" s="253">
        <f>'Pick up 1'!CH245</f>
        <v>0</v>
      </c>
      <c r="CH33" s="253">
        <f>'Pick up 1'!CI245</f>
        <v>0</v>
      </c>
      <c r="CI33" s="253">
        <f>'Pick up 1'!CJ245</f>
        <v>0</v>
      </c>
      <c r="CJ33" s="253">
        <f>'Pick up 1'!CK245</f>
        <v>0</v>
      </c>
      <c r="CK33" s="253">
        <f>'Pick up 1'!CL245</f>
        <v>0</v>
      </c>
      <c r="CL33" s="253">
        <f>'Pick up 1'!CM245</f>
        <v>0</v>
      </c>
      <c r="CM33" s="253">
        <f>'Pick up 1'!CN245</f>
        <v>0</v>
      </c>
      <c r="CN33" s="253">
        <f>'Pick up 1'!CO245</f>
        <v>0</v>
      </c>
      <c r="CO33" s="253">
        <f>'Pick up 1'!CP245</f>
        <v>0</v>
      </c>
      <c r="CP33" s="253">
        <f>'Pick up 1'!CQ245</f>
        <v>0</v>
      </c>
      <c r="CQ33" s="253">
        <f>'Pick up 1'!CR245</f>
        <v>0</v>
      </c>
      <c r="CR33" s="253">
        <f>'Pick up 1'!CS245</f>
        <v>0</v>
      </c>
      <c r="CS33" s="253">
        <f>'Pick up 1'!CT245</f>
        <v>0</v>
      </c>
      <c r="CT33" s="253">
        <f>'Pick up 1'!CU245</f>
        <v>0</v>
      </c>
      <c r="CU33" s="253">
        <f>'Pick up 1'!CV245</f>
        <v>0</v>
      </c>
      <c r="CV33" s="253">
        <f>'Pick up 1'!CW245</f>
        <v>0</v>
      </c>
      <c r="CW33" s="253">
        <f>'Pick up 1'!CX245</f>
        <v>0</v>
      </c>
      <c r="CX33" s="253">
        <f>'Pick up 1'!CY245</f>
        <v>0</v>
      </c>
      <c r="CY33" s="253">
        <f>'Pick up 1'!CZ245</f>
        <v>0</v>
      </c>
      <c r="CZ33" s="253">
        <f>'Pick up 1'!DA245</f>
        <v>0</v>
      </c>
      <c r="DA33" s="253">
        <f>'Pick up 1'!DB245</f>
        <v>0</v>
      </c>
      <c r="DB33" s="253">
        <f>'Pick up 1'!DC245</f>
        <v>0</v>
      </c>
      <c r="DC33" s="253">
        <f>'Pick up 1'!DD245</f>
        <v>0</v>
      </c>
      <c r="DD33" s="253">
        <f>'Pick up 1'!DE245</f>
        <v>0</v>
      </c>
      <c r="DE33" s="253">
        <f>'Pick up 1'!DF245</f>
        <v>0</v>
      </c>
      <c r="DF33" s="253">
        <f>'Pick up 1'!DG245</f>
        <v>0</v>
      </c>
      <c r="DG33" s="253">
        <f>'Pick up 1'!DH245</f>
        <v>0</v>
      </c>
      <c r="DH33" s="253">
        <f>'Pick up 1'!DI245</f>
        <v>0</v>
      </c>
      <c r="DI33" s="253">
        <f>'Pick up 1'!DJ245</f>
        <v>0</v>
      </c>
      <c r="DJ33" s="253">
        <f>'Pick up 1'!DK245</f>
        <v>0</v>
      </c>
      <c r="DK33" s="253">
        <f>'Pick up 1'!DL245</f>
        <v>0</v>
      </c>
      <c r="DL33" s="253">
        <f>'Pick up 1'!DM245</f>
        <v>0</v>
      </c>
      <c r="DM33" s="253">
        <f>'Pick up 1'!DN245</f>
        <v>0</v>
      </c>
      <c r="DN33" s="253">
        <f>'Pick up 1'!DO245</f>
        <v>0</v>
      </c>
      <c r="DO33" s="253">
        <f>'Pick up 1'!DP245</f>
        <v>0</v>
      </c>
      <c r="DP33" s="253">
        <f>'Pick up 1'!DQ245</f>
        <v>0</v>
      </c>
      <c r="DQ33" s="253">
        <f>'Pick up 1'!DR245</f>
        <v>0</v>
      </c>
      <c r="DR33" s="253">
        <f>'Pick up 1'!DS245</f>
        <v>0</v>
      </c>
      <c r="DS33" s="253">
        <f>'Pick up 1'!DT245</f>
        <v>0</v>
      </c>
      <c r="DT33" s="253">
        <f>'Pick up 1'!DU245</f>
        <v>0</v>
      </c>
      <c r="DU33" s="253">
        <f>'Pick up 1'!DV245</f>
        <v>0</v>
      </c>
      <c r="DV33" s="253">
        <f>'Pick up 1'!DW245</f>
        <v>0</v>
      </c>
      <c r="DW33" s="253">
        <f>'Pick up 1'!DX245</f>
        <v>0</v>
      </c>
      <c r="DX33" s="253">
        <f>'Pick up 1'!DY245</f>
        <v>0</v>
      </c>
      <c r="DY33" s="254">
        <f>'Pick up 1'!DZ245</f>
        <v>0</v>
      </c>
    </row>
    <row r="34" spans="1:129" x14ac:dyDescent="0.3">
      <c r="A34" s="207">
        <f t="shared" si="3"/>
        <v>43188</v>
      </c>
      <c r="B34" s="252">
        <f>'Pick up 1'!C253</f>
        <v>0</v>
      </c>
      <c r="C34" s="253">
        <f>'Pick up 1'!D253</f>
        <v>0</v>
      </c>
      <c r="D34" s="253">
        <f>'Pick up 1'!E253</f>
        <v>0</v>
      </c>
      <c r="E34" s="253">
        <f>'Pick up 1'!F253</f>
        <v>0</v>
      </c>
      <c r="F34" s="253">
        <f>'Pick up 1'!G253</f>
        <v>0</v>
      </c>
      <c r="G34" s="253">
        <f>'Pick up 1'!H253</f>
        <v>0</v>
      </c>
      <c r="H34" s="253">
        <f>'Pick up 1'!I253</f>
        <v>0</v>
      </c>
      <c r="I34" s="253">
        <f>'Pick up 1'!J253</f>
        <v>0</v>
      </c>
      <c r="J34" s="253">
        <f>'Pick up 1'!K253</f>
        <v>0</v>
      </c>
      <c r="K34" s="253">
        <f>'Pick up 1'!L253</f>
        <v>0</v>
      </c>
      <c r="L34" s="253">
        <f>'Pick up 1'!M253</f>
        <v>0</v>
      </c>
      <c r="M34" s="253">
        <f>'Pick up 1'!N253</f>
        <v>0</v>
      </c>
      <c r="N34" s="253">
        <f>'Pick up 1'!O253</f>
        <v>0</v>
      </c>
      <c r="O34" s="253">
        <f>'Pick up 1'!P253</f>
        <v>0</v>
      </c>
      <c r="P34" s="253">
        <f>'Pick up 1'!Q253</f>
        <v>0</v>
      </c>
      <c r="Q34" s="253">
        <f>'Pick up 1'!R253</f>
        <v>0</v>
      </c>
      <c r="R34" s="253">
        <f>'Pick up 1'!S253</f>
        <v>0</v>
      </c>
      <c r="S34" s="253">
        <f>'Pick up 1'!T253</f>
        <v>0</v>
      </c>
      <c r="T34" s="253">
        <f>'Pick up 1'!U253</f>
        <v>0</v>
      </c>
      <c r="U34" s="253">
        <f>'Pick up 1'!V253</f>
        <v>0</v>
      </c>
      <c r="V34" s="253">
        <f>'Pick up 1'!W253</f>
        <v>0</v>
      </c>
      <c r="W34" s="253">
        <f>'Pick up 1'!X253</f>
        <v>0</v>
      </c>
      <c r="X34" s="253">
        <f>'Pick up 1'!Y253</f>
        <v>0</v>
      </c>
      <c r="Y34" s="253">
        <f>'Pick up 1'!Z253</f>
        <v>0</v>
      </c>
      <c r="Z34" s="253">
        <f>'Pick up 1'!AA253</f>
        <v>0</v>
      </c>
      <c r="AA34" s="253">
        <f>'Pick up 1'!AB253</f>
        <v>0</v>
      </c>
      <c r="AB34" s="253">
        <f>'Pick up 1'!AC253</f>
        <v>0</v>
      </c>
      <c r="AC34" s="253">
        <f>'Pick up 1'!AD253</f>
        <v>0</v>
      </c>
      <c r="AD34" s="253">
        <f>'Pick up 1'!AE253</f>
        <v>0</v>
      </c>
      <c r="AE34" s="253">
        <f>'Pick up 1'!AF253</f>
        <v>0</v>
      </c>
      <c r="AF34" s="253">
        <f>'Pick up 1'!AG253</f>
        <v>0</v>
      </c>
      <c r="AG34" s="253">
        <f>'Pick up 1'!AH253</f>
        <v>0</v>
      </c>
      <c r="AH34" s="253">
        <f>'Pick up 1'!AI253</f>
        <v>0</v>
      </c>
      <c r="AI34" s="253">
        <f>'Pick up 1'!AJ253</f>
        <v>0</v>
      </c>
      <c r="AJ34" s="253">
        <f>'Pick up 1'!AK253</f>
        <v>0</v>
      </c>
      <c r="AK34" s="253">
        <f>'Pick up 1'!AL253</f>
        <v>0</v>
      </c>
      <c r="AL34" s="253">
        <f>'Pick up 1'!AM253</f>
        <v>0</v>
      </c>
      <c r="AM34" s="253">
        <f>'Pick up 1'!AN253</f>
        <v>0</v>
      </c>
      <c r="AN34" s="253">
        <f>'Pick up 1'!AO253</f>
        <v>0</v>
      </c>
      <c r="AO34" s="253">
        <f>'Pick up 1'!AP253</f>
        <v>0</v>
      </c>
      <c r="AP34" s="253">
        <f>'Pick up 1'!AQ253</f>
        <v>0</v>
      </c>
      <c r="AQ34" s="253">
        <f>'Pick up 1'!AR253</f>
        <v>0</v>
      </c>
      <c r="AR34" s="253">
        <f>'Pick up 1'!AS253</f>
        <v>0</v>
      </c>
      <c r="AS34" s="253">
        <f>'Pick up 1'!AT253</f>
        <v>0</v>
      </c>
      <c r="AT34" s="253">
        <f>'Pick up 1'!AU253</f>
        <v>0</v>
      </c>
      <c r="AU34" s="253">
        <f>'Pick up 1'!AV253</f>
        <v>0</v>
      </c>
      <c r="AV34" s="253">
        <f>'Pick up 1'!AW253</f>
        <v>0</v>
      </c>
      <c r="AW34" s="253">
        <f>'Pick up 1'!AX253</f>
        <v>0</v>
      </c>
      <c r="AX34" s="253">
        <f>'Pick up 1'!AY253</f>
        <v>0</v>
      </c>
      <c r="AY34" s="253">
        <f>'Pick up 1'!AZ253</f>
        <v>0</v>
      </c>
      <c r="AZ34" s="253">
        <f>'Pick up 1'!BA253</f>
        <v>0</v>
      </c>
      <c r="BA34" s="253">
        <f>'Pick up 1'!BB253</f>
        <v>0</v>
      </c>
      <c r="BB34" s="253">
        <f>'Pick up 1'!BC253</f>
        <v>0</v>
      </c>
      <c r="BC34" s="253">
        <f>'Pick up 1'!BD253</f>
        <v>0</v>
      </c>
      <c r="BD34" s="253">
        <f>'Pick up 1'!BE253</f>
        <v>0</v>
      </c>
      <c r="BE34" s="253">
        <f>'Pick up 1'!BF253</f>
        <v>0</v>
      </c>
      <c r="BF34" s="253">
        <f>'Pick up 1'!BG253</f>
        <v>0</v>
      </c>
      <c r="BG34" s="253">
        <f>'Pick up 1'!BH253</f>
        <v>0</v>
      </c>
      <c r="BH34" s="253">
        <f>'Pick up 1'!BI253</f>
        <v>0</v>
      </c>
      <c r="BI34" s="253">
        <f>'Pick up 1'!BJ253</f>
        <v>0</v>
      </c>
      <c r="BJ34" s="253">
        <f>'Pick up 1'!BK253</f>
        <v>0</v>
      </c>
      <c r="BK34" s="253">
        <f>'Pick up 1'!BL253</f>
        <v>0</v>
      </c>
      <c r="BL34" s="253">
        <f>'Pick up 1'!BM253</f>
        <v>0</v>
      </c>
      <c r="BM34" s="253">
        <f>'Pick up 1'!BN253</f>
        <v>0</v>
      </c>
      <c r="BN34" s="253">
        <f>'Pick up 1'!BO253</f>
        <v>0</v>
      </c>
      <c r="BO34" s="253">
        <f>'Pick up 1'!BP253</f>
        <v>0</v>
      </c>
      <c r="BP34" s="253">
        <f>'Pick up 1'!BQ253</f>
        <v>0</v>
      </c>
      <c r="BQ34" s="253">
        <f>'Pick up 1'!BR253</f>
        <v>0</v>
      </c>
      <c r="BR34" s="253">
        <f>'Pick up 1'!BS253</f>
        <v>0</v>
      </c>
      <c r="BS34" s="253">
        <f>'Pick up 1'!BT253</f>
        <v>0</v>
      </c>
      <c r="BT34" s="253">
        <f>'Pick up 1'!BU253</f>
        <v>0</v>
      </c>
      <c r="BU34" s="253">
        <f>'Pick up 1'!BV253</f>
        <v>0</v>
      </c>
      <c r="BV34" s="253">
        <f>'Pick up 1'!BW253</f>
        <v>0</v>
      </c>
      <c r="BW34" s="253">
        <f>'Pick up 1'!BX253</f>
        <v>0</v>
      </c>
      <c r="BX34" s="253">
        <f>'Pick up 1'!BY253</f>
        <v>0</v>
      </c>
      <c r="BY34" s="253">
        <f>'Pick up 1'!BZ253</f>
        <v>0</v>
      </c>
      <c r="BZ34" s="253">
        <f>'Pick up 1'!CA253</f>
        <v>0</v>
      </c>
      <c r="CA34" s="253">
        <f>'Pick up 1'!CB253</f>
        <v>0</v>
      </c>
      <c r="CB34" s="253">
        <f>'Pick up 1'!CC253</f>
        <v>0</v>
      </c>
      <c r="CC34" s="253">
        <f>'Pick up 1'!CD253</f>
        <v>0</v>
      </c>
      <c r="CD34" s="253">
        <f>'Pick up 1'!CE253</f>
        <v>0</v>
      </c>
      <c r="CE34" s="253">
        <f>'Pick up 1'!CF253</f>
        <v>0</v>
      </c>
      <c r="CF34" s="253">
        <f>'Pick up 1'!CG253</f>
        <v>0</v>
      </c>
      <c r="CG34" s="253">
        <f>'Pick up 1'!CH253</f>
        <v>0</v>
      </c>
      <c r="CH34" s="253">
        <f>'Pick up 1'!CI253</f>
        <v>0</v>
      </c>
      <c r="CI34" s="253">
        <f>'Pick up 1'!CJ253</f>
        <v>0</v>
      </c>
      <c r="CJ34" s="253">
        <f>'Pick up 1'!CK253</f>
        <v>0</v>
      </c>
      <c r="CK34" s="253">
        <f>'Pick up 1'!CL253</f>
        <v>0</v>
      </c>
      <c r="CL34" s="253">
        <f>'Pick up 1'!CM253</f>
        <v>0</v>
      </c>
      <c r="CM34" s="253">
        <f>'Pick up 1'!CN253</f>
        <v>0</v>
      </c>
      <c r="CN34" s="253">
        <f>'Pick up 1'!CO253</f>
        <v>0</v>
      </c>
      <c r="CO34" s="253">
        <f>'Pick up 1'!CP253</f>
        <v>0</v>
      </c>
      <c r="CP34" s="253">
        <f>'Pick up 1'!CQ253</f>
        <v>0</v>
      </c>
      <c r="CQ34" s="253">
        <f>'Pick up 1'!CR253</f>
        <v>0</v>
      </c>
      <c r="CR34" s="253">
        <f>'Pick up 1'!CS253</f>
        <v>0</v>
      </c>
      <c r="CS34" s="253">
        <f>'Pick up 1'!CT253</f>
        <v>0</v>
      </c>
      <c r="CT34" s="253">
        <f>'Pick up 1'!CU253</f>
        <v>0</v>
      </c>
      <c r="CU34" s="253">
        <f>'Pick up 1'!CV253</f>
        <v>0</v>
      </c>
      <c r="CV34" s="253">
        <f>'Pick up 1'!CW253</f>
        <v>0</v>
      </c>
      <c r="CW34" s="253">
        <f>'Pick up 1'!CX253</f>
        <v>0</v>
      </c>
      <c r="CX34" s="253">
        <f>'Pick up 1'!CY253</f>
        <v>0</v>
      </c>
      <c r="CY34" s="253">
        <f>'Pick up 1'!CZ253</f>
        <v>0</v>
      </c>
      <c r="CZ34" s="253">
        <f>'Pick up 1'!DA253</f>
        <v>0</v>
      </c>
      <c r="DA34" s="253">
        <f>'Pick up 1'!DB253</f>
        <v>0</v>
      </c>
      <c r="DB34" s="253">
        <f>'Pick up 1'!DC253</f>
        <v>0</v>
      </c>
      <c r="DC34" s="253">
        <f>'Pick up 1'!DD253</f>
        <v>0</v>
      </c>
      <c r="DD34" s="253">
        <f>'Pick up 1'!DE253</f>
        <v>0</v>
      </c>
      <c r="DE34" s="253">
        <f>'Pick up 1'!DF253</f>
        <v>0</v>
      </c>
      <c r="DF34" s="253">
        <f>'Pick up 1'!DG253</f>
        <v>0</v>
      </c>
      <c r="DG34" s="253">
        <f>'Pick up 1'!DH253</f>
        <v>0</v>
      </c>
      <c r="DH34" s="253">
        <f>'Pick up 1'!DI253</f>
        <v>0</v>
      </c>
      <c r="DI34" s="253">
        <f>'Pick up 1'!DJ253</f>
        <v>0</v>
      </c>
      <c r="DJ34" s="253">
        <f>'Pick up 1'!DK253</f>
        <v>0</v>
      </c>
      <c r="DK34" s="253">
        <f>'Pick up 1'!DL253</f>
        <v>0</v>
      </c>
      <c r="DL34" s="253">
        <f>'Pick up 1'!DM253</f>
        <v>0</v>
      </c>
      <c r="DM34" s="253">
        <f>'Pick up 1'!DN253</f>
        <v>0</v>
      </c>
      <c r="DN34" s="253">
        <f>'Pick up 1'!DO253</f>
        <v>0</v>
      </c>
      <c r="DO34" s="253">
        <f>'Pick up 1'!DP253</f>
        <v>0</v>
      </c>
      <c r="DP34" s="253">
        <f>'Pick up 1'!DQ253</f>
        <v>0</v>
      </c>
      <c r="DQ34" s="253">
        <f>'Pick up 1'!DR253</f>
        <v>0</v>
      </c>
      <c r="DR34" s="253">
        <f>'Pick up 1'!DS253</f>
        <v>0</v>
      </c>
      <c r="DS34" s="253">
        <f>'Pick up 1'!DT253</f>
        <v>0</v>
      </c>
      <c r="DT34" s="253">
        <f>'Pick up 1'!DU253</f>
        <v>0</v>
      </c>
      <c r="DU34" s="253">
        <f>'Pick up 1'!DV253</f>
        <v>0</v>
      </c>
      <c r="DV34" s="253">
        <f>'Pick up 1'!DW253</f>
        <v>0</v>
      </c>
      <c r="DW34" s="253">
        <f>'Pick up 1'!DX253</f>
        <v>0</v>
      </c>
      <c r="DX34" s="253">
        <f>'Pick up 1'!DY253</f>
        <v>0</v>
      </c>
      <c r="DY34" s="254">
        <f>'Pick up 1'!DZ253</f>
        <v>0</v>
      </c>
    </row>
    <row r="35" spans="1:129" x14ac:dyDescent="0.3">
      <c r="A35" s="207">
        <f t="shared" si="3"/>
        <v>43195</v>
      </c>
      <c r="B35" s="252">
        <f>'Pick up 1'!C261</f>
        <v>0</v>
      </c>
      <c r="C35" s="253">
        <f>'Pick up 1'!D261</f>
        <v>0</v>
      </c>
      <c r="D35" s="253">
        <f>'Pick up 1'!E261</f>
        <v>0</v>
      </c>
      <c r="E35" s="253">
        <f>'Pick up 1'!F261</f>
        <v>0</v>
      </c>
      <c r="F35" s="253">
        <f>'Pick up 1'!G261</f>
        <v>0</v>
      </c>
      <c r="G35" s="253">
        <f>'Pick up 1'!H261</f>
        <v>0</v>
      </c>
      <c r="H35" s="253">
        <f>'Pick up 1'!I261</f>
        <v>0</v>
      </c>
      <c r="I35" s="253">
        <f>'Pick up 1'!J261</f>
        <v>0</v>
      </c>
      <c r="J35" s="253">
        <f>'Pick up 1'!K261</f>
        <v>0</v>
      </c>
      <c r="K35" s="253">
        <f>'Pick up 1'!L261</f>
        <v>0</v>
      </c>
      <c r="L35" s="253">
        <f>'Pick up 1'!M261</f>
        <v>0</v>
      </c>
      <c r="M35" s="253">
        <f>'Pick up 1'!N261</f>
        <v>0</v>
      </c>
      <c r="N35" s="253">
        <f>'Pick up 1'!O261</f>
        <v>0</v>
      </c>
      <c r="O35" s="253">
        <f>'Pick up 1'!P261</f>
        <v>0</v>
      </c>
      <c r="P35" s="253">
        <f>'Pick up 1'!Q261</f>
        <v>0</v>
      </c>
      <c r="Q35" s="253">
        <f>'Pick up 1'!R261</f>
        <v>0</v>
      </c>
      <c r="R35" s="253">
        <f>'Pick up 1'!S261</f>
        <v>0</v>
      </c>
      <c r="S35" s="253">
        <f>'Pick up 1'!T261</f>
        <v>0</v>
      </c>
      <c r="T35" s="253">
        <f>'Pick up 1'!U261</f>
        <v>0</v>
      </c>
      <c r="U35" s="253">
        <f>'Pick up 1'!V261</f>
        <v>0</v>
      </c>
      <c r="V35" s="253">
        <f>'Pick up 1'!W261</f>
        <v>0</v>
      </c>
      <c r="W35" s="253">
        <f>'Pick up 1'!X261</f>
        <v>0</v>
      </c>
      <c r="X35" s="253">
        <f>'Pick up 1'!Y261</f>
        <v>0</v>
      </c>
      <c r="Y35" s="253">
        <f>'Pick up 1'!Z261</f>
        <v>0</v>
      </c>
      <c r="Z35" s="253">
        <f>'Pick up 1'!AA261</f>
        <v>0</v>
      </c>
      <c r="AA35" s="253">
        <f>'Pick up 1'!AB261</f>
        <v>0</v>
      </c>
      <c r="AB35" s="253">
        <f>'Pick up 1'!AC261</f>
        <v>0</v>
      </c>
      <c r="AC35" s="253">
        <f>'Pick up 1'!AD261</f>
        <v>0</v>
      </c>
      <c r="AD35" s="253">
        <f>'Pick up 1'!AE261</f>
        <v>0</v>
      </c>
      <c r="AE35" s="253">
        <f>'Pick up 1'!AF261</f>
        <v>0</v>
      </c>
      <c r="AF35" s="253">
        <f>'Pick up 1'!AG261</f>
        <v>0</v>
      </c>
      <c r="AG35" s="253">
        <f>'Pick up 1'!AH261</f>
        <v>0</v>
      </c>
      <c r="AH35" s="253">
        <f>'Pick up 1'!AI261</f>
        <v>0</v>
      </c>
      <c r="AI35" s="253">
        <f>'Pick up 1'!AJ261</f>
        <v>0</v>
      </c>
      <c r="AJ35" s="253">
        <f>'Pick up 1'!AK261</f>
        <v>0</v>
      </c>
      <c r="AK35" s="253">
        <f>'Pick up 1'!AL261</f>
        <v>0</v>
      </c>
      <c r="AL35" s="253">
        <f>'Pick up 1'!AM261</f>
        <v>0</v>
      </c>
      <c r="AM35" s="253">
        <f>'Pick up 1'!AN261</f>
        <v>0</v>
      </c>
      <c r="AN35" s="253">
        <f>'Pick up 1'!AO261</f>
        <v>0</v>
      </c>
      <c r="AO35" s="253">
        <f>'Pick up 1'!AP261</f>
        <v>0</v>
      </c>
      <c r="AP35" s="253">
        <f>'Pick up 1'!AQ261</f>
        <v>0</v>
      </c>
      <c r="AQ35" s="253">
        <f>'Pick up 1'!AR261</f>
        <v>0</v>
      </c>
      <c r="AR35" s="253">
        <f>'Pick up 1'!AS261</f>
        <v>0</v>
      </c>
      <c r="AS35" s="253">
        <f>'Pick up 1'!AT261</f>
        <v>0</v>
      </c>
      <c r="AT35" s="253">
        <f>'Pick up 1'!AU261</f>
        <v>0</v>
      </c>
      <c r="AU35" s="253">
        <f>'Pick up 1'!AV261</f>
        <v>0</v>
      </c>
      <c r="AV35" s="253">
        <f>'Pick up 1'!AW261</f>
        <v>0</v>
      </c>
      <c r="AW35" s="253">
        <f>'Pick up 1'!AX261</f>
        <v>0</v>
      </c>
      <c r="AX35" s="253">
        <f>'Pick up 1'!AY261</f>
        <v>0</v>
      </c>
      <c r="AY35" s="253">
        <f>'Pick up 1'!AZ261</f>
        <v>0</v>
      </c>
      <c r="AZ35" s="253">
        <f>'Pick up 1'!BA261</f>
        <v>0</v>
      </c>
      <c r="BA35" s="253">
        <f>'Pick up 1'!BB261</f>
        <v>0</v>
      </c>
      <c r="BB35" s="253">
        <f>'Pick up 1'!BC261</f>
        <v>0</v>
      </c>
      <c r="BC35" s="253">
        <f>'Pick up 1'!BD261</f>
        <v>0</v>
      </c>
      <c r="BD35" s="253">
        <f>'Pick up 1'!BE261</f>
        <v>0</v>
      </c>
      <c r="BE35" s="253">
        <f>'Pick up 1'!BF261</f>
        <v>0</v>
      </c>
      <c r="BF35" s="253">
        <f>'Pick up 1'!BG261</f>
        <v>0</v>
      </c>
      <c r="BG35" s="253">
        <f>'Pick up 1'!BH261</f>
        <v>0</v>
      </c>
      <c r="BH35" s="253">
        <f>'Pick up 1'!BI261</f>
        <v>0</v>
      </c>
      <c r="BI35" s="253">
        <f>'Pick up 1'!BJ261</f>
        <v>0</v>
      </c>
      <c r="BJ35" s="253">
        <f>'Pick up 1'!BK261</f>
        <v>0</v>
      </c>
      <c r="BK35" s="253">
        <f>'Pick up 1'!BL261</f>
        <v>0</v>
      </c>
      <c r="BL35" s="253">
        <f>'Pick up 1'!BM261</f>
        <v>0</v>
      </c>
      <c r="BM35" s="253">
        <f>'Pick up 1'!BN261</f>
        <v>0</v>
      </c>
      <c r="BN35" s="253">
        <f>'Pick up 1'!BO261</f>
        <v>0</v>
      </c>
      <c r="BO35" s="253">
        <f>'Pick up 1'!BP261</f>
        <v>0</v>
      </c>
      <c r="BP35" s="253">
        <f>'Pick up 1'!BQ261</f>
        <v>0</v>
      </c>
      <c r="BQ35" s="253">
        <f>'Pick up 1'!BR261</f>
        <v>0</v>
      </c>
      <c r="BR35" s="253">
        <f>'Pick up 1'!BS261</f>
        <v>0</v>
      </c>
      <c r="BS35" s="253">
        <f>'Pick up 1'!BT261</f>
        <v>0</v>
      </c>
      <c r="BT35" s="253">
        <f>'Pick up 1'!BU261</f>
        <v>0</v>
      </c>
      <c r="BU35" s="253">
        <f>'Pick up 1'!BV261</f>
        <v>0</v>
      </c>
      <c r="BV35" s="253">
        <f>'Pick up 1'!BW261</f>
        <v>0</v>
      </c>
      <c r="BW35" s="253">
        <f>'Pick up 1'!BX261</f>
        <v>0</v>
      </c>
      <c r="BX35" s="253">
        <f>'Pick up 1'!BY261</f>
        <v>0</v>
      </c>
      <c r="BY35" s="253">
        <f>'Pick up 1'!BZ261</f>
        <v>0</v>
      </c>
      <c r="BZ35" s="253">
        <f>'Pick up 1'!CA261</f>
        <v>0</v>
      </c>
      <c r="CA35" s="253">
        <f>'Pick up 1'!CB261</f>
        <v>0</v>
      </c>
      <c r="CB35" s="253">
        <f>'Pick up 1'!CC261</f>
        <v>0</v>
      </c>
      <c r="CC35" s="253">
        <f>'Pick up 1'!CD261</f>
        <v>0</v>
      </c>
      <c r="CD35" s="253">
        <f>'Pick up 1'!CE261</f>
        <v>0</v>
      </c>
      <c r="CE35" s="253">
        <f>'Pick up 1'!CF261</f>
        <v>0</v>
      </c>
      <c r="CF35" s="253">
        <f>'Pick up 1'!CG261</f>
        <v>0</v>
      </c>
      <c r="CG35" s="253">
        <f>'Pick up 1'!CH261</f>
        <v>0</v>
      </c>
      <c r="CH35" s="253">
        <f>'Pick up 1'!CI261</f>
        <v>0</v>
      </c>
      <c r="CI35" s="253">
        <f>'Pick up 1'!CJ261</f>
        <v>0</v>
      </c>
      <c r="CJ35" s="253">
        <f>'Pick up 1'!CK261</f>
        <v>0</v>
      </c>
      <c r="CK35" s="253">
        <f>'Pick up 1'!CL261</f>
        <v>0</v>
      </c>
      <c r="CL35" s="253">
        <f>'Pick up 1'!CM261</f>
        <v>0</v>
      </c>
      <c r="CM35" s="253">
        <f>'Pick up 1'!CN261</f>
        <v>0</v>
      </c>
      <c r="CN35" s="253">
        <f>'Pick up 1'!CO261</f>
        <v>0</v>
      </c>
      <c r="CO35" s="253">
        <f>'Pick up 1'!CP261</f>
        <v>0</v>
      </c>
      <c r="CP35" s="253">
        <f>'Pick up 1'!CQ261</f>
        <v>0</v>
      </c>
      <c r="CQ35" s="253">
        <f>'Pick up 1'!CR261</f>
        <v>0</v>
      </c>
      <c r="CR35" s="253">
        <f>'Pick up 1'!CS261</f>
        <v>0</v>
      </c>
      <c r="CS35" s="253">
        <f>'Pick up 1'!CT261</f>
        <v>0</v>
      </c>
      <c r="CT35" s="253">
        <f>'Pick up 1'!CU261</f>
        <v>0</v>
      </c>
      <c r="CU35" s="253">
        <f>'Pick up 1'!CV261</f>
        <v>0</v>
      </c>
      <c r="CV35" s="253">
        <f>'Pick up 1'!CW261</f>
        <v>0</v>
      </c>
      <c r="CW35" s="253">
        <f>'Pick up 1'!CX261</f>
        <v>0</v>
      </c>
      <c r="CX35" s="253">
        <f>'Pick up 1'!CY261</f>
        <v>0</v>
      </c>
      <c r="CY35" s="253">
        <f>'Pick up 1'!CZ261</f>
        <v>0</v>
      </c>
      <c r="CZ35" s="253">
        <f>'Pick up 1'!DA261</f>
        <v>0</v>
      </c>
      <c r="DA35" s="253">
        <f>'Pick up 1'!DB261</f>
        <v>0</v>
      </c>
      <c r="DB35" s="253">
        <f>'Pick up 1'!DC261</f>
        <v>0</v>
      </c>
      <c r="DC35" s="253">
        <f>'Pick up 1'!DD261</f>
        <v>0</v>
      </c>
      <c r="DD35" s="253">
        <f>'Pick up 1'!DE261</f>
        <v>0</v>
      </c>
      <c r="DE35" s="253">
        <f>'Pick up 1'!DF261</f>
        <v>0</v>
      </c>
      <c r="DF35" s="253">
        <f>'Pick up 1'!DG261</f>
        <v>0</v>
      </c>
      <c r="DG35" s="253">
        <f>'Pick up 1'!DH261</f>
        <v>0</v>
      </c>
      <c r="DH35" s="253">
        <f>'Pick up 1'!DI261</f>
        <v>0</v>
      </c>
      <c r="DI35" s="253">
        <f>'Pick up 1'!DJ261</f>
        <v>0</v>
      </c>
      <c r="DJ35" s="253">
        <f>'Pick up 1'!DK261</f>
        <v>0</v>
      </c>
      <c r="DK35" s="253">
        <f>'Pick up 1'!DL261</f>
        <v>0</v>
      </c>
      <c r="DL35" s="253">
        <f>'Pick up 1'!DM261</f>
        <v>0</v>
      </c>
      <c r="DM35" s="253">
        <f>'Pick up 1'!DN261</f>
        <v>0</v>
      </c>
      <c r="DN35" s="253">
        <f>'Pick up 1'!DO261</f>
        <v>0</v>
      </c>
      <c r="DO35" s="253">
        <f>'Pick up 1'!DP261</f>
        <v>0</v>
      </c>
      <c r="DP35" s="253">
        <f>'Pick up 1'!DQ261</f>
        <v>0</v>
      </c>
      <c r="DQ35" s="253">
        <f>'Pick up 1'!DR261</f>
        <v>0</v>
      </c>
      <c r="DR35" s="253">
        <f>'Pick up 1'!DS261</f>
        <v>0</v>
      </c>
      <c r="DS35" s="253">
        <f>'Pick up 1'!DT261</f>
        <v>0</v>
      </c>
      <c r="DT35" s="253">
        <f>'Pick up 1'!DU261</f>
        <v>0</v>
      </c>
      <c r="DU35" s="253">
        <f>'Pick up 1'!DV261</f>
        <v>0</v>
      </c>
      <c r="DV35" s="253">
        <f>'Pick up 1'!DW261</f>
        <v>0</v>
      </c>
      <c r="DW35" s="253">
        <f>'Pick up 1'!DX261</f>
        <v>0</v>
      </c>
      <c r="DX35" s="253">
        <f>'Pick up 1'!DY261</f>
        <v>0</v>
      </c>
      <c r="DY35" s="254">
        <f>'Pick up 1'!DZ261</f>
        <v>0</v>
      </c>
    </row>
    <row r="36" spans="1:129" x14ac:dyDescent="0.3">
      <c r="A36" s="207">
        <f t="shared" si="3"/>
        <v>43202</v>
      </c>
      <c r="B36" s="252">
        <f>'Pick up 1'!C269</f>
        <v>0</v>
      </c>
      <c r="C36" s="253">
        <f>'Pick up 1'!D269</f>
        <v>0</v>
      </c>
      <c r="D36" s="253">
        <f>'Pick up 1'!E269</f>
        <v>0</v>
      </c>
      <c r="E36" s="253">
        <f>'Pick up 1'!F269</f>
        <v>0</v>
      </c>
      <c r="F36" s="253">
        <f>'Pick up 1'!G269</f>
        <v>0</v>
      </c>
      <c r="G36" s="253">
        <f>'Pick up 1'!H269</f>
        <v>0</v>
      </c>
      <c r="H36" s="253">
        <f>'Pick up 1'!I269</f>
        <v>0</v>
      </c>
      <c r="I36" s="253">
        <f>'Pick up 1'!J269</f>
        <v>0</v>
      </c>
      <c r="J36" s="253">
        <f>'Pick up 1'!K269</f>
        <v>0</v>
      </c>
      <c r="K36" s="253">
        <f>'Pick up 1'!L269</f>
        <v>0</v>
      </c>
      <c r="L36" s="253">
        <f>'Pick up 1'!M269</f>
        <v>0</v>
      </c>
      <c r="M36" s="253">
        <f>'Pick up 1'!N269</f>
        <v>0</v>
      </c>
      <c r="N36" s="253">
        <f>'Pick up 1'!O269</f>
        <v>0</v>
      </c>
      <c r="O36" s="253">
        <f>'Pick up 1'!P269</f>
        <v>0</v>
      </c>
      <c r="P36" s="253">
        <f>'Pick up 1'!Q269</f>
        <v>0</v>
      </c>
      <c r="Q36" s="253">
        <f>'Pick up 1'!R269</f>
        <v>0</v>
      </c>
      <c r="R36" s="253">
        <f>'Pick up 1'!S269</f>
        <v>0</v>
      </c>
      <c r="S36" s="253">
        <f>'Pick up 1'!T269</f>
        <v>0</v>
      </c>
      <c r="T36" s="253">
        <f>'Pick up 1'!U269</f>
        <v>0</v>
      </c>
      <c r="U36" s="253">
        <f>'Pick up 1'!V269</f>
        <v>0</v>
      </c>
      <c r="V36" s="253">
        <f>'Pick up 1'!W269</f>
        <v>0</v>
      </c>
      <c r="W36" s="253">
        <f>'Pick up 1'!X269</f>
        <v>0</v>
      </c>
      <c r="X36" s="253">
        <f>'Pick up 1'!Y269</f>
        <v>0</v>
      </c>
      <c r="Y36" s="253">
        <f>'Pick up 1'!Z269</f>
        <v>0</v>
      </c>
      <c r="Z36" s="253">
        <f>'Pick up 1'!AA269</f>
        <v>0</v>
      </c>
      <c r="AA36" s="253">
        <f>'Pick up 1'!AB269</f>
        <v>0</v>
      </c>
      <c r="AB36" s="253">
        <f>'Pick up 1'!AC269</f>
        <v>0</v>
      </c>
      <c r="AC36" s="253">
        <f>'Pick up 1'!AD269</f>
        <v>0</v>
      </c>
      <c r="AD36" s="253">
        <f>'Pick up 1'!AE269</f>
        <v>0</v>
      </c>
      <c r="AE36" s="253">
        <f>'Pick up 1'!AF269</f>
        <v>0</v>
      </c>
      <c r="AF36" s="253">
        <f>'Pick up 1'!AG269</f>
        <v>0</v>
      </c>
      <c r="AG36" s="253">
        <f>'Pick up 1'!AH269</f>
        <v>0</v>
      </c>
      <c r="AH36" s="253">
        <f>'Pick up 1'!AI269</f>
        <v>0</v>
      </c>
      <c r="AI36" s="253">
        <f>'Pick up 1'!AJ269</f>
        <v>0</v>
      </c>
      <c r="AJ36" s="253">
        <f>'Pick up 1'!AK269</f>
        <v>0</v>
      </c>
      <c r="AK36" s="253">
        <f>'Pick up 1'!AL269</f>
        <v>0</v>
      </c>
      <c r="AL36" s="253">
        <f>'Pick up 1'!AM269</f>
        <v>0</v>
      </c>
      <c r="AM36" s="253">
        <f>'Pick up 1'!AN269</f>
        <v>0</v>
      </c>
      <c r="AN36" s="253">
        <f>'Pick up 1'!AO269</f>
        <v>0</v>
      </c>
      <c r="AO36" s="253">
        <f>'Pick up 1'!AP269</f>
        <v>0</v>
      </c>
      <c r="AP36" s="253">
        <f>'Pick up 1'!AQ269</f>
        <v>0</v>
      </c>
      <c r="AQ36" s="253">
        <f>'Pick up 1'!AR269</f>
        <v>0</v>
      </c>
      <c r="AR36" s="253">
        <f>'Pick up 1'!AS269</f>
        <v>0</v>
      </c>
      <c r="AS36" s="253">
        <f>'Pick up 1'!AT269</f>
        <v>0</v>
      </c>
      <c r="AT36" s="253">
        <f>'Pick up 1'!AU269</f>
        <v>0</v>
      </c>
      <c r="AU36" s="253">
        <f>'Pick up 1'!AV269</f>
        <v>0</v>
      </c>
      <c r="AV36" s="253">
        <f>'Pick up 1'!AW269</f>
        <v>0</v>
      </c>
      <c r="AW36" s="253">
        <f>'Pick up 1'!AX269</f>
        <v>0</v>
      </c>
      <c r="AX36" s="253">
        <f>'Pick up 1'!AY269</f>
        <v>0</v>
      </c>
      <c r="AY36" s="253">
        <f>'Pick up 1'!AZ269</f>
        <v>0</v>
      </c>
      <c r="AZ36" s="253">
        <f>'Pick up 1'!BA269</f>
        <v>0</v>
      </c>
      <c r="BA36" s="253">
        <f>'Pick up 1'!BB269</f>
        <v>0</v>
      </c>
      <c r="BB36" s="253">
        <f>'Pick up 1'!BC269</f>
        <v>0</v>
      </c>
      <c r="BC36" s="253">
        <f>'Pick up 1'!BD269</f>
        <v>0</v>
      </c>
      <c r="BD36" s="253">
        <f>'Pick up 1'!BE269</f>
        <v>0</v>
      </c>
      <c r="BE36" s="253">
        <f>'Pick up 1'!BF269</f>
        <v>0</v>
      </c>
      <c r="BF36" s="253">
        <f>'Pick up 1'!BG269</f>
        <v>0</v>
      </c>
      <c r="BG36" s="253">
        <f>'Pick up 1'!BH269</f>
        <v>0</v>
      </c>
      <c r="BH36" s="253">
        <f>'Pick up 1'!BI269</f>
        <v>0</v>
      </c>
      <c r="BI36" s="253">
        <f>'Pick up 1'!BJ269</f>
        <v>0</v>
      </c>
      <c r="BJ36" s="253">
        <f>'Pick up 1'!BK269</f>
        <v>0</v>
      </c>
      <c r="BK36" s="253">
        <f>'Pick up 1'!BL269</f>
        <v>0</v>
      </c>
      <c r="BL36" s="253">
        <f>'Pick up 1'!BM269</f>
        <v>0</v>
      </c>
      <c r="BM36" s="253">
        <f>'Pick up 1'!BN269</f>
        <v>0</v>
      </c>
      <c r="BN36" s="253">
        <f>'Pick up 1'!BO269</f>
        <v>0</v>
      </c>
      <c r="BO36" s="253">
        <f>'Pick up 1'!BP269</f>
        <v>0</v>
      </c>
      <c r="BP36" s="253">
        <f>'Pick up 1'!BQ269</f>
        <v>0</v>
      </c>
      <c r="BQ36" s="253">
        <f>'Pick up 1'!BR269</f>
        <v>0</v>
      </c>
      <c r="BR36" s="253">
        <f>'Pick up 1'!BS269</f>
        <v>0</v>
      </c>
      <c r="BS36" s="253">
        <f>'Pick up 1'!BT269</f>
        <v>0</v>
      </c>
      <c r="BT36" s="253">
        <f>'Pick up 1'!BU269</f>
        <v>0</v>
      </c>
      <c r="BU36" s="253">
        <f>'Pick up 1'!BV269</f>
        <v>0</v>
      </c>
      <c r="BV36" s="253">
        <f>'Pick up 1'!BW269</f>
        <v>0</v>
      </c>
      <c r="BW36" s="253">
        <f>'Pick up 1'!BX269</f>
        <v>0</v>
      </c>
      <c r="BX36" s="253">
        <f>'Pick up 1'!BY269</f>
        <v>0</v>
      </c>
      <c r="BY36" s="253">
        <f>'Pick up 1'!BZ269</f>
        <v>0</v>
      </c>
      <c r="BZ36" s="253">
        <f>'Pick up 1'!CA269</f>
        <v>0</v>
      </c>
      <c r="CA36" s="253">
        <f>'Pick up 1'!CB269</f>
        <v>0</v>
      </c>
      <c r="CB36" s="253">
        <f>'Pick up 1'!CC269</f>
        <v>0</v>
      </c>
      <c r="CC36" s="253">
        <f>'Pick up 1'!CD269</f>
        <v>0</v>
      </c>
      <c r="CD36" s="253">
        <f>'Pick up 1'!CE269</f>
        <v>0</v>
      </c>
      <c r="CE36" s="253">
        <f>'Pick up 1'!CF269</f>
        <v>0</v>
      </c>
      <c r="CF36" s="253">
        <f>'Pick up 1'!CG269</f>
        <v>0</v>
      </c>
      <c r="CG36" s="253">
        <f>'Pick up 1'!CH269</f>
        <v>0</v>
      </c>
      <c r="CH36" s="253">
        <f>'Pick up 1'!CI269</f>
        <v>0</v>
      </c>
      <c r="CI36" s="253">
        <f>'Pick up 1'!CJ269</f>
        <v>0</v>
      </c>
      <c r="CJ36" s="253">
        <f>'Pick up 1'!CK269</f>
        <v>0</v>
      </c>
      <c r="CK36" s="253">
        <f>'Pick up 1'!CL269</f>
        <v>0</v>
      </c>
      <c r="CL36" s="253">
        <f>'Pick up 1'!CM269</f>
        <v>0</v>
      </c>
      <c r="CM36" s="253">
        <f>'Pick up 1'!CN269</f>
        <v>0</v>
      </c>
      <c r="CN36" s="253">
        <f>'Pick up 1'!CO269</f>
        <v>0</v>
      </c>
      <c r="CO36" s="253">
        <f>'Pick up 1'!CP269</f>
        <v>0</v>
      </c>
      <c r="CP36" s="253">
        <f>'Pick up 1'!CQ269</f>
        <v>0</v>
      </c>
      <c r="CQ36" s="253">
        <f>'Pick up 1'!CR269</f>
        <v>0</v>
      </c>
      <c r="CR36" s="253">
        <f>'Pick up 1'!CS269</f>
        <v>0</v>
      </c>
      <c r="CS36" s="253">
        <f>'Pick up 1'!CT269</f>
        <v>0</v>
      </c>
      <c r="CT36" s="253">
        <f>'Pick up 1'!CU269</f>
        <v>0</v>
      </c>
      <c r="CU36" s="253">
        <f>'Pick up 1'!CV269</f>
        <v>0</v>
      </c>
      <c r="CV36" s="253">
        <f>'Pick up 1'!CW269</f>
        <v>0</v>
      </c>
      <c r="CW36" s="253">
        <f>'Pick up 1'!CX269</f>
        <v>0</v>
      </c>
      <c r="CX36" s="253">
        <f>'Pick up 1'!CY269</f>
        <v>0</v>
      </c>
      <c r="CY36" s="253">
        <f>'Pick up 1'!CZ269</f>
        <v>0</v>
      </c>
      <c r="CZ36" s="253">
        <f>'Pick up 1'!DA269</f>
        <v>0</v>
      </c>
      <c r="DA36" s="253">
        <f>'Pick up 1'!DB269</f>
        <v>0</v>
      </c>
      <c r="DB36" s="253">
        <f>'Pick up 1'!DC269</f>
        <v>0</v>
      </c>
      <c r="DC36" s="253">
        <f>'Pick up 1'!DD269</f>
        <v>0</v>
      </c>
      <c r="DD36" s="253">
        <f>'Pick up 1'!DE269</f>
        <v>0</v>
      </c>
      <c r="DE36" s="253">
        <f>'Pick up 1'!DF269</f>
        <v>0</v>
      </c>
      <c r="DF36" s="253">
        <f>'Pick up 1'!DG269</f>
        <v>0</v>
      </c>
      <c r="DG36" s="253">
        <f>'Pick up 1'!DH269</f>
        <v>0</v>
      </c>
      <c r="DH36" s="253">
        <f>'Pick up 1'!DI269</f>
        <v>0</v>
      </c>
      <c r="DI36" s="253">
        <f>'Pick up 1'!DJ269</f>
        <v>0</v>
      </c>
      <c r="DJ36" s="253">
        <f>'Pick up 1'!DK269</f>
        <v>0</v>
      </c>
      <c r="DK36" s="253">
        <f>'Pick up 1'!DL269</f>
        <v>0</v>
      </c>
      <c r="DL36" s="253">
        <f>'Pick up 1'!DM269</f>
        <v>0</v>
      </c>
      <c r="DM36" s="253">
        <f>'Pick up 1'!DN269</f>
        <v>0</v>
      </c>
      <c r="DN36" s="253">
        <f>'Pick up 1'!DO269</f>
        <v>0</v>
      </c>
      <c r="DO36" s="253">
        <f>'Pick up 1'!DP269</f>
        <v>0</v>
      </c>
      <c r="DP36" s="253">
        <f>'Pick up 1'!DQ269</f>
        <v>0</v>
      </c>
      <c r="DQ36" s="253">
        <f>'Pick up 1'!DR269</f>
        <v>0</v>
      </c>
      <c r="DR36" s="253">
        <f>'Pick up 1'!DS269</f>
        <v>0</v>
      </c>
      <c r="DS36" s="253">
        <f>'Pick up 1'!DT269</f>
        <v>0</v>
      </c>
      <c r="DT36" s="253">
        <f>'Pick up 1'!DU269</f>
        <v>0</v>
      </c>
      <c r="DU36" s="253">
        <f>'Pick up 1'!DV269</f>
        <v>0</v>
      </c>
      <c r="DV36" s="253">
        <f>'Pick up 1'!DW269</f>
        <v>0</v>
      </c>
      <c r="DW36" s="253">
        <f>'Pick up 1'!DX269</f>
        <v>0</v>
      </c>
      <c r="DX36" s="253">
        <f>'Pick up 1'!DY269</f>
        <v>0</v>
      </c>
      <c r="DY36" s="254">
        <f>'Pick up 1'!DZ269</f>
        <v>0</v>
      </c>
    </row>
    <row r="37" spans="1:129" x14ac:dyDescent="0.3">
      <c r="A37" s="207">
        <f t="shared" si="3"/>
        <v>43209</v>
      </c>
      <c r="B37" s="252">
        <f>'Pick up 1'!C277</f>
        <v>0</v>
      </c>
      <c r="C37" s="253">
        <f>'Pick up 1'!D277</f>
        <v>0</v>
      </c>
      <c r="D37" s="253">
        <f>'Pick up 1'!E277</f>
        <v>0</v>
      </c>
      <c r="E37" s="253">
        <f>'Pick up 1'!F277</f>
        <v>0</v>
      </c>
      <c r="F37" s="253">
        <f>'Pick up 1'!G277</f>
        <v>0</v>
      </c>
      <c r="G37" s="253">
        <f>'Pick up 1'!H277</f>
        <v>0</v>
      </c>
      <c r="H37" s="253">
        <f>'Pick up 1'!I277</f>
        <v>0</v>
      </c>
      <c r="I37" s="253">
        <f>'Pick up 1'!J277</f>
        <v>0</v>
      </c>
      <c r="J37" s="253">
        <f>'Pick up 1'!K277</f>
        <v>0</v>
      </c>
      <c r="K37" s="253">
        <f>'Pick up 1'!L277</f>
        <v>0</v>
      </c>
      <c r="L37" s="253">
        <f>'Pick up 1'!M277</f>
        <v>0</v>
      </c>
      <c r="M37" s="253">
        <f>'Pick up 1'!N277</f>
        <v>0</v>
      </c>
      <c r="N37" s="253">
        <f>'Pick up 1'!O277</f>
        <v>0</v>
      </c>
      <c r="O37" s="253">
        <f>'Pick up 1'!P277</f>
        <v>0</v>
      </c>
      <c r="P37" s="253">
        <f>'Pick up 1'!Q277</f>
        <v>0</v>
      </c>
      <c r="Q37" s="253">
        <f>'Pick up 1'!R277</f>
        <v>0</v>
      </c>
      <c r="R37" s="253">
        <f>'Pick up 1'!S277</f>
        <v>0</v>
      </c>
      <c r="S37" s="253">
        <f>'Pick up 1'!T277</f>
        <v>0</v>
      </c>
      <c r="T37" s="253">
        <f>'Pick up 1'!U277</f>
        <v>0</v>
      </c>
      <c r="U37" s="253">
        <f>'Pick up 1'!V277</f>
        <v>0</v>
      </c>
      <c r="V37" s="253">
        <f>'Pick up 1'!W277</f>
        <v>0</v>
      </c>
      <c r="W37" s="253">
        <f>'Pick up 1'!X277</f>
        <v>0</v>
      </c>
      <c r="X37" s="253">
        <f>'Pick up 1'!Y277</f>
        <v>0</v>
      </c>
      <c r="Y37" s="253">
        <f>'Pick up 1'!Z277</f>
        <v>0</v>
      </c>
      <c r="Z37" s="253">
        <f>'Pick up 1'!AA277</f>
        <v>0</v>
      </c>
      <c r="AA37" s="253">
        <f>'Pick up 1'!AB277</f>
        <v>0</v>
      </c>
      <c r="AB37" s="253">
        <f>'Pick up 1'!AC277</f>
        <v>0</v>
      </c>
      <c r="AC37" s="253">
        <f>'Pick up 1'!AD277</f>
        <v>0</v>
      </c>
      <c r="AD37" s="253">
        <f>'Pick up 1'!AE277</f>
        <v>0</v>
      </c>
      <c r="AE37" s="253">
        <f>'Pick up 1'!AF277</f>
        <v>0</v>
      </c>
      <c r="AF37" s="253">
        <f>'Pick up 1'!AG277</f>
        <v>0</v>
      </c>
      <c r="AG37" s="253">
        <f>'Pick up 1'!AH277</f>
        <v>0</v>
      </c>
      <c r="AH37" s="253">
        <f>'Pick up 1'!AI277</f>
        <v>0</v>
      </c>
      <c r="AI37" s="253">
        <f>'Pick up 1'!AJ277</f>
        <v>0</v>
      </c>
      <c r="AJ37" s="253">
        <f>'Pick up 1'!AK277</f>
        <v>0</v>
      </c>
      <c r="AK37" s="253">
        <f>'Pick up 1'!AL277</f>
        <v>0</v>
      </c>
      <c r="AL37" s="253">
        <f>'Pick up 1'!AM277</f>
        <v>0</v>
      </c>
      <c r="AM37" s="253">
        <f>'Pick up 1'!AN277</f>
        <v>0</v>
      </c>
      <c r="AN37" s="253">
        <f>'Pick up 1'!AO277</f>
        <v>0</v>
      </c>
      <c r="AO37" s="253">
        <f>'Pick up 1'!AP277</f>
        <v>0</v>
      </c>
      <c r="AP37" s="253">
        <f>'Pick up 1'!AQ277</f>
        <v>0</v>
      </c>
      <c r="AQ37" s="253">
        <f>'Pick up 1'!AR277</f>
        <v>0</v>
      </c>
      <c r="AR37" s="253">
        <f>'Pick up 1'!AS277</f>
        <v>0</v>
      </c>
      <c r="AS37" s="253">
        <f>'Pick up 1'!AT277</f>
        <v>0</v>
      </c>
      <c r="AT37" s="253">
        <f>'Pick up 1'!AU277</f>
        <v>0</v>
      </c>
      <c r="AU37" s="253">
        <f>'Pick up 1'!AV277</f>
        <v>0</v>
      </c>
      <c r="AV37" s="253">
        <f>'Pick up 1'!AW277</f>
        <v>0</v>
      </c>
      <c r="AW37" s="253">
        <f>'Pick up 1'!AX277</f>
        <v>0</v>
      </c>
      <c r="AX37" s="253">
        <f>'Pick up 1'!AY277</f>
        <v>0</v>
      </c>
      <c r="AY37" s="253">
        <f>'Pick up 1'!AZ277</f>
        <v>0</v>
      </c>
      <c r="AZ37" s="253">
        <f>'Pick up 1'!BA277</f>
        <v>0</v>
      </c>
      <c r="BA37" s="253">
        <f>'Pick up 1'!BB277</f>
        <v>0</v>
      </c>
      <c r="BB37" s="253">
        <f>'Pick up 1'!BC277</f>
        <v>0</v>
      </c>
      <c r="BC37" s="253">
        <f>'Pick up 1'!BD277</f>
        <v>0</v>
      </c>
      <c r="BD37" s="253">
        <f>'Pick up 1'!BE277</f>
        <v>0</v>
      </c>
      <c r="BE37" s="253">
        <f>'Pick up 1'!BF277</f>
        <v>0</v>
      </c>
      <c r="BF37" s="253">
        <f>'Pick up 1'!BG277</f>
        <v>0</v>
      </c>
      <c r="BG37" s="253">
        <f>'Pick up 1'!BH277</f>
        <v>0</v>
      </c>
      <c r="BH37" s="253">
        <f>'Pick up 1'!BI277</f>
        <v>0</v>
      </c>
      <c r="BI37" s="253">
        <f>'Pick up 1'!BJ277</f>
        <v>0</v>
      </c>
      <c r="BJ37" s="253">
        <f>'Pick up 1'!BK277</f>
        <v>0</v>
      </c>
      <c r="BK37" s="253">
        <f>'Pick up 1'!BL277</f>
        <v>0</v>
      </c>
      <c r="BL37" s="253">
        <f>'Pick up 1'!BM277</f>
        <v>0</v>
      </c>
      <c r="BM37" s="253">
        <f>'Pick up 1'!BN277</f>
        <v>0</v>
      </c>
      <c r="BN37" s="253">
        <f>'Pick up 1'!BO277</f>
        <v>0</v>
      </c>
      <c r="BO37" s="253">
        <f>'Pick up 1'!BP277</f>
        <v>0</v>
      </c>
      <c r="BP37" s="253">
        <f>'Pick up 1'!BQ277</f>
        <v>0</v>
      </c>
      <c r="BQ37" s="253">
        <f>'Pick up 1'!BR277</f>
        <v>0</v>
      </c>
      <c r="BR37" s="253">
        <f>'Pick up 1'!BS277</f>
        <v>0</v>
      </c>
      <c r="BS37" s="253">
        <f>'Pick up 1'!BT277</f>
        <v>0</v>
      </c>
      <c r="BT37" s="253">
        <f>'Pick up 1'!BU277</f>
        <v>0</v>
      </c>
      <c r="BU37" s="253">
        <f>'Pick up 1'!BV277</f>
        <v>0</v>
      </c>
      <c r="BV37" s="253">
        <f>'Pick up 1'!BW277</f>
        <v>0</v>
      </c>
      <c r="BW37" s="253">
        <f>'Pick up 1'!BX277</f>
        <v>0</v>
      </c>
      <c r="BX37" s="253">
        <f>'Pick up 1'!BY277</f>
        <v>0</v>
      </c>
      <c r="BY37" s="253">
        <f>'Pick up 1'!BZ277</f>
        <v>0</v>
      </c>
      <c r="BZ37" s="253">
        <f>'Pick up 1'!CA277</f>
        <v>0</v>
      </c>
      <c r="CA37" s="253">
        <f>'Pick up 1'!CB277</f>
        <v>0</v>
      </c>
      <c r="CB37" s="253">
        <f>'Pick up 1'!CC277</f>
        <v>0</v>
      </c>
      <c r="CC37" s="253">
        <f>'Pick up 1'!CD277</f>
        <v>0</v>
      </c>
      <c r="CD37" s="253">
        <f>'Pick up 1'!CE277</f>
        <v>0</v>
      </c>
      <c r="CE37" s="253">
        <f>'Pick up 1'!CF277</f>
        <v>0</v>
      </c>
      <c r="CF37" s="253">
        <f>'Pick up 1'!CG277</f>
        <v>0</v>
      </c>
      <c r="CG37" s="253">
        <f>'Pick up 1'!CH277</f>
        <v>0</v>
      </c>
      <c r="CH37" s="253">
        <f>'Pick up 1'!CI277</f>
        <v>0</v>
      </c>
      <c r="CI37" s="253">
        <f>'Pick up 1'!CJ277</f>
        <v>0</v>
      </c>
      <c r="CJ37" s="253">
        <f>'Pick up 1'!CK277</f>
        <v>0</v>
      </c>
      <c r="CK37" s="253">
        <f>'Pick up 1'!CL277</f>
        <v>0</v>
      </c>
      <c r="CL37" s="253">
        <f>'Pick up 1'!CM277</f>
        <v>0</v>
      </c>
      <c r="CM37" s="253">
        <f>'Pick up 1'!CN277</f>
        <v>0</v>
      </c>
      <c r="CN37" s="253">
        <f>'Pick up 1'!CO277</f>
        <v>0</v>
      </c>
      <c r="CO37" s="253">
        <f>'Pick up 1'!CP277</f>
        <v>0</v>
      </c>
      <c r="CP37" s="253">
        <f>'Pick up 1'!CQ277</f>
        <v>0</v>
      </c>
      <c r="CQ37" s="253">
        <f>'Pick up 1'!CR277</f>
        <v>0</v>
      </c>
      <c r="CR37" s="253">
        <f>'Pick up 1'!CS277</f>
        <v>0</v>
      </c>
      <c r="CS37" s="253">
        <f>'Pick up 1'!CT277</f>
        <v>0</v>
      </c>
      <c r="CT37" s="253">
        <f>'Pick up 1'!CU277</f>
        <v>0</v>
      </c>
      <c r="CU37" s="253">
        <f>'Pick up 1'!CV277</f>
        <v>0</v>
      </c>
      <c r="CV37" s="253">
        <f>'Pick up 1'!CW277</f>
        <v>0</v>
      </c>
      <c r="CW37" s="253">
        <f>'Pick up 1'!CX277</f>
        <v>0</v>
      </c>
      <c r="CX37" s="253">
        <f>'Pick up 1'!CY277</f>
        <v>0</v>
      </c>
      <c r="CY37" s="253">
        <f>'Pick up 1'!CZ277</f>
        <v>0</v>
      </c>
      <c r="CZ37" s="253">
        <f>'Pick up 1'!DA277</f>
        <v>0</v>
      </c>
      <c r="DA37" s="253">
        <f>'Pick up 1'!DB277</f>
        <v>0</v>
      </c>
      <c r="DB37" s="253">
        <f>'Pick up 1'!DC277</f>
        <v>0</v>
      </c>
      <c r="DC37" s="253">
        <f>'Pick up 1'!DD277</f>
        <v>0</v>
      </c>
      <c r="DD37" s="253">
        <f>'Pick up 1'!DE277</f>
        <v>0</v>
      </c>
      <c r="DE37" s="253">
        <f>'Pick up 1'!DF277</f>
        <v>0</v>
      </c>
      <c r="DF37" s="253">
        <f>'Pick up 1'!DG277</f>
        <v>0</v>
      </c>
      <c r="DG37" s="253">
        <f>'Pick up 1'!DH277</f>
        <v>0</v>
      </c>
      <c r="DH37" s="253">
        <f>'Pick up 1'!DI277</f>
        <v>0</v>
      </c>
      <c r="DI37" s="253">
        <f>'Pick up 1'!DJ277</f>
        <v>0</v>
      </c>
      <c r="DJ37" s="253">
        <f>'Pick up 1'!DK277</f>
        <v>0</v>
      </c>
      <c r="DK37" s="253">
        <f>'Pick up 1'!DL277</f>
        <v>0</v>
      </c>
      <c r="DL37" s="253">
        <f>'Pick up 1'!DM277</f>
        <v>0</v>
      </c>
      <c r="DM37" s="253">
        <f>'Pick up 1'!DN277</f>
        <v>0</v>
      </c>
      <c r="DN37" s="253">
        <f>'Pick up 1'!DO277</f>
        <v>0</v>
      </c>
      <c r="DO37" s="253">
        <f>'Pick up 1'!DP277</f>
        <v>0</v>
      </c>
      <c r="DP37" s="253">
        <f>'Pick up 1'!DQ277</f>
        <v>0</v>
      </c>
      <c r="DQ37" s="253">
        <f>'Pick up 1'!DR277</f>
        <v>0</v>
      </c>
      <c r="DR37" s="253">
        <f>'Pick up 1'!DS277</f>
        <v>0</v>
      </c>
      <c r="DS37" s="253">
        <f>'Pick up 1'!DT277</f>
        <v>0</v>
      </c>
      <c r="DT37" s="253">
        <f>'Pick up 1'!DU277</f>
        <v>0</v>
      </c>
      <c r="DU37" s="253">
        <f>'Pick up 1'!DV277</f>
        <v>0</v>
      </c>
      <c r="DV37" s="253">
        <f>'Pick up 1'!DW277</f>
        <v>0</v>
      </c>
      <c r="DW37" s="253">
        <f>'Pick up 1'!DX277</f>
        <v>0</v>
      </c>
      <c r="DX37" s="253">
        <f>'Pick up 1'!DY277</f>
        <v>0</v>
      </c>
      <c r="DY37" s="254">
        <f>'Pick up 1'!DZ277</f>
        <v>0</v>
      </c>
    </row>
    <row r="38" spans="1:129" x14ac:dyDescent="0.3">
      <c r="A38" s="207">
        <f t="shared" si="3"/>
        <v>43216</v>
      </c>
      <c r="B38" s="252">
        <f>'Pick up 1'!C285</f>
        <v>0</v>
      </c>
      <c r="C38" s="253">
        <f>'Pick up 1'!D285</f>
        <v>0</v>
      </c>
      <c r="D38" s="253">
        <f>'Pick up 1'!E285</f>
        <v>0</v>
      </c>
      <c r="E38" s="253">
        <f>'Pick up 1'!F285</f>
        <v>0</v>
      </c>
      <c r="F38" s="253">
        <f>'Pick up 1'!G285</f>
        <v>0</v>
      </c>
      <c r="G38" s="253">
        <f>'Pick up 1'!H285</f>
        <v>0</v>
      </c>
      <c r="H38" s="253">
        <f>'Pick up 1'!I285</f>
        <v>0</v>
      </c>
      <c r="I38" s="253">
        <f>'Pick up 1'!J285</f>
        <v>0</v>
      </c>
      <c r="J38" s="253">
        <f>'Pick up 1'!K285</f>
        <v>0</v>
      </c>
      <c r="K38" s="253">
        <f>'Pick up 1'!L285</f>
        <v>0</v>
      </c>
      <c r="L38" s="253">
        <f>'Pick up 1'!M285</f>
        <v>0</v>
      </c>
      <c r="M38" s="253">
        <f>'Pick up 1'!N285</f>
        <v>0</v>
      </c>
      <c r="N38" s="253">
        <f>'Pick up 1'!O285</f>
        <v>0</v>
      </c>
      <c r="O38" s="253">
        <f>'Pick up 1'!P285</f>
        <v>0</v>
      </c>
      <c r="P38" s="253">
        <f>'Pick up 1'!Q285</f>
        <v>0</v>
      </c>
      <c r="Q38" s="253">
        <f>'Pick up 1'!R285</f>
        <v>0</v>
      </c>
      <c r="R38" s="253">
        <f>'Pick up 1'!S285</f>
        <v>0</v>
      </c>
      <c r="S38" s="253">
        <f>'Pick up 1'!T285</f>
        <v>0</v>
      </c>
      <c r="T38" s="253">
        <f>'Pick up 1'!U285</f>
        <v>0</v>
      </c>
      <c r="U38" s="253">
        <f>'Pick up 1'!V285</f>
        <v>0</v>
      </c>
      <c r="V38" s="253">
        <f>'Pick up 1'!W285</f>
        <v>0</v>
      </c>
      <c r="W38" s="253">
        <f>'Pick up 1'!X285</f>
        <v>0</v>
      </c>
      <c r="X38" s="253">
        <f>'Pick up 1'!Y285</f>
        <v>0</v>
      </c>
      <c r="Y38" s="253">
        <f>'Pick up 1'!Z285</f>
        <v>0</v>
      </c>
      <c r="Z38" s="253">
        <f>'Pick up 1'!AA285</f>
        <v>0</v>
      </c>
      <c r="AA38" s="253">
        <f>'Pick up 1'!AB285</f>
        <v>0</v>
      </c>
      <c r="AB38" s="253">
        <f>'Pick up 1'!AC285</f>
        <v>0</v>
      </c>
      <c r="AC38" s="253">
        <f>'Pick up 1'!AD285</f>
        <v>0</v>
      </c>
      <c r="AD38" s="253">
        <f>'Pick up 1'!AE285</f>
        <v>0</v>
      </c>
      <c r="AE38" s="253">
        <f>'Pick up 1'!AF285</f>
        <v>0</v>
      </c>
      <c r="AF38" s="253">
        <f>'Pick up 1'!AG285</f>
        <v>0</v>
      </c>
      <c r="AG38" s="253">
        <f>'Pick up 1'!AH285</f>
        <v>0</v>
      </c>
      <c r="AH38" s="253">
        <f>'Pick up 1'!AI285</f>
        <v>0</v>
      </c>
      <c r="AI38" s="253">
        <f>'Pick up 1'!AJ285</f>
        <v>0</v>
      </c>
      <c r="AJ38" s="253">
        <f>'Pick up 1'!AK285</f>
        <v>0</v>
      </c>
      <c r="AK38" s="253">
        <f>'Pick up 1'!AL285</f>
        <v>0</v>
      </c>
      <c r="AL38" s="253">
        <f>'Pick up 1'!AM285</f>
        <v>0</v>
      </c>
      <c r="AM38" s="253">
        <f>'Pick up 1'!AN285</f>
        <v>0</v>
      </c>
      <c r="AN38" s="253">
        <f>'Pick up 1'!AO285</f>
        <v>0</v>
      </c>
      <c r="AO38" s="253">
        <f>'Pick up 1'!AP285</f>
        <v>0</v>
      </c>
      <c r="AP38" s="253">
        <f>'Pick up 1'!AQ285</f>
        <v>0</v>
      </c>
      <c r="AQ38" s="253">
        <f>'Pick up 1'!AR285</f>
        <v>0</v>
      </c>
      <c r="AR38" s="253">
        <f>'Pick up 1'!AS285</f>
        <v>0</v>
      </c>
      <c r="AS38" s="253">
        <f>'Pick up 1'!AT285</f>
        <v>0</v>
      </c>
      <c r="AT38" s="253">
        <f>'Pick up 1'!AU285</f>
        <v>0</v>
      </c>
      <c r="AU38" s="253">
        <f>'Pick up 1'!AV285</f>
        <v>0</v>
      </c>
      <c r="AV38" s="253">
        <f>'Pick up 1'!AW285</f>
        <v>0</v>
      </c>
      <c r="AW38" s="253">
        <f>'Pick up 1'!AX285</f>
        <v>0</v>
      </c>
      <c r="AX38" s="253">
        <f>'Pick up 1'!AY285</f>
        <v>0</v>
      </c>
      <c r="AY38" s="253">
        <f>'Pick up 1'!AZ285</f>
        <v>0</v>
      </c>
      <c r="AZ38" s="253">
        <f>'Pick up 1'!BA285</f>
        <v>0</v>
      </c>
      <c r="BA38" s="253">
        <f>'Pick up 1'!BB285</f>
        <v>0</v>
      </c>
      <c r="BB38" s="253">
        <f>'Pick up 1'!BC285</f>
        <v>0</v>
      </c>
      <c r="BC38" s="253">
        <f>'Pick up 1'!BD285</f>
        <v>0</v>
      </c>
      <c r="BD38" s="253">
        <f>'Pick up 1'!BE285</f>
        <v>0</v>
      </c>
      <c r="BE38" s="253">
        <f>'Pick up 1'!BF285</f>
        <v>0</v>
      </c>
      <c r="BF38" s="253">
        <f>'Pick up 1'!BG285</f>
        <v>0</v>
      </c>
      <c r="BG38" s="253">
        <f>'Pick up 1'!BH285</f>
        <v>0</v>
      </c>
      <c r="BH38" s="253">
        <f>'Pick up 1'!BI285</f>
        <v>0</v>
      </c>
      <c r="BI38" s="253">
        <f>'Pick up 1'!BJ285</f>
        <v>0</v>
      </c>
      <c r="BJ38" s="253">
        <f>'Pick up 1'!BK285</f>
        <v>0</v>
      </c>
      <c r="BK38" s="253">
        <f>'Pick up 1'!BL285</f>
        <v>0</v>
      </c>
      <c r="BL38" s="253">
        <f>'Pick up 1'!BM285</f>
        <v>0</v>
      </c>
      <c r="BM38" s="253">
        <f>'Pick up 1'!BN285</f>
        <v>0</v>
      </c>
      <c r="BN38" s="253">
        <f>'Pick up 1'!BO285</f>
        <v>0</v>
      </c>
      <c r="BO38" s="253">
        <f>'Pick up 1'!BP285</f>
        <v>0</v>
      </c>
      <c r="BP38" s="253">
        <f>'Pick up 1'!BQ285</f>
        <v>0</v>
      </c>
      <c r="BQ38" s="253">
        <f>'Pick up 1'!BR285</f>
        <v>0</v>
      </c>
      <c r="BR38" s="253">
        <f>'Pick up 1'!BS285</f>
        <v>0</v>
      </c>
      <c r="BS38" s="253">
        <f>'Pick up 1'!BT285</f>
        <v>0</v>
      </c>
      <c r="BT38" s="253">
        <f>'Pick up 1'!BU285</f>
        <v>0</v>
      </c>
      <c r="BU38" s="253">
        <f>'Pick up 1'!BV285</f>
        <v>0</v>
      </c>
      <c r="BV38" s="253">
        <f>'Pick up 1'!BW285</f>
        <v>0</v>
      </c>
      <c r="BW38" s="253">
        <f>'Pick up 1'!BX285</f>
        <v>0</v>
      </c>
      <c r="BX38" s="253">
        <f>'Pick up 1'!BY285</f>
        <v>0</v>
      </c>
      <c r="BY38" s="253">
        <f>'Pick up 1'!BZ285</f>
        <v>0</v>
      </c>
      <c r="BZ38" s="253">
        <f>'Pick up 1'!CA285</f>
        <v>0</v>
      </c>
      <c r="CA38" s="253">
        <f>'Pick up 1'!CB285</f>
        <v>0</v>
      </c>
      <c r="CB38" s="253">
        <f>'Pick up 1'!CC285</f>
        <v>0</v>
      </c>
      <c r="CC38" s="253">
        <f>'Pick up 1'!CD285</f>
        <v>0</v>
      </c>
      <c r="CD38" s="253">
        <f>'Pick up 1'!CE285</f>
        <v>0</v>
      </c>
      <c r="CE38" s="253">
        <f>'Pick up 1'!CF285</f>
        <v>0</v>
      </c>
      <c r="CF38" s="253">
        <f>'Pick up 1'!CG285</f>
        <v>0</v>
      </c>
      <c r="CG38" s="253">
        <f>'Pick up 1'!CH285</f>
        <v>0</v>
      </c>
      <c r="CH38" s="253">
        <f>'Pick up 1'!CI285</f>
        <v>0</v>
      </c>
      <c r="CI38" s="253">
        <f>'Pick up 1'!CJ285</f>
        <v>0</v>
      </c>
      <c r="CJ38" s="253">
        <f>'Pick up 1'!CK285</f>
        <v>0</v>
      </c>
      <c r="CK38" s="253">
        <f>'Pick up 1'!CL285</f>
        <v>0</v>
      </c>
      <c r="CL38" s="253">
        <f>'Pick up 1'!CM285</f>
        <v>0</v>
      </c>
      <c r="CM38" s="253">
        <f>'Pick up 1'!CN285</f>
        <v>0</v>
      </c>
      <c r="CN38" s="253">
        <f>'Pick up 1'!CO285</f>
        <v>0</v>
      </c>
      <c r="CO38" s="253">
        <f>'Pick up 1'!CP285</f>
        <v>0</v>
      </c>
      <c r="CP38" s="253">
        <f>'Pick up 1'!CQ285</f>
        <v>0</v>
      </c>
      <c r="CQ38" s="253">
        <f>'Pick up 1'!CR285</f>
        <v>0</v>
      </c>
      <c r="CR38" s="253">
        <f>'Pick up 1'!CS285</f>
        <v>0</v>
      </c>
      <c r="CS38" s="253">
        <f>'Pick up 1'!CT285</f>
        <v>0</v>
      </c>
      <c r="CT38" s="253">
        <f>'Pick up 1'!CU285</f>
        <v>0</v>
      </c>
      <c r="CU38" s="253">
        <f>'Pick up 1'!CV285</f>
        <v>0</v>
      </c>
      <c r="CV38" s="253">
        <f>'Pick up 1'!CW285</f>
        <v>0</v>
      </c>
      <c r="CW38" s="253">
        <f>'Pick up 1'!CX285</f>
        <v>0</v>
      </c>
      <c r="CX38" s="253">
        <f>'Pick up 1'!CY285</f>
        <v>0</v>
      </c>
      <c r="CY38" s="253">
        <f>'Pick up 1'!CZ285</f>
        <v>0</v>
      </c>
      <c r="CZ38" s="253">
        <f>'Pick up 1'!DA285</f>
        <v>0</v>
      </c>
      <c r="DA38" s="253">
        <f>'Pick up 1'!DB285</f>
        <v>0</v>
      </c>
      <c r="DB38" s="253">
        <f>'Pick up 1'!DC285</f>
        <v>0</v>
      </c>
      <c r="DC38" s="253">
        <f>'Pick up 1'!DD285</f>
        <v>0</v>
      </c>
      <c r="DD38" s="253">
        <f>'Pick up 1'!DE285</f>
        <v>0</v>
      </c>
      <c r="DE38" s="253">
        <f>'Pick up 1'!DF285</f>
        <v>0</v>
      </c>
      <c r="DF38" s="253">
        <f>'Pick up 1'!DG285</f>
        <v>0</v>
      </c>
      <c r="DG38" s="253">
        <f>'Pick up 1'!DH285</f>
        <v>0</v>
      </c>
      <c r="DH38" s="253">
        <f>'Pick up 1'!DI285</f>
        <v>0</v>
      </c>
      <c r="DI38" s="253">
        <f>'Pick up 1'!DJ285</f>
        <v>0</v>
      </c>
      <c r="DJ38" s="253">
        <f>'Pick up 1'!DK285</f>
        <v>0</v>
      </c>
      <c r="DK38" s="253">
        <f>'Pick up 1'!DL285</f>
        <v>0</v>
      </c>
      <c r="DL38" s="253">
        <f>'Pick up 1'!DM285</f>
        <v>0</v>
      </c>
      <c r="DM38" s="253">
        <f>'Pick up 1'!DN285</f>
        <v>0</v>
      </c>
      <c r="DN38" s="253">
        <f>'Pick up 1'!DO285</f>
        <v>0</v>
      </c>
      <c r="DO38" s="253">
        <f>'Pick up 1'!DP285</f>
        <v>0</v>
      </c>
      <c r="DP38" s="253">
        <f>'Pick up 1'!DQ285</f>
        <v>0</v>
      </c>
      <c r="DQ38" s="253">
        <f>'Pick up 1'!DR285</f>
        <v>0</v>
      </c>
      <c r="DR38" s="253">
        <f>'Pick up 1'!DS285</f>
        <v>0</v>
      </c>
      <c r="DS38" s="253">
        <f>'Pick up 1'!DT285</f>
        <v>0</v>
      </c>
      <c r="DT38" s="253">
        <f>'Pick up 1'!DU285</f>
        <v>0</v>
      </c>
      <c r="DU38" s="253">
        <f>'Pick up 1'!DV285</f>
        <v>0</v>
      </c>
      <c r="DV38" s="253">
        <f>'Pick up 1'!DW285</f>
        <v>0</v>
      </c>
      <c r="DW38" s="253">
        <f>'Pick up 1'!DX285</f>
        <v>0</v>
      </c>
      <c r="DX38" s="253">
        <f>'Pick up 1'!DY285</f>
        <v>0</v>
      </c>
      <c r="DY38" s="254">
        <f>'Pick up 1'!DZ285</f>
        <v>0</v>
      </c>
    </row>
    <row r="39" spans="1:129" x14ac:dyDescent="0.3">
      <c r="A39" s="207">
        <f t="shared" si="3"/>
        <v>43223</v>
      </c>
      <c r="B39" s="252">
        <f>'Pick up 1'!C293</f>
        <v>0</v>
      </c>
      <c r="C39" s="253">
        <f>'Pick up 1'!D293</f>
        <v>0</v>
      </c>
      <c r="D39" s="253">
        <f>'Pick up 1'!E293</f>
        <v>0</v>
      </c>
      <c r="E39" s="253">
        <f>'Pick up 1'!F293</f>
        <v>0</v>
      </c>
      <c r="F39" s="253">
        <f>'Pick up 1'!G293</f>
        <v>0</v>
      </c>
      <c r="G39" s="253">
        <f>'Pick up 1'!H293</f>
        <v>0</v>
      </c>
      <c r="H39" s="253">
        <f>'Pick up 1'!I293</f>
        <v>0</v>
      </c>
      <c r="I39" s="253">
        <f>'Pick up 1'!J293</f>
        <v>0</v>
      </c>
      <c r="J39" s="253">
        <f>'Pick up 1'!K293</f>
        <v>0</v>
      </c>
      <c r="K39" s="253">
        <f>'Pick up 1'!L293</f>
        <v>0</v>
      </c>
      <c r="L39" s="253">
        <f>'Pick up 1'!M293</f>
        <v>0</v>
      </c>
      <c r="M39" s="253">
        <f>'Pick up 1'!N293</f>
        <v>0</v>
      </c>
      <c r="N39" s="253">
        <f>'Pick up 1'!O293</f>
        <v>0</v>
      </c>
      <c r="O39" s="253">
        <f>'Pick up 1'!P293</f>
        <v>0</v>
      </c>
      <c r="P39" s="253">
        <f>'Pick up 1'!Q293</f>
        <v>0</v>
      </c>
      <c r="Q39" s="253">
        <f>'Pick up 1'!R293</f>
        <v>0</v>
      </c>
      <c r="R39" s="253">
        <f>'Pick up 1'!S293</f>
        <v>0</v>
      </c>
      <c r="S39" s="253">
        <f>'Pick up 1'!T293</f>
        <v>0</v>
      </c>
      <c r="T39" s="253">
        <f>'Pick up 1'!U293</f>
        <v>0</v>
      </c>
      <c r="U39" s="253">
        <f>'Pick up 1'!V293</f>
        <v>0</v>
      </c>
      <c r="V39" s="253">
        <f>'Pick up 1'!W293</f>
        <v>0</v>
      </c>
      <c r="W39" s="253">
        <f>'Pick up 1'!X293</f>
        <v>0</v>
      </c>
      <c r="X39" s="253">
        <f>'Pick up 1'!Y293</f>
        <v>0</v>
      </c>
      <c r="Y39" s="253">
        <f>'Pick up 1'!Z293</f>
        <v>0</v>
      </c>
      <c r="Z39" s="253">
        <f>'Pick up 1'!AA293</f>
        <v>0</v>
      </c>
      <c r="AA39" s="253">
        <f>'Pick up 1'!AB293</f>
        <v>0</v>
      </c>
      <c r="AB39" s="253">
        <f>'Pick up 1'!AC293</f>
        <v>0</v>
      </c>
      <c r="AC39" s="253">
        <f>'Pick up 1'!AD293</f>
        <v>0</v>
      </c>
      <c r="AD39" s="253">
        <f>'Pick up 1'!AE293</f>
        <v>0</v>
      </c>
      <c r="AE39" s="253">
        <f>'Pick up 1'!AF293</f>
        <v>0</v>
      </c>
      <c r="AF39" s="253">
        <f>'Pick up 1'!AG293</f>
        <v>0</v>
      </c>
      <c r="AG39" s="253">
        <f>'Pick up 1'!AH293</f>
        <v>0</v>
      </c>
      <c r="AH39" s="253">
        <f>'Pick up 1'!AI293</f>
        <v>0</v>
      </c>
      <c r="AI39" s="253">
        <f>'Pick up 1'!AJ293</f>
        <v>0</v>
      </c>
      <c r="AJ39" s="253">
        <f>'Pick up 1'!AK293</f>
        <v>0</v>
      </c>
      <c r="AK39" s="253">
        <f>'Pick up 1'!AL293</f>
        <v>0</v>
      </c>
      <c r="AL39" s="253">
        <f>'Pick up 1'!AM293</f>
        <v>0</v>
      </c>
      <c r="AM39" s="253">
        <f>'Pick up 1'!AN293</f>
        <v>0</v>
      </c>
      <c r="AN39" s="253">
        <f>'Pick up 1'!AO293</f>
        <v>0</v>
      </c>
      <c r="AO39" s="253">
        <f>'Pick up 1'!AP293</f>
        <v>0</v>
      </c>
      <c r="AP39" s="253">
        <f>'Pick up 1'!AQ293</f>
        <v>0</v>
      </c>
      <c r="AQ39" s="253">
        <f>'Pick up 1'!AR293</f>
        <v>0</v>
      </c>
      <c r="AR39" s="253">
        <f>'Pick up 1'!AS293</f>
        <v>0</v>
      </c>
      <c r="AS39" s="253">
        <f>'Pick up 1'!AT293</f>
        <v>0</v>
      </c>
      <c r="AT39" s="253">
        <f>'Pick up 1'!AU293</f>
        <v>0</v>
      </c>
      <c r="AU39" s="253">
        <f>'Pick up 1'!AV293</f>
        <v>0</v>
      </c>
      <c r="AV39" s="253">
        <f>'Pick up 1'!AW293</f>
        <v>0</v>
      </c>
      <c r="AW39" s="253">
        <f>'Pick up 1'!AX293</f>
        <v>0</v>
      </c>
      <c r="AX39" s="253">
        <f>'Pick up 1'!AY293</f>
        <v>0</v>
      </c>
      <c r="AY39" s="253">
        <f>'Pick up 1'!AZ293</f>
        <v>0</v>
      </c>
      <c r="AZ39" s="253">
        <f>'Pick up 1'!BA293</f>
        <v>0</v>
      </c>
      <c r="BA39" s="253">
        <f>'Pick up 1'!BB293</f>
        <v>0</v>
      </c>
      <c r="BB39" s="253">
        <f>'Pick up 1'!BC293</f>
        <v>0</v>
      </c>
      <c r="BC39" s="253">
        <f>'Pick up 1'!BD293</f>
        <v>0</v>
      </c>
      <c r="BD39" s="253">
        <f>'Pick up 1'!BE293</f>
        <v>0</v>
      </c>
      <c r="BE39" s="253">
        <f>'Pick up 1'!BF293</f>
        <v>0</v>
      </c>
      <c r="BF39" s="253">
        <f>'Pick up 1'!BG293</f>
        <v>0</v>
      </c>
      <c r="BG39" s="253">
        <f>'Pick up 1'!BH293</f>
        <v>0</v>
      </c>
      <c r="BH39" s="253">
        <f>'Pick up 1'!BI293</f>
        <v>0</v>
      </c>
      <c r="BI39" s="253">
        <f>'Pick up 1'!BJ293</f>
        <v>0</v>
      </c>
      <c r="BJ39" s="253">
        <f>'Pick up 1'!BK293</f>
        <v>0</v>
      </c>
      <c r="BK39" s="253">
        <f>'Pick up 1'!BL293</f>
        <v>0</v>
      </c>
      <c r="BL39" s="253">
        <f>'Pick up 1'!BM293</f>
        <v>0</v>
      </c>
      <c r="BM39" s="253">
        <f>'Pick up 1'!BN293</f>
        <v>0</v>
      </c>
      <c r="BN39" s="253">
        <f>'Pick up 1'!BO293</f>
        <v>0</v>
      </c>
      <c r="BO39" s="253">
        <f>'Pick up 1'!BP293</f>
        <v>0</v>
      </c>
      <c r="BP39" s="253">
        <f>'Pick up 1'!BQ293</f>
        <v>0</v>
      </c>
      <c r="BQ39" s="253">
        <f>'Pick up 1'!BR293</f>
        <v>0</v>
      </c>
      <c r="BR39" s="253">
        <f>'Pick up 1'!BS293</f>
        <v>0</v>
      </c>
      <c r="BS39" s="253">
        <f>'Pick up 1'!BT293</f>
        <v>0</v>
      </c>
      <c r="BT39" s="253">
        <f>'Pick up 1'!BU293</f>
        <v>0</v>
      </c>
      <c r="BU39" s="253">
        <f>'Pick up 1'!BV293</f>
        <v>0</v>
      </c>
      <c r="BV39" s="253">
        <f>'Pick up 1'!BW293</f>
        <v>0</v>
      </c>
      <c r="BW39" s="253">
        <f>'Pick up 1'!BX293</f>
        <v>0</v>
      </c>
      <c r="BX39" s="253">
        <f>'Pick up 1'!BY293</f>
        <v>0</v>
      </c>
      <c r="BY39" s="253">
        <f>'Pick up 1'!BZ293</f>
        <v>0</v>
      </c>
      <c r="BZ39" s="253">
        <f>'Pick up 1'!CA293</f>
        <v>0</v>
      </c>
      <c r="CA39" s="253">
        <f>'Pick up 1'!CB293</f>
        <v>0</v>
      </c>
      <c r="CB39" s="253">
        <f>'Pick up 1'!CC293</f>
        <v>0</v>
      </c>
      <c r="CC39" s="253">
        <f>'Pick up 1'!CD293</f>
        <v>0</v>
      </c>
      <c r="CD39" s="253">
        <f>'Pick up 1'!CE293</f>
        <v>0</v>
      </c>
      <c r="CE39" s="253">
        <f>'Pick up 1'!CF293</f>
        <v>0</v>
      </c>
      <c r="CF39" s="253">
        <f>'Pick up 1'!CG293</f>
        <v>0</v>
      </c>
      <c r="CG39" s="253">
        <f>'Pick up 1'!CH293</f>
        <v>0</v>
      </c>
      <c r="CH39" s="253">
        <f>'Pick up 1'!CI293</f>
        <v>0</v>
      </c>
      <c r="CI39" s="253">
        <f>'Pick up 1'!CJ293</f>
        <v>0</v>
      </c>
      <c r="CJ39" s="253">
        <f>'Pick up 1'!CK293</f>
        <v>0</v>
      </c>
      <c r="CK39" s="253">
        <f>'Pick up 1'!CL293</f>
        <v>0</v>
      </c>
      <c r="CL39" s="253">
        <f>'Pick up 1'!CM293</f>
        <v>0</v>
      </c>
      <c r="CM39" s="253">
        <f>'Pick up 1'!CN293</f>
        <v>0</v>
      </c>
      <c r="CN39" s="253">
        <f>'Pick up 1'!CO293</f>
        <v>0</v>
      </c>
      <c r="CO39" s="253">
        <f>'Pick up 1'!CP293</f>
        <v>0</v>
      </c>
      <c r="CP39" s="253">
        <f>'Pick up 1'!CQ293</f>
        <v>0</v>
      </c>
      <c r="CQ39" s="253">
        <f>'Pick up 1'!CR293</f>
        <v>0</v>
      </c>
      <c r="CR39" s="253">
        <f>'Pick up 1'!CS293</f>
        <v>0</v>
      </c>
      <c r="CS39" s="253">
        <f>'Pick up 1'!CT293</f>
        <v>0</v>
      </c>
      <c r="CT39" s="253">
        <f>'Pick up 1'!CU293</f>
        <v>0</v>
      </c>
      <c r="CU39" s="253">
        <f>'Pick up 1'!CV293</f>
        <v>0</v>
      </c>
      <c r="CV39" s="253">
        <f>'Pick up 1'!CW293</f>
        <v>0</v>
      </c>
      <c r="CW39" s="253">
        <f>'Pick up 1'!CX293</f>
        <v>0</v>
      </c>
      <c r="CX39" s="253">
        <f>'Pick up 1'!CY293</f>
        <v>0</v>
      </c>
      <c r="CY39" s="253">
        <f>'Pick up 1'!CZ293</f>
        <v>0</v>
      </c>
      <c r="CZ39" s="253">
        <f>'Pick up 1'!DA293</f>
        <v>0</v>
      </c>
      <c r="DA39" s="253">
        <f>'Pick up 1'!DB293</f>
        <v>0</v>
      </c>
      <c r="DB39" s="253">
        <f>'Pick up 1'!DC293</f>
        <v>0</v>
      </c>
      <c r="DC39" s="253">
        <f>'Pick up 1'!DD293</f>
        <v>0</v>
      </c>
      <c r="DD39" s="253">
        <f>'Pick up 1'!DE293</f>
        <v>0</v>
      </c>
      <c r="DE39" s="253">
        <f>'Pick up 1'!DF293</f>
        <v>0</v>
      </c>
      <c r="DF39" s="253">
        <f>'Pick up 1'!DG293</f>
        <v>0</v>
      </c>
      <c r="DG39" s="253">
        <f>'Pick up 1'!DH293</f>
        <v>0</v>
      </c>
      <c r="DH39" s="253">
        <f>'Pick up 1'!DI293</f>
        <v>0</v>
      </c>
      <c r="DI39" s="253">
        <f>'Pick up 1'!DJ293</f>
        <v>0</v>
      </c>
      <c r="DJ39" s="253">
        <f>'Pick up 1'!DK293</f>
        <v>0</v>
      </c>
      <c r="DK39" s="253">
        <f>'Pick up 1'!DL293</f>
        <v>0</v>
      </c>
      <c r="DL39" s="253">
        <f>'Pick up 1'!DM293</f>
        <v>0</v>
      </c>
      <c r="DM39" s="253">
        <f>'Pick up 1'!DN293</f>
        <v>0</v>
      </c>
      <c r="DN39" s="253">
        <f>'Pick up 1'!DO293</f>
        <v>0</v>
      </c>
      <c r="DO39" s="253">
        <f>'Pick up 1'!DP293</f>
        <v>0</v>
      </c>
      <c r="DP39" s="253">
        <f>'Pick up 1'!DQ293</f>
        <v>0</v>
      </c>
      <c r="DQ39" s="253">
        <f>'Pick up 1'!DR293</f>
        <v>0</v>
      </c>
      <c r="DR39" s="253">
        <f>'Pick up 1'!DS293</f>
        <v>0</v>
      </c>
      <c r="DS39" s="253">
        <f>'Pick up 1'!DT293</f>
        <v>0</v>
      </c>
      <c r="DT39" s="253">
        <f>'Pick up 1'!DU293</f>
        <v>0</v>
      </c>
      <c r="DU39" s="253">
        <f>'Pick up 1'!DV293</f>
        <v>0</v>
      </c>
      <c r="DV39" s="253">
        <f>'Pick up 1'!DW293</f>
        <v>0</v>
      </c>
      <c r="DW39" s="253">
        <f>'Pick up 1'!DX293</f>
        <v>0</v>
      </c>
      <c r="DX39" s="253">
        <f>'Pick up 1'!DY293</f>
        <v>0</v>
      </c>
      <c r="DY39" s="254">
        <f>'Pick up 1'!DZ293</f>
        <v>0</v>
      </c>
    </row>
    <row r="40" spans="1:129" x14ac:dyDescent="0.3">
      <c r="A40" s="207">
        <f t="shared" si="3"/>
        <v>43230</v>
      </c>
      <c r="B40" s="252">
        <f>'Pick up 1'!C301</f>
        <v>0</v>
      </c>
      <c r="C40" s="253">
        <f>'Pick up 1'!D301</f>
        <v>0</v>
      </c>
      <c r="D40" s="253">
        <f>'Pick up 1'!E301</f>
        <v>0</v>
      </c>
      <c r="E40" s="253">
        <f>'Pick up 1'!F301</f>
        <v>0</v>
      </c>
      <c r="F40" s="253">
        <f>'Pick up 1'!G301</f>
        <v>0</v>
      </c>
      <c r="G40" s="253">
        <f>'Pick up 1'!H301</f>
        <v>0</v>
      </c>
      <c r="H40" s="253">
        <f>'Pick up 1'!I301</f>
        <v>0</v>
      </c>
      <c r="I40" s="253">
        <f>'Pick up 1'!J301</f>
        <v>0</v>
      </c>
      <c r="J40" s="253">
        <f>'Pick up 1'!K301</f>
        <v>0</v>
      </c>
      <c r="K40" s="253">
        <f>'Pick up 1'!L301</f>
        <v>0</v>
      </c>
      <c r="L40" s="253">
        <f>'Pick up 1'!M301</f>
        <v>0</v>
      </c>
      <c r="M40" s="253">
        <f>'Pick up 1'!N301</f>
        <v>0</v>
      </c>
      <c r="N40" s="253">
        <f>'Pick up 1'!O301</f>
        <v>0</v>
      </c>
      <c r="O40" s="253">
        <f>'Pick up 1'!P301</f>
        <v>0</v>
      </c>
      <c r="P40" s="253">
        <f>'Pick up 1'!Q301</f>
        <v>0</v>
      </c>
      <c r="Q40" s="253">
        <f>'Pick up 1'!R301</f>
        <v>0</v>
      </c>
      <c r="R40" s="253">
        <f>'Pick up 1'!S301</f>
        <v>0</v>
      </c>
      <c r="S40" s="253">
        <f>'Pick up 1'!T301</f>
        <v>0</v>
      </c>
      <c r="T40" s="253">
        <f>'Pick up 1'!U301</f>
        <v>0</v>
      </c>
      <c r="U40" s="253">
        <f>'Pick up 1'!V301</f>
        <v>0</v>
      </c>
      <c r="V40" s="253">
        <f>'Pick up 1'!W301</f>
        <v>0</v>
      </c>
      <c r="W40" s="253">
        <f>'Pick up 1'!X301</f>
        <v>0</v>
      </c>
      <c r="X40" s="253">
        <f>'Pick up 1'!Y301</f>
        <v>0</v>
      </c>
      <c r="Y40" s="253">
        <f>'Pick up 1'!Z301</f>
        <v>0</v>
      </c>
      <c r="Z40" s="253">
        <f>'Pick up 1'!AA301</f>
        <v>0</v>
      </c>
      <c r="AA40" s="253">
        <f>'Pick up 1'!AB301</f>
        <v>0</v>
      </c>
      <c r="AB40" s="253">
        <f>'Pick up 1'!AC301</f>
        <v>0</v>
      </c>
      <c r="AC40" s="253">
        <f>'Pick up 1'!AD301</f>
        <v>0</v>
      </c>
      <c r="AD40" s="253">
        <f>'Pick up 1'!AE301</f>
        <v>0</v>
      </c>
      <c r="AE40" s="253">
        <f>'Pick up 1'!AF301</f>
        <v>0</v>
      </c>
      <c r="AF40" s="253">
        <f>'Pick up 1'!AG301</f>
        <v>0</v>
      </c>
      <c r="AG40" s="253">
        <f>'Pick up 1'!AH301</f>
        <v>0</v>
      </c>
      <c r="AH40" s="253">
        <f>'Pick up 1'!AI301</f>
        <v>0</v>
      </c>
      <c r="AI40" s="253">
        <f>'Pick up 1'!AJ301</f>
        <v>0</v>
      </c>
      <c r="AJ40" s="253">
        <f>'Pick up 1'!AK301</f>
        <v>0</v>
      </c>
      <c r="AK40" s="253">
        <f>'Pick up 1'!AL301</f>
        <v>0</v>
      </c>
      <c r="AL40" s="253">
        <f>'Pick up 1'!AM301</f>
        <v>0</v>
      </c>
      <c r="AM40" s="253">
        <f>'Pick up 1'!AN301</f>
        <v>0</v>
      </c>
      <c r="AN40" s="253">
        <f>'Pick up 1'!AO301</f>
        <v>0</v>
      </c>
      <c r="AO40" s="253">
        <f>'Pick up 1'!AP301</f>
        <v>0</v>
      </c>
      <c r="AP40" s="253">
        <f>'Pick up 1'!AQ301</f>
        <v>0</v>
      </c>
      <c r="AQ40" s="253">
        <f>'Pick up 1'!AR301</f>
        <v>0</v>
      </c>
      <c r="AR40" s="253">
        <f>'Pick up 1'!AS301</f>
        <v>0</v>
      </c>
      <c r="AS40" s="253">
        <f>'Pick up 1'!AT301</f>
        <v>0</v>
      </c>
      <c r="AT40" s="253">
        <f>'Pick up 1'!AU301</f>
        <v>0</v>
      </c>
      <c r="AU40" s="253">
        <f>'Pick up 1'!AV301</f>
        <v>0</v>
      </c>
      <c r="AV40" s="253">
        <f>'Pick up 1'!AW301</f>
        <v>0</v>
      </c>
      <c r="AW40" s="253">
        <f>'Pick up 1'!AX301</f>
        <v>0</v>
      </c>
      <c r="AX40" s="253">
        <f>'Pick up 1'!AY301</f>
        <v>0</v>
      </c>
      <c r="AY40" s="253">
        <f>'Pick up 1'!AZ301</f>
        <v>0</v>
      </c>
      <c r="AZ40" s="253">
        <f>'Pick up 1'!BA301</f>
        <v>0</v>
      </c>
      <c r="BA40" s="253">
        <f>'Pick up 1'!BB301</f>
        <v>0</v>
      </c>
      <c r="BB40" s="253">
        <f>'Pick up 1'!BC301</f>
        <v>0</v>
      </c>
      <c r="BC40" s="253">
        <f>'Pick up 1'!BD301</f>
        <v>0</v>
      </c>
      <c r="BD40" s="253">
        <f>'Pick up 1'!BE301</f>
        <v>0</v>
      </c>
      <c r="BE40" s="253">
        <f>'Pick up 1'!BF301</f>
        <v>0</v>
      </c>
      <c r="BF40" s="253">
        <f>'Pick up 1'!BG301</f>
        <v>0</v>
      </c>
      <c r="BG40" s="253">
        <f>'Pick up 1'!BH301</f>
        <v>0</v>
      </c>
      <c r="BH40" s="253">
        <f>'Pick up 1'!BI301</f>
        <v>0</v>
      </c>
      <c r="BI40" s="253">
        <f>'Pick up 1'!BJ301</f>
        <v>0</v>
      </c>
      <c r="BJ40" s="253">
        <f>'Pick up 1'!BK301</f>
        <v>0</v>
      </c>
      <c r="BK40" s="253">
        <f>'Pick up 1'!BL301</f>
        <v>0</v>
      </c>
      <c r="BL40" s="253">
        <f>'Pick up 1'!BM301</f>
        <v>0</v>
      </c>
      <c r="BM40" s="253">
        <f>'Pick up 1'!BN301</f>
        <v>0</v>
      </c>
      <c r="BN40" s="253">
        <f>'Pick up 1'!BO301</f>
        <v>0</v>
      </c>
      <c r="BO40" s="253">
        <f>'Pick up 1'!BP301</f>
        <v>0</v>
      </c>
      <c r="BP40" s="253">
        <f>'Pick up 1'!BQ301</f>
        <v>0</v>
      </c>
      <c r="BQ40" s="253">
        <f>'Pick up 1'!BR301</f>
        <v>0</v>
      </c>
      <c r="BR40" s="253">
        <f>'Pick up 1'!BS301</f>
        <v>0</v>
      </c>
      <c r="BS40" s="253">
        <f>'Pick up 1'!BT301</f>
        <v>0</v>
      </c>
      <c r="BT40" s="253">
        <f>'Pick up 1'!BU301</f>
        <v>0</v>
      </c>
      <c r="BU40" s="253">
        <f>'Pick up 1'!BV301</f>
        <v>0</v>
      </c>
      <c r="BV40" s="253">
        <f>'Pick up 1'!BW301</f>
        <v>0</v>
      </c>
      <c r="BW40" s="253">
        <f>'Pick up 1'!BX301</f>
        <v>0</v>
      </c>
      <c r="BX40" s="253">
        <f>'Pick up 1'!BY301</f>
        <v>0</v>
      </c>
      <c r="BY40" s="253">
        <f>'Pick up 1'!BZ301</f>
        <v>0</v>
      </c>
      <c r="BZ40" s="253">
        <f>'Pick up 1'!CA301</f>
        <v>0</v>
      </c>
      <c r="CA40" s="253">
        <f>'Pick up 1'!CB301</f>
        <v>0</v>
      </c>
      <c r="CB40" s="253">
        <f>'Pick up 1'!CC301</f>
        <v>0</v>
      </c>
      <c r="CC40" s="253">
        <f>'Pick up 1'!CD301</f>
        <v>0</v>
      </c>
      <c r="CD40" s="253">
        <f>'Pick up 1'!CE301</f>
        <v>0</v>
      </c>
      <c r="CE40" s="253">
        <f>'Pick up 1'!CF301</f>
        <v>0</v>
      </c>
      <c r="CF40" s="253">
        <f>'Pick up 1'!CG301</f>
        <v>0</v>
      </c>
      <c r="CG40" s="253">
        <f>'Pick up 1'!CH301</f>
        <v>0</v>
      </c>
      <c r="CH40" s="253">
        <f>'Pick up 1'!CI301</f>
        <v>0</v>
      </c>
      <c r="CI40" s="253">
        <f>'Pick up 1'!CJ301</f>
        <v>0</v>
      </c>
      <c r="CJ40" s="253">
        <f>'Pick up 1'!CK301</f>
        <v>0</v>
      </c>
      <c r="CK40" s="253">
        <f>'Pick up 1'!CL301</f>
        <v>0</v>
      </c>
      <c r="CL40" s="253">
        <f>'Pick up 1'!CM301</f>
        <v>0</v>
      </c>
      <c r="CM40" s="253">
        <f>'Pick up 1'!CN301</f>
        <v>0</v>
      </c>
      <c r="CN40" s="253">
        <f>'Pick up 1'!CO301</f>
        <v>0</v>
      </c>
      <c r="CO40" s="253">
        <f>'Pick up 1'!CP301</f>
        <v>0</v>
      </c>
      <c r="CP40" s="253">
        <f>'Pick up 1'!CQ301</f>
        <v>0</v>
      </c>
      <c r="CQ40" s="253">
        <f>'Pick up 1'!CR301</f>
        <v>0</v>
      </c>
      <c r="CR40" s="253">
        <f>'Pick up 1'!CS301</f>
        <v>0</v>
      </c>
      <c r="CS40" s="253">
        <f>'Pick up 1'!CT301</f>
        <v>0</v>
      </c>
      <c r="CT40" s="253">
        <f>'Pick up 1'!CU301</f>
        <v>0</v>
      </c>
      <c r="CU40" s="253">
        <f>'Pick up 1'!CV301</f>
        <v>0</v>
      </c>
      <c r="CV40" s="253">
        <f>'Pick up 1'!CW301</f>
        <v>0</v>
      </c>
      <c r="CW40" s="253">
        <f>'Pick up 1'!CX301</f>
        <v>0</v>
      </c>
      <c r="CX40" s="253">
        <f>'Pick up 1'!CY301</f>
        <v>0</v>
      </c>
      <c r="CY40" s="253">
        <f>'Pick up 1'!CZ301</f>
        <v>0</v>
      </c>
      <c r="CZ40" s="253">
        <f>'Pick up 1'!DA301</f>
        <v>0</v>
      </c>
      <c r="DA40" s="253">
        <f>'Pick up 1'!DB301</f>
        <v>0</v>
      </c>
      <c r="DB40" s="253">
        <f>'Pick up 1'!DC301</f>
        <v>0</v>
      </c>
      <c r="DC40" s="253">
        <f>'Pick up 1'!DD301</f>
        <v>0</v>
      </c>
      <c r="DD40" s="253">
        <f>'Pick up 1'!DE301</f>
        <v>0</v>
      </c>
      <c r="DE40" s="253">
        <f>'Pick up 1'!DF301</f>
        <v>0</v>
      </c>
      <c r="DF40" s="253">
        <f>'Pick up 1'!DG301</f>
        <v>0</v>
      </c>
      <c r="DG40" s="253">
        <f>'Pick up 1'!DH301</f>
        <v>0</v>
      </c>
      <c r="DH40" s="253">
        <f>'Pick up 1'!DI301</f>
        <v>0</v>
      </c>
      <c r="DI40" s="253">
        <f>'Pick up 1'!DJ301</f>
        <v>0</v>
      </c>
      <c r="DJ40" s="253">
        <f>'Pick up 1'!DK301</f>
        <v>0</v>
      </c>
      <c r="DK40" s="253">
        <f>'Pick up 1'!DL301</f>
        <v>0</v>
      </c>
      <c r="DL40" s="253">
        <f>'Pick up 1'!DM301</f>
        <v>0</v>
      </c>
      <c r="DM40" s="253">
        <f>'Pick up 1'!DN301</f>
        <v>0</v>
      </c>
      <c r="DN40" s="253">
        <f>'Pick up 1'!DO301</f>
        <v>0</v>
      </c>
      <c r="DO40" s="253">
        <f>'Pick up 1'!DP301</f>
        <v>0</v>
      </c>
      <c r="DP40" s="253">
        <f>'Pick up 1'!DQ301</f>
        <v>0</v>
      </c>
      <c r="DQ40" s="253">
        <f>'Pick up 1'!DR301</f>
        <v>0</v>
      </c>
      <c r="DR40" s="253">
        <f>'Pick up 1'!DS301</f>
        <v>0</v>
      </c>
      <c r="DS40" s="253">
        <f>'Pick up 1'!DT301</f>
        <v>0</v>
      </c>
      <c r="DT40" s="253">
        <f>'Pick up 1'!DU301</f>
        <v>0</v>
      </c>
      <c r="DU40" s="253">
        <f>'Pick up 1'!DV301</f>
        <v>0</v>
      </c>
      <c r="DV40" s="253">
        <f>'Pick up 1'!DW301</f>
        <v>0</v>
      </c>
      <c r="DW40" s="253">
        <f>'Pick up 1'!DX301</f>
        <v>0</v>
      </c>
      <c r="DX40" s="253">
        <f>'Pick up 1'!DY301</f>
        <v>0</v>
      </c>
      <c r="DY40" s="254">
        <f>'Pick up 1'!DZ301</f>
        <v>0</v>
      </c>
    </row>
    <row r="41" spans="1:129" x14ac:dyDescent="0.3">
      <c r="A41" s="207">
        <f t="shared" si="3"/>
        <v>43237</v>
      </c>
      <c r="B41" s="252">
        <f>'Pick up 1'!C309</f>
        <v>0</v>
      </c>
      <c r="C41" s="253">
        <f>'Pick up 1'!D309</f>
        <v>0</v>
      </c>
      <c r="D41" s="253">
        <f>'Pick up 1'!E309</f>
        <v>0</v>
      </c>
      <c r="E41" s="253">
        <f>'Pick up 1'!F309</f>
        <v>0</v>
      </c>
      <c r="F41" s="253">
        <f>'Pick up 1'!G309</f>
        <v>0</v>
      </c>
      <c r="G41" s="253">
        <f>'Pick up 1'!H309</f>
        <v>0</v>
      </c>
      <c r="H41" s="253">
        <f>'Pick up 1'!I309</f>
        <v>0</v>
      </c>
      <c r="I41" s="253">
        <f>'Pick up 1'!J309</f>
        <v>0</v>
      </c>
      <c r="J41" s="253">
        <f>'Pick up 1'!K309</f>
        <v>0</v>
      </c>
      <c r="K41" s="253">
        <f>'Pick up 1'!L309</f>
        <v>0</v>
      </c>
      <c r="L41" s="253">
        <f>'Pick up 1'!M309</f>
        <v>0</v>
      </c>
      <c r="M41" s="253">
        <f>'Pick up 1'!N309</f>
        <v>0</v>
      </c>
      <c r="N41" s="253">
        <f>'Pick up 1'!O309</f>
        <v>0</v>
      </c>
      <c r="O41" s="253">
        <f>'Pick up 1'!P309</f>
        <v>0</v>
      </c>
      <c r="P41" s="253">
        <f>'Pick up 1'!Q309</f>
        <v>0</v>
      </c>
      <c r="Q41" s="253">
        <f>'Pick up 1'!R309</f>
        <v>0</v>
      </c>
      <c r="R41" s="253">
        <f>'Pick up 1'!S309</f>
        <v>0</v>
      </c>
      <c r="S41" s="253">
        <f>'Pick up 1'!T309</f>
        <v>0</v>
      </c>
      <c r="T41" s="253">
        <f>'Pick up 1'!U309</f>
        <v>0</v>
      </c>
      <c r="U41" s="253">
        <f>'Pick up 1'!V309</f>
        <v>0</v>
      </c>
      <c r="V41" s="253">
        <f>'Pick up 1'!W309</f>
        <v>0</v>
      </c>
      <c r="W41" s="253">
        <f>'Pick up 1'!X309</f>
        <v>0</v>
      </c>
      <c r="X41" s="253">
        <f>'Pick up 1'!Y309</f>
        <v>0</v>
      </c>
      <c r="Y41" s="253">
        <f>'Pick up 1'!Z309</f>
        <v>0</v>
      </c>
      <c r="Z41" s="253">
        <f>'Pick up 1'!AA309</f>
        <v>0</v>
      </c>
      <c r="AA41" s="253">
        <f>'Pick up 1'!AB309</f>
        <v>0</v>
      </c>
      <c r="AB41" s="253">
        <f>'Pick up 1'!AC309</f>
        <v>0</v>
      </c>
      <c r="AC41" s="253">
        <f>'Pick up 1'!AD309</f>
        <v>0</v>
      </c>
      <c r="AD41" s="253">
        <f>'Pick up 1'!AE309</f>
        <v>0</v>
      </c>
      <c r="AE41" s="253">
        <f>'Pick up 1'!AF309</f>
        <v>0</v>
      </c>
      <c r="AF41" s="253">
        <f>'Pick up 1'!AG309</f>
        <v>0</v>
      </c>
      <c r="AG41" s="253">
        <f>'Pick up 1'!AH309</f>
        <v>0</v>
      </c>
      <c r="AH41" s="253">
        <f>'Pick up 1'!AI309</f>
        <v>0</v>
      </c>
      <c r="AI41" s="253">
        <f>'Pick up 1'!AJ309</f>
        <v>0</v>
      </c>
      <c r="AJ41" s="253">
        <f>'Pick up 1'!AK309</f>
        <v>0</v>
      </c>
      <c r="AK41" s="253">
        <f>'Pick up 1'!AL309</f>
        <v>0</v>
      </c>
      <c r="AL41" s="253">
        <f>'Pick up 1'!AM309</f>
        <v>0</v>
      </c>
      <c r="AM41" s="253">
        <f>'Pick up 1'!AN309</f>
        <v>0</v>
      </c>
      <c r="AN41" s="253">
        <f>'Pick up 1'!AO309</f>
        <v>0</v>
      </c>
      <c r="AO41" s="253">
        <f>'Pick up 1'!AP309</f>
        <v>0</v>
      </c>
      <c r="AP41" s="253">
        <f>'Pick up 1'!AQ309</f>
        <v>0</v>
      </c>
      <c r="AQ41" s="253">
        <f>'Pick up 1'!AR309</f>
        <v>0</v>
      </c>
      <c r="AR41" s="253">
        <f>'Pick up 1'!AS309</f>
        <v>0</v>
      </c>
      <c r="AS41" s="253">
        <f>'Pick up 1'!AT309</f>
        <v>0</v>
      </c>
      <c r="AT41" s="253">
        <f>'Pick up 1'!AU309</f>
        <v>0</v>
      </c>
      <c r="AU41" s="253">
        <f>'Pick up 1'!AV309</f>
        <v>0</v>
      </c>
      <c r="AV41" s="253">
        <f>'Pick up 1'!AW309</f>
        <v>0</v>
      </c>
      <c r="AW41" s="253">
        <f>'Pick up 1'!AX309</f>
        <v>0</v>
      </c>
      <c r="AX41" s="253">
        <f>'Pick up 1'!AY309</f>
        <v>0</v>
      </c>
      <c r="AY41" s="253">
        <f>'Pick up 1'!AZ309</f>
        <v>0</v>
      </c>
      <c r="AZ41" s="253">
        <f>'Pick up 1'!BA309</f>
        <v>0</v>
      </c>
      <c r="BA41" s="253">
        <f>'Pick up 1'!BB309</f>
        <v>0</v>
      </c>
      <c r="BB41" s="253">
        <f>'Pick up 1'!BC309</f>
        <v>0</v>
      </c>
      <c r="BC41" s="253">
        <f>'Pick up 1'!BD309</f>
        <v>0</v>
      </c>
      <c r="BD41" s="253">
        <f>'Pick up 1'!BE309</f>
        <v>0</v>
      </c>
      <c r="BE41" s="253">
        <f>'Pick up 1'!BF309</f>
        <v>0</v>
      </c>
      <c r="BF41" s="253">
        <f>'Pick up 1'!BG309</f>
        <v>0</v>
      </c>
      <c r="BG41" s="253">
        <f>'Pick up 1'!BH309</f>
        <v>0</v>
      </c>
      <c r="BH41" s="253">
        <f>'Pick up 1'!BI309</f>
        <v>0</v>
      </c>
      <c r="BI41" s="253">
        <f>'Pick up 1'!BJ309</f>
        <v>0</v>
      </c>
      <c r="BJ41" s="253">
        <f>'Pick up 1'!BK309</f>
        <v>0</v>
      </c>
      <c r="BK41" s="253">
        <f>'Pick up 1'!BL309</f>
        <v>0</v>
      </c>
      <c r="BL41" s="253">
        <f>'Pick up 1'!BM309</f>
        <v>0</v>
      </c>
      <c r="BM41" s="253">
        <f>'Pick up 1'!BN309</f>
        <v>0</v>
      </c>
      <c r="BN41" s="253">
        <f>'Pick up 1'!BO309</f>
        <v>0</v>
      </c>
      <c r="BO41" s="253">
        <f>'Pick up 1'!BP309</f>
        <v>0</v>
      </c>
      <c r="BP41" s="253">
        <f>'Pick up 1'!BQ309</f>
        <v>0</v>
      </c>
      <c r="BQ41" s="253">
        <f>'Pick up 1'!BR309</f>
        <v>0</v>
      </c>
      <c r="BR41" s="253">
        <f>'Pick up 1'!BS309</f>
        <v>0</v>
      </c>
      <c r="BS41" s="253">
        <f>'Pick up 1'!BT309</f>
        <v>0</v>
      </c>
      <c r="BT41" s="253">
        <f>'Pick up 1'!BU309</f>
        <v>0</v>
      </c>
      <c r="BU41" s="253">
        <f>'Pick up 1'!BV309</f>
        <v>0</v>
      </c>
      <c r="BV41" s="253">
        <f>'Pick up 1'!BW309</f>
        <v>0</v>
      </c>
      <c r="BW41" s="253">
        <f>'Pick up 1'!BX309</f>
        <v>0</v>
      </c>
      <c r="BX41" s="253">
        <f>'Pick up 1'!BY309</f>
        <v>0</v>
      </c>
      <c r="BY41" s="253">
        <f>'Pick up 1'!BZ309</f>
        <v>0</v>
      </c>
      <c r="BZ41" s="253">
        <f>'Pick up 1'!CA309</f>
        <v>0</v>
      </c>
      <c r="CA41" s="253">
        <f>'Pick up 1'!CB309</f>
        <v>0</v>
      </c>
      <c r="CB41" s="253">
        <f>'Pick up 1'!CC309</f>
        <v>0</v>
      </c>
      <c r="CC41" s="253">
        <f>'Pick up 1'!CD309</f>
        <v>0</v>
      </c>
      <c r="CD41" s="253">
        <f>'Pick up 1'!CE309</f>
        <v>0</v>
      </c>
      <c r="CE41" s="253">
        <f>'Pick up 1'!CF309</f>
        <v>0</v>
      </c>
      <c r="CF41" s="253">
        <f>'Pick up 1'!CG309</f>
        <v>0</v>
      </c>
      <c r="CG41" s="253">
        <f>'Pick up 1'!CH309</f>
        <v>0</v>
      </c>
      <c r="CH41" s="253">
        <f>'Pick up 1'!CI309</f>
        <v>0</v>
      </c>
      <c r="CI41" s="253">
        <f>'Pick up 1'!CJ309</f>
        <v>0</v>
      </c>
      <c r="CJ41" s="253">
        <f>'Pick up 1'!CK309</f>
        <v>0</v>
      </c>
      <c r="CK41" s="253">
        <f>'Pick up 1'!CL309</f>
        <v>0</v>
      </c>
      <c r="CL41" s="253">
        <f>'Pick up 1'!CM309</f>
        <v>0</v>
      </c>
      <c r="CM41" s="253">
        <f>'Pick up 1'!CN309</f>
        <v>0</v>
      </c>
      <c r="CN41" s="253">
        <f>'Pick up 1'!CO309</f>
        <v>0</v>
      </c>
      <c r="CO41" s="253">
        <f>'Pick up 1'!CP309</f>
        <v>0</v>
      </c>
      <c r="CP41" s="253">
        <f>'Pick up 1'!CQ309</f>
        <v>0</v>
      </c>
      <c r="CQ41" s="253">
        <f>'Pick up 1'!CR309</f>
        <v>0</v>
      </c>
      <c r="CR41" s="253">
        <f>'Pick up 1'!CS309</f>
        <v>0</v>
      </c>
      <c r="CS41" s="253">
        <f>'Pick up 1'!CT309</f>
        <v>0</v>
      </c>
      <c r="CT41" s="253">
        <f>'Pick up 1'!CU309</f>
        <v>0</v>
      </c>
      <c r="CU41" s="253">
        <f>'Pick up 1'!CV309</f>
        <v>0</v>
      </c>
      <c r="CV41" s="253">
        <f>'Pick up 1'!CW309</f>
        <v>0</v>
      </c>
      <c r="CW41" s="253">
        <f>'Pick up 1'!CX309</f>
        <v>0</v>
      </c>
      <c r="CX41" s="253">
        <f>'Pick up 1'!CY309</f>
        <v>0</v>
      </c>
      <c r="CY41" s="253">
        <f>'Pick up 1'!CZ309</f>
        <v>0</v>
      </c>
      <c r="CZ41" s="253">
        <f>'Pick up 1'!DA309</f>
        <v>0</v>
      </c>
      <c r="DA41" s="253">
        <f>'Pick up 1'!DB309</f>
        <v>0</v>
      </c>
      <c r="DB41" s="253">
        <f>'Pick up 1'!DC309</f>
        <v>0</v>
      </c>
      <c r="DC41" s="253">
        <f>'Pick up 1'!DD309</f>
        <v>0</v>
      </c>
      <c r="DD41" s="253">
        <f>'Pick up 1'!DE309</f>
        <v>0</v>
      </c>
      <c r="DE41" s="253">
        <f>'Pick up 1'!DF309</f>
        <v>0</v>
      </c>
      <c r="DF41" s="253">
        <f>'Pick up 1'!DG309</f>
        <v>0</v>
      </c>
      <c r="DG41" s="253">
        <f>'Pick up 1'!DH309</f>
        <v>0</v>
      </c>
      <c r="DH41" s="253">
        <f>'Pick up 1'!DI309</f>
        <v>0</v>
      </c>
      <c r="DI41" s="253">
        <f>'Pick up 1'!DJ309</f>
        <v>0</v>
      </c>
      <c r="DJ41" s="253">
        <f>'Pick up 1'!DK309</f>
        <v>0</v>
      </c>
      <c r="DK41" s="253">
        <f>'Pick up 1'!DL309</f>
        <v>0</v>
      </c>
      <c r="DL41" s="253">
        <f>'Pick up 1'!DM309</f>
        <v>0</v>
      </c>
      <c r="DM41" s="253">
        <f>'Pick up 1'!DN309</f>
        <v>0</v>
      </c>
      <c r="DN41" s="253">
        <f>'Pick up 1'!DO309</f>
        <v>0</v>
      </c>
      <c r="DO41" s="253">
        <f>'Pick up 1'!DP309</f>
        <v>0</v>
      </c>
      <c r="DP41" s="253">
        <f>'Pick up 1'!DQ309</f>
        <v>0</v>
      </c>
      <c r="DQ41" s="253">
        <f>'Pick up 1'!DR309</f>
        <v>0</v>
      </c>
      <c r="DR41" s="253">
        <f>'Pick up 1'!DS309</f>
        <v>0</v>
      </c>
      <c r="DS41" s="253">
        <f>'Pick up 1'!DT309</f>
        <v>0</v>
      </c>
      <c r="DT41" s="253">
        <f>'Pick up 1'!DU309</f>
        <v>0</v>
      </c>
      <c r="DU41" s="253">
        <f>'Pick up 1'!DV309</f>
        <v>0</v>
      </c>
      <c r="DV41" s="253">
        <f>'Pick up 1'!DW309</f>
        <v>0</v>
      </c>
      <c r="DW41" s="253">
        <f>'Pick up 1'!DX309</f>
        <v>0</v>
      </c>
      <c r="DX41" s="253">
        <f>'Pick up 1'!DY309</f>
        <v>0</v>
      </c>
      <c r="DY41" s="254">
        <f>'Pick up 1'!DZ309</f>
        <v>0</v>
      </c>
    </row>
    <row r="42" spans="1:129" x14ac:dyDescent="0.3">
      <c r="A42" s="207">
        <f t="shared" si="3"/>
        <v>43244</v>
      </c>
      <c r="B42" s="252">
        <f>'Pick up 1'!C317</f>
        <v>0</v>
      </c>
      <c r="C42" s="253">
        <f>'Pick up 1'!D317</f>
        <v>0</v>
      </c>
      <c r="D42" s="253">
        <f>'Pick up 1'!E317</f>
        <v>0</v>
      </c>
      <c r="E42" s="253">
        <f>'Pick up 1'!F317</f>
        <v>0</v>
      </c>
      <c r="F42" s="253">
        <f>'Pick up 1'!G317</f>
        <v>0</v>
      </c>
      <c r="G42" s="253">
        <f>'Pick up 1'!H317</f>
        <v>0</v>
      </c>
      <c r="H42" s="253">
        <f>'Pick up 1'!I317</f>
        <v>0</v>
      </c>
      <c r="I42" s="253">
        <f>'Pick up 1'!J317</f>
        <v>0</v>
      </c>
      <c r="J42" s="253">
        <f>'Pick up 1'!K317</f>
        <v>0</v>
      </c>
      <c r="K42" s="253">
        <f>'Pick up 1'!L317</f>
        <v>0</v>
      </c>
      <c r="L42" s="253">
        <f>'Pick up 1'!M317</f>
        <v>0</v>
      </c>
      <c r="M42" s="253">
        <f>'Pick up 1'!N317</f>
        <v>0</v>
      </c>
      <c r="N42" s="253">
        <f>'Pick up 1'!O317</f>
        <v>0</v>
      </c>
      <c r="O42" s="253">
        <f>'Pick up 1'!P317</f>
        <v>0</v>
      </c>
      <c r="P42" s="253">
        <f>'Pick up 1'!Q317</f>
        <v>0</v>
      </c>
      <c r="Q42" s="253">
        <f>'Pick up 1'!R317</f>
        <v>0</v>
      </c>
      <c r="R42" s="253">
        <f>'Pick up 1'!S317</f>
        <v>0</v>
      </c>
      <c r="S42" s="253">
        <f>'Pick up 1'!T317</f>
        <v>0</v>
      </c>
      <c r="T42" s="253">
        <f>'Pick up 1'!U317</f>
        <v>0</v>
      </c>
      <c r="U42" s="253">
        <f>'Pick up 1'!V317</f>
        <v>0</v>
      </c>
      <c r="V42" s="253">
        <f>'Pick up 1'!W317</f>
        <v>0</v>
      </c>
      <c r="W42" s="253">
        <f>'Pick up 1'!X317</f>
        <v>0</v>
      </c>
      <c r="X42" s="253">
        <f>'Pick up 1'!Y317</f>
        <v>0</v>
      </c>
      <c r="Y42" s="253">
        <f>'Pick up 1'!Z317</f>
        <v>0</v>
      </c>
      <c r="Z42" s="253">
        <f>'Pick up 1'!AA317</f>
        <v>0</v>
      </c>
      <c r="AA42" s="253">
        <f>'Pick up 1'!AB317</f>
        <v>0</v>
      </c>
      <c r="AB42" s="253">
        <f>'Pick up 1'!AC317</f>
        <v>0</v>
      </c>
      <c r="AC42" s="253">
        <f>'Pick up 1'!AD317</f>
        <v>0</v>
      </c>
      <c r="AD42" s="253">
        <f>'Pick up 1'!AE317</f>
        <v>0</v>
      </c>
      <c r="AE42" s="253">
        <f>'Pick up 1'!AF317</f>
        <v>0</v>
      </c>
      <c r="AF42" s="253">
        <f>'Pick up 1'!AG317</f>
        <v>0</v>
      </c>
      <c r="AG42" s="253">
        <f>'Pick up 1'!AH317</f>
        <v>0</v>
      </c>
      <c r="AH42" s="253">
        <f>'Pick up 1'!AI317</f>
        <v>0</v>
      </c>
      <c r="AI42" s="253">
        <f>'Pick up 1'!AJ317</f>
        <v>0</v>
      </c>
      <c r="AJ42" s="253">
        <f>'Pick up 1'!AK317</f>
        <v>0</v>
      </c>
      <c r="AK42" s="253">
        <f>'Pick up 1'!AL317</f>
        <v>0</v>
      </c>
      <c r="AL42" s="253">
        <f>'Pick up 1'!AM317</f>
        <v>0</v>
      </c>
      <c r="AM42" s="253">
        <f>'Pick up 1'!AN317</f>
        <v>0</v>
      </c>
      <c r="AN42" s="253">
        <f>'Pick up 1'!AO317</f>
        <v>0</v>
      </c>
      <c r="AO42" s="253">
        <f>'Pick up 1'!AP317</f>
        <v>0</v>
      </c>
      <c r="AP42" s="253">
        <f>'Pick up 1'!AQ317</f>
        <v>0</v>
      </c>
      <c r="AQ42" s="253">
        <f>'Pick up 1'!AR317</f>
        <v>0</v>
      </c>
      <c r="AR42" s="253">
        <f>'Pick up 1'!AS317</f>
        <v>0</v>
      </c>
      <c r="AS42" s="253">
        <f>'Pick up 1'!AT317</f>
        <v>0</v>
      </c>
      <c r="AT42" s="253">
        <f>'Pick up 1'!AU317</f>
        <v>0</v>
      </c>
      <c r="AU42" s="253">
        <f>'Pick up 1'!AV317</f>
        <v>0</v>
      </c>
      <c r="AV42" s="253">
        <f>'Pick up 1'!AW317</f>
        <v>0</v>
      </c>
      <c r="AW42" s="253">
        <f>'Pick up 1'!AX317</f>
        <v>0</v>
      </c>
      <c r="AX42" s="253">
        <f>'Pick up 1'!AY317</f>
        <v>0</v>
      </c>
      <c r="AY42" s="253">
        <f>'Pick up 1'!AZ317</f>
        <v>0</v>
      </c>
      <c r="AZ42" s="253">
        <f>'Pick up 1'!BA317</f>
        <v>0</v>
      </c>
      <c r="BA42" s="253">
        <f>'Pick up 1'!BB317</f>
        <v>0</v>
      </c>
      <c r="BB42" s="253">
        <f>'Pick up 1'!BC317</f>
        <v>0</v>
      </c>
      <c r="BC42" s="253">
        <f>'Pick up 1'!BD317</f>
        <v>0</v>
      </c>
      <c r="BD42" s="253">
        <f>'Pick up 1'!BE317</f>
        <v>0</v>
      </c>
      <c r="BE42" s="253">
        <f>'Pick up 1'!BF317</f>
        <v>0</v>
      </c>
      <c r="BF42" s="253">
        <f>'Pick up 1'!BG317</f>
        <v>0</v>
      </c>
      <c r="BG42" s="253">
        <f>'Pick up 1'!BH317</f>
        <v>0</v>
      </c>
      <c r="BH42" s="253">
        <f>'Pick up 1'!BI317</f>
        <v>0</v>
      </c>
      <c r="BI42" s="253">
        <f>'Pick up 1'!BJ317</f>
        <v>0</v>
      </c>
      <c r="BJ42" s="253">
        <f>'Pick up 1'!BK317</f>
        <v>0</v>
      </c>
      <c r="BK42" s="253">
        <f>'Pick up 1'!BL317</f>
        <v>0</v>
      </c>
      <c r="BL42" s="253">
        <f>'Pick up 1'!BM317</f>
        <v>0</v>
      </c>
      <c r="BM42" s="253">
        <f>'Pick up 1'!BN317</f>
        <v>0</v>
      </c>
      <c r="BN42" s="253">
        <f>'Pick up 1'!BO317</f>
        <v>0</v>
      </c>
      <c r="BO42" s="253">
        <f>'Pick up 1'!BP317</f>
        <v>0</v>
      </c>
      <c r="BP42" s="253">
        <f>'Pick up 1'!BQ317</f>
        <v>0</v>
      </c>
      <c r="BQ42" s="253">
        <f>'Pick up 1'!BR317</f>
        <v>0</v>
      </c>
      <c r="BR42" s="253">
        <f>'Pick up 1'!BS317</f>
        <v>0</v>
      </c>
      <c r="BS42" s="253">
        <f>'Pick up 1'!BT317</f>
        <v>0</v>
      </c>
      <c r="BT42" s="253">
        <f>'Pick up 1'!BU317</f>
        <v>0</v>
      </c>
      <c r="BU42" s="253">
        <f>'Pick up 1'!BV317</f>
        <v>0</v>
      </c>
      <c r="BV42" s="253">
        <f>'Pick up 1'!BW317</f>
        <v>0</v>
      </c>
      <c r="BW42" s="253">
        <f>'Pick up 1'!BX317</f>
        <v>0</v>
      </c>
      <c r="BX42" s="253">
        <f>'Pick up 1'!BY317</f>
        <v>0</v>
      </c>
      <c r="BY42" s="253">
        <f>'Pick up 1'!BZ317</f>
        <v>0</v>
      </c>
      <c r="BZ42" s="253">
        <f>'Pick up 1'!CA317</f>
        <v>0</v>
      </c>
      <c r="CA42" s="253">
        <f>'Pick up 1'!CB317</f>
        <v>0</v>
      </c>
      <c r="CB42" s="253">
        <f>'Pick up 1'!CC317</f>
        <v>0</v>
      </c>
      <c r="CC42" s="253">
        <f>'Pick up 1'!CD317</f>
        <v>0</v>
      </c>
      <c r="CD42" s="253">
        <f>'Pick up 1'!CE317</f>
        <v>0</v>
      </c>
      <c r="CE42" s="253">
        <f>'Pick up 1'!CF317</f>
        <v>0</v>
      </c>
      <c r="CF42" s="253">
        <f>'Pick up 1'!CG317</f>
        <v>0</v>
      </c>
      <c r="CG42" s="253">
        <f>'Pick up 1'!CH317</f>
        <v>0</v>
      </c>
      <c r="CH42" s="253">
        <f>'Pick up 1'!CI317</f>
        <v>0</v>
      </c>
      <c r="CI42" s="253">
        <f>'Pick up 1'!CJ317</f>
        <v>0</v>
      </c>
      <c r="CJ42" s="253">
        <f>'Pick up 1'!CK317</f>
        <v>0</v>
      </c>
      <c r="CK42" s="253">
        <f>'Pick up 1'!CL317</f>
        <v>0</v>
      </c>
      <c r="CL42" s="253">
        <f>'Pick up 1'!CM317</f>
        <v>0</v>
      </c>
      <c r="CM42" s="253">
        <f>'Pick up 1'!CN317</f>
        <v>0</v>
      </c>
      <c r="CN42" s="253">
        <f>'Pick up 1'!CO317</f>
        <v>0</v>
      </c>
      <c r="CO42" s="253">
        <f>'Pick up 1'!CP317</f>
        <v>0</v>
      </c>
      <c r="CP42" s="253">
        <f>'Pick up 1'!CQ317</f>
        <v>0</v>
      </c>
      <c r="CQ42" s="253">
        <f>'Pick up 1'!CR317</f>
        <v>0</v>
      </c>
      <c r="CR42" s="253">
        <f>'Pick up 1'!CS317</f>
        <v>0</v>
      </c>
      <c r="CS42" s="253">
        <f>'Pick up 1'!CT317</f>
        <v>0</v>
      </c>
      <c r="CT42" s="253">
        <f>'Pick up 1'!CU317</f>
        <v>0</v>
      </c>
      <c r="CU42" s="253">
        <f>'Pick up 1'!CV317</f>
        <v>0</v>
      </c>
      <c r="CV42" s="253">
        <f>'Pick up 1'!CW317</f>
        <v>0</v>
      </c>
      <c r="CW42" s="253">
        <f>'Pick up 1'!CX317</f>
        <v>0</v>
      </c>
      <c r="CX42" s="253">
        <f>'Pick up 1'!CY317</f>
        <v>0</v>
      </c>
      <c r="CY42" s="253">
        <f>'Pick up 1'!CZ317</f>
        <v>0</v>
      </c>
      <c r="CZ42" s="253">
        <f>'Pick up 1'!DA317</f>
        <v>0</v>
      </c>
      <c r="DA42" s="253">
        <f>'Pick up 1'!DB317</f>
        <v>0</v>
      </c>
      <c r="DB42" s="253">
        <f>'Pick up 1'!DC317</f>
        <v>0</v>
      </c>
      <c r="DC42" s="253">
        <f>'Pick up 1'!DD317</f>
        <v>0</v>
      </c>
      <c r="DD42" s="253">
        <f>'Pick up 1'!DE317</f>
        <v>0</v>
      </c>
      <c r="DE42" s="253">
        <f>'Pick up 1'!DF317</f>
        <v>0</v>
      </c>
      <c r="DF42" s="253">
        <f>'Pick up 1'!DG317</f>
        <v>0</v>
      </c>
      <c r="DG42" s="253">
        <f>'Pick up 1'!DH317</f>
        <v>0</v>
      </c>
      <c r="DH42" s="253">
        <f>'Pick up 1'!DI317</f>
        <v>0</v>
      </c>
      <c r="DI42" s="253">
        <f>'Pick up 1'!DJ317</f>
        <v>0</v>
      </c>
      <c r="DJ42" s="253">
        <f>'Pick up 1'!DK317</f>
        <v>0</v>
      </c>
      <c r="DK42" s="253">
        <f>'Pick up 1'!DL317</f>
        <v>0</v>
      </c>
      <c r="DL42" s="253">
        <f>'Pick up 1'!DM317</f>
        <v>0</v>
      </c>
      <c r="DM42" s="253">
        <f>'Pick up 1'!DN317</f>
        <v>0</v>
      </c>
      <c r="DN42" s="253">
        <f>'Pick up 1'!DO317</f>
        <v>0</v>
      </c>
      <c r="DO42" s="253">
        <f>'Pick up 1'!DP317</f>
        <v>0</v>
      </c>
      <c r="DP42" s="253">
        <f>'Pick up 1'!DQ317</f>
        <v>0</v>
      </c>
      <c r="DQ42" s="253">
        <f>'Pick up 1'!DR317</f>
        <v>0</v>
      </c>
      <c r="DR42" s="253">
        <f>'Pick up 1'!DS317</f>
        <v>0</v>
      </c>
      <c r="DS42" s="253">
        <f>'Pick up 1'!DT317</f>
        <v>0</v>
      </c>
      <c r="DT42" s="253">
        <f>'Pick up 1'!DU317</f>
        <v>0</v>
      </c>
      <c r="DU42" s="253">
        <f>'Pick up 1'!DV317</f>
        <v>0</v>
      </c>
      <c r="DV42" s="253">
        <f>'Pick up 1'!DW317</f>
        <v>0</v>
      </c>
      <c r="DW42" s="253">
        <f>'Pick up 1'!DX317</f>
        <v>0</v>
      </c>
      <c r="DX42" s="253">
        <f>'Pick up 1'!DY317</f>
        <v>0</v>
      </c>
      <c r="DY42" s="254">
        <f>'Pick up 1'!DZ317</f>
        <v>0</v>
      </c>
    </row>
    <row r="43" spans="1:129" x14ac:dyDescent="0.3">
      <c r="A43" s="207">
        <f t="shared" si="3"/>
        <v>43251</v>
      </c>
      <c r="B43" s="252">
        <f>'Pick up 1'!C325</f>
        <v>0</v>
      </c>
      <c r="C43" s="253">
        <f>'Pick up 1'!D325</f>
        <v>0</v>
      </c>
      <c r="D43" s="253">
        <f>'Pick up 1'!E325</f>
        <v>0</v>
      </c>
      <c r="E43" s="253">
        <f>'Pick up 1'!F325</f>
        <v>0</v>
      </c>
      <c r="F43" s="253">
        <f>'Pick up 1'!G325</f>
        <v>0</v>
      </c>
      <c r="G43" s="253">
        <f>'Pick up 1'!H325</f>
        <v>0</v>
      </c>
      <c r="H43" s="253">
        <f>'Pick up 1'!I325</f>
        <v>0</v>
      </c>
      <c r="I43" s="253">
        <f>'Pick up 1'!J325</f>
        <v>0</v>
      </c>
      <c r="J43" s="253">
        <f>'Pick up 1'!K325</f>
        <v>0</v>
      </c>
      <c r="K43" s="253">
        <f>'Pick up 1'!L325</f>
        <v>0</v>
      </c>
      <c r="L43" s="253">
        <f>'Pick up 1'!M325</f>
        <v>0</v>
      </c>
      <c r="M43" s="253">
        <f>'Pick up 1'!N325</f>
        <v>0</v>
      </c>
      <c r="N43" s="253">
        <f>'Pick up 1'!O325</f>
        <v>0</v>
      </c>
      <c r="O43" s="253">
        <f>'Pick up 1'!P325</f>
        <v>0</v>
      </c>
      <c r="P43" s="253">
        <f>'Pick up 1'!Q325</f>
        <v>0</v>
      </c>
      <c r="Q43" s="253">
        <f>'Pick up 1'!R325</f>
        <v>0</v>
      </c>
      <c r="R43" s="253">
        <f>'Pick up 1'!S325</f>
        <v>0</v>
      </c>
      <c r="S43" s="253">
        <f>'Pick up 1'!T325</f>
        <v>0</v>
      </c>
      <c r="T43" s="253">
        <f>'Pick up 1'!U325</f>
        <v>0</v>
      </c>
      <c r="U43" s="253">
        <f>'Pick up 1'!V325</f>
        <v>0</v>
      </c>
      <c r="V43" s="253">
        <f>'Pick up 1'!W325</f>
        <v>0</v>
      </c>
      <c r="W43" s="253">
        <f>'Pick up 1'!X325</f>
        <v>0</v>
      </c>
      <c r="X43" s="253">
        <f>'Pick up 1'!Y325</f>
        <v>0</v>
      </c>
      <c r="Y43" s="253">
        <f>'Pick up 1'!Z325</f>
        <v>0</v>
      </c>
      <c r="Z43" s="253">
        <f>'Pick up 1'!AA325</f>
        <v>0</v>
      </c>
      <c r="AA43" s="253">
        <f>'Pick up 1'!AB325</f>
        <v>0</v>
      </c>
      <c r="AB43" s="253">
        <f>'Pick up 1'!AC325</f>
        <v>0</v>
      </c>
      <c r="AC43" s="253">
        <f>'Pick up 1'!AD325</f>
        <v>0</v>
      </c>
      <c r="AD43" s="253">
        <f>'Pick up 1'!AE325</f>
        <v>0</v>
      </c>
      <c r="AE43" s="253">
        <f>'Pick up 1'!AF325</f>
        <v>0</v>
      </c>
      <c r="AF43" s="253">
        <f>'Pick up 1'!AG325</f>
        <v>0</v>
      </c>
      <c r="AG43" s="253">
        <f>'Pick up 1'!AH325</f>
        <v>0</v>
      </c>
      <c r="AH43" s="253">
        <f>'Pick up 1'!AI325</f>
        <v>0</v>
      </c>
      <c r="AI43" s="253">
        <f>'Pick up 1'!AJ325</f>
        <v>0</v>
      </c>
      <c r="AJ43" s="253">
        <f>'Pick up 1'!AK325</f>
        <v>0</v>
      </c>
      <c r="AK43" s="253">
        <f>'Pick up 1'!AL325</f>
        <v>0</v>
      </c>
      <c r="AL43" s="253">
        <f>'Pick up 1'!AM325</f>
        <v>0</v>
      </c>
      <c r="AM43" s="253">
        <f>'Pick up 1'!AN325</f>
        <v>0</v>
      </c>
      <c r="AN43" s="253">
        <f>'Pick up 1'!AO325</f>
        <v>0</v>
      </c>
      <c r="AO43" s="253">
        <f>'Pick up 1'!AP325</f>
        <v>0</v>
      </c>
      <c r="AP43" s="253">
        <f>'Pick up 1'!AQ325</f>
        <v>0</v>
      </c>
      <c r="AQ43" s="253">
        <f>'Pick up 1'!AR325</f>
        <v>0</v>
      </c>
      <c r="AR43" s="253">
        <f>'Pick up 1'!AS325</f>
        <v>0</v>
      </c>
      <c r="AS43" s="253">
        <f>'Pick up 1'!AT325</f>
        <v>0</v>
      </c>
      <c r="AT43" s="253">
        <f>'Pick up 1'!AU325</f>
        <v>0</v>
      </c>
      <c r="AU43" s="253">
        <f>'Pick up 1'!AV325</f>
        <v>0</v>
      </c>
      <c r="AV43" s="253">
        <f>'Pick up 1'!AW325</f>
        <v>0</v>
      </c>
      <c r="AW43" s="253">
        <f>'Pick up 1'!AX325</f>
        <v>0</v>
      </c>
      <c r="AX43" s="253">
        <f>'Pick up 1'!AY325</f>
        <v>0</v>
      </c>
      <c r="AY43" s="253">
        <f>'Pick up 1'!AZ325</f>
        <v>0</v>
      </c>
      <c r="AZ43" s="253">
        <f>'Pick up 1'!BA325</f>
        <v>0</v>
      </c>
      <c r="BA43" s="253">
        <f>'Pick up 1'!BB325</f>
        <v>0</v>
      </c>
      <c r="BB43" s="253">
        <f>'Pick up 1'!BC325</f>
        <v>0</v>
      </c>
      <c r="BC43" s="253">
        <f>'Pick up 1'!BD325</f>
        <v>0</v>
      </c>
      <c r="BD43" s="253">
        <f>'Pick up 1'!BE325</f>
        <v>0</v>
      </c>
      <c r="BE43" s="253">
        <f>'Pick up 1'!BF325</f>
        <v>0</v>
      </c>
      <c r="BF43" s="253">
        <f>'Pick up 1'!BG325</f>
        <v>0</v>
      </c>
      <c r="BG43" s="253">
        <f>'Pick up 1'!BH325</f>
        <v>0</v>
      </c>
      <c r="BH43" s="253">
        <f>'Pick up 1'!BI325</f>
        <v>0</v>
      </c>
      <c r="BI43" s="253">
        <f>'Pick up 1'!BJ325</f>
        <v>0</v>
      </c>
      <c r="BJ43" s="253">
        <f>'Pick up 1'!BK325</f>
        <v>0</v>
      </c>
      <c r="BK43" s="253">
        <f>'Pick up 1'!BL325</f>
        <v>0</v>
      </c>
      <c r="BL43" s="253">
        <f>'Pick up 1'!BM325</f>
        <v>0</v>
      </c>
      <c r="BM43" s="253">
        <f>'Pick up 1'!BN325</f>
        <v>0</v>
      </c>
      <c r="BN43" s="253">
        <f>'Pick up 1'!BO325</f>
        <v>0</v>
      </c>
      <c r="BO43" s="253">
        <f>'Pick up 1'!BP325</f>
        <v>0</v>
      </c>
      <c r="BP43" s="253">
        <f>'Pick up 1'!BQ325</f>
        <v>0</v>
      </c>
      <c r="BQ43" s="253">
        <f>'Pick up 1'!BR325</f>
        <v>0</v>
      </c>
      <c r="BR43" s="253">
        <f>'Pick up 1'!BS325</f>
        <v>0</v>
      </c>
      <c r="BS43" s="253">
        <f>'Pick up 1'!BT325</f>
        <v>0</v>
      </c>
      <c r="BT43" s="253">
        <f>'Pick up 1'!BU325</f>
        <v>0</v>
      </c>
      <c r="BU43" s="253">
        <f>'Pick up 1'!BV325</f>
        <v>0</v>
      </c>
      <c r="BV43" s="253">
        <f>'Pick up 1'!BW325</f>
        <v>0</v>
      </c>
      <c r="BW43" s="253">
        <f>'Pick up 1'!BX325</f>
        <v>0</v>
      </c>
      <c r="BX43" s="253">
        <f>'Pick up 1'!BY325</f>
        <v>0</v>
      </c>
      <c r="BY43" s="253">
        <f>'Pick up 1'!BZ325</f>
        <v>0</v>
      </c>
      <c r="BZ43" s="253">
        <f>'Pick up 1'!CA325</f>
        <v>0</v>
      </c>
      <c r="CA43" s="253">
        <f>'Pick up 1'!CB325</f>
        <v>0</v>
      </c>
      <c r="CB43" s="253">
        <f>'Pick up 1'!CC325</f>
        <v>0</v>
      </c>
      <c r="CC43" s="253">
        <f>'Pick up 1'!CD325</f>
        <v>0</v>
      </c>
      <c r="CD43" s="253">
        <f>'Pick up 1'!CE325</f>
        <v>0</v>
      </c>
      <c r="CE43" s="253">
        <f>'Pick up 1'!CF325</f>
        <v>0</v>
      </c>
      <c r="CF43" s="253">
        <f>'Pick up 1'!CG325</f>
        <v>0</v>
      </c>
      <c r="CG43" s="253">
        <f>'Pick up 1'!CH325</f>
        <v>0</v>
      </c>
      <c r="CH43" s="253">
        <f>'Pick up 1'!CI325</f>
        <v>0</v>
      </c>
      <c r="CI43" s="253">
        <f>'Pick up 1'!CJ325</f>
        <v>0</v>
      </c>
      <c r="CJ43" s="253">
        <f>'Pick up 1'!CK325</f>
        <v>0</v>
      </c>
      <c r="CK43" s="253">
        <f>'Pick up 1'!CL325</f>
        <v>0</v>
      </c>
      <c r="CL43" s="253">
        <f>'Pick up 1'!CM325</f>
        <v>0</v>
      </c>
      <c r="CM43" s="253">
        <f>'Pick up 1'!CN325</f>
        <v>0</v>
      </c>
      <c r="CN43" s="253">
        <f>'Pick up 1'!CO325</f>
        <v>0</v>
      </c>
      <c r="CO43" s="253">
        <f>'Pick up 1'!CP325</f>
        <v>0</v>
      </c>
      <c r="CP43" s="253">
        <f>'Pick up 1'!CQ325</f>
        <v>0</v>
      </c>
      <c r="CQ43" s="253">
        <f>'Pick up 1'!CR325</f>
        <v>0</v>
      </c>
      <c r="CR43" s="253">
        <f>'Pick up 1'!CS325</f>
        <v>0</v>
      </c>
      <c r="CS43" s="253">
        <f>'Pick up 1'!CT325</f>
        <v>0</v>
      </c>
      <c r="CT43" s="253">
        <f>'Pick up 1'!CU325</f>
        <v>0</v>
      </c>
      <c r="CU43" s="253">
        <f>'Pick up 1'!CV325</f>
        <v>0</v>
      </c>
      <c r="CV43" s="253">
        <f>'Pick up 1'!CW325</f>
        <v>0</v>
      </c>
      <c r="CW43" s="253">
        <f>'Pick up 1'!CX325</f>
        <v>0</v>
      </c>
      <c r="CX43" s="253">
        <f>'Pick up 1'!CY325</f>
        <v>0</v>
      </c>
      <c r="CY43" s="253">
        <f>'Pick up 1'!CZ325</f>
        <v>0</v>
      </c>
      <c r="CZ43" s="253">
        <f>'Pick up 1'!DA325</f>
        <v>0</v>
      </c>
      <c r="DA43" s="253">
        <f>'Pick up 1'!DB325</f>
        <v>0</v>
      </c>
      <c r="DB43" s="253">
        <f>'Pick up 1'!DC325</f>
        <v>0</v>
      </c>
      <c r="DC43" s="253">
        <f>'Pick up 1'!DD325</f>
        <v>0</v>
      </c>
      <c r="DD43" s="253">
        <f>'Pick up 1'!DE325</f>
        <v>0</v>
      </c>
      <c r="DE43" s="253">
        <f>'Pick up 1'!DF325</f>
        <v>0</v>
      </c>
      <c r="DF43" s="253">
        <f>'Pick up 1'!DG325</f>
        <v>0</v>
      </c>
      <c r="DG43" s="253">
        <f>'Pick up 1'!DH325</f>
        <v>0</v>
      </c>
      <c r="DH43" s="253">
        <f>'Pick up 1'!DI325</f>
        <v>0</v>
      </c>
      <c r="DI43" s="253">
        <f>'Pick up 1'!DJ325</f>
        <v>0</v>
      </c>
      <c r="DJ43" s="253">
        <f>'Pick up 1'!DK325</f>
        <v>0</v>
      </c>
      <c r="DK43" s="253">
        <f>'Pick up 1'!DL325</f>
        <v>0</v>
      </c>
      <c r="DL43" s="253">
        <f>'Pick up 1'!DM325</f>
        <v>0</v>
      </c>
      <c r="DM43" s="253">
        <f>'Pick up 1'!DN325</f>
        <v>0</v>
      </c>
      <c r="DN43" s="253">
        <f>'Pick up 1'!DO325</f>
        <v>0</v>
      </c>
      <c r="DO43" s="253">
        <f>'Pick up 1'!DP325</f>
        <v>0</v>
      </c>
      <c r="DP43" s="253">
        <f>'Pick up 1'!DQ325</f>
        <v>0</v>
      </c>
      <c r="DQ43" s="253">
        <f>'Pick up 1'!DR325</f>
        <v>0</v>
      </c>
      <c r="DR43" s="253">
        <f>'Pick up 1'!DS325</f>
        <v>0</v>
      </c>
      <c r="DS43" s="253">
        <f>'Pick up 1'!DT325</f>
        <v>0</v>
      </c>
      <c r="DT43" s="253">
        <f>'Pick up 1'!DU325</f>
        <v>0</v>
      </c>
      <c r="DU43" s="253">
        <f>'Pick up 1'!DV325</f>
        <v>0</v>
      </c>
      <c r="DV43" s="253">
        <f>'Pick up 1'!DW325</f>
        <v>0</v>
      </c>
      <c r="DW43" s="253">
        <f>'Pick up 1'!DX325</f>
        <v>0</v>
      </c>
      <c r="DX43" s="253">
        <f>'Pick up 1'!DY325</f>
        <v>0</v>
      </c>
      <c r="DY43" s="254">
        <f>'Pick up 1'!DZ325</f>
        <v>0</v>
      </c>
    </row>
    <row r="44" spans="1:129" x14ac:dyDescent="0.3">
      <c r="A44" s="207">
        <f t="shared" si="3"/>
        <v>43258</v>
      </c>
      <c r="B44" s="252">
        <f>'Pick up 1'!C333</f>
        <v>0</v>
      </c>
      <c r="C44" s="253">
        <f>'Pick up 1'!D333</f>
        <v>0</v>
      </c>
      <c r="D44" s="253">
        <f>'Pick up 1'!E333</f>
        <v>0</v>
      </c>
      <c r="E44" s="253">
        <f>'Pick up 1'!F333</f>
        <v>0</v>
      </c>
      <c r="F44" s="253">
        <f>'Pick up 1'!G333</f>
        <v>0</v>
      </c>
      <c r="G44" s="253">
        <f>'Pick up 1'!H333</f>
        <v>0</v>
      </c>
      <c r="H44" s="253">
        <f>'Pick up 1'!I333</f>
        <v>0</v>
      </c>
      <c r="I44" s="253">
        <f>'Pick up 1'!J333</f>
        <v>0</v>
      </c>
      <c r="J44" s="253">
        <f>'Pick up 1'!K333</f>
        <v>0</v>
      </c>
      <c r="K44" s="253">
        <f>'Pick up 1'!L333</f>
        <v>0</v>
      </c>
      <c r="L44" s="253">
        <f>'Pick up 1'!M333</f>
        <v>0</v>
      </c>
      <c r="M44" s="253">
        <f>'Pick up 1'!N333</f>
        <v>0</v>
      </c>
      <c r="N44" s="253">
        <f>'Pick up 1'!O333</f>
        <v>0</v>
      </c>
      <c r="O44" s="253">
        <f>'Pick up 1'!P333</f>
        <v>0</v>
      </c>
      <c r="P44" s="253">
        <f>'Pick up 1'!Q333</f>
        <v>0</v>
      </c>
      <c r="Q44" s="253">
        <f>'Pick up 1'!R333</f>
        <v>0</v>
      </c>
      <c r="R44" s="253">
        <f>'Pick up 1'!S333</f>
        <v>0</v>
      </c>
      <c r="S44" s="253">
        <f>'Pick up 1'!T333</f>
        <v>0</v>
      </c>
      <c r="T44" s="253">
        <f>'Pick up 1'!U333</f>
        <v>0</v>
      </c>
      <c r="U44" s="253">
        <f>'Pick up 1'!V333</f>
        <v>0</v>
      </c>
      <c r="V44" s="253">
        <f>'Pick up 1'!W333</f>
        <v>0</v>
      </c>
      <c r="W44" s="253">
        <f>'Pick up 1'!X333</f>
        <v>0</v>
      </c>
      <c r="X44" s="253">
        <f>'Pick up 1'!Y333</f>
        <v>0</v>
      </c>
      <c r="Y44" s="253">
        <f>'Pick up 1'!Z333</f>
        <v>0</v>
      </c>
      <c r="Z44" s="253">
        <f>'Pick up 1'!AA333</f>
        <v>0</v>
      </c>
      <c r="AA44" s="253">
        <f>'Pick up 1'!AB333</f>
        <v>0</v>
      </c>
      <c r="AB44" s="253">
        <f>'Pick up 1'!AC333</f>
        <v>0</v>
      </c>
      <c r="AC44" s="253">
        <f>'Pick up 1'!AD333</f>
        <v>0</v>
      </c>
      <c r="AD44" s="253">
        <f>'Pick up 1'!AE333</f>
        <v>0</v>
      </c>
      <c r="AE44" s="253">
        <f>'Pick up 1'!AF333</f>
        <v>0</v>
      </c>
      <c r="AF44" s="253">
        <f>'Pick up 1'!AG333</f>
        <v>0</v>
      </c>
      <c r="AG44" s="253">
        <f>'Pick up 1'!AH333</f>
        <v>0</v>
      </c>
      <c r="AH44" s="253">
        <f>'Pick up 1'!AI333</f>
        <v>0</v>
      </c>
      <c r="AI44" s="253">
        <f>'Pick up 1'!AJ333</f>
        <v>0</v>
      </c>
      <c r="AJ44" s="253">
        <f>'Pick up 1'!AK333</f>
        <v>0</v>
      </c>
      <c r="AK44" s="253">
        <f>'Pick up 1'!AL333</f>
        <v>0</v>
      </c>
      <c r="AL44" s="253">
        <f>'Pick up 1'!AM333</f>
        <v>0</v>
      </c>
      <c r="AM44" s="253">
        <f>'Pick up 1'!AN333</f>
        <v>0</v>
      </c>
      <c r="AN44" s="253">
        <f>'Pick up 1'!AO333</f>
        <v>0</v>
      </c>
      <c r="AO44" s="253">
        <f>'Pick up 1'!AP333</f>
        <v>0</v>
      </c>
      <c r="AP44" s="253">
        <f>'Pick up 1'!AQ333</f>
        <v>0</v>
      </c>
      <c r="AQ44" s="253">
        <f>'Pick up 1'!AR333</f>
        <v>0</v>
      </c>
      <c r="AR44" s="253">
        <f>'Pick up 1'!AS333</f>
        <v>0</v>
      </c>
      <c r="AS44" s="253">
        <f>'Pick up 1'!AT333</f>
        <v>0</v>
      </c>
      <c r="AT44" s="253">
        <f>'Pick up 1'!AU333</f>
        <v>0</v>
      </c>
      <c r="AU44" s="253">
        <f>'Pick up 1'!AV333</f>
        <v>0</v>
      </c>
      <c r="AV44" s="253">
        <f>'Pick up 1'!AW333</f>
        <v>0</v>
      </c>
      <c r="AW44" s="253">
        <f>'Pick up 1'!AX333</f>
        <v>0</v>
      </c>
      <c r="AX44" s="253">
        <f>'Pick up 1'!AY333</f>
        <v>0</v>
      </c>
      <c r="AY44" s="253">
        <f>'Pick up 1'!AZ333</f>
        <v>0</v>
      </c>
      <c r="AZ44" s="253">
        <f>'Pick up 1'!BA333</f>
        <v>0</v>
      </c>
      <c r="BA44" s="253">
        <f>'Pick up 1'!BB333</f>
        <v>0</v>
      </c>
      <c r="BB44" s="253">
        <f>'Pick up 1'!BC333</f>
        <v>0</v>
      </c>
      <c r="BC44" s="253">
        <f>'Pick up 1'!BD333</f>
        <v>0</v>
      </c>
      <c r="BD44" s="253">
        <f>'Pick up 1'!BE333</f>
        <v>0</v>
      </c>
      <c r="BE44" s="253">
        <f>'Pick up 1'!BF333</f>
        <v>0</v>
      </c>
      <c r="BF44" s="253">
        <f>'Pick up 1'!BG333</f>
        <v>0</v>
      </c>
      <c r="BG44" s="253">
        <f>'Pick up 1'!BH333</f>
        <v>0</v>
      </c>
      <c r="BH44" s="253">
        <f>'Pick up 1'!BI333</f>
        <v>0</v>
      </c>
      <c r="BI44" s="253">
        <f>'Pick up 1'!BJ333</f>
        <v>0</v>
      </c>
      <c r="BJ44" s="253">
        <f>'Pick up 1'!BK333</f>
        <v>0</v>
      </c>
      <c r="BK44" s="253">
        <f>'Pick up 1'!BL333</f>
        <v>0</v>
      </c>
      <c r="BL44" s="253">
        <f>'Pick up 1'!BM333</f>
        <v>0</v>
      </c>
      <c r="BM44" s="253">
        <f>'Pick up 1'!BN333</f>
        <v>0</v>
      </c>
      <c r="BN44" s="253">
        <f>'Pick up 1'!BO333</f>
        <v>0</v>
      </c>
      <c r="BO44" s="253">
        <f>'Pick up 1'!BP333</f>
        <v>0</v>
      </c>
      <c r="BP44" s="253">
        <f>'Pick up 1'!BQ333</f>
        <v>0</v>
      </c>
      <c r="BQ44" s="253">
        <f>'Pick up 1'!BR333</f>
        <v>0</v>
      </c>
      <c r="BR44" s="253">
        <f>'Pick up 1'!BS333</f>
        <v>0</v>
      </c>
      <c r="BS44" s="253">
        <f>'Pick up 1'!BT333</f>
        <v>0</v>
      </c>
      <c r="BT44" s="253">
        <f>'Pick up 1'!BU333</f>
        <v>0</v>
      </c>
      <c r="BU44" s="253">
        <f>'Pick up 1'!BV333</f>
        <v>0</v>
      </c>
      <c r="BV44" s="253">
        <f>'Pick up 1'!BW333</f>
        <v>0</v>
      </c>
      <c r="BW44" s="253">
        <f>'Pick up 1'!BX333</f>
        <v>0</v>
      </c>
      <c r="BX44" s="253">
        <f>'Pick up 1'!BY333</f>
        <v>0</v>
      </c>
      <c r="BY44" s="253">
        <f>'Pick up 1'!BZ333</f>
        <v>0</v>
      </c>
      <c r="BZ44" s="253">
        <f>'Pick up 1'!CA333</f>
        <v>0</v>
      </c>
      <c r="CA44" s="253">
        <f>'Pick up 1'!CB333</f>
        <v>0</v>
      </c>
      <c r="CB44" s="253">
        <f>'Pick up 1'!CC333</f>
        <v>0</v>
      </c>
      <c r="CC44" s="253">
        <f>'Pick up 1'!CD333</f>
        <v>0</v>
      </c>
      <c r="CD44" s="253">
        <f>'Pick up 1'!CE333</f>
        <v>0</v>
      </c>
      <c r="CE44" s="253">
        <f>'Pick up 1'!CF333</f>
        <v>0</v>
      </c>
      <c r="CF44" s="253">
        <f>'Pick up 1'!CG333</f>
        <v>0</v>
      </c>
      <c r="CG44" s="253">
        <f>'Pick up 1'!CH333</f>
        <v>0</v>
      </c>
      <c r="CH44" s="253">
        <f>'Pick up 1'!CI333</f>
        <v>0</v>
      </c>
      <c r="CI44" s="253">
        <f>'Pick up 1'!CJ333</f>
        <v>0</v>
      </c>
      <c r="CJ44" s="253">
        <f>'Pick up 1'!CK333</f>
        <v>0</v>
      </c>
      <c r="CK44" s="253">
        <f>'Pick up 1'!CL333</f>
        <v>0</v>
      </c>
      <c r="CL44" s="253">
        <f>'Pick up 1'!CM333</f>
        <v>0</v>
      </c>
      <c r="CM44" s="253">
        <f>'Pick up 1'!CN333</f>
        <v>0</v>
      </c>
      <c r="CN44" s="253">
        <f>'Pick up 1'!CO333</f>
        <v>0</v>
      </c>
      <c r="CO44" s="253">
        <f>'Pick up 1'!CP333</f>
        <v>0</v>
      </c>
      <c r="CP44" s="253">
        <f>'Pick up 1'!CQ333</f>
        <v>0</v>
      </c>
      <c r="CQ44" s="253">
        <f>'Pick up 1'!CR333</f>
        <v>0</v>
      </c>
      <c r="CR44" s="253">
        <f>'Pick up 1'!CS333</f>
        <v>0</v>
      </c>
      <c r="CS44" s="253">
        <f>'Pick up 1'!CT333</f>
        <v>0</v>
      </c>
      <c r="CT44" s="253">
        <f>'Pick up 1'!CU333</f>
        <v>0</v>
      </c>
      <c r="CU44" s="253">
        <f>'Pick up 1'!CV333</f>
        <v>0</v>
      </c>
      <c r="CV44" s="253">
        <f>'Pick up 1'!CW333</f>
        <v>0</v>
      </c>
      <c r="CW44" s="253">
        <f>'Pick up 1'!CX333</f>
        <v>0</v>
      </c>
      <c r="CX44" s="253">
        <f>'Pick up 1'!CY333</f>
        <v>0</v>
      </c>
      <c r="CY44" s="253">
        <f>'Pick up 1'!CZ333</f>
        <v>0</v>
      </c>
      <c r="CZ44" s="253">
        <f>'Pick up 1'!DA333</f>
        <v>0</v>
      </c>
      <c r="DA44" s="253">
        <f>'Pick up 1'!DB333</f>
        <v>0</v>
      </c>
      <c r="DB44" s="253">
        <f>'Pick up 1'!DC333</f>
        <v>0</v>
      </c>
      <c r="DC44" s="253">
        <f>'Pick up 1'!DD333</f>
        <v>0</v>
      </c>
      <c r="DD44" s="253">
        <f>'Pick up 1'!DE333</f>
        <v>0</v>
      </c>
      <c r="DE44" s="253">
        <f>'Pick up 1'!DF333</f>
        <v>0</v>
      </c>
      <c r="DF44" s="253">
        <f>'Pick up 1'!DG333</f>
        <v>0</v>
      </c>
      <c r="DG44" s="253">
        <f>'Pick up 1'!DH333</f>
        <v>0</v>
      </c>
      <c r="DH44" s="253">
        <f>'Pick up 1'!DI333</f>
        <v>0</v>
      </c>
      <c r="DI44" s="253">
        <f>'Pick up 1'!DJ333</f>
        <v>0</v>
      </c>
      <c r="DJ44" s="253">
        <f>'Pick up 1'!DK333</f>
        <v>0</v>
      </c>
      <c r="DK44" s="253">
        <f>'Pick up 1'!DL333</f>
        <v>0</v>
      </c>
      <c r="DL44" s="253">
        <f>'Pick up 1'!DM333</f>
        <v>0</v>
      </c>
      <c r="DM44" s="253">
        <f>'Pick up 1'!DN333</f>
        <v>0</v>
      </c>
      <c r="DN44" s="253">
        <f>'Pick up 1'!DO333</f>
        <v>0</v>
      </c>
      <c r="DO44" s="253">
        <f>'Pick up 1'!DP333</f>
        <v>0</v>
      </c>
      <c r="DP44" s="253">
        <f>'Pick up 1'!DQ333</f>
        <v>0</v>
      </c>
      <c r="DQ44" s="253">
        <f>'Pick up 1'!DR333</f>
        <v>0</v>
      </c>
      <c r="DR44" s="253">
        <f>'Pick up 1'!DS333</f>
        <v>0</v>
      </c>
      <c r="DS44" s="253">
        <f>'Pick up 1'!DT333</f>
        <v>0</v>
      </c>
      <c r="DT44" s="253">
        <f>'Pick up 1'!DU333</f>
        <v>0</v>
      </c>
      <c r="DU44" s="253">
        <f>'Pick up 1'!DV333</f>
        <v>0</v>
      </c>
      <c r="DV44" s="253">
        <f>'Pick up 1'!DW333</f>
        <v>0</v>
      </c>
      <c r="DW44" s="253">
        <f>'Pick up 1'!DX333</f>
        <v>0</v>
      </c>
      <c r="DX44" s="253">
        <f>'Pick up 1'!DY333</f>
        <v>0</v>
      </c>
      <c r="DY44" s="254">
        <f>'Pick up 1'!DZ333</f>
        <v>0</v>
      </c>
    </row>
    <row r="45" spans="1:129" x14ac:dyDescent="0.3">
      <c r="A45" s="207">
        <f t="shared" si="3"/>
        <v>43265</v>
      </c>
      <c r="B45" s="252">
        <f>'Pick up 1'!C341</f>
        <v>0</v>
      </c>
      <c r="C45" s="253">
        <f>'Pick up 1'!D341</f>
        <v>0</v>
      </c>
      <c r="D45" s="253">
        <f>'Pick up 1'!E341</f>
        <v>0</v>
      </c>
      <c r="E45" s="253">
        <f>'Pick up 1'!F341</f>
        <v>0</v>
      </c>
      <c r="F45" s="253">
        <f>'Pick up 1'!G341</f>
        <v>0</v>
      </c>
      <c r="G45" s="253">
        <f>'Pick up 1'!H341</f>
        <v>0</v>
      </c>
      <c r="H45" s="253">
        <f>'Pick up 1'!I341</f>
        <v>0</v>
      </c>
      <c r="I45" s="253">
        <f>'Pick up 1'!J341</f>
        <v>0</v>
      </c>
      <c r="J45" s="253">
        <f>'Pick up 1'!K341</f>
        <v>0</v>
      </c>
      <c r="K45" s="253">
        <f>'Pick up 1'!L341</f>
        <v>0</v>
      </c>
      <c r="L45" s="253">
        <f>'Pick up 1'!M341</f>
        <v>0</v>
      </c>
      <c r="M45" s="253">
        <f>'Pick up 1'!N341</f>
        <v>0</v>
      </c>
      <c r="N45" s="253">
        <f>'Pick up 1'!O341</f>
        <v>0</v>
      </c>
      <c r="O45" s="253">
        <f>'Pick up 1'!P341</f>
        <v>0</v>
      </c>
      <c r="P45" s="253">
        <f>'Pick up 1'!Q341</f>
        <v>0</v>
      </c>
      <c r="Q45" s="253">
        <f>'Pick up 1'!R341</f>
        <v>0</v>
      </c>
      <c r="R45" s="253">
        <f>'Pick up 1'!S341</f>
        <v>0</v>
      </c>
      <c r="S45" s="253">
        <f>'Pick up 1'!T341</f>
        <v>0</v>
      </c>
      <c r="T45" s="253">
        <f>'Pick up 1'!U341</f>
        <v>0</v>
      </c>
      <c r="U45" s="253">
        <f>'Pick up 1'!V341</f>
        <v>0</v>
      </c>
      <c r="V45" s="253">
        <f>'Pick up 1'!W341</f>
        <v>0</v>
      </c>
      <c r="W45" s="253">
        <f>'Pick up 1'!X341</f>
        <v>0</v>
      </c>
      <c r="X45" s="253">
        <f>'Pick up 1'!Y341</f>
        <v>0</v>
      </c>
      <c r="Y45" s="253">
        <f>'Pick up 1'!Z341</f>
        <v>0</v>
      </c>
      <c r="Z45" s="253">
        <f>'Pick up 1'!AA341</f>
        <v>0</v>
      </c>
      <c r="AA45" s="253">
        <f>'Pick up 1'!AB341</f>
        <v>0</v>
      </c>
      <c r="AB45" s="253">
        <f>'Pick up 1'!AC341</f>
        <v>0</v>
      </c>
      <c r="AC45" s="253">
        <f>'Pick up 1'!AD341</f>
        <v>0</v>
      </c>
      <c r="AD45" s="253">
        <f>'Pick up 1'!AE341</f>
        <v>0</v>
      </c>
      <c r="AE45" s="253">
        <f>'Pick up 1'!AF341</f>
        <v>0</v>
      </c>
      <c r="AF45" s="253">
        <f>'Pick up 1'!AG341</f>
        <v>0</v>
      </c>
      <c r="AG45" s="253">
        <f>'Pick up 1'!AH341</f>
        <v>0</v>
      </c>
      <c r="AH45" s="253">
        <f>'Pick up 1'!AI341</f>
        <v>0</v>
      </c>
      <c r="AI45" s="253">
        <f>'Pick up 1'!AJ341</f>
        <v>0</v>
      </c>
      <c r="AJ45" s="253">
        <f>'Pick up 1'!AK341</f>
        <v>0</v>
      </c>
      <c r="AK45" s="253">
        <f>'Pick up 1'!AL341</f>
        <v>0</v>
      </c>
      <c r="AL45" s="253">
        <f>'Pick up 1'!AM341</f>
        <v>0</v>
      </c>
      <c r="AM45" s="253">
        <f>'Pick up 1'!AN341</f>
        <v>0</v>
      </c>
      <c r="AN45" s="253">
        <f>'Pick up 1'!AO341</f>
        <v>0</v>
      </c>
      <c r="AO45" s="253">
        <f>'Pick up 1'!AP341</f>
        <v>0</v>
      </c>
      <c r="AP45" s="253">
        <f>'Pick up 1'!AQ341</f>
        <v>0</v>
      </c>
      <c r="AQ45" s="253">
        <f>'Pick up 1'!AR341</f>
        <v>0</v>
      </c>
      <c r="AR45" s="253">
        <f>'Pick up 1'!AS341</f>
        <v>0</v>
      </c>
      <c r="AS45" s="253">
        <f>'Pick up 1'!AT341</f>
        <v>0</v>
      </c>
      <c r="AT45" s="253">
        <f>'Pick up 1'!AU341</f>
        <v>0</v>
      </c>
      <c r="AU45" s="253">
        <f>'Pick up 1'!AV341</f>
        <v>0</v>
      </c>
      <c r="AV45" s="253">
        <f>'Pick up 1'!AW341</f>
        <v>0</v>
      </c>
      <c r="AW45" s="253">
        <f>'Pick up 1'!AX341</f>
        <v>0</v>
      </c>
      <c r="AX45" s="253">
        <f>'Pick up 1'!AY341</f>
        <v>0</v>
      </c>
      <c r="AY45" s="253">
        <f>'Pick up 1'!AZ341</f>
        <v>0</v>
      </c>
      <c r="AZ45" s="253">
        <f>'Pick up 1'!BA341</f>
        <v>0</v>
      </c>
      <c r="BA45" s="253">
        <f>'Pick up 1'!BB341</f>
        <v>0</v>
      </c>
      <c r="BB45" s="253">
        <f>'Pick up 1'!BC341</f>
        <v>0</v>
      </c>
      <c r="BC45" s="253">
        <f>'Pick up 1'!BD341</f>
        <v>0</v>
      </c>
      <c r="BD45" s="253">
        <f>'Pick up 1'!BE341</f>
        <v>0</v>
      </c>
      <c r="BE45" s="253">
        <f>'Pick up 1'!BF341</f>
        <v>0</v>
      </c>
      <c r="BF45" s="253">
        <f>'Pick up 1'!BG341</f>
        <v>0</v>
      </c>
      <c r="BG45" s="253">
        <f>'Pick up 1'!BH341</f>
        <v>0</v>
      </c>
      <c r="BH45" s="253">
        <f>'Pick up 1'!BI341</f>
        <v>0</v>
      </c>
      <c r="BI45" s="253">
        <f>'Pick up 1'!BJ341</f>
        <v>0</v>
      </c>
      <c r="BJ45" s="253">
        <f>'Pick up 1'!BK341</f>
        <v>0</v>
      </c>
      <c r="BK45" s="253">
        <f>'Pick up 1'!BL341</f>
        <v>0</v>
      </c>
      <c r="BL45" s="253">
        <f>'Pick up 1'!BM341</f>
        <v>0</v>
      </c>
      <c r="BM45" s="253">
        <f>'Pick up 1'!BN341</f>
        <v>0</v>
      </c>
      <c r="BN45" s="253">
        <f>'Pick up 1'!BO341</f>
        <v>0</v>
      </c>
      <c r="BO45" s="253">
        <f>'Pick up 1'!BP341</f>
        <v>0</v>
      </c>
      <c r="BP45" s="253">
        <f>'Pick up 1'!BQ341</f>
        <v>0</v>
      </c>
      <c r="BQ45" s="253">
        <f>'Pick up 1'!BR341</f>
        <v>0</v>
      </c>
      <c r="BR45" s="253">
        <f>'Pick up 1'!BS341</f>
        <v>0</v>
      </c>
      <c r="BS45" s="253">
        <f>'Pick up 1'!BT341</f>
        <v>0</v>
      </c>
      <c r="BT45" s="253">
        <f>'Pick up 1'!BU341</f>
        <v>0</v>
      </c>
      <c r="BU45" s="253">
        <f>'Pick up 1'!BV341</f>
        <v>0</v>
      </c>
      <c r="BV45" s="253">
        <f>'Pick up 1'!BW341</f>
        <v>0</v>
      </c>
      <c r="BW45" s="253">
        <f>'Pick up 1'!BX341</f>
        <v>0</v>
      </c>
      <c r="BX45" s="253">
        <f>'Pick up 1'!BY341</f>
        <v>0</v>
      </c>
      <c r="BY45" s="253">
        <f>'Pick up 1'!BZ341</f>
        <v>0</v>
      </c>
      <c r="BZ45" s="253">
        <f>'Pick up 1'!CA341</f>
        <v>0</v>
      </c>
      <c r="CA45" s="253">
        <f>'Pick up 1'!CB341</f>
        <v>0</v>
      </c>
      <c r="CB45" s="253">
        <f>'Pick up 1'!CC341</f>
        <v>0</v>
      </c>
      <c r="CC45" s="253">
        <f>'Pick up 1'!CD341</f>
        <v>0</v>
      </c>
      <c r="CD45" s="253">
        <f>'Pick up 1'!CE341</f>
        <v>0</v>
      </c>
      <c r="CE45" s="253">
        <f>'Pick up 1'!CF341</f>
        <v>0</v>
      </c>
      <c r="CF45" s="253">
        <f>'Pick up 1'!CG341</f>
        <v>0</v>
      </c>
      <c r="CG45" s="253">
        <f>'Pick up 1'!CH341</f>
        <v>0</v>
      </c>
      <c r="CH45" s="253">
        <f>'Pick up 1'!CI341</f>
        <v>0</v>
      </c>
      <c r="CI45" s="253">
        <f>'Pick up 1'!CJ341</f>
        <v>0</v>
      </c>
      <c r="CJ45" s="253">
        <f>'Pick up 1'!CK341</f>
        <v>0</v>
      </c>
      <c r="CK45" s="253">
        <f>'Pick up 1'!CL341</f>
        <v>0</v>
      </c>
      <c r="CL45" s="253">
        <f>'Pick up 1'!CM341</f>
        <v>0</v>
      </c>
      <c r="CM45" s="253">
        <f>'Pick up 1'!CN341</f>
        <v>0</v>
      </c>
      <c r="CN45" s="253">
        <f>'Pick up 1'!CO341</f>
        <v>0</v>
      </c>
      <c r="CO45" s="253">
        <f>'Pick up 1'!CP341</f>
        <v>0</v>
      </c>
      <c r="CP45" s="253">
        <f>'Pick up 1'!CQ341</f>
        <v>0</v>
      </c>
      <c r="CQ45" s="253">
        <f>'Pick up 1'!CR341</f>
        <v>0</v>
      </c>
      <c r="CR45" s="253">
        <f>'Pick up 1'!CS341</f>
        <v>0</v>
      </c>
      <c r="CS45" s="253">
        <f>'Pick up 1'!CT341</f>
        <v>0</v>
      </c>
      <c r="CT45" s="253">
        <f>'Pick up 1'!CU341</f>
        <v>0</v>
      </c>
      <c r="CU45" s="253">
        <f>'Pick up 1'!CV341</f>
        <v>0</v>
      </c>
      <c r="CV45" s="253">
        <f>'Pick up 1'!CW341</f>
        <v>0</v>
      </c>
      <c r="CW45" s="253">
        <f>'Pick up 1'!CX341</f>
        <v>0</v>
      </c>
      <c r="CX45" s="253">
        <f>'Pick up 1'!CY341</f>
        <v>0</v>
      </c>
      <c r="CY45" s="253">
        <f>'Pick up 1'!CZ341</f>
        <v>0</v>
      </c>
      <c r="CZ45" s="253">
        <f>'Pick up 1'!DA341</f>
        <v>0</v>
      </c>
      <c r="DA45" s="253">
        <f>'Pick up 1'!DB341</f>
        <v>0</v>
      </c>
      <c r="DB45" s="253">
        <f>'Pick up 1'!DC341</f>
        <v>0</v>
      </c>
      <c r="DC45" s="253">
        <f>'Pick up 1'!DD341</f>
        <v>0</v>
      </c>
      <c r="DD45" s="253">
        <f>'Pick up 1'!DE341</f>
        <v>0</v>
      </c>
      <c r="DE45" s="253">
        <f>'Pick up 1'!DF341</f>
        <v>0</v>
      </c>
      <c r="DF45" s="253">
        <f>'Pick up 1'!DG341</f>
        <v>0</v>
      </c>
      <c r="DG45" s="253">
        <f>'Pick up 1'!DH341</f>
        <v>0</v>
      </c>
      <c r="DH45" s="253">
        <f>'Pick up 1'!DI341</f>
        <v>0</v>
      </c>
      <c r="DI45" s="253">
        <f>'Pick up 1'!DJ341</f>
        <v>0</v>
      </c>
      <c r="DJ45" s="253">
        <f>'Pick up 1'!DK341</f>
        <v>0</v>
      </c>
      <c r="DK45" s="253">
        <f>'Pick up 1'!DL341</f>
        <v>0</v>
      </c>
      <c r="DL45" s="253">
        <f>'Pick up 1'!DM341</f>
        <v>0</v>
      </c>
      <c r="DM45" s="253">
        <f>'Pick up 1'!DN341</f>
        <v>0</v>
      </c>
      <c r="DN45" s="253">
        <f>'Pick up 1'!DO341</f>
        <v>0</v>
      </c>
      <c r="DO45" s="253">
        <f>'Pick up 1'!DP341</f>
        <v>0</v>
      </c>
      <c r="DP45" s="253">
        <f>'Pick up 1'!DQ341</f>
        <v>0</v>
      </c>
      <c r="DQ45" s="253">
        <f>'Pick up 1'!DR341</f>
        <v>0</v>
      </c>
      <c r="DR45" s="253">
        <f>'Pick up 1'!DS341</f>
        <v>0</v>
      </c>
      <c r="DS45" s="253">
        <f>'Pick up 1'!DT341</f>
        <v>0</v>
      </c>
      <c r="DT45" s="253">
        <f>'Pick up 1'!DU341</f>
        <v>0</v>
      </c>
      <c r="DU45" s="253">
        <f>'Pick up 1'!DV341</f>
        <v>0</v>
      </c>
      <c r="DV45" s="253">
        <f>'Pick up 1'!DW341</f>
        <v>0</v>
      </c>
      <c r="DW45" s="253">
        <f>'Pick up 1'!DX341</f>
        <v>0</v>
      </c>
      <c r="DX45" s="253">
        <f>'Pick up 1'!DY341</f>
        <v>0</v>
      </c>
      <c r="DY45" s="254">
        <f>'Pick up 1'!DZ341</f>
        <v>0</v>
      </c>
    </row>
    <row r="46" spans="1:129" x14ac:dyDescent="0.3">
      <c r="A46" s="207">
        <f t="shared" si="3"/>
        <v>43272</v>
      </c>
      <c r="B46" s="252">
        <f>'Pick up 1'!C349</f>
        <v>0</v>
      </c>
      <c r="C46" s="253">
        <f>'Pick up 1'!D349</f>
        <v>0</v>
      </c>
      <c r="D46" s="253">
        <f>'Pick up 1'!E349</f>
        <v>0</v>
      </c>
      <c r="E46" s="253">
        <f>'Pick up 1'!F349</f>
        <v>0</v>
      </c>
      <c r="F46" s="253">
        <f>'Pick up 1'!G349</f>
        <v>0</v>
      </c>
      <c r="G46" s="253">
        <f>'Pick up 1'!H349</f>
        <v>0</v>
      </c>
      <c r="H46" s="253">
        <f>'Pick up 1'!I349</f>
        <v>0</v>
      </c>
      <c r="I46" s="253">
        <f>'Pick up 1'!J349</f>
        <v>0</v>
      </c>
      <c r="J46" s="253">
        <f>'Pick up 1'!K349</f>
        <v>0</v>
      </c>
      <c r="K46" s="253">
        <f>'Pick up 1'!L349</f>
        <v>0</v>
      </c>
      <c r="L46" s="253">
        <f>'Pick up 1'!M349</f>
        <v>0</v>
      </c>
      <c r="M46" s="253">
        <f>'Pick up 1'!N349</f>
        <v>0</v>
      </c>
      <c r="N46" s="253">
        <f>'Pick up 1'!O349</f>
        <v>0</v>
      </c>
      <c r="O46" s="253">
        <f>'Pick up 1'!P349</f>
        <v>0</v>
      </c>
      <c r="P46" s="253">
        <f>'Pick up 1'!Q349</f>
        <v>0</v>
      </c>
      <c r="Q46" s="253">
        <f>'Pick up 1'!R349</f>
        <v>0</v>
      </c>
      <c r="R46" s="253">
        <f>'Pick up 1'!S349</f>
        <v>0</v>
      </c>
      <c r="S46" s="253">
        <f>'Pick up 1'!T349</f>
        <v>0</v>
      </c>
      <c r="T46" s="253">
        <f>'Pick up 1'!U349</f>
        <v>0</v>
      </c>
      <c r="U46" s="253">
        <f>'Pick up 1'!V349</f>
        <v>0</v>
      </c>
      <c r="V46" s="253">
        <f>'Pick up 1'!W349</f>
        <v>0</v>
      </c>
      <c r="W46" s="253">
        <f>'Pick up 1'!X349</f>
        <v>0</v>
      </c>
      <c r="X46" s="253">
        <f>'Pick up 1'!Y349</f>
        <v>0</v>
      </c>
      <c r="Y46" s="253">
        <f>'Pick up 1'!Z349</f>
        <v>0</v>
      </c>
      <c r="Z46" s="253">
        <f>'Pick up 1'!AA349</f>
        <v>0</v>
      </c>
      <c r="AA46" s="253">
        <f>'Pick up 1'!AB349</f>
        <v>0</v>
      </c>
      <c r="AB46" s="253">
        <f>'Pick up 1'!AC349</f>
        <v>0</v>
      </c>
      <c r="AC46" s="253">
        <f>'Pick up 1'!AD349</f>
        <v>0</v>
      </c>
      <c r="AD46" s="253">
        <f>'Pick up 1'!AE349</f>
        <v>0</v>
      </c>
      <c r="AE46" s="253">
        <f>'Pick up 1'!AF349</f>
        <v>0</v>
      </c>
      <c r="AF46" s="253">
        <f>'Pick up 1'!AG349</f>
        <v>0</v>
      </c>
      <c r="AG46" s="253">
        <f>'Pick up 1'!AH349</f>
        <v>0</v>
      </c>
      <c r="AH46" s="253">
        <f>'Pick up 1'!AI349</f>
        <v>0</v>
      </c>
      <c r="AI46" s="253">
        <f>'Pick up 1'!AJ349</f>
        <v>0</v>
      </c>
      <c r="AJ46" s="253">
        <f>'Pick up 1'!AK349</f>
        <v>0</v>
      </c>
      <c r="AK46" s="253">
        <f>'Pick up 1'!AL349</f>
        <v>0</v>
      </c>
      <c r="AL46" s="253">
        <f>'Pick up 1'!AM349</f>
        <v>0</v>
      </c>
      <c r="AM46" s="253">
        <f>'Pick up 1'!AN349</f>
        <v>0</v>
      </c>
      <c r="AN46" s="253">
        <f>'Pick up 1'!AO349</f>
        <v>0</v>
      </c>
      <c r="AO46" s="253">
        <f>'Pick up 1'!AP349</f>
        <v>0</v>
      </c>
      <c r="AP46" s="253">
        <f>'Pick up 1'!AQ349</f>
        <v>0</v>
      </c>
      <c r="AQ46" s="253">
        <f>'Pick up 1'!AR349</f>
        <v>0</v>
      </c>
      <c r="AR46" s="253">
        <f>'Pick up 1'!AS349</f>
        <v>0</v>
      </c>
      <c r="AS46" s="253">
        <f>'Pick up 1'!AT349</f>
        <v>0</v>
      </c>
      <c r="AT46" s="253">
        <f>'Pick up 1'!AU349</f>
        <v>0</v>
      </c>
      <c r="AU46" s="253">
        <f>'Pick up 1'!AV349</f>
        <v>0</v>
      </c>
      <c r="AV46" s="253">
        <f>'Pick up 1'!AW349</f>
        <v>0</v>
      </c>
      <c r="AW46" s="253">
        <f>'Pick up 1'!AX349</f>
        <v>0</v>
      </c>
      <c r="AX46" s="253">
        <f>'Pick up 1'!AY349</f>
        <v>0</v>
      </c>
      <c r="AY46" s="253">
        <f>'Pick up 1'!AZ349</f>
        <v>0</v>
      </c>
      <c r="AZ46" s="253">
        <f>'Pick up 1'!BA349</f>
        <v>0</v>
      </c>
      <c r="BA46" s="253">
        <f>'Pick up 1'!BB349</f>
        <v>0</v>
      </c>
      <c r="BB46" s="253">
        <f>'Pick up 1'!BC349</f>
        <v>0</v>
      </c>
      <c r="BC46" s="253">
        <f>'Pick up 1'!BD349</f>
        <v>0</v>
      </c>
      <c r="BD46" s="253">
        <f>'Pick up 1'!BE349</f>
        <v>0</v>
      </c>
      <c r="BE46" s="253">
        <f>'Pick up 1'!BF349</f>
        <v>0</v>
      </c>
      <c r="BF46" s="253">
        <f>'Pick up 1'!BG349</f>
        <v>0</v>
      </c>
      <c r="BG46" s="253">
        <f>'Pick up 1'!BH349</f>
        <v>0</v>
      </c>
      <c r="BH46" s="253">
        <f>'Pick up 1'!BI349</f>
        <v>0</v>
      </c>
      <c r="BI46" s="253">
        <f>'Pick up 1'!BJ349</f>
        <v>0</v>
      </c>
      <c r="BJ46" s="253">
        <f>'Pick up 1'!BK349</f>
        <v>0</v>
      </c>
      <c r="BK46" s="253">
        <f>'Pick up 1'!BL349</f>
        <v>0</v>
      </c>
      <c r="BL46" s="253">
        <f>'Pick up 1'!BM349</f>
        <v>0</v>
      </c>
      <c r="BM46" s="253">
        <f>'Pick up 1'!BN349</f>
        <v>0</v>
      </c>
      <c r="BN46" s="253">
        <f>'Pick up 1'!BO349</f>
        <v>0</v>
      </c>
      <c r="BO46" s="253">
        <f>'Pick up 1'!BP349</f>
        <v>0</v>
      </c>
      <c r="BP46" s="253">
        <f>'Pick up 1'!BQ349</f>
        <v>0</v>
      </c>
      <c r="BQ46" s="253">
        <f>'Pick up 1'!BR349</f>
        <v>0</v>
      </c>
      <c r="BR46" s="253">
        <f>'Pick up 1'!BS349</f>
        <v>0</v>
      </c>
      <c r="BS46" s="253">
        <f>'Pick up 1'!BT349</f>
        <v>0</v>
      </c>
      <c r="BT46" s="253">
        <f>'Pick up 1'!BU349</f>
        <v>0</v>
      </c>
      <c r="BU46" s="253">
        <f>'Pick up 1'!BV349</f>
        <v>0</v>
      </c>
      <c r="BV46" s="253">
        <f>'Pick up 1'!BW349</f>
        <v>0</v>
      </c>
      <c r="BW46" s="253">
        <f>'Pick up 1'!BX349</f>
        <v>0</v>
      </c>
      <c r="BX46" s="253">
        <f>'Pick up 1'!BY349</f>
        <v>0</v>
      </c>
      <c r="BY46" s="253">
        <f>'Pick up 1'!BZ349</f>
        <v>0</v>
      </c>
      <c r="BZ46" s="253">
        <f>'Pick up 1'!CA349</f>
        <v>0</v>
      </c>
      <c r="CA46" s="253">
        <f>'Pick up 1'!CB349</f>
        <v>0</v>
      </c>
      <c r="CB46" s="253">
        <f>'Pick up 1'!CC349</f>
        <v>0</v>
      </c>
      <c r="CC46" s="253">
        <f>'Pick up 1'!CD349</f>
        <v>0</v>
      </c>
      <c r="CD46" s="253">
        <f>'Pick up 1'!CE349</f>
        <v>0</v>
      </c>
      <c r="CE46" s="253">
        <f>'Pick up 1'!CF349</f>
        <v>0</v>
      </c>
      <c r="CF46" s="253">
        <f>'Pick up 1'!CG349</f>
        <v>0</v>
      </c>
      <c r="CG46" s="253">
        <f>'Pick up 1'!CH349</f>
        <v>0</v>
      </c>
      <c r="CH46" s="253">
        <f>'Pick up 1'!CI349</f>
        <v>0</v>
      </c>
      <c r="CI46" s="253">
        <f>'Pick up 1'!CJ349</f>
        <v>0</v>
      </c>
      <c r="CJ46" s="253">
        <f>'Pick up 1'!CK349</f>
        <v>0</v>
      </c>
      <c r="CK46" s="253">
        <f>'Pick up 1'!CL349</f>
        <v>0</v>
      </c>
      <c r="CL46" s="253">
        <f>'Pick up 1'!CM349</f>
        <v>0</v>
      </c>
      <c r="CM46" s="253">
        <f>'Pick up 1'!CN349</f>
        <v>0</v>
      </c>
      <c r="CN46" s="253">
        <f>'Pick up 1'!CO349</f>
        <v>0</v>
      </c>
      <c r="CO46" s="253">
        <f>'Pick up 1'!CP349</f>
        <v>0</v>
      </c>
      <c r="CP46" s="253">
        <f>'Pick up 1'!CQ349</f>
        <v>0</v>
      </c>
      <c r="CQ46" s="253">
        <f>'Pick up 1'!CR349</f>
        <v>0</v>
      </c>
      <c r="CR46" s="253">
        <f>'Pick up 1'!CS349</f>
        <v>0</v>
      </c>
      <c r="CS46" s="253">
        <f>'Pick up 1'!CT349</f>
        <v>0</v>
      </c>
      <c r="CT46" s="253">
        <f>'Pick up 1'!CU349</f>
        <v>0</v>
      </c>
      <c r="CU46" s="253">
        <f>'Pick up 1'!CV349</f>
        <v>0</v>
      </c>
      <c r="CV46" s="253">
        <f>'Pick up 1'!CW349</f>
        <v>0</v>
      </c>
      <c r="CW46" s="253">
        <f>'Pick up 1'!CX349</f>
        <v>0</v>
      </c>
      <c r="CX46" s="253">
        <f>'Pick up 1'!CY349</f>
        <v>0</v>
      </c>
      <c r="CY46" s="253">
        <f>'Pick up 1'!CZ349</f>
        <v>0</v>
      </c>
      <c r="CZ46" s="253">
        <f>'Pick up 1'!DA349</f>
        <v>0</v>
      </c>
      <c r="DA46" s="253">
        <f>'Pick up 1'!DB349</f>
        <v>0</v>
      </c>
      <c r="DB46" s="253">
        <f>'Pick up 1'!DC349</f>
        <v>0</v>
      </c>
      <c r="DC46" s="253">
        <f>'Pick up 1'!DD349</f>
        <v>0</v>
      </c>
      <c r="DD46" s="253">
        <f>'Pick up 1'!DE349</f>
        <v>0</v>
      </c>
      <c r="DE46" s="253">
        <f>'Pick up 1'!DF349</f>
        <v>0</v>
      </c>
      <c r="DF46" s="253">
        <f>'Pick up 1'!DG349</f>
        <v>0</v>
      </c>
      <c r="DG46" s="253">
        <f>'Pick up 1'!DH349</f>
        <v>0</v>
      </c>
      <c r="DH46" s="253">
        <f>'Pick up 1'!DI349</f>
        <v>0</v>
      </c>
      <c r="DI46" s="253">
        <f>'Pick up 1'!DJ349</f>
        <v>0</v>
      </c>
      <c r="DJ46" s="253">
        <f>'Pick up 1'!DK349</f>
        <v>0</v>
      </c>
      <c r="DK46" s="253">
        <f>'Pick up 1'!DL349</f>
        <v>0</v>
      </c>
      <c r="DL46" s="253">
        <f>'Pick up 1'!DM349</f>
        <v>0</v>
      </c>
      <c r="DM46" s="253">
        <f>'Pick up 1'!DN349</f>
        <v>0</v>
      </c>
      <c r="DN46" s="253">
        <f>'Pick up 1'!DO349</f>
        <v>0</v>
      </c>
      <c r="DO46" s="253">
        <f>'Pick up 1'!DP349</f>
        <v>0</v>
      </c>
      <c r="DP46" s="253">
        <f>'Pick up 1'!DQ349</f>
        <v>0</v>
      </c>
      <c r="DQ46" s="253">
        <f>'Pick up 1'!DR349</f>
        <v>0</v>
      </c>
      <c r="DR46" s="253">
        <f>'Pick up 1'!DS349</f>
        <v>0</v>
      </c>
      <c r="DS46" s="253">
        <f>'Pick up 1'!DT349</f>
        <v>0</v>
      </c>
      <c r="DT46" s="253">
        <f>'Pick up 1'!DU349</f>
        <v>0</v>
      </c>
      <c r="DU46" s="253">
        <f>'Pick up 1'!DV349</f>
        <v>0</v>
      </c>
      <c r="DV46" s="253">
        <f>'Pick up 1'!DW349</f>
        <v>0</v>
      </c>
      <c r="DW46" s="253">
        <f>'Pick up 1'!DX349</f>
        <v>0</v>
      </c>
      <c r="DX46" s="253">
        <f>'Pick up 1'!DY349</f>
        <v>0</v>
      </c>
      <c r="DY46" s="254">
        <f>'Pick up 1'!DZ349</f>
        <v>0</v>
      </c>
    </row>
    <row r="47" spans="1:129" x14ac:dyDescent="0.3">
      <c r="A47" s="207">
        <f t="shared" si="3"/>
        <v>43279</v>
      </c>
      <c r="B47" s="252">
        <f>'Pick up 1'!C357</f>
        <v>0</v>
      </c>
      <c r="C47" s="253">
        <f>'Pick up 1'!D357</f>
        <v>0</v>
      </c>
      <c r="D47" s="253">
        <f>'Pick up 1'!E357</f>
        <v>0</v>
      </c>
      <c r="E47" s="253">
        <f>'Pick up 1'!F357</f>
        <v>0</v>
      </c>
      <c r="F47" s="253">
        <f>'Pick up 1'!G357</f>
        <v>0</v>
      </c>
      <c r="G47" s="253">
        <f>'Pick up 1'!H357</f>
        <v>0</v>
      </c>
      <c r="H47" s="253">
        <f>'Pick up 1'!I357</f>
        <v>0</v>
      </c>
      <c r="I47" s="253">
        <f>'Pick up 1'!J357</f>
        <v>0</v>
      </c>
      <c r="J47" s="253">
        <f>'Pick up 1'!K357</f>
        <v>0</v>
      </c>
      <c r="K47" s="253">
        <f>'Pick up 1'!L357</f>
        <v>0</v>
      </c>
      <c r="L47" s="253">
        <f>'Pick up 1'!M357</f>
        <v>0</v>
      </c>
      <c r="M47" s="253">
        <f>'Pick up 1'!N357</f>
        <v>0</v>
      </c>
      <c r="N47" s="253">
        <f>'Pick up 1'!O357</f>
        <v>0</v>
      </c>
      <c r="O47" s="253">
        <f>'Pick up 1'!P357</f>
        <v>0</v>
      </c>
      <c r="P47" s="253">
        <f>'Pick up 1'!Q357</f>
        <v>0</v>
      </c>
      <c r="Q47" s="253">
        <f>'Pick up 1'!R357</f>
        <v>0</v>
      </c>
      <c r="R47" s="253">
        <f>'Pick up 1'!S357</f>
        <v>0</v>
      </c>
      <c r="S47" s="253">
        <f>'Pick up 1'!T357</f>
        <v>0</v>
      </c>
      <c r="T47" s="253">
        <f>'Pick up 1'!U357</f>
        <v>0</v>
      </c>
      <c r="U47" s="253">
        <f>'Pick up 1'!V357</f>
        <v>0</v>
      </c>
      <c r="V47" s="253">
        <f>'Pick up 1'!W357</f>
        <v>0</v>
      </c>
      <c r="W47" s="253">
        <f>'Pick up 1'!X357</f>
        <v>0</v>
      </c>
      <c r="X47" s="253">
        <f>'Pick up 1'!Y357</f>
        <v>0</v>
      </c>
      <c r="Y47" s="253">
        <f>'Pick up 1'!Z357</f>
        <v>0</v>
      </c>
      <c r="Z47" s="253">
        <f>'Pick up 1'!AA357</f>
        <v>0</v>
      </c>
      <c r="AA47" s="253">
        <f>'Pick up 1'!AB357</f>
        <v>0</v>
      </c>
      <c r="AB47" s="253">
        <f>'Pick up 1'!AC357</f>
        <v>0</v>
      </c>
      <c r="AC47" s="253">
        <f>'Pick up 1'!AD357</f>
        <v>0</v>
      </c>
      <c r="AD47" s="253">
        <f>'Pick up 1'!AE357</f>
        <v>0</v>
      </c>
      <c r="AE47" s="253">
        <f>'Pick up 1'!AF357</f>
        <v>0</v>
      </c>
      <c r="AF47" s="253">
        <f>'Pick up 1'!AG357</f>
        <v>0</v>
      </c>
      <c r="AG47" s="253">
        <f>'Pick up 1'!AH357</f>
        <v>0</v>
      </c>
      <c r="AH47" s="253">
        <f>'Pick up 1'!AI357</f>
        <v>0</v>
      </c>
      <c r="AI47" s="253">
        <f>'Pick up 1'!AJ357</f>
        <v>0</v>
      </c>
      <c r="AJ47" s="253">
        <f>'Pick up 1'!AK357</f>
        <v>0</v>
      </c>
      <c r="AK47" s="253">
        <f>'Pick up 1'!AL357</f>
        <v>0</v>
      </c>
      <c r="AL47" s="253">
        <f>'Pick up 1'!AM357</f>
        <v>0</v>
      </c>
      <c r="AM47" s="253">
        <f>'Pick up 1'!AN357</f>
        <v>0</v>
      </c>
      <c r="AN47" s="253">
        <f>'Pick up 1'!AO357</f>
        <v>0</v>
      </c>
      <c r="AO47" s="253">
        <f>'Pick up 1'!AP357</f>
        <v>0</v>
      </c>
      <c r="AP47" s="253">
        <f>'Pick up 1'!AQ357</f>
        <v>0</v>
      </c>
      <c r="AQ47" s="253">
        <f>'Pick up 1'!AR357</f>
        <v>0</v>
      </c>
      <c r="AR47" s="253">
        <f>'Pick up 1'!AS357</f>
        <v>0</v>
      </c>
      <c r="AS47" s="253">
        <f>'Pick up 1'!AT357</f>
        <v>0</v>
      </c>
      <c r="AT47" s="253">
        <f>'Pick up 1'!AU357</f>
        <v>0</v>
      </c>
      <c r="AU47" s="253">
        <f>'Pick up 1'!AV357</f>
        <v>0</v>
      </c>
      <c r="AV47" s="253">
        <f>'Pick up 1'!AW357</f>
        <v>0</v>
      </c>
      <c r="AW47" s="253">
        <f>'Pick up 1'!AX357</f>
        <v>0</v>
      </c>
      <c r="AX47" s="253">
        <f>'Pick up 1'!AY357</f>
        <v>0</v>
      </c>
      <c r="AY47" s="253">
        <f>'Pick up 1'!AZ357</f>
        <v>0</v>
      </c>
      <c r="AZ47" s="253">
        <f>'Pick up 1'!BA357</f>
        <v>0</v>
      </c>
      <c r="BA47" s="253">
        <f>'Pick up 1'!BB357</f>
        <v>0</v>
      </c>
      <c r="BB47" s="253">
        <f>'Pick up 1'!BC357</f>
        <v>0</v>
      </c>
      <c r="BC47" s="253">
        <f>'Pick up 1'!BD357</f>
        <v>0</v>
      </c>
      <c r="BD47" s="253">
        <f>'Pick up 1'!BE357</f>
        <v>0</v>
      </c>
      <c r="BE47" s="253">
        <f>'Pick up 1'!BF357</f>
        <v>0</v>
      </c>
      <c r="BF47" s="253">
        <f>'Pick up 1'!BG357</f>
        <v>0</v>
      </c>
      <c r="BG47" s="253">
        <f>'Pick up 1'!BH357</f>
        <v>0</v>
      </c>
      <c r="BH47" s="253">
        <f>'Pick up 1'!BI357</f>
        <v>0</v>
      </c>
      <c r="BI47" s="253">
        <f>'Pick up 1'!BJ357</f>
        <v>0</v>
      </c>
      <c r="BJ47" s="253">
        <f>'Pick up 1'!BK357</f>
        <v>0</v>
      </c>
      <c r="BK47" s="253">
        <f>'Pick up 1'!BL357</f>
        <v>0</v>
      </c>
      <c r="BL47" s="253">
        <f>'Pick up 1'!BM357</f>
        <v>0</v>
      </c>
      <c r="BM47" s="253">
        <f>'Pick up 1'!BN357</f>
        <v>0</v>
      </c>
      <c r="BN47" s="253">
        <f>'Pick up 1'!BO357</f>
        <v>0</v>
      </c>
      <c r="BO47" s="253">
        <f>'Pick up 1'!BP357</f>
        <v>0</v>
      </c>
      <c r="BP47" s="253">
        <f>'Pick up 1'!BQ357</f>
        <v>0</v>
      </c>
      <c r="BQ47" s="253">
        <f>'Pick up 1'!BR357</f>
        <v>0</v>
      </c>
      <c r="BR47" s="253">
        <f>'Pick up 1'!BS357</f>
        <v>0</v>
      </c>
      <c r="BS47" s="253">
        <f>'Pick up 1'!BT357</f>
        <v>0</v>
      </c>
      <c r="BT47" s="253">
        <f>'Pick up 1'!BU357</f>
        <v>0</v>
      </c>
      <c r="BU47" s="253">
        <f>'Pick up 1'!BV357</f>
        <v>0</v>
      </c>
      <c r="BV47" s="253">
        <f>'Pick up 1'!BW357</f>
        <v>0</v>
      </c>
      <c r="BW47" s="253">
        <f>'Pick up 1'!BX357</f>
        <v>0</v>
      </c>
      <c r="BX47" s="253">
        <f>'Pick up 1'!BY357</f>
        <v>0</v>
      </c>
      <c r="BY47" s="253">
        <f>'Pick up 1'!BZ357</f>
        <v>0</v>
      </c>
      <c r="BZ47" s="253">
        <f>'Pick up 1'!CA357</f>
        <v>0</v>
      </c>
      <c r="CA47" s="253">
        <f>'Pick up 1'!CB357</f>
        <v>0</v>
      </c>
      <c r="CB47" s="253">
        <f>'Pick up 1'!CC357</f>
        <v>0</v>
      </c>
      <c r="CC47" s="253">
        <f>'Pick up 1'!CD357</f>
        <v>0</v>
      </c>
      <c r="CD47" s="253">
        <f>'Pick up 1'!CE357</f>
        <v>0</v>
      </c>
      <c r="CE47" s="253">
        <f>'Pick up 1'!CF357</f>
        <v>0</v>
      </c>
      <c r="CF47" s="253">
        <f>'Pick up 1'!CG357</f>
        <v>0</v>
      </c>
      <c r="CG47" s="253">
        <f>'Pick up 1'!CH357</f>
        <v>0</v>
      </c>
      <c r="CH47" s="253">
        <f>'Pick up 1'!CI357</f>
        <v>0</v>
      </c>
      <c r="CI47" s="253">
        <f>'Pick up 1'!CJ357</f>
        <v>0</v>
      </c>
      <c r="CJ47" s="253">
        <f>'Pick up 1'!CK357</f>
        <v>0</v>
      </c>
      <c r="CK47" s="253">
        <f>'Pick up 1'!CL357</f>
        <v>0</v>
      </c>
      <c r="CL47" s="253">
        <f>'Pick up 1'!CM357</f>
        <v>0</v>
      </c>
      <c r="CM47" s="253">
        <f>'Pick up 1'!CN357</f>
        <v>0</v>
      </c>
      <c r="CN47" s="253">
        <f>'Pick up 1'!CO357</f>
        <v>0</v>
      </c>
      <c r="CO47" s="253">
        <f>'Pick up 1'!CP357</f>
        <v>0</v>
      </c>
      <c r="CP47" s="253">
        <f>'Pick up 1'!CQ357</f>
        <v>0</v>
      </c>
      <c r="CQ47" s="253">
        <f>'Pick up 1'!CR357</f>
        <v>0</v>
      </c>
      <c r="CR47" s="253">
        <f>'Pick up 1'!CS357</f>
        <v>0</v>
      </c>
      <c r="CS47" s="253">
        <f>'Pick up 1'!CT357</f>
        <v>0</v>
      </c>
      <c r="CT47" s="253">
        <f>'Pick up 1'!CU357</f>
        <v>0</v>
      </c>
      <c r="CU47" s="253">
        <f>'Pick up 1'!CV357</f>
        <v>0</v>
      </c>
      <c r="CV47" s="253">
        <f>'Pick up 1'!CW357</f>
        <v>0</v>
      </c>
      <c r="CW47" s="253">
        <f>'Pick up 1'!CX357</f>
        <v>0</v>
      </c>
      <c r="CX47" s="253">
        <f>'Pick up 1'!CY357</f>
        <v>0</v>
      </c>
      <c r="CY47" s="253">
        <f>'Pick up 1'!CZ357</f>
        <v>0</v>
      </c>
      <c r="CZ47" s="253">
        <f>'Pick up 1'!DA357</f>
        <v>0</v>
      </c>
      <c r="DA47" s="253">
        <f>'Pick up 1'!DB357</f>
        <v>0</v>
      </c>
      <c r="DB47" s="253">
        <f>'Pick up 1'!DC357</f>
        <v>0</v>
      </c>
      <c r="DC47" s="253">
        <f>'Pick up 1'!DD357</f>
        <v>0</v>
      </c>
      <c r="DD47" s="253">
        <f>'Pick up 1'!DE357</f>
        <v>0</v>
      </c>
      <c r="DE47" s="253">
        <f>'Pick up 1'!DF357</f>
        <v>0</v>
      </c>
      <c r="DF47" s="253">
        <f>'Pick up 1'!DG357</f>
        <v>0</v>
      </c>
      <c r="DG47" s="253">
        <f>'Pick up 1'!DH357</f>
        <v>0</v>
      </c>
      <c r="DH47" s="253">
        <f>'Pick up 1'!DI357</f>
        <v>0</v>
      </c>
      <c r="DI47" s="253">
        <f>'Pick up 1'!DJ357</f>
        <v>0</v>
      </c>
      <c r="DJ47" s="253">
        <f>'Pick up 1'!DK357</f>
        <v>0</v>
      </c>
      <c r="DK47" s="253">
        <f>'Pick up 1'!DL357</f>
        <v>0</v>
      </c>
      <c r="DL47" s="253">
        <f>'Pick up 1'!DM357</f>
        <v>0</v>
      </c>
      <c r="DM47" s="253">
        <f>'Pick up 1'!DN357</f>
        <v>0</v>
      </c>
      <c r="DN47" s="253">
        <f>'Pick up 1'!DO357</f>
        <v>0</v>
      </c>
      <c r="DO47" s="253">
        <f>'Pick up 1'!DP357</f>
        <v>0</v>
      </c>
      <c r="DP47" s="253">
        <f>'Pick up 1'!DQ357</f>
        <v>0</v>
      </c>
      <c r="DQ47" s="253">
        <f>'Pick up 1'!DR357</f>
        <v>0</v>
      </c>
      <c r="DR47" s="253">
        <f>'Pick up 1'!DS357</f>
        <v>0</v>
      </c>
      <c r="DS47" s="253">
        <f>'Pick up 1'!DT357</f>
        <v>0</v>
      </c>
      <c r="DT47" s="253">
        <f>'Pick up 1'!DU357</f>
        <v>0</v>
      </c>
      <c r="DU47" s="253">
        <f>'Pick up 1'!DV357</f>
        <v>0</v>
      </c>
      <c r="DV47" s="253">
        <f>'Pick up 1'!DW357</f>
        <v>0</v>
      </c>
      <c r="DW47" s="253">
        <f>'Pick up 1'!DX357</f>
        <v>0</v>
      </c>
      <c r="DX47" s="253">
        <f>'Pick up 1'!DY357</f>
        <v>0</v>
      </c>
      <c r="DY47" s="254">
        <f>'Pick up 1'!DZ357</f>
        <v>0</v>
      </c>
    </row>
    <row r="48" spans="1:129" x14ac:dyDescent="0.3">
      <c r="A48" s="207">
        <f t="shared" si="3"/>
        <v>43286</v>
      </c>
      <c r="B48" s="252">
        <f>'Pick up 1'!C365</f>
        <v>0</v>
      </c>
      <c r="C48" s="253">
        <f>'Pick up 1'!D365</f>
        <v>0</v>
      </c>
      <c r="D48" s="253">
        <f>'Pick up 1'!E365</f>
        <v>0</v>
      </c>
      <c r="E48" s="253">
        <f>'Pick up 1'!F365</f>
        <v>0</v>
      </c>
      <c r="F48" s="253">
        <f>'Pick up 1'!G365</f>
        <v>0</v>
      </c>
      <c r="G48" s="253">
        <f>'Pick up 1'!H365</f>
        <v>0</v>
      </c>
      <c r="H48" s="253">
        <f>'Pick up 1'!I365</f>
        <v>0</v>
      </c>
      <c r="I48" s="253">
        <f>'Pick up 1'!J365</f>
        <v>0</v>
      </c>
      <c r="J48" s="253">
        <f>'Pick up 1'!K365</f>
        <v>0</v>
      </c>
      <c r="K48" s="253">
        <f>'Pick up 1'!L365</f>
        <v>0</v>
      </c>
      <c r="L48" s="253">
        <f>'Pick up 1'!M365</f>
        <v>0</v>
      </c>
      <c r="M48" s="253">
        <f>'Pick up 1'!N365</f>
        <v>0</v>
      </c>
      <c r="N48" s="253">
        <f>'Pick up 1'!O365</f>
        <v>0</v>
      </c>
      <c r="O48" s="253">
        <f>'Pick up 1'!P365</f>
        <v>0</v>
      </c>
      <c r="P48" s="253">
        <f>'Pick up 1'!Q365</f>
        <v>0</v>
      </c>
      <c r="Q48" s="253">
        <f>'Pick up 1'!R365</f>
        <v>0</v>
      </c>
      <c r="R48" s="253">
        <f>'Pick up 1'!S365</f>
        <v>0</v>
      </c>
      <c r="S48" s="253">
        <f>'Pick up 1'!T365</f>
        <v>0</v>
      </c>
      <c r="T48" s="253">
        <f>'Pick up 1'!U365</f>
        <v>0</v>
      </c>
      <c r="U48" s="253">
        <f>'Pick up 1'!V365</f>
        <v>0</v>
      </c>
      <c r="V48" s="253">
        <f>'Pick up 1'!W365</f>
        <v>0</v>
      </c>
      <c r="W48" s="253">
        <f>'Pick up 1'!X365</f>
        <v>0</v>
      </c>
      <c r="X48" s="253">
        <f>'Pick up 1'!Y365</f>
        <v>0</v>
      </c>
      <c r="Y48" s="253">
        <f>'Pick up 1'!Z365</f>
        <v>0</v>
      </c>
      <c r="Z48" s="253">
        <f>'Pick up 1'!AA365</f>
        <v>0</v>
      </c>
      <c r="AA48" s="253">
        <f>'Pick up 1'!AB365</f>
        <v>0</v>
      </c>
      <c r="AB48" s="253">
        <f>'Pick up 1'!AC365</f>
        <v>0</v>
      </c>
      <c r="AC48" s="253">
        <f>'Pick up 1'!AD365</f>
        <v>0</v>
      </c>
      <c r="AD48" s="253">
        <f>'Pick up 1'!AE365</f>
        <v>0</v>
      </c>
      <c r="AE48" s="253">
        <f>'Pick up 1'!AF365</f>
        <v>0</v>
      </c>
      <c r="AF48" s="253">
        <f>'Pick up 1'!AG365</f>
        <v>0</v>
      </c>
      <c r="AG48" s="253">
        <f>'Pick up 1'!AH365</f>
        <v>0</v>
      </c>
      <c r="AH48" s="253">
        <f>'Pick up 1'!AI365</f>
        <v>0</v>
      </c>
      <c r="AI48" s="253">
        <f>'Pick up 1'!AJ365</f>
        <v>0</v>
      </c>
      <c r="AJ48" s="253">
        <f>'Pick up 1'!AK365</f>
        <v>0</v>
      </c>
      <c r="AK48" s="253">
        <f>'Pick up 1'!AL365</f>
        <v>0</v>
      </c>
      <c r="AL48" s="253">
        <f>'Pick up 1'!AM365</f>
        <v>0</v>
      </c>
      <c r="AM48" s="253">
        <f>'Pick up 1'!AN365</f>
        <v>0</v>
      </c>
      <c r="AN48" s="253">
        <f>'Pick up 1'!AO365</f>
        <v>0</v>
      </c>
      <c r="AO48" s="253">
        <f>'Pick up 1'!AP365</f>
        <v>0</v>
      </c>
      <c r="AP48" s="253">
        <f>'Pick up 1'!AQ365</f>
        <v>0</v>
      </c>
      <c r="AQ48" s="253">
        <f>'Pick up 1'!AR365</f>
        <v>0</v>
      </c>
      <c r="AR48" s="253">
        <f>'Pick up 1'!AS365</f>
        <v>0</v>
      </c>
      <c r="AS48" s="253">
        <f>'Pick up 1'!AT365</f>
        <v>0</v>
      </c>
      <c r="AT48" s="253">
        <f>'Pick up 1'!AU365</f>
        <v>0</v>
      </c>
      <c r="AU48" s="253">
        <f>'Pick up 1'!AV365</f>
        <v>0</v>
      </c>
      <c r="AV48" s="253">
        <f>'Pick up 1'!AW365</f>
        <v>0</v>
      </c>
      <c r="AW48" s="253">
        <f>'Pick up 1'!AX365</f>
        <v>0</v>
      </c>
      <c r="AX48" s="253">
        <f>'Pick up 1'!AY365</f>
        <v>0</v>
      </c>
      <c r="AY48" s="253">
        <f>'Pick up 1'!AZ365</f>
        <v>0</v>
      </c>
      <c r="AZ48" s="253">
        <f>'Pick up 1'!BA365</f>
        <v>0</v>
      </c>
      <c r="BA48" s="253">
        <f>'Pick up 1'!BB365</f>
        <v>0</v>
      </c>
      <c r="BB48" s="253">
        <f>'Pick up 1'!BC365</f>
        <v>0</v>
      </c>
      <c r="BC48" s="253">
        <f>'Pick up 1'!BD365</f>
        <v>0</v>
      </c>
      <c r="BD48" s="253">
        <f>'Pick up 1'!BE365</f>
        <v>0</v>
      </c>
      <c r="BE48" s="253">
        <f>'Pick up 1'!BF365</f>
        <v>0</v>
      </c>
      <c r="BF48" s="253">
        <f>'Pick up 1'!BG365</f>
        <v>0</v>
      </c>
      <c r="BG48" s="253">
        <f>'Pick up 1'!BH365</f>
        <v>0</v>
      </c>
      <c r="BH48" s="253">
        <f>'Pick up 1'!BI365</f>
        <v>0</v>
      </c>
      <c r="BI48" s="253">
        <f>'Pick up 1'!BJ365</f>
        <v>0</v>
      </c>
      <c r="BJ48" s="253">
        <f>'Pick up 1'!BK365</f>
        <v>0</v>
      </c>
      <c r="BK48" s="253">
        <f>'Pick up 1'!BL365</f>
        <v>0</v>
      </c>
      <c r="BL48" s="253">
        <f>'Pick up 1'!BM365</f>
        <v>0</v>
      </c>
      <c r="BM48" s="253">
        <f>'Pick up 1'!BN365</f>
        <v>0</v>
      </c>
      <c r="BN48" s="253">
        <f>'Pick up 1'!BO365</f>
        <v>0</v>
      </c>
      <c r="BO48" s="253">
        <f>'Pick up 1'!BP365</f>
        <v>0</v>
      </c>
      <c r="BP48" s="253">
        <f>'Pick up 1'!BQ365</f>
        <v>0</v>
      </c>
      <c r="BQ48" s="253">
        <f>'Pick up 1'!BR365</f>
        <v>0</v>
      </c>
      <c r="BR48" s="253">
        <f>'Pick up 1'!BS365</f>
        <v>0</v>
      </c>
      <c r="BS48" s="253">
        <f>'Pick up 1'!BT365</f>
        <v>0</v>
      </c>
      <c r="BT48" s="253">
        <f>'Pick up 1'!BU365</f>
        <v>0</v>
      </c>
      <c r="BU48" s="253">
        <f>'Pick up 1'!BV365</f>
        <v>0</v>
      </c>
      <c r="BV48" s="253">
        <f>'Pick up 1'!BW365</f>
        <v>0</v>
      </c>
      <c r="BW48" s="253">
        <f>'Pick up 1'!BX365</f>
        <v>0</v>
      </c>
      <c r="BX48" s="253">
        <f>'Pick up 1'!BY365</f>
        <v>0</v>
      </c>
      <c r="BY48" s="253">
        <f>'Pick up 1'!BZ365</f>
        <v>0</v>
      </c>
      <c r="BZ48" s="253">
        <f>'Pick up 1'!CA365</f>
        <v>0</v>
      </c>
      <c r="CA48" s="253">
        <f>'Pick up 1'!CB365</f>
        <v>0</v>
      </c>
      <c r="CB48" s="253">
        <f>'Pick up 1'!CC365</f>
        <v>0</v>
      </c>
      <c r="CC48" s="253">
        <f>'Pick up 1'!CD365</f>
        <v>0</v>
      </c>
      <c r="CD48" s="253">
        <f>'Pick up 1'!CE365</f>
        <v>0</v>
      </c>
      <c r="CE48" s="253">
        <f>'Pick up 1'!CF365</f>
        <v>0</v>
      </c>
      <c r="CF48" s="253">
        <f>'Pick up 1'!CG365</f>
        <v>0</v>
      </c>
      <c r="CG48" s="253">
        <f>'Pick up 1'!CH365</f>
        <v>0</v>
      </c>
      <c r="CH48" s="253">
        <f>'Pick up 1'!CI365</f>
        <v>0</v>
      </c>
      <c r="CI48" s="253">
        <f>'Pick up 1'!CJ365</f>
        <v>0</v>
      </c>
      <c r="CJ48" s="253">
        <f>'Pick up 1'!CK365</f>
        <v>0</v>
      </c>
      <c r="CK48" s="253">
        <f>'Pick up 1'!CL365</f>
        <v>0</v>
      </c>
      <c r="CL48" s="253">
        <f>'Pick up 1'!CM365</f>
        <v>0</v>
      </c>
      <c r="CM48" s="253">
        <f>'Pick up 1'!CN365</f>
        <v>0</v>
      </c>
      <c r="CN48" s="253">
        <f>'Pick up 1'!CO365</f>
        <v>0</v>
      </c>
      <c r="CO48" s="253">
        <f>'Pick up 1'!CP365</f>
        <v>0</v>
      </c>
      <c r="CP48" s="253">
        <f>'Pick up 1'!CQ365</f>
        <v>0</v>
      </c>
      <c r="CQ48" s="253">
        <f>'Pick up 1'!CR365</f>
        <v>0</v>
      </c>
      <c r="CR48" s="253">
        <f>'Pick up 1'!CS365</f>
        <v>0</v>
      </c>
      <c r="CS48" s="253">
        <f>'Pick up 1'!CT365</f>
        <v>0</v>
      </c>
      <c r="CT48" s="253">
        <f>'Pick up 1'!CU365</f>
        <v>0</v>
      </c>
      <c r="CU48" s="253">
        <f>'Pick up 1'!CV365</f>
        <v>0</v>
      </c>
      <c r="CV48" s="253">
        <f>'Pick up 1'!CW365</f>
        <v>0</v>
      </c>
      <c r="CW48" s="253">
        <f>'Pick up 1'!CX365</f>
        <v>0</v>
      </c>
      <c r="CX48" s="253">
        <f>'Pick up 1'!CY365</f>
        <v>0</v>
      </c>
      <c r="CY48" s="253">
        <f>'Pick up 1'!CZ365</f>
        <v>0</v>
      </c>
      <c r="CZ48" s="253">
        <f>'Pick up 1'!DA365</f>
        <v>0</v>
      </c>
      <c r="DA48" s="253">
        <f>'Pick up 1'!DB365</f>
        <v>0</v>
      </c>
      <c r="DB48" s="253">
        <f>'Pick up 1'!DC365</f>
        <v>0</v>
      </c>
      <c r="DC48" s="253">
        <f>'Pick up 1'!DD365</f>
        <v>0</v>
      </c>
      <c r="DD48" s="253">
        <f>'Pick up 1'!DE365</f>
        <v>0</v>
      </c>
      <c r="DE48" s="253">
        <f>'Pick up 1'!DF365</f>
        <v>0</v>
      </c>
      <c r="DF48" s="253">
        <f>'Pick up 1'!DG365</f>
        <v>0</v>
      </c>
      <c r="DG48" s="253">
        <f>'Pick up 1'!DH365</f>
        <v>0</v>
      </c>
      <c r="DH48" s="253">
        <f>'Pick up 1'!DI365</f>
        <v>0</v>
      </c>
      <c r="DI48" s="253">
        <f>'Pick up 1'!DJ365</f>
        <v>0</v>
      </c>
      <c r="DJ48" s="253">
        <f>'Pick up 1'!DK365</f>
        <v>0</v>
      </c>
      <c r="DK48" s="253">
        <f>'Pick up 1'!DL365</f>
        <v>0</v>
      </c>
      <c r="DL48" s="253">
        <f>'Pick up 1'!DM365</f>
        <v>0</v>
      </c>
      <c r="DM48" s="253">
        <f>'Pick up 1'!DN365</f>
        <v>0</v>
      </c>
      <c r="DN48" s="253">
        <f>'Pick up 1'!DO365</f>
        <v>0</v>
      </c>
      <c r="DO48" s="253">
        <f>'Pick up 1'!DP365</f>
        <v>0</v>
      </c>
      <c r="DP48" s="253">
        <f>'Pick up 1'!DQ365</f>
        <v>0</v>
      </c>
      <c r="DQ48" s="253">
        <f>'Pick up 1'!DR365</f>
        <v>0</v>
      </c>
      <c r="DR48" s="253">
        <f>'Pick up 1'!DS365</f>
        <v>0</v>
      </c>
      <c r="DS48" s="253">
        <f>'Pick up 1'!DT365</f>
        <v>0</v>
      </c>
      <c r="DT48" s="253">
        <f>'Pick up 1'!DU365</f>
        <v>0</v>
      </c>
      <c r="DU48" s="253">
        <f>'Pick up 1'!DV365</f>
        <v>0</v>
      </c>
      <c r="DV48" s="253">
        <f>'Pick up 1'!DW365</f>
        <v>0</v>
      </c>
      <c r="DW48" s="253">
        <f>'Pick up 1'!DX365</f>
        <v>0</v>
      </c>
      <c r="DX48" s="253">
        <f>'Pick up 1'!DY365</f>
        <v>0</v>
      </c>
      <c r="DY48" s="254">
        <f>'Pick up 1'!DZ365</f>
        <v>0</v>
      </c>
    </row>
    <row r="49" spans="1:129" x14ac:dyDescent="0.3">
      <c r="A49" s="207">
        <f t="shared" si="3"/>
        <v>43293</v>
      </c>
      <c r="B49" s="252">
        <f>'Pick up 1'!C373</f>
        <v>0</v>
      </c>
      <c r="C49" s="253">
        <f>'Pick up 1'!D373</f>
        <v>0</v>
      </c>
      <c r="D49" s="253">
        <f>'Pick up 1'!E373</f>
        <v>0</v>
      </c>
      <c r="E49" s="253">
        <f>'Pick up 1'!F373</f>
        <v>0</v>
      </c>
      <c r="F49" s="253">
        <f>'Pick up 1'!G373</f>
        <v>0</v>
      </c>
      <c r="G49" s="253">
        <f>'Pick up 1'!H373</f>
        <v>0</v>
      </c>
      <c r="H49" s="253">
        <f>'Pick up 1'!I373</f>
        <v>0</v>
      </c>
      <c r="I49" s="253">
        <f>'Pick up 1'!J373</f>
        <v>0</v>
      </c>
      <c r="J49" s="253">
        <f>'Pick up 1'!K373</f>
        <v>0</v>
      </c>
      <c r="K49" s="253">
        <f>'Pick up 1'!L373</f>
        <v>0</v>
      </c>
      <c r="L49" s="253">
        <f>'Pick up 1'!M373</f>
        <v>0</v>
      </c>
      <c r="M49" s="253">
        <f>'Pick up 1'!N373</f>
        <v>0</v>
      </c>
      <c r="N49" s="253">
        <f>'Pick up 1'!O373</f>
        <v>0</v>
      </c>
      <c r="O49" s="253">
        <f>'Pick up 1'!P373</f>
        <v>0</v>
      </c>
      <c r="P49" s="253">
        <f>'Pick up 1'!Q373</f>
        <v>0</v>
      </c>
      <c r="Q49" s="253">
        <f>'Pick up 1'!R373</f>
        <v>0</v>
      </c>
      <c r="R49" s="253">
        <f>'Pick up 1'!S373</f>
        <v>0</v>
      </c>
      <c r="S49" s="253">
        <f>'Pick up 1'!T373</f>
        <v>0</v>
      </c>
      <c r="T49" s="253">
        <f>'Pick up 1'!U373</f>
        <v>0</v>
      </c>
      <c r="U49" s="253">
        <f>'Pick up 1'!V373</f>
        <v>0</v>
      </c>
      <c r="V49" s="253">
        <f>'Pick up 1'!W373</f>
        <v>0</v>
      </c>
      <c r="W49" s="253">
        <f>'Pick up 1'!X373</f>
        <v>0</v>
      </c>
      <c r="X49" s="253">
        <f>'Pick up 1'!Y373</f>
        <v>0</v>
      </c>
      <c r="Y49" s="253">
        <f>'Pick up 1'!Z373</f>
        <v>0</v>
      </c>
      <c r="Z49" s="253">
        <f>'Pick up 1'!AA373</f>
        <v>0</v>
      </c>
      <c r="AA49" s="253">
        <f>'Pick up 1'!AB373</f>
        <v>0</v>
      </c>
      <c r="AB49" s="253">
        <f>'Pick up 1'!AC373</f>
        <v>0</v>
      </c>
      <c r="AC49" s="253">
        <f>'Pick up 1'!AD373</f>
        <v>0</v>
      </c>
      <c r="AD49" s="253">
        <f>'Pick up 1'!AE373</f>
        <v>0</v>
      </c>
      <c r="AE49" s="253">
        <f>'Pick up 1'!AF373</f>
        <v>0</v>
      </c>
      <c r="AF49" s="253">
        <f>'Pick up 1'!AG373</f>
        <v>0</v>
      </c>
      <c r="AG49" s="253">
        <f>'Pick up 1'!AH373</f>
        <v>0</v>
      </c>
      <c r="AH49" s="253">
        <f>'Pick up 1'!AI373</f>
        <v>0</v>
      </c>
      <c r="AI49" s="253">
        <f>'Pick up 1'!AJ373</f>
        <v>0</v>
      </c>
      <c r="AJ49" s="253">
        <f>'Pick up 1'!AK373</f>
        <v>0</v>
      </c>
      <c r="AK49" s="253">
        <f>'Pick up 1'!AL373</f>
        <v>0</v>
      </c>
      <c r="AL49" s="253">
        <f>'Pick up 1'!AM373</f>
        <v>0</v>
      </c>
      <c r="AM49" s="253">
        <f>'Pick up 1'!AN373</f>
        <v>0</v>
      </c>
      <c r="AN49" s="253">
        <f>'Pick up 1'!AO373</f>
        <v>0</v>
      </c>
      <c r="AO49" s="253">
        <f>'Pick up 1'!AP373</f>
        <v>0</v>
      </c>
      <c r="AP49" s="253">
        <f>'Pick up 1'!AQ373</f>
        <v>0</v>
      </c>
      <c r="AQ49" s="253">
        <f>'Pick up 1'!AR373</f>
        <v>0</v>
      </c>
      <c r="AR49" s="253">
        <f>'Pick up 1'!AS373</f>
        <v>0</v>
      </c>
      <c r="AS49" s="253">
        <f>'Pick up 1'!AT373</f>
        <v>0</v>
      </c>
      <c r="AT49" s="253">
        <f>'Pick up 1'!AU373</f>
        <v>0</v>
      </c>
      <c r="AU49" s="253">
        <f>'Pick up 1'!AV373</f>
        <v>0</v>
      </c>
      <c r="AV49" s="253">
        <f>'Pick up 1'!AW373</f>
        <v>0</v>
      </c>
      <c r="AW49" s="253">
        <f>'Pick up 1'!AX373</f>
        <v>0</v>
      </c>
      <c r="AX49" s="253">
        <f>'Pick up 1'!AY373</f>
        <v>0</v>
      </c>
      <c r="AY49" s="253">
        <f>'Pick up 1'!AZ373</f>
        <v>0</v>
      </c>
      <c r="AZ49" s="253">
        <f>'Pick up 1'!BA373</f>
        <v>0</v>
      </c>
      <c r="BA49" s="253">
        <f>'Pick up 1'!BB373</f>
        <v>0</v>
      </c>
      <c r="BB49" s="253">
        <f>'Pick up 1'!BC373</f>
        <v>0</v>
      </c>
      <c r="BC49" s="253">
        <f>'Pick up 1'!BD373</f>
        <v>0</v>
      </c>
      <c r="BD49" s="253">
        <f>'Pick up 1'!BE373</f>
        <v>0</v>
      </c>
      <c r="BE49" s="253">
        <f>'Pick up 1'!BF373</f>
        <v>0</v>
      </c>
      <c r="BF49" s="253">
        <f>'Pick up 1'!BG373</f>
        <v>0</v>
      </c>
      <c r="BG49" s="253">
        <f>'Pick up 1'!BH373</f>
        <v>0</v>
      </c>
      <c r="BH49" s="253">
        <f>'Pick up 1'!BI373</f>
        <v>0</v>
      </c>
      <c r="BI49" s="253">
        <f>'Pick up 1'!BJ373</f>
        <v>0</v>
      </c>
      <c r="BJ49" s="253">
        <f>'Pick up 1'!BK373</f>
        <v>0</v>
      </c>
      <c r="BK49" s="253">
        <f>'Pick up 1'!BL373</f>
        <v>0</v>
      </c>
      <c r="BL49" s="253">
        <f>'Pick up 1'!BM373</f>
        <v>0</v>
      </c>
      <c r="BM49" s="253">
        <f>'Pick up 1'!BN373</f>
        <v>0</v>
      </c>
      <c r="BN49" s="253">
        <f>'Pick up 1'!BO373</f>
        <v>0</v>
      </c>
      <c r="BO49" s="253">
        <f>'Pick up 1'!BP373</f>
        <v>0</v>
      </c>
      <c r="BP49" s="253">
        <f>'Pick up 1'!BQ373</f>
        <v>0</v>
      </c>
      <c r="BQ49" s="253">
        <f>'Pick up 1'!BR373</f>
        <v>0</v>
      </c>
      <c r="BR49" s="253">
        <f>'Pick up 1'!BS373</f>
        <v>0</v>
      </c>
      <c r="BS49" s="253">
        <f>'Pick up 1'!BT373</f>
        <v>0</v>
      </c>
      <c r="BT49" s="253">
        <f>'Pick up 1'!BU373</f>
        <v>0</v>
      </c>
      <c r="BU49" s="253">
        <f>'Pick up 1'!BV373</f>
        <v>0</v>
      </c>
      <c r="BV49" s="253">
        <f>'Pick up 1'!BW373</f>
        <v>0</v>
      </c>
      <c r="BW49" s="253">
        <f>'Pick up 1'!BX373</f>
        <v>0</v>
      </c>
      <c r="BX49" s="253">
        <f>'Pick up 1'!BY373</f>
        <v>0</v>
      </c>
      <c r="BY49" s="253">
        <f>'Pick up 1'!BZ373</f>
        <v>0</v>
      </c>
      <c r="BZ49" s="253">
        <f>'Pick up 1'!CA373</f>
        <v>0</v>
      </c>
      <c r="CA49" s="253">
        <f>'Pick up 1'!CB373</f>
        <v>0</v>
      </c>
      <c r="CB49" s="253">
        <f>'Pick up 1'!CC373</f>
        <v>0</v>
      </c>
      <c r="CC49" s="253">
        <f>'Pick up 1'!CD373</f>
        <v>0</v>
      </c>
      <c r="CD49" s="253">
        <f>'Pick up 1'!CE373</f>
        <v>0</v>
      </c>
      <c r="CE49" s="253">
        <f>'Pick up 1'!CF373</f>
        <v>0</v>
      </c>
      <c r="CF49" s="253">
        <f>'Pick up 1'!CG373</f>
        <v>0</v>
      </c>
      <c r="CG49" s="253">
        <f>'Pick up 1'!CH373</f>
        <v>0</v>
      </c>
      <c r="CH49" s="253">
        <f>'Pick up 1'!CI373</f>
        <v>0</v>
      </c>
      <c r="CI49" s="253">
        <f>'Pick up 1'!CJ373</f>
        <v>0</v>
      </c>
      <c r="CJ49" s="253">
        <f>'Pick up 1'!CK373</f>
        <v>0</v>
      </c>
      <c r="CK49" s="253">
        <f>'Pick up 1'!CL373</f>
        <v>0</v>
      </c>
      <c r="CL49" s="253">
        <f>'Pick up 1'!CM373</f>
        <v>0</v>
      </c>
      <c r="CM49" s="253">
        <f>'Pick up 1'!CN373</f>
        <v>0</v>
      </c>
      <c r="CN49" s="253">
        <f>'Pick up 1'!CO373</f>
        <v>0</v>
      </c>
      <c r="CO49" s="253">
        <f>'Pick up 1'!CP373</f>
        <v>0</v>
      </c>
      <c r="CP49" s="253">
        <f>'Pick up 1'!CQ373</f>
        <v>0</v>
      </c>
      <c r="CQ49" s="253">
        <f>'Pick up 1'!CR373</f>
        <v>0</v>
      </c>
      <c r="CR49" s="253">
        <f>'Pick up 1'!CS373</f>
        <v>0</v>
      </c>
      <c r="CS49" s="253">
        <f>'Pick up 1'!CT373</f>
        <v>0</v>
      </c>
      <c r="CT49" s="253">
        <f>'Pick up 1'!CU373</f>
        <v>0</v>
      </c>
      <c r="CU49" s="253">
        <f>'Pick up 1'!CV373</f>
        <v>0</v>
      </c>
      <c r="CV49" s="253">
        <f>'Pick up 1'!CW373</f>
        <v>0</v>
      </c>
      <c r="CW49" s="253">
        <f>'Pick up 1'!CX373</f>
        <v>0</v>
      </c>
      <c r="CX49" s="253">
        <f>'Pick up 1'!CY373</f>
        <v>0</v>
      </c>
      <c r="CY49" s="253">
        <f>'Pick up 1'!CZ373</f>
        <v>0</v>
      </c>
      <c r="CZ49" s="253">
        <f>'Pick up 1'!DA373</f>
        <v>0</v>
      </c>
      <c r="DA49" s="253">
        <f>'Pick up 1'!DB373</f>
        <v>0</v>
      </c>
      <c r="DB49" s="253">
        <f>'Pick up 1'!DC373</f>
        <v>0</v>
      </c>
      <c r="DC49" s="253">
        <f>'Pick up 1'!DD373</f>
        <v>0</v>
      </c>
      <c r="DD49" s="253">
        <f>'Pick up 1'!DE373</f>
        <v>0</v>
      </c>
      <c r="DE49" s="253">
        <f>'Pick up 1'!DF373</f>
        <v>0</v>
      </c>
      <c r="DF49" s="253">
        <f>'Pick up 1'!DG373</f>
        <v>0</v>
      </c>
      <c r="DG49" s="253">
        <f>'Pick up 1'!DH373</f>
        <v>0</v>
      </c>
      <c r="DH49" s="253">
        <f>'Pick up 1'!DI373</f>
        <v>0</v>
      </c>
      <c r="DI49" s="253">
        <f>'Pick up 1'!DJ373</f>
        <v>0</v>
      </c>
      <c r="DJ49" s="253">
        <f>'Pick up 1'!DK373</f>
        <v>0</v>
      </c>
      <c r="DK49" s="253">
        <f>'Pick up 1'!DL373</f>
        <v>0</v>
      </c>
      <c r="DL49" s="253">
        <f>'Pick up 1'!DM373</f>
        <v>0</v>
      </c>
      <c r="DM49" s="253">
        <f>'Pick up 1'!DN373</f>
        <v>0</v>
      </c>
      <c r="DN49" s="253">
        <f>'Pick up 1'!DO373</f>
        <v>0</v>
      </c>
      <c r="DO49" s="253">
        <f>'Pick up 1'!DP373</f>
        <v>0</v>
      </c>
      <c r="DP49" s="253">
        <f>'Pick up 1'!DQ373</f>
        <v>0</v>
      </c>
      <c r="DQ49" s="253">
        <f>'Pick up 1'!DR373</f>
        <v>0</v>
      </c>
      <c r="DR49" s="253">
        <f>'Pick up 1'!DS373</f>
        <v>0</v>
      </c>
      <c r="DS49" s="253">
        <f>'Pick up 1'!DT373</f>
        <v>0</v>
      </c>
      <c r="DT49" s="253">
        <f>'Pick up 1'!DU373</f>
        <v>0</v>
      </c>
      <c r="DU49" s="253">
        <f>'Pick up 1'!DV373</f>
        <v>0</v>
      </c>
      <c r="DV49" s="253">
        <f>'Pick up 1'!DW373</f>
        <v>0</v>
      </c>
      <c r="DW49" s="253">
        <f>'Pick up 1'!DX373</f>
        <v>0</v>
      </c>
      <c r="DX49" s="253">
        <f>'Pick up 1'!DY373</f>
        <v>0</v>
      </c>
      <c r="DY49" s="254">
        <f>'Pick up 1'!DZ373</f>
        <v>0</v>
      </c>
    </row>
    <row r="50" spans="1:129" x14ac:dyDescent="0.3">
      <c r="A50" s="207">
        <f t="shared" si="3"/>
        <v>43300</v>
      </c>
      <c r="B50" s="252">
        <f>'Pick up 1'!C381</f>
        <v>0</v>
      </c>
      <c r="C50" s="253">
        <f>'Pick up 1'!D381</f>
        <v>0</v>
      </c>
      <c r="D50" s="253">
        <f>'Pick up 1'!E381</f>
        <v>0</v>
      </c>
      <c r="E50" s="253">
        <f>'Pick up 1'!F381</f>
        <v>0</v>
      </c>
      <c r="F50" s="253">
        <f>'Pick up 1'!G381</f>
        <v>0</v>
      </c>
      <c r="G50" s="253">
        <f>'Pick up 1'!H381</f>
        <v>0</v>
      </c>
      <c r="H50" s="253">
        <f>'Pick up 1'!I381</f>
        <v>0</v>
      </c>
      <c r="I50" s="253">
        <f>'Pick up 1'!J381</f>
        <v>0</v>
      </c>
      <c r="J50" s="253">
        <f>'Pick up 1'!K381</f>
        <v>0</v>
      </c>
      <c r="K50" s="253">
        <f>'Pick up 1'!L381</f>
        <v>0</v>
      </c>
      <c r="L50" s="253">
        <f>'Pick up 1'!M381</f>
        <v>0</v>
      </c>
      <c r="M50" s="253">
        <f>'Pick up 1'!N381</f>
        <v>0</v>
      </c>
      <c r="N50" s="253">
        <f>'Pick up 1'!O381</f>
        <v>0</v>
      </c>
      <c r="O50" s="253">
        <f>'Pick up 1'!P381</f>
        <v>0</v>
      </c>
      <c r="P50" s="253">
        <f>'Pick up 1'!Q381</f>
        <v>0</v>
      </c>
      <c r="Q50" s="253">
        <f>'Pick up 1'!R381</f>
        <v>0</v>
      </c>
      <c r="R50" s="253">
        <f>'Pick up 1'!S381</f>
        <v>0</v>
      </c>
      <c r="S50" s="253">
        <f>'Pick up 1'!T381</f>
        <v>0</v>
      </c>
      <c r="T50" s="253">
        <f>'Pick up 1'!U381</f>
        <v>0</v>
      </c>
      <c r="U50" s="253">
        <f>'Pick up 1'!V381</f>
        <v>0</v>
      </c>
      <c r="V50" s="253">
        <f>'Pick up 1'!W381</f>
        <v>0</v>
      </c>
      <c r="W50" s="253">
        <f>'Pick up 1'!X381</f>
        <v>0</v>
      </c>
      <c r="X50" s="253">
        <f>'Pick up 1'!Y381</f>
        <v>0</v>
      </c>
      <c r="Y50" s="253">
        <f>'Pick up 1'!Z381</f>
        <v>0</v>
      </c>
      <c r="Z50" s="253">
        <f>'Pick up 1'!AA381</f>
        <v>0</v>
      </c>
      <c r="AA50" s="253">
        <f>'Pick up 1'!AB381</f>
        <v>0</v>
      </c>
      <c r="AB50" s="253">
        <f>'Pick up 1'!AC381</f>
        <v>0</v>
      </c>
      <c r="AC50" s="253">
        <f>'Pick up 1'!AD381</f>
        <v>0</v>
      </c>
      <c r="AD50" s="253">
        <f>'Pick up 1'!AE381</f>
        <v>0</v>
      </c>
      <c r="AE50" s="253">
        <f>'Pick up 1'!AF381</f>
        <v>0</v>
      </c>
      <c r="AF50" s="253">
        <f>'Pick up 1'!AG381</f>
        <v>0</v>
      </c>
      <c r="AG50" s="253">
        <f>'Pick up 1'!AH381</f>
        <v>0</v>
      </c>
      <c r="AH50" s="253">
        <f>'Pick up 1'!AI381</f>
        <v>0</v>
      </c>
      <c r="AI50" s="253">
        <f>'Pick up 1'!AJ381</f>
        <v>0</v>
      </c>
      <c r="AJ50" s="253">
        <f>'Pick up 1'!AK381</f>
        <v>0</v>
      </c>
      <c r="AK50" s="253">
        <f>'Pick up 1'!AL381</f>
        <v>0</v>
      </c>
      <c r="AL50" s="253">
        <f>'Pick up 1'!AM381</f>
        <v>0</v>
      </c>
      <c r="AM50" s="253">
        <f>'Pick up 1'!AN381</f>
        <v>0</v>
      </c>
      <c r="AN50" s="253">
        <f>'Pick up 1'!AO381</f>
        <v>0</v>
      </c>
      <c r="AO50" s="253">
        <f>'Pick up 1'!AP381</f>
        <v>0</v>
      </c>
      <c r="AP50" s="253">
        <f>'Pick up 1'!AQ381</f>
        <v>0</v>
      </c>
      <c r="AQ50" s="253">
        <f>'Pick up 1'!AR381</f>
        <v>0</v>
      </c>
      <c r="AR50" s="253">
        <f>'Pick up 1'!AS381</f>
        <v>0</v>
      </c>
      <c r="AS50" s="253">
        <f>'Pick up 1'!AT381</f>
        <v>0</v>
      </c>
      <c r="AT50" s="253">
        <f>'Pick up 1'!AU381</f>
        <v>0</v>
      </c>
      <c r="AU50" s="253">
        <f>'Pick up 1'!AV381</f>
        <v>0</v>
      </c>
      <c r="AV50" s="253">
        <f>'Pick up 1'!AW381</f>
        <v>0</v>
      </c>
      <c r="AW50" s="253">
        <f>'Pick up 1'!AX381</f>
        <v>0</v>
      </c>
      <c r="AX50" s="253">
        <f>'Pick up 1'!AY381</f>
        <v>0</v>
      </c>
      <c r="AY50" s="253">
        <f>'Pick up 1'!AZ381</f>
        <v>0</v>
      </c>
      <c r="AZ50" s="253">
        <f>'Pick up 1'!BA381</f>
        <v>0</v>
      </c>
      <c r="BA50" s="253">
        <f>'Pick up 1'!BB381</f>
        <v>0</v>
      </c>
      <c r="BB50" s="253">
        <f>'Pick up 1'!BC381</f>
        <v>0</v>
      </c>
      <c r="BC50" s="253">
        <f>'Pick up 1'!BD381</f>
        <v>0</v>
      </c>
      <c r="BD50" s="253">
        <f>'Pick up 1'!BE381</f>
        <v>0</v>
      </c>
      <c r="BE50" s="253">
        <f>'Pick up 1'!BF381</f>
        <v>0</v>
      </c>
      <c r="BF50" s="253">
        <f>'Pick up 1'!BG381</f>
        <v>0</v>
      </c>
      <c r="BG50" s="253">
        <f>'Pick up 1'!BH381</f>
        <v>0</v>
      </c>
      <c r="BH50" s="253">
        <f>'Pick up 1'!BI381</f>
        <v>0</v>
      </c>
      <c r="BI50" s="253">
        <f>'Pick up 1'!BJ381</f>
        <v>0</v>
      </c>
      <c r="BJ50" s="253">
        <f>'Pick up 1'!BK381</f>
        <v>0</v>
      </c>
      <c r="BK50" s="253">
        <f>'Pick up 1'!BL381</f>
        <v>0</v>
      </c>
      <c r="BL50" s="253">
        <f>'Pick up 1'!BM381</f>
        <v>0</v>
      </c>
      <c r="BM50" s="253">
        <f>'Pick up 1'!BN381</f>
        <v>0</v>
      </c>
      <c r="BN50" s="253">
        <f>'Pick up 1'!BO381</f>
        <v>0</v>
      </c>
      <c r="BO50" s="253">
        <f>'Pick up 1'!BP381</f>
        <v>0</v>
      </c>
      <c r="BP50" s="253">
        <f>'Pick up 1'!BQ381</f>
        <v>0</v>
      </c>
      <c r="BQ50" s="253">
        <f>'Pick up 1'!BR381</f>
        <v>0</v>
      </c>
      <c r="BR50" s="253">
        <f>'Pick up 1'!BS381</f>
        <v>0</v>
      </c>
      <c r="BS50" s="253">
        <f>'Pick up 1'!BT381</f>
        <v>0</v>
      </c>
      <c r="BT50" s="253">
        <f>'Pick up 1'!BU381</f>
        <v>0</v>
      </c>
      <c r="BU50" s="253">
        <f>'Pick up 1'!BV381</f>
        <v>0</v>
      </c>
      <c r="BV50" s="253">
        <f>'Pick up 1'!BW381</f>
        <v>0</v>
      </c>
      <c r="BW50" s="253">
        <f>'Pick up 1'!BX381</f>
        <v>0</v>
      </c>
      <c r="BX50" s="253">
        <f>'Pick up 1'!BY381</f>
        <v>0</v>
      </c>
      <c r="BY50" s="253">
        <f>'Pick up 1'!BZ381</f>
        <v>0</v>
      </c>
      <c r="BZ50" s="253">
        <f>'Pick up 1'!CA381</f>
        <v>0</v>
      </c>
      <c r="CA50" s="253">
        <f>'Pick up 1'!CB381</f>
        <v>0</v>
      </c>
      <c r="CB50" s="253">
        <f>'Pick up 1'!CC381</f>
        <v>0</v>
      </c>
      <c r="CC50" s="253">
        <f>'Pick up 1'!CD381</f>
        <v>0</v>
      </c>
      <c r="CD50" s="253">
        <f>'Pick up 1'!CE381</f>
        <v>0</v>
      </c>
      <c r="CE50" s="253">
        <f>'Pick up 1'!CF381</f>
        <v>0</v>
      </c>
      <c r="CF50" s="253">
        <f>'Pick up 1'!CG381</f>
        <v>0</v>
      </c>
      <c r="CG50" s="253">
        <f>'Pick up 1'!CH381</f>
        <v>0</v>
      </c>
      <c r="CH50" s="253">
        <f>'Pick up 1'!CI381</f>
        <v>0</v>
      </c>
      <c r="CI50" s="253">
        <f>'Pick up 1'!CJ381</f>
        <v>0</v>
      </c>
      <c r="CJ50" s="253">
        <f>'Pick up 1'!CK381</f>
        <v>0</v>
      </c>
      <c r="CK50" s="253">
        <f>'Pick up 1'!CL381</f>
        <v>0</v>
      </c>
      <c r="CL50" s="253">
        <f>'Pick up 1'!CM381</f>
        <v>0</v>
      </c>
      <c r="CM50" s="253">
        <f>'Pick up 1'!CN381</f>
        <v>0</v>
      </c>
      <c r="CN50" s="253">
        <f>'Pick up 1'!CO381</f>
        <v>0</v>
      </c>
      <c r="CO50" s="253">
        <f>'Pick up 1'!CP381</f>
        <v>0</v>
      </c>
      <c r="CP50" s="253">
        <f>'Pick up 1'!CQ381</f>
        <v>0</v>
      </c>
      <c r="CQ50" s="253">
        <f>'Pick up 1'!CR381</f>
        <v>0</v>
      </c>
      <c r="CR50" s="253">
        <f>'Pick up 1'!CS381</f>
        <v>0</v>
      </c>
      <c r="CS50" s="253">
        <f>'Pick up 1'!CT381</f>
        <v>0</v>
      </c>
      <c r="CT50" s="253">
        <f>'Pick up 1'!CU381</f>
        <v>0</v>
      </c>
      <c r="CU50" s="253">
        <f>'Pick up 1'!CV381</f>
        <v>0</v>
      </c>
      <c r="CV50" s="253">
        <f>'Pick up 1'!CW381</f>
        <v>0</v>
      </c>
      <c r="CW50" s="253">
        <f>'Pick up 1'!CX381</f>
        <v>0</v>
      </c>
      <c r="CX50" s="253">
        <f>'Pick up 1'!CY381</f>
        <v>0</v>
      </c>
      <c r="CY50" s="253">
        <f>'Pick up 1'!CZ381</f>
        <v>0</v>
      </c>
      <c r="CZ50" s="253">
        <f>'Pick up 1'!DA381</f>
        <v>0</v>
      </c>
      <c r="DA50" s="253">
        <f>'Pick up 1'!DB381</f>
        <v>0</v>
      </c>
      <c r="DB50" s="253">
        <f>'Pick up 1'!DC381</f>
        <v>0</v>
      </c>
      <c r="DC50" s="253">
        <f>'Pick up 1'!DD381</f>
        <v>0</v>
      </c>
      <c r="DD50" s="253">
        <f>'Pick up 1'!DE381</f>
        <v>0</v>
      </c>
      <c r="DE50" s="253">
        <f>'Pick up 1'!DF381</f>
        <v>0</v>
      </c>
      <c r="DF50" s="253">
        <f>'Pick up 1'!DG381</f>
        <v>0</v>
      </c>
      <c r="DG50" s="253">
        <f>'Pick up 1'!DH381</f>
        <v>0</v>
      </c>
      <c r="DH50" s="253">
        <f>'Pick up 1'!DI381</f>
        <v>0</v>
      </c>
      <c r="DI50" s="253">
        <f>'Pick up 1'!DJ381</f>
        <v>0</v>
      </c>
      <c r="DJ50" s="253">
        <f>'Pick up 1'!DK381</f>
        <v>0</v>
      </c>
      <c r="DK50" s="253">
        <f>'Pick up 1'!DL381</f>
        <v>0</v>
      </c>
      <c r="DL50" s="253">
        <f>'Pick up 1'!DM381</f>
        <v>0</v>
      </c>
      <c r="DM50" s="253">
        <f>'Pick up 1'!DN381</f>
        <v>0</v>
      </c>
      <c r="DN50" s="253">
        <f>'Pick up 1'!DO381</f>
        <v>0</v>
      </c>
      <c r="DO50" s="253">
        <f>'Pick up 1'!DP381</f>
        <v>0</v>
      </c>
      <c r="DP50" s="253">
        <f>'Pick up 1'!DQ381</f>
        <v>0</v>
      </c>
      <c r="DQ50" s="253">
        <f>'Pick up 1'!DR381</f>
        <v>0</v>
      </c>
      <c r="DR50" s="253">
        <f>'Pick up 1'!DS381</f>
        <v>0</v>
      </c>
      <c r="DS50" s="253">
        <f>'Pick up 1'!DT381</f>
        <v>0</v>
      </c>
      <c r="DT50" s="253">
        <f>'Pick up 1'!DU381</f>
        <v>0</v>
      </c>
      <c r="DU50" s="253">
        <f>'Pick up 1'!DV381</f>
        <v>0</v>
      </c>
      <c r="DV50" s="253">
        <f>'Pick up 1'!DW381</f>
        <v>0</v>
      </c>
      <c r="DW50" s="253">
        <f>'Pick up 1'!DX381</f>
        <v>0</v>
      </c>
      <c r="DX50" s="253">
        <f>'Pick up 1'!DY381</f>
        <v>0</v>
      </c>
      <c r="DY50" s="254">
        <f>'Pick up 1'!DZ381</f>
        <v>0</v>
      </c>
    </row>
    <row r="51" spans="1:129" x14ac:dyDescent="0.3">
      <c r="A51" s="258" t="s">
        <v>59</v>
      </c>
      <c r="B51" s="255">
        <f>SUM(B4:B50)</f>
        <v>3</v>
      </c>
      <c r="C51" s="256">
        <f t="shared" ref="C51:BN51" si="4">SUM(C4:C50)</f>
        <v>3</v>
      </c>
      <c r="D51" s="256">
        <f t="shared" si="4"/>
        <v>3</v>
      </c>
      <c r="E51" s="256">
        <f t="shared" si="4"/>
        <v>3</v>
      </c>
      <c r="F51" s="256">
        <f t="shared" si="4"/>
        <v>3</v>
      </c>
      <c r="G51" s="256">
        <f t="shared" si="4"/>
        <v>2</v>
      </c>
      <c r="H51" s="256">
        <f t="shared" si="4"/>
        <v>2</v>
      </c>
      <c r="I51" s="256">
        <f t="shared" si="4"/>
        <v>0</v>
      </c>
      <c r="J51" s="256">
        <f t="shared" si="4"/>
        <v>0</v>
      </c>
      <c r="K51" s="256">
        <f t="shared" si="4"/>
        <v>0</v>
      </c>
      <c r="L51" s="256">
        <f t="shared" si="4"/>
        <v>0</v>
      </c>
      <c r="M51" s="256">
        <f t="shared" si="4"/>
        <v>0</v>
      </c>
      <c r="N51" s="256">
        <f t="shared" si="4"/>
        <v>0</v>
      </c>
      <c r="O51" s="256">
        <f t="shared" si="4"/>
        <v>0</v>
      </c>
      <c r="P51" s="256">
        <f t="shared" si="4"/>
        <v>0</v>
      </c>
      <c r="Q51" s="256">
        <f t="shared" si="4"/>
        <v>1</v>
      </c>
      <c r="R51" s="256">
        <f t="shared" si="4"/>
        <v>1</v>
      </c>
      <c r="S51" s="256">
        <f t="shared" si="4"/>
        <v>1</v>
      </c>
      <c r="T51" s="256">
        <f t="shared" si="4"/>
        <v>1</v>
      </c>
      <c r="U51" s="256">
        <f t="shared" si="4"/>
        <v>0</v>
      </c>
      <c r="V51" s="256">
        <f t="shared" si="4"/>
        <v>0</v>
      </c>
      <c r="W51" s="256">
        <f t="shared" si="4"/>
        <v>0</v>
      </c>
      <c r="X51" s="256">
        <f t="shared" si="4"/>
        <v>0</v>
      </c>
      <c r="Y51" s="256">
        <f t="shared" si="4"/>
        <v>1</v>
      </c>
      <c r="Z51" s="256">
        <f t="shared" si="4"/>
        <v>1</v>
      </c>
      <c r="AA51" s="256">
        <f t="shared" si="4"/>
        <v>2</v>
      </c>
      <c r="AB51" s="256">
        <f t="shared" si="4"/>
        <v>2</v>
      </c>
      <c r="AC51" s="256">
        <f t="shared" si="4"/>
        <v>2</v>
      </c>
      <c r="AD51" s="256">
        <f t="shared" si="4"/>
        <v>1</v>
      </c>
      <c r="AE51" s="256">
        <f t="shared" si="4"/>
        <v>3</v>
      </c>
      <c r="AF51" s="256">
        <f t="shared" si="4"/>
        <v>2</v>
      </c>
      <c r="AG51" s="256">
        <f t="shared" si="4"/>
        <v>2</v>
      </c>
      <c r="AH51" s="256">
        <f t="shared" si="4"/>
        <v>12</v>
      </c>
      <c r="AI51" s="256">
        <f t="shared" si="4"/>
        <v>14</v>
      </c>
      <c r="AJ51" s="256">
        <f t="shared" si="4"/>
        <v>4</v>
      </c>
      <c r="AK51" s="256">
        <f t="shared" si="4"/>
        <v>4</v>
      </c>
      <c r="AL51" s="256">
        <f t="shared" si="4"/>
        <v>3</v>
      </c>
      <c r="AM51" s="256">
        <f t="shared" si="4"/>
        <v>3</v>
      </c>
      <c r="AN51" s="256">
        <f t="shared" si="4"/>
        <v>1</v>
      </c>
      <c r="AO51" s="256">
        <f t="shared" si="4"/>
        <v>1</v>
      </c>
      <c r="AP51" s="256">
        <f t="shared" si="4"/>
        <v>1</v>
      </c>
      <c r="AQ51" s="256">
        <f t="shared" si="4"/>
        <v>1</v>
      </c>
      <c r="AR51" s="256">
        <f t="shared" si="4"/>
        <v>1</v>
      </c>
      <c r="AS51" s="256">
        <f t="shared" si="4"/>
        <v>0</v>
      </c>
      <c r="AT51" s="256">
        <f t="shared" si="4"/>
        <v>0</v>
      </c>
      <c r="AU51" s="256">
        <f t="shared" si="4"/>
        <v>0</v>
      </c>
      <c r="AV51" s="256">
        <f t="shared" si="4"/>
        <v>0</v>
      </c>
      <c r="AW51" s="256">
        <f t="shared" si="4"/>
        <v>0</v>
      </c>
      <c r="AX51" s="256">
        <f t="shared" si="4"/>
        <v>1</v>
      </c>
      <c r="AY51" s="256">
        <f t="shared" si="4"/>
        <v>1</v>
      </c>
      <c r="AZ51" s="256">
        <f t="shared" si="4"/>
        <v>1</v>
      </c>
      <c r="BA51" s="256">
        <f t="shared" si="4"/>
        <v>0</v>
      </c>
      <c r="BB51" s="256">
        <f t="shared" si="4"/>
        <v>0</v>
      </c>
      <c r="BC51" s="256">
        <f t="shared" si="4"/>
        <v>0</v>
      </c>
      <c r="BD51" s="256">
        <f t="shared" si="4"/>
        <v>0</v>
      </c>
      <c r="BE51" s="256">
        <f t="shared" si="4"/>
        <v>0</v>
      </c>
      <c r="BF51" s="256">
        <f t="shared" si="4"/>
        <v>1</v>
      </c>
      <c r="BG51" s="256">
        <f t="shared" si="4"/>
        <v>1</v>
      </c>
      <c r="BH51" s="256">
        <f t="shared" si="4"/>
        <v>2</v>
      </c>
      <c r="BI51" s="256">
        <f t="shared" si="4"/>
        <v>2</v>
      </c>
      <c r="BJ51" s="256">
        <f t="shared" si="4"/>
        <v>2</v>
      </c>
      <c r="BK51" s="256">
        <f t="shared" si="4"/>
        <v>2</v>
      </c>
      <c r="BL51" s="256">
        <f t="shared" si="4"/>
        <v>2</v>
      </c>
      <c r="BM51" s="256">
        <f t="shared" si="4"/>
        <v>1</v>
      </c>
      <c r="BN51" s="256">
        <f t="shared" si="4"/>
        <v>1</v>
      </c>
      <c r="BO51" s="256">
        <f t="shared" ref="BO51:DY51" si="5">SUM(BO4:BO50)</f>
        <v>0</v>
      </c>
      <c r="BP51" s="256">
        <f t="shared" si="5"/>
        <v>0</v>
      </c>
      <c r="BQ51" s="256">
        <f t="shared" si="5"/>
        <v>0</v>
      </c>
      <c r="BR51" s="256">
        <f t="shared" si="5"/>
        <v>0</v>
      </c>
      <c r="BS51" s="256">
        <f t="shared" si="5"/>
        <v>0</v>
      </c>
      <c r="BT51" s="256">
        <f t="shared" si="5"/>
        <v>0</v>
      </c>
      <c r="BU51" s="256">
        <f t="shared" si="5"/>
        <v>0</v>
      </c>
      <c r="BV51" s="256">
        <f t="shared" si="5"/>
        <v>0</v>
      </c>
      <c r="BW51" s="256">
        <f t="shared" si="5"/>
        <v>0</v>
      </c>
      <c r="BX51" s="256">
        <f t="shared" si="5"/>
        <v>0</v>
      </c>
      <c r="BY51" s="256">
        <f t="shared" si="5"/>
        <v>0</v>
      </c>
      <c r="BZ51" s="256">
        <f t="shared" si="5"/>
        <v>0</v>
      </c>
      <c r="CA51" s="256">
        <f t="shared" si="5"/>
        <v>0</v>
      </c>
      <c r="CB51" s="256">
        <f t="shared" si="5"/>
        <v>0</v>
      </c>
      <c r="CC51" s="256">
        <f t="shared" si="5"/>
        <v>0</v>
      </c>
      <c r="CD51" s="256">
        <f t="shared" si="5"/>
        <v>0</v>
      </c>
      <c r="CE51" s="256">
        <f t="shared" si="5"/>
        <v>0</v>
      </c>
      <c r="CF51" s="256">
        <f t="shared" si="5"/>
        <v>0</v>
      </c>
      <c r="CG51" s="256">
        <f t="shared" si="5"/>
        <v>0</v>
      </c>
      <c r="CH51" s="256">
        <f t="shared" si="5"/>
        <v>0</v>
      </c>
      <c r="CI51" s="256">
        <f t="shared" si="5"/>
        <v>0</v>
      </c>
      <c r="CJ51" s="256">
        <f t="shared" si="5"/>
        <v>0</v>
      </c>
      <c r="CK51" s="256">
        <f t="shared" si="5"/>
        <v>0</v>
      </c>
      <c r="CL51" s="256">
        <f t="shared" si="5"/>
        <v>0</v>
      </c>
      <c r="CM51" s="256">
        <f t="shared" si="5"/>
        <v>0</v>
      </c>
      <c r="CN51" s="256">
        <f t="shared" si="5"/>
        <v>0</v>
      </c>
      <c r="CO51" s="256">
        <f t="shared" si="5"/>
        <v>0</v>
      </c>
      <c r="CP51" s="256">
        <f t="shared" si="5"/>
        <v>1</v>
      </c>
      <c r="CQ51" s="256">
        <f t="shared" si="5"/>
        <v>1</v>
      </c>
      <c r="CR51" s="256">
        <f t="shared" si="5"/>
        <v>2</v>
      </c>
      <c r="CS51" s="256">
        <f t="shared" si="5"/>
        <v>2</v>
      </c>
      <c r="CT51" s="256">
        <f t="shared" si="5"/>
        <v>2</v>
      </c>
      <c r="CU51" s="256">
        <f t="shared" si="5"/>
        <v>2</v>
      </c>
      <c r="CV51" s="256">
        <f t="shared" si="5"/>
        <v>1</v>
      </c>
      <c r="CW51" s="256">
        <f t="shared" si="5"/>
        <v>0</v>
      </c>
      <c r="CX51" s="256">
        <f t="shared" si="5"/>
        <v>0</v>
      </c>
      <c r="CY51" s="256">
        <f t="shared" si="5"/>
        <v>0</v>
      </c>
      <c r="CZ51" s="256">
        <f t="shared" si="5"/>
        <v>0</v>
      </c>
      <c r="DA51" s="256">
        <f t="shared" si="5"/>
        <v>0</v>
      </c>
      <c r="DB51" s="256">
        <f t="shared" si="5"/>
        <v>0</v>
      </c>
      <c r="DC51" s="256">
        <f t="shared" si="5"/>
        <v>0</v>
      </c>
      <c r="DD51" s="256">
        <f t="shared" si="5"/>
        <v>0</v>
      </c>
      <c r="DE51" s="256">
        <f t="shared" si="5"/>
        <v>0</v>
      </c>
      <c r="DF51" s="256">
        <f t="shared" si="5"/>
        <v>0</v>
      </c>
      <c r="DG51" s="256">
        <f t="shared" si="5"/>
        <v>0</v>
      </c>
      <c r="DH51" s="256">
        <f t="shared" si="5"/>
        <v>0</v>
      </c>
      <c r="DI51" s="256">
        <f t="shared" si="5"/>
        <v>0</v>
      </c>
      <c r="DJ51" s="256">
        <f t="shared" si="5"/>
        <v>0</v>
      </c>
      <c r="DK51" s="256">
        <f t="shared" si="5"/>
        <v>0</v>
      </c>
      <c r="DL51" s="256">
        <f t="shared" si="5"/>
        <v>0</v>
      </c>
      <c r="DM51" s="256">
        <f t="shared" si="5"/>
        <v>0</v>
      </c>
      <c r="DN51" s="256">
        <f t="shared" si="5"/>
        <v>0</v>
      </c>
      <c r="DO51" s="256">
        <f t="shared" si="5"/>
        <v>0</v>
      </c>
      <c r="DP51" s="256">
        <f t="shared" si="5"/>
        <v>0</v>
      </c>
      <c r="DQ51" s="256">
        <f t="shared" si="5"/>
        <v>0</v>
      </c>
      <c r="DR51" s="256">
        <f t="shared" si="5"/>
        <v>0</v>
      </c>
      <c r="DS51" s="256">
        <f t="shared" si="5"/>
        <v>0</v>
      </c>
      <c r="DT51" s="256">
        <f t="shared" si="5"/>
        <v>0</v>
      </c>
      <c r="DU51" s="256">
        <f t="shared" si="5"/>
        <v>0</v>
      </c>
      <c r="DV51" s="256">
        <f t="shared" si="5"/>
        <v>0</v>
      </c>
      <c r="DW51" s="256">
        <f t="shared" si="5"/>
        <v>0</v>
      </c>
      <c r="DX51" s="256">
        <f t="shared" si="5"/>
        <v>0</v>
      </c>
      <c r="DY51" s="257">
        <f t="shared" si="5"/>
        <v>0</v>
      </c>
    </row>
  </sheetData>
  <sheetProtection algorithmName="SHA-512" hashValue="A90s9QpNSZy5hMAlK2nPXlG+tTIRRcm3XG+OEsSlwfR/UGVwZ1tTY+/JcPaYlwrwPUHJBUa0sAsRp33SeBh6Iw==" saltValue="68Y+xvANqRJ5S4i8gR+pAw==" spinCount="100000" sheet="1" objects="1" scenarios="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56CBC-7141-4588-BE5B-1F3D2E4D1BA4}">
  <sheetPr codeName="Feuil5">
    <tabColor rgb="FFFF0000"/>
  </sheetPr>
  <dimension ref="A1:EM46"/>
  <sheetViews>
    <sheetView workbookViewId="0">
      <pane xSplit="1" ySplit="3" topLeftCell="CC4" activePane="bottomRight" state="frozen"/>
      <selection pane="topRight" activeCell="B1" sqref="B1"/>
      <selection pane="bottomLeft" activeCell="A4" sqref="A4"/>
      <selection pane="bottomRight" activeCell="CS17" sqref="CS17"/>
    </sheetView>
  </sheetViews>
  <sheetFormatPr baseColWidth="10" defaultRowHeight="14.4" x14ac:dyDescent="0.3"/>
  <cols>
    <col min="2" max="138" width="6.77734375" customWidth="1"/>
  </cols>
  <sheetData>
    <row r="1" spans="1:143" x14ac:dyDescent="0.3">
      <c r="B1" s="189" t="s">
        <v>60</v>
      </c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5"/>
      <c r="S1" s="190" t="s">
        <v>62</v>
      </c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79"/>
      <c r="AK1" s="179"/>
      <c r="AL1" s="179"/>
      <c r="AM1" s="179"/>
      <c r="AN1" s="179"/>
      <c r="AO1" s="179"/>
      <c r="AP1" s="179"/>
      <c r="AQ1" s="179"/>
      <c r="AR1" s="179"/>
      <c r="AS1" s="179"/>
      <c r="AT1" s="179"/>
      <c r="AU1" s="179"/>
      <c r="AV1" s="179"/>
      <c r="AW1" s="180"/>
      <c r="AX1" s="189" t="s">
        <v>63</v>
      </c>
      <c r="AY1" s="184"/>
      <c r="AZ1" s="184"/>
      <c r="BA1" s="184"/>
      <c r="BB1" s="184"/>
      <c r="BC1" s="184"/>
      <c r="BD1" s="184"/>
      <c r="BE1" s="184"/>
      <c r="BF1" s="184"/>
      <c r="BG1" s="184"/>
      <c r="BH1" s="184"/>
      <c r="BI1" s="184"/>
      <c r="BJ1" s="184"/>
      <c r="BK1" s="184"/>
      <c r="BL1" s="184"/>
      <c r="BM1" s="184"/>
      <c r="BN1" s="184"/>
      <c r="BO1" s="184"/>
      <c r="BP1" s="184"/>
      <c r="BQ1" s="184"/>
      <c r="BR1" s="184"/>
      <c r="BS1" s="184"/>
      <c r="BT1" s="184"/>
      <c r="BU1" s="184"/>
      <c r="BV1" s="184"/>
      <c r="BW1" s="184"/>
      <c r="BX1" s="184"/>
      <c r="BY1" s="185"/>
      <c r="BZ1" s="190" t="s">
        <v>64</v>
      </c>
      <c r="CA1" s="179"/>
      <c r="CB1" s="179"/>
      <c r="CC1" s="179"/>
      <c r="CD1" s="179"/>
      <c r="CE1" s="179"/>
      <c r="CF1" s="179"/>
      <c r="CG1" s="179"/>
      <c r="CH1" s="179"/>
      <c r="CI1" s="179"/>
      <c r="CJ1" s="179"/>
      <c r="CK1" s="179"/>
      <c r="CL1" s="179"/>
      <c r="CM1" s="179"/>
      <c r="CN1" s="179"/>
      <c r="CO1" s="179"/>
      <c r="CP1" s="179"/>
      <c r="CQ1" s="179"/>
      <c r="CR1" s="179"/>
      <c r="CS1" s="179"/>
      <c r="CT1" s="179"/>
      <c r="CU1" s="179"/>
      <c r="CV1" s="179"/>
      <c r="CW1" s="179"/>
      <c r="CX1" s="179"/>
      <c r="CY1" s="179"/>
      <c r="CZ1" s="179"/>
      <c r="DA1" s="179"/>
      <c r="DB1" s="179"/>
      <c r="DC1" s="179"/>
      <c r="DD1" s="180"/>
      <c r="DE1" s="189" t="s">
        <v>65</v>
      </c>
      <c r="DF1" s="184"/>
      <c r="DG1" s="184"/>
      <c r="DH1" s="184"/>
      <c r="DI1" s="184"/>
      <c r="DJ1" s="184"/>
      <c r="DK1" s="184"/>
      <c r="DL1" s="184"/>
      <c r="DM1" s="184"/>
      <c r="DN1" s="184"/>
      <c r="DO1" s="184"/>
      <c r="DP1" s="184"/>
      <c r="DQ1" s="184"/>
      <c r="DR1" s="184"/>
      <c r="DS1" s="184"/>
      <c r="DT1" s="184"/>
      <c r="DU1" s="184"/>
      <c r="DV1" s="184"/>
      <c r="DW1" s="184"/>
      <c r="DX1" s="184"/>
      <c r="DY1" s="184"/>
      <c r="DZ1" s="184"/>
      <c r="EA1" s="184"/>
      <c r="EB1" s="184"/>
      <c r="EC1" s="184"/>
      <c r="ED1" s="184"/>
      <c r="EE1" s="184"/>
      <c r="EF1" s="184"/>
      <c r="EG1" s="184"/>
      <c r="EH1" s="185"/>
      <c r="EI1" s="178"/>
      <c r="EJ1" s="178"/>
      <c r="EK1" s="178"/>
      <c r="EL1" s="178"/>
      <c r="EM1" s="178"/>
    </row>
    <row r="2" spans="1:143" x14ac:dyDescent="0.3">
      <c r="B2" s="186">
        <v>43084</v>
      </c>
      <c r="C2" s="187">
        <f>B2+1</f>
        <v>43085</v>
      </c>
      <c r="D2" s="187">
        <f t="shared" ref="D2:BO2" si="0">C2+1</f>
        <v>43086</v>
      </c>
      <c r="E2" s="187">
        <f t="shared" si="0"/>
        <v>43087</v>
      </c>
      <c r="F2" s="187">
        <f t="shared" si="0"/>
        <v>43088</v>
      </c>
      <c r="G2" s="187">
        <f t="shared" si="0"/>
        <v>43089</v>
      </c>
      <c r="H2" s="187">
        <f t="shared" si="0"/>
        <v>43090</v>
      </c>
      <c r="I2" s="187">
        <f t="shared" si="0"/>
        <v>43091</v>
      </c>
      <c r="J2" s="187">
        <f t="shared" si="0"/>
        <v>43092</v>
      </c>
      <c r="K2" s="187">
        <f t="shared" si="0"/>
        <v>43093</v>
      </c>
      <c r="L2" s="187">
        <f t="shared" si="0"/>
        <v>43094</v>
      </c>
      <c r="M2" s="187">
        <f t="shared" si="0"/>
        <v>43095</v>
      </c>
      <c r="N2" s="187">
        <f t="shared" si="0"/>
        <v>43096</v>
      </c>
      <c r="O2" s="187">
        <f t="shared" si="0"/>
        <v>43097</v>
      </c>
      <c r="P2" s="187">
        <f t="shared" si="0"/>
        <v>43098</v>
      </c>
      <c r="Q2" s="187">
        <f t="shared" si="0"/>
        <v>43099</v>
      </c>
      <c r="R2" s="188">
        <f t="shared" si="0"/>
        <v>43100</v>
      </c>
      <c r="S2" s="181">
        <f t="shared" si="0"/>
        <v>43101</v>
      </c>
      <c r="T2" s="182">
        <f t="shared" si="0"/>
        <v>43102</v>
      </c>
      <c r="U2" s="182">
        <f t="shared" si="0"/>
        <v>43103</v>
      </c>
      <c r="V2" s="182">
        <f t="shared" si="0"/>
        <v>43104</v>
      </c>
      <c r="W2" s="182">
        <f t="shared" si="0"/>
        <v>43105</v>
      </c>
      <c r="X2" s="182">
        <f t="shared" si="0"/>
        <v>43106</v>
      </c>
      <c r="Y2" s="182">
        <f t="shared" si="0"/>
        <v>43107</v>
      </c>
      <c r="Z2" s="182">
        <f t="shared" si="0"/>
        <v>43108</v>
      </c>
      <c r="AA2" s="182">
        <f t="shared" si="0"/>
        <v>43109</v>
      </c>
      <c r="AB2" s="182">
        <f t="shared" si="0"/>
        <v>43110</v>
      </c>
      <c r="AC2" s="182">
        <f t="shared" si="0"/>
        <v>43111</v>
      </c>
      <c r="AD2" s="182">
        <f t="shared" si="0"/>
        <v>43112</v>
      </c>
      <c r="AE2" s="182">
        <f t="shared" si="0"/>
        <v>43113</v>
      </c>
      <c r="AF2" s="182">
        <f t="shared" si="0"/>
        <v>43114</v>
      </c>
      <c r="AG2" s="182">
        <f t="shared" si="0"/>
        <v>43115</v>
      </c>
      <c r="AH2" s="182">
        <f t="shared" si="0"/>
        <v>43116</v>
      </c>
      <c r="AI2" s="182">
        <f t="shared" si="0"/>
        <v>43117</v>
      </c>
      <c r="AJ2" s="182">
        <f t="shared" si="0"/>
        <v>43118</v>
      </c>
      <c r="AK2" s="182">
        <f t="shared" si="0"/>
        <v>43119</v>
      </c>
      <c r="AL2" s="182">
        <f t="shared" si="0"/>
        <v>43120</v>
      </c>
      <c r="AM2" s="182">
        <f t="shared" si="0"/>
        <v>43121</v>
      </c>
      <c r="AN2" s="182">
        <f t="shared" si="0"/>
        <v>43122</v>
      </c>
      <c r="AO2" s="182">
        <f t="shared" si="0"/>
        <v>43123</v>
      </c>
      <c r="AP2" s="182">
        <f t="shared" si="0"/>
        <v>43124</v>
      </c>
      <c r="AQ2" s="182">
        <f t="shared" si="0"/>
        <v>43125</v>
      </c>
      <c r="AR2" s="182">
        <f t="shared" si="0"/>
        <v>43126</v>
      </c>
      <c r="AS2" s="192">
        <f t="shared" si="0"/>
        <v>43127</v>
      </c>
      <c r="AT2" s="192">
        <f t="shared" si="0"/>
        <v>43128</v>
      </c>
      <c r="AU2" s="192">
        <f t="shared" si="0"/>
        <v>43129</v>
      </c>
      <c r="AV2" s="192">
        <f t="shared" si="0"/>
        <v>43130</v>
      </c>
      <c r="AW2" s="199">
        <f t="shared" si="0"/>
        <v>43131</v>
      </c>
      <c r="AX2" s="200">
        <f t="shared" si="0"/>
        <v>43132</v>
      </c>
      <c r="AY2" s="191">
        <f t="shared" si="0"/>
        <v>43133</v>
      </c>
      <c r="AZ2" s="191">
        <f t="shared" si="0"/>
        <v>43134</v>
      </c>
      <c r="BA2" s="191">
        <f t="shared" si="0"/>
        <v>43135</v>
      </c>
      <c r="BB2" s="191">
        <f t="shared" si="0"/>
        <v>43136</v>
      </c>
      <c r="BC2" s="191">
        <f t="shared" si="0"/>
        <v>43137</v>
      </c>
      <c r="BD2" s="191">
        <f t="shared" si="0"/>
        <v>43138</v>
      </c>
      <c r="BE2" s="191">
        <f t="shared" si="0"/>
        <v>43139</v>
      </c>
      <c r="BF2" s="191">
        <f t="shared" si="0"/>
        <v>43140</v>
      </c>
      <c r="BG2" s="187">
        <f t="shared" si="0"/>
        <v>43141</v>
      </c>
      <c r="BH2" s="187">
        <f t="shared" si="0"/>
        <v>43142</v>
      </c>
      <c r="BI2" s="187">
        <f t="shared" si="0"/>
        <v>43143</v>
      </c>
      <c r="BJ2" s="187">
        <f t="shared" si="0"/>
        <v>43144</v>
      </c>
      <c r="BK2" s="187">
        <f t="shared" si="0"/>
        <v>43145</v>
      </c>
      <c r="BL2" s="187">
        <f t="shared" si="0"/>
        <v>43146</v>
      </c>
      <c r="BM2" s="187">
        <f t="shared" si="0"/>
        <v>43147</v>
      </c>
      <c r="BN2" s="187">
        <f t="shared" si="0"/>
        <v>43148</v>
      </c>
      <c r="BO2" s="187">
        <f t="shared" si="0"/>
        <v>43149</v>
      </c>
      <c r="BP2" s="187">
        <f t="shared" ref="BP2:EA2" si="1">BO2+1</f>
        <v>43150</v>
      </c>
      <c r="BQ2" s="187">
        <f t="shared" si="1"/>
        <v>43151</v>
      </c>
      <c r="BR2" s="187">
        <f t="shared" si="1"/>
        <v>43152</v>
      </c>
      <c r="BS2" s="187">
        <f t="shared" si="1"/>
        <v>43153</v>
      </c>
      <c r="BT2" s="187">
        <f t="shared" si="1"/>
        <v>43154</v>
      </c>
      <c r="BU2" s="187">
        <f t="shared" si="1"/>
        <v>43155</v>
      </c>
      <c r="BV2" s="187">
        <f t="shared" si="1"/>
        <v>43156</v>
      </c>
      <c r="BW2" s="187">
        <f t="shared" si="1"/>
        <v>43157</v>
      </c>
      <c r="BX2" s="187">
        <f t="shared" si="1"/>
        <v>43158</v>
      </c>
      <c r="BY2" s="188">
        <f t="shared" si="1"/>
        <v>43159</v>
      </c>
      <c r="BZ2" s="181">
        <f t="shared" si="1"/>
        <v>43160</v>
      </c>
      <c r="CA2" s="182">
        <f t="shared" si="1"/>
        <v>43161</v>
      </c>
      <c r="CB2" s="182">
        <f t="shared" si="1"/>
        <v>43162</v>
      </c>
      <c r="CC2" s="182">
        <f t="shared" si="1"/>
        <v>43163</v>
      </c>
      <c r="CD2" s="182">
        <f t="shared" si="1"/>
        <v>43164</v>
      </c>
      <c r="CE2" s="182">
        <f t="shared" si="1"/>
        <v>43165</v>
      </c>
      <c r="CF2" s="182">
        <f t="shared" si="1"/>
        <v>43166</v>
      </c>
      <c r="CG2" s="182">
        <f t="shared" si="1"/>
        <v>43167</v>
      </c>
      <c r="CH2" s="182">
        <f t="shared" si="1"/>
        <v>43168</v>
      </c>
      <c r="CI2" s="182">
        <f t="shared" si="1"/>
        <v>43169</v>
      </c>
      <c r="CJ2" s="182">
        <f t="shared" si="1"/>
        <v>43170</v>
      </c>
      <c r="CK2" s="182">
        <f t="shared" si="1"/>
        <v>43171</v>
      </c>
      <c r="CL2" s="182">
        <f t="shared" si="1"/>
        <v>43172</v>
      </c>
      <c r="CM2" s="182">
        <f t="shared" si="1"/>
        <v>43173</v>
      </c>
      <c r="CN2" s="182">
        <f t="shared" si="1"/>
        <v>43174</v>
      </c>
      <c r="CO2" s="182">
        <f t="shared" si="1"/>
        <v>43175</v>
      </c>
      <c r="CP2" s="182">
        <f t="shared" si="1"/>
        <v>43176</v>
      </c>
      <c r="CQ2" s="182">
        <f t="shared" si="1"/>
        <v>43177</v>
      </c>
      <c r="CR2" s="182">
        <f t="shared" si="1"/>
        <v>43178</v>
      </c>
      <c r="CS2" s="182">
        <f t="shared" si="1"/>
        <v>43179</v>
      </c>
      <c r="CT2" s="182">
        <f t="shared" si="1"/>
        <v>43180</v>
      </c>
      <c r="CU2" s="182">
        <f t="shared" si="1"/>
        <v>43181</v>
      </c>
      <c r="CV2" s="182">
        <f t="shared" si="1"/>
        <v>43182</v>
      </c>
      <c r="CW2" s="182">
        <f t="shared" si="1"/>
        <v>43183</v>
      </c>
      <c r="CX2" s="182">
        <f t="shared" si="1"/>
        <v>43184</v>
      </c>
      <c r="CY2" s="182">
        <f t="shared" si="1"/>
        <v>43185</v>
      </c>
      <c r="CZ2" s="182">
        <f t="shared" si="1"/>
        <v>43186</v>
      </c>
      <c r="DA2" s="182">
        <f t="shared" si="1"/>
        <v>43187</v>
      </c>
      <c r="DB2" s="182">
        <f t="shared" si="1"/>
        <v>43188</v>
      </c>
      <c r="DC2" s="182">
        <f t="shared" si="1"/>
        <v>43189</v>
      </c>
      <c r="DD2" s="183">
        <f t="shared" si="1"/>
        <v>43190</v>
      </c>
      <c r="DE2" s="186">
        <f t="shared" si="1"/>
        <v>43191</v>
      </c>
      <c r="DF2" s="187">
        <f t="shared" si="1"/>
        <v>43192</v>
      </c>
      <c r="DG2" s="187">
        <f t="shared" si="1"/>
        <v>43193</v>
      </c>
      <c r="DH2" s="187">
        <f t="shared" si="1"/>
        <v>43194</v>
      </c>
      <c r="DI2" s="187">
        <f t="shared" si="1"/>
        <v>43195</v>
      </c>
      <c r="DJ2" s="187">
        <f t="shared" si="1"/>
        <v>43196</v>
      </c>
      <c r="DK2" s="187">
        <f t="shared" si="1"/>
        <v>43197</v>
      </c>
      <c r="DL2" s="187">
        <f t="shared" si="1"/>
        <v>43198</v>
      </c>
      <c r="DM2" s="187">
        <f t="shared" si="1"/>
        <v>43199</v>
      </c>
      <c r="DN2" s="187">
        <f t="shared" si="1"/>
        <v>43200</v>
      </c>
      <c r="DO2" s="187">
        <f t="shared" si="1"/>
        <v>43201</v>
      </c>
      <c r="DP2" s="187">
        <f t="shared" si="1"/>
        <v>43202</v>
      </c>
      <c r="DQ2" s="187">
        <f t="shared" si="1"/>
        <v>43203</v>
      </c>
      <c r="DR2" s="187">
        <f t="shared" si="1"/>
        <v>43204</v>
      </c>
      <c r="DS2" s="187">
        <f t="shared" si="1"/>
        <v>43205</v>
      </c>
      <c r="DT2" s="187">
        <f t="shared" si="1"/>
        <v>43206</v>
      </c>
      <c r="DU2" s="187">
        <f t="shared" si="1"/>
        <v>43207</v>
      </c>
      <c r="DV2" s="187">
        <f t="shared" si="1"/>
        <v>43208</v>
      </c>
      <c r="DW2" s="187">
        <f t="shared" si="1"/>
        <v>43209</v>
      </c>
      <c r="DX2" s="187">
        <f t="shared" si="1"/>
        <v>43210</v>
      </c>
      <c r="DY2" s="187">
        <f t="shared" si="1"/>
        <v>43211</v>
      </c>
      <c r="DZ2" s="187">
        <f t="shared" si="1"/>
        <v>43212</v>
      </c>
      <c r="EA2" s="187">
        <f t="shared" si="1"/>
        <v>43213</v>
      </c>
      <c r="EB2" s="187">
        <f t="shared" ref="EB2:EM2" si="2">EA2+1</f>
        <v>43214</v>
      </c>
      <c r="EC2" s="187">
        <f t="shared" si="2"/>
        <v>43215</v>
      </c>
      <c r="ED2" s="187">
        <f t="shared" si="2"/>
        <v>43216</v>
      </c>
      <c r="EE2" s="187">
        <f t="shared" si="2"/>
        <v>43217</v>
      </c>
      <c r="EF2" s="187">
        <f t="shared" si="2"/>
        <v>43218</v>
      </c>
      <c r="EG2" s="187">
        <f t="shared" si="2"/>
        <v>43219</v>
      </c>
      <c r="EH2" s="188">
        <f t="shared" si="2"/>
        <v>43220</v>
      </c>
      <c r="EI2" s="178">
        <f t="shared" si="2"/>
        <v>43221</v>
      </c>
      <c r="EJ2" s="178">
        <f t="shared" si="2"/>
        <v>43222</v>
      </c>
      <c r="EK2" s="178">
        <f t="shared" si="2"/>
        <v>43223</v>
      </c>
      <c r="EL2" s="178">
        <f t="shared" si="2"/>
        <v>43224</v>
      </c>
      <c r="EM2" s="178">
        <f t="shared" si="2"/>
        <v>43225</v>
      </c>
    </row>
    <row r="3" spans="1:143" ht="15" thickBot="1" x14ac:dyDescent="0.35">
      <c r="B3" s="264" t="s">
        <v>66</v>
      </c>
      <c r="C3" s="265"/>
      <c r="D3" s="265"/>
      <c r="E3" s="265"/>
      <c r="F3" s="265"/>
      <c r="G3" s="265"/>
      <c r="H3" s="265"/>
      <c r="I3" s="266"/>
      <c r="J3" s="267" t="s">
        <v>67</v>
      </c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9"/>
      <c r="Y3" s="264" t="s">
        <v>66</v>
      </c>
      <c r="Z3" s="265"/>
      <c r="AA3" s="265"/>
      <c r="AB3" s="265"/>
      <c r="AC3" s="265"/>
      <c r="AD3" s="265"/>
      <c r="AE3" s="265"/>
      <c r="AF3" s="265"/>
      <c r="AG3" s="265"/>
      <c r="AH3" s="265"/>
      <c r="AI3" s="265"/>
      <c r="AJ3" s="265"/>
      <c r="AK3" s="265"/>
      <c r="AL3" s="265"/>
      <c r="AM3" s="265"/>
      <c r="AN3" s="265"/>
      <c r="AO3" s="265"/>
      <c r="AP3" s="265"/>
      <c r="AQ3" s="265"/>
      <c r="AR3" s="265"/>
      <c r="AS3" s="270" t="s">
        <v>68</v>
      </c>
      <c r="AT3" s="271"/>
      <c r="AU3" s="271"/>
      <c r="AV3" s="271"/>
      <c r="AW3" s="271"/>
      <c r="AX3" s="271"/>
      <c r="AY3" s="271"/>
      <c r="AZ3" s="271"/>
      <c r="BA3" s="271"/>
      <c r="BB3" s="271"/>
      <c r="BC3" s="271"/>
      <c r="BD3" s="271"/>
      <c r="BE3" s="271"/>
      <c r="BF3" s="272"/>
      <c r="BG3" s="273" t="s">
        <v>67</v>
      </c>
      <c r="BH3" s="274"/>
      <c r="BI3" s="274"/>
      <c r="BJ3" s="274"/>
      <c r="BK3" s="274"/>
      <c r="BL3" s="274"/>
      <c r="BM3" s="274"/>
      <c r="BN3" s="274"/>
      <c r="BO3" s="274"/>
      <c r="BP3" s="274"/>
      <c r="BQ3" s="274"/>
      <c r="BR3" s="274"/>
      <c r="BS3" s="274"/>
      <c r="BT3" s="274"/>
      <c r="BU3" s="274"/>
      <c r="BV3" s="274"/>
      <c r="BW3" s="274"/>
      <c r="BX3" s="274"/>
      <c r="BY3" s="274"/>
      <c r="BZ3" s="274"/>
      <c r="CA3" s="274"/>
      <c r="CB3" s="275"/>
      <c r="CC3" s="270" t="s">
        <v>68</v>
      </c>
      <c r="CD3" s="271"/>
      <c r="CE3" s="271"/>
      <c r="CF3" s="271"/>
      <c r="CG3" s="271"/>
      <c r="CH3" s="271"/>
      <c r="CI3" s="271"/>
      <c r="CJ3" s="271"/>
      <c r="CK3" s="271"/>
      <c r="CL3" s="271"/>
      <c r="CM3" s="271"/>
      <c r="CN3" s="271"/>
      <c r="CO3" s="272"/>
      <c r="CP3" s="264" t="s">
        <v>66</v>
      </c>
      <c r="CQ3" s="265"/>
      <c r="CR3" s="265"/>
      <c r="CS3" s="265"/>
      <c r="CT3" s="265"/>
      <c r="CU3" s="265"/>
      <c r="CV3" s="266"/>
      <c r="CW3" s="270" t="s">
        <v>68</v>
      </c>
      <c r="CX3" s="271"/>
      <c r="CY3" s="271"/>
      <c r="CZ3" s="271"/>
      <c r="DA3" s="271"/>
      <c r="DB3" s="271"/>
      <c r="DC3" s="271"/>
      <c r="DD3" s="271"/>
      <c r="DE3" s="271"/>
      <c r="DF3" s="271"/>
      <c r="DG3" s="271"/>
      <c r="DH3" s="271"/>
      <c r="DI3" s="271"/>
      <c r="DJ3" s="272"/>
      <c r="DK3" s="264" t="s">
        <v>66</v>
      </c>
      <c r="DL3" s="265"/>
      <c r="DM3" s="265"/>
      <c r="DN3" s="265"/>
      <c r="DO3" s="265"/>
      <c r="DP3" s="265"/>
      <c r="DQ3" s="265"/>
      <c r="DR3" s="265"/>
      <c r="DS3" s="265"/>
      <c r="DT3" s="265"/>
      <c r="DU3" s="265"/>
      <c r="DV3" s="265"/>
      <c r="DW3" s="265"/>
      <c r="DX3" s="265"/>
      <c r="DY3" s="266"/>
      <c r="DZ3" s="191"/>
      <c r="EA3" s="191"/>
      <c r="EB3" s="191"/>
      <c r="EC3" s="191"/>
      <c r="ED3" s="191"/>
      <c r="EE3" s="191"/>
      <c r="EF3" s="191"/>
      <c r="EG3" s="191"/>
      <c r="EH3" s="191"/>
      <c r="EI3" s="178"/>
      <c r="EJ3" s="178"/>
      <c r="EK3" s="178"/>
      <c r="EL3" s="178"/>
      <c r="EM3" s="178"/>
    </row>
    <row r="4" spans="1:143" s="302" customFormat="1" x14ac:dyDescent="0.3">
      <c r="A4" s="441">
        <v>42978</v>
      </c>
      <c r="B4" s="319"/>
      <c r="C4" s="319"/>
      <c r="D4" s="319"/>
      <c r="E4" s="319"/>
      <c r="F4" s="319"/>
      <c r="G4" s="319"/>
      <c r="H4" s="319"/>
      <c r="I4" s="319"/>
      <c r="J4" s="320"/>
      <c r="K4" s="320"/>
      <c r="L4" s="320"/>
      <c r="M4" s="320"/>
      <c r="N4" s="320"/>
      <c r="O4" s="320"/>
      <c r="P4" s="320"/>
      <c r="Q4" s="320"/>
      <c r="R4" s="320"/>
      <c r="S4" s="320"/>
      <c r="T4" s="320"/>
      <c r="U4" s="320"/>
      <c r="V4" s="320"/>
      <c r="W4" s="320"/>
      <c r="X4" s="320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>
        <v>250</v>
      </c>
      <c r="AM4" s="319">
        <v>250</v>
      </c>
      <c r="AN4" s="319">
        <v>250</v>
      </c>
      <c r="AO4" s="319">
        <v>250</v>
      </c>
      <c r="AP4" s="319">
        <v>250</v>
      </c>
      <c r="AQ4" s="319">
        <v>250</v>
      </c>
      <c r="AR4" s="319">
        <v>250</v>
      </c>
      <c r="AS4" s="319"/>
      <c r="AT4" s="319"/>
      <c r="AU4" s="319"/>
      <c r="AV4" s="319"/>
      <c r="AW4" s="319"/>
      <c r="AX4" s="319"/>
      <c r="AY4" s="319"/>
      <c r="AZ4" s="319"/>
      <c r="BA4" s="319"/>
      <c r="BB4" s="319"/>
      <c r="BC4" s="319"/>
      <c r="BD4" s="319"/>
      <c r="BE4" s="319"/>
      <c r="BF4" s="321">
        <v>250</v>
      </c>
      <c r="BG4" s="321">
        <v>350</v>
      </c>
      <c r="BH4" s="321">
        <v>350</v>
      </c>
      <c r="BI4" s="321">
        <v>350</v>
      </c>
      <c r="BJ4" s="321">
        <v>350</v>
      </c>
      <c r="BK4" s="321">
        <v>350</v>
      </c>
      <c r="BL4" s="321">
        <v>350</v>
      </c>
      <c r="BM4" s="319"/>
      <c r="BN4" s="319"/>
      <c r="BO4" s="319"/>
      <c r="BP4" s="319"/>
      <c r="BQ4" s="319"/>
      <c r="BR4" s="319"/>
      <c r="BS4" s="319"/>
      <c r="BT4" s="319"/>
      <c r="BU4" s="319"/>
      <c r="BV4" s="319"/>
      <c r="BW4" s="319"/>
      <c r="BX4" s="319"/>
      <c r="BY4" s="319"/>
      <c r="BZ4" s="319"/>
      <c r="CA4" s="319"/>
      <c r="CB4" s="319"/>
      <c r="CC4" s="319"/>
      <c r="CD4" s="319"/>
      <c r="CE4" s="319"/>
      <c r="CF4" s="319"/>
      <c r="CG4" s="319"/>
      <c r="CH4" s="319"/>
      <c r="CI4" s="319"/>
      <c r="CJ4" s="319"/>
      <c r="CK4" s="319"/>
      <c r="CL4" s="319"/>
      <c r="CM4" s="319"/>
      <c r="CN4" s="319"/>
      <c r="CO4" s="319"/>
      <c r="CP4" s="319"/>
      <c r="CQ4" s="319"/>
      <c r="CR4" s="319"/>
      <c r="CS4" s="319"/>
      <c r="CT4" s="319"/>
      <c r="CU4" s="319"/>
      <c r="CV4" s="319"/>
      <c r="CW4" s="319"/>
      <c r="CX4" s="319"/>
      <c r="CY4" s="319"/>
      <c r="CZ4" s="319"/>
      <c r="DA4" s="319"/>
      <c r="DB4" s="319"/>
      <c r="DC4" s="319"/>
      <c r="DD4" s="319"/>
      <c r="DE4" s="319"/>
      <c r="DF4" s="319"/>
      <c r="DG4" s="319"/>
      <c r="DH4" s="319"/>
      <c r="DI4" s="319"/>
      <c r="DJ4" s="319"/>
      <c r="DK4" s="319"/>
      <c r="DL4" s="319"/>
      <c r="DM4" s="319"/>
      <c r="DN4" s="319"/>
      <c r="DO4" s="319"/>
      <c r="DP4" s="319"/>
      <c r="DQ4" s="319"/>
      <c r="DR4" s="319"/>
      <c r="DS4" s="319"/>
      <c r="DT4" s="319"/>
      <c r="DU4" s="319"/>
      <c r="DV4" s="319"/>
      <c r="DW4" s="319"/>
      <c r="DX4" s="319"/>
      <c r="DY4" s="322"/>
      <c r="DZ4" s="303"/>
      <c r="EA4" s="303"/>
      <c r="EB4" s="303"/>
      <c r="EC4" s="303"/>
      <c r="ED4" s="303"/>
      <c r="EE4" s="303"/>
      <c r="EF4" s="303"/>
      <c r="EG4" s="303"/>
      <c r="EH4" s="303"/>
      <c r="EI4" s="304"/>
      <c r="EJ4" s="304"/>
      <c r="EK4" s="304"/>
      <c r="EL4" s="304"/>
      <c r="EM4" s="304"/>
    </row>
    <row r="5" spans="1:143" s="302" customFormat="1" x14ac:dyDescent="0.3">
      <c r="A5" s="442"/>
      <c r="B5" s="305"/>
      <c r="C5" s="305"/>
      <c r="D5" s="305"/>
      <c r="E5" s="305"/>
      <c r="F5" s="305"/>
      <c r="G5" s="305"/>
      <c r="H5" s="305"/>
      <c r="I5" s="305"/>
      <c r="J5" s="306"/>
      <c r="K5" s="306"/>
      <c r="L5" s="306"/>
      <c r="M5" s="306"/>
      <c r="N5" s="306"/>
      <c r="O5" s="306"/>
      <c r="P5" s="306"/>
      <c r="Q5" s="306"/>
      <c r="R5" s="306"/>
      <c r="S5" s="306"/>
      <c r="T5" s="306"/>
      <c r="U5" s="306"/>
      <c r="V5" s="306"/>
      <c r="W5" s="306"/>
      <c r="X5" s="306"/>
      <c r="Y5" s="305"/>
      <c r="Z5" s="305"/>
      <c r="AA5" s="305"/>
      <c r="AB5" s="305"/>
      <c r="AC5" s="305"/>
      <c r="AD5" s="305"/>
      <c r="AE5" s="305"/>
      <c r="AF5" s="305"/>
      <c r="AG5" s="305"/>
      <c r="AH5" s="305"/>
      <c r="AI5" s="305"/>
      <c r="AJ5" s="305"/>
      <c r="AK5" s="305"/>
      <c r="AL5" s="305"/>
      <c r="AM5" s="305"/>
      <c r="AN5" s="305"/>
      <c r="AO5" s="305"/>
      <c r="AP5" s="305"/>
      <c r="AQ5" s="305"/>
      <c r="AR5" s="305"/>
      <c r="AS5" s="305"/>
      <c r="AT5" s="305"/>
      <c r="AU5" s="305"/>
      <c r="AV5" s="305"/>
      <c r="AW5" s="305"/>
      <c r="AX5" s="305"/>
      <c r="AY5" s="305"/>
      <c r="AZ5" s="305"/>
      <c r="BA5" s="305"/>
      <c r="BB5" s="305"/>
      <c r="BC5" s="305"/>
      <c r="BD5" s="305"/>
      <c r="BE5" s="305"/>
      <c r="BF5" s="318"/>
      <c r="BG5" s="318"/>
      <c r="BH5" s="318"/>
      <c r="BI5" s="318"/>
      <c r="BJ5" s="318"/>
      <c r="BK5" s="318"/>
      <c r="BL5" s="318"/>
      <c r="BM5" s="305"/>
      <c r="BN5" s="305"/>
      <c r="BO5" s="305"/>
      <c r="BP5" s="305"/>
      <c r="BQ5" s="305"/>
      <c r="BR5" s="305"/>
      <c r="BS5" s="305"/>
      <c r="BT5" s="305"/>
      <c r="BU5" s="305"/>
      <c r="BV5" s="305"/>
      <c r="BW5" s="305"/>
      <c r="BX5" s="305"/>
      <c r="BY5" s="305"/>
      <c r="BZ5" s="305"/>
      <c r="CA5" s="305"/>
      <c r="CB5" s="305"/>
      <c r="CC5" s="305"/>
      <c r="CD5" s="305"/>
      <c r="CE5" s="305"/>
      <c r="CF5" s="305"/>
      <c r="CG5" s="305"/>
      <c r="CH5" s="305"/>
      <c r="CI5" s="305"/>
      <c r="CJ5" s="305"/>
      <c r="CK5" s="305"/>
      <c r="CL5" s="305"/>
      <c r="CM5" s="305"/>
      <c r="CN5" s="305"/>
      <c r="CO5" s="305"/>
      <c r="CP5" s="305"/>
      <c r="CQ5" s="305"/>
      <c r="CR5" s="305"/>
      <c r="CS5" s="305"/>
      <c r="CT5" s="305"/>
      <c r="CU5" s="305"/>
      <c r="CV5" s="305"/>
      <c r="CW5" s="305"/>
      <c r="CX5" s="305"/>
      <c r="CY5" s="305"/>
      <c r="CZ5" s="305"/>
      <c r="DA5" s="305"/>
      <c r="DB5" s="305"/>
      <c r="DC5" s="305"/>
      <c r="DD5" s="305"/>
      <c r="DE5" s="305"/>
      <c r="DF5" s="305"/>
      <c r="DG5" s="305"/>
      <c r="DH5" s="305"/>
      <c r="DI5" s="305"/>
      <c r="DJ5" s="305"/>
      <c r="DK5" s="305"/>
      <c r="DL5" s="305"/>
      <c r="DM5" s="305"/>
      <c r="DN5" s="305"/>
      <c r="DO5" s="305"/>
      <c r="DP5" s="305"/>
      <c r="DQ5" s="305"/>
      <c r="DR5" s="305"/>
      <c r="DS5" s="305"/>
      <c r="DT5" s="305"/>
      <c r="DU5" s="305"/>
      <c r="DV5" s="305"/>
      <c r="DW5" s="305"/>
      <c r="DX5" s="305"/>
      <c r="DY5" s="323"/>
      <c r="DZ5" s="303"/>
      <c r="EA5" s="303"/>
      <c r="EB5" s="303"/>
      <c r="EC5" s="303"/>
      <c r="ED5" s="303"/>
      <c r="EE5" s="303"/>
      <c r="EF5" s="303"/>
      <c r="EG5" s="303"/>
      <c r="EH5" s="303"/>
      <c r="EI5" s="304"/>
      <c r="EJ5" s="304"/>
      <c r="EK5" s="304"/>
      <c r="EL5" s="304"/>
      <c r="EM5" s="304"/>
    </row>
    <row r="6" spans="1:143" s="302" customFormat="1" ht="15" thickBot="1" x14ac:dyDescent="0.35">
      <c r="A6" s="443"/>
      <c r="B6" s="324"/>
      <c r="C6" s="324"/>
      <c r="D6" s="324"/>
      <c r="E6" s="324"/>
      <c r="F6" s="324"/>
      <c r="G6" s="324"/>
      <c r="H6" s="324"/>
      <c r="I6" s="324"/>
      <c r="J6" s="325"/>
      <c r="K6" s="325"/>
      <c r="L6" s="325"/>
      <c r="M6" s="325"/>
      <c r="N6" s="325"/>
      <c r="O6" s="325"/>
      <c r="P6" s="325"/>
      <c r="Q6" s="325"/>
      <c r="R6" s="325"/>
      <c r="S6" s="325"/>
      <c r="T6" s="325"/>
      <c r="U6" s="325"/>
      <c r="V6" s="325"/>
      <c r="W6" s="325"/>
      <c r="X6" s="325"/>
      <c r="Y6" s="324"/>
      <c r="Z6" s="324"/>
      <c r="AA6" s="324"/>
      <c r="AB6" s="324"/>
      <c r="AC6" s="324"/>
      <c r="AD6" s="324"/>
      <c r="AE6" s="324"/>
      <c r="AF6" s="324"/>
      <c r="AG6" s="324"/>
      <c r="AH6" s="324"/>
      <c r="AI6" s="324"/>
      <c r="AJ6" s="324"/>
      <c r="AK6" s="324"/>
      <c r="AL6" s="324"/>
      <c r="AM6" s="324"/>
      <c r="AN6" s="324"/>
      <c r="AO6" s="324"/>
      <c r="AP6" s="324"/>
      <c r="AQ6" s="324"/>
      <c r="AR6" s="324"/>
      <c r="AS6" s="324"/>
      <c r="AT6" s="324"/>
      <c r="AU6" s="324"/>
      <c r="AV6" s="324"/>
      <c r="AW6" s="324"/>
      <c r="AX6" s="324"/>
      <c r="AY6" s="324"/>
      <c r="AZ6" s="324"/>
      <c r="BA6" s="324"/>
      <c r="BB6" s="324"/>
      <c r="BC6" s="324"/>
      <c r="BD6" s="324"/>
      <c r="BE6" s="324"/>
      <c r="BF6" s="324"/>
      <c r="BG6" s="324"/>
      <c r="BH6" s="324"/>
      <c r="BI6" s="324"/>
      <c r="BJ6" s="324"/>
      <c r="BK6" s="324"/>
      <c r="BL6" s="324"/>
      <c r="BM6" s="324"/>
      <c r="BN6" s="324"/>
      <c r="BO6" s="324"/>
      <c r="BP6" s="324"/>
      <c r="BQ6" s="324"/>
      <c r="BR6" s="324"/>
      <c r="BS6" s="324"/>
      <c r="BT6" s="324"/>
      <c r="BU6" s="324"/>
      <c r="BV6" s="324"/>
      <c r="BW6" s="324"/>
      <c r="BX6" s="324"/>
      <c r="BY6" s="324"/>
      <c r="BZ6" s="324"/>
      <c r="CA6" s="324"/>
      <c r="CB6" s="324"/>
      <c r="CC6" s="324"/>
      <c r="CD6" s="324"/>
      <c r="CE6" s="324"/>
      <c r="CF6" s="324"/>
      <c r="CG6" s="324"/>
      <c r="CH6" s="324"/>
      <c r="CI6" s="324"/>
      <c r="CJ6" s="324"/>
      <c r="CK6" s="324"/>
      <c r="CL6" s="324"/>
      <c r="CM6" s="324"/>
      <c r="CN6" s="324"/>
      <c r="CO6" s="324"/>
      <c r="CP6" s="324"/>
      <c r="CQ6" s="324"/>
      <c r="CR6" s="324"/>
      <c r="CS6" s="324"/>
      <c r="CT6" s="324"/>
      <c r="CU6" s="324"/>
      <c r="CV6" s="324"/>
      <c r="CW6" s="324"/>
      <c r="CX6" s="324"/>
      <c r="CY6" s="324"/>
      <c r="CZ6" s="324"/>
      <c r="DA6" s="324"/>
      <c r="DB6" s="324"/>
      <c r="DC6" s="324"/>
      <c r="DD6" s="324"/>
      <c r="DE6" s="324"/>
      <c r="DF6" s="324"/>
      <c r="DG6" s="324"/>
      <c r="DH6" s="324"/>
      <c r="DI6" s="324"/>
      <c r="DJ6" s="324"/>
      <c r="DK6" s="324"/>
      <c r="DL6" s="324"/>
      <c r="DM6" s="324"/>
      <c r="DN6" s="324"/>
      <c r="DO6" s="324"/>
      <c r="DP6" s="324"/>
      <c r="DQ6" s="324"/>
      <c r="DR6" s="324"/>
      <c r="DS6" s="324"/>
      <c r="DT6" s="324"/>
      <c r="DU6" s="324"/>
      <c r="DV6" s="324"/>
      <c r="DW6" s="324"/>
      <c r="DX6" s="324"/>
      <c r="DY6" s="326"/>
      <c r="DZ6" s="303"/>
      <c r="EA6" s="303"/>
      <c r="EB6" s="303"/>
      <c r="EC6" s="303"/>
      <c r="ED6" s="303"/>
      <c r="EE6" s="303"/>
      <c r="EF6" s="303"/>
      <c r="EG6" s="303"/>
      <c r="EH6" s="303"/>
      <c r="EI6" s="304"/>
      <c r="EJ6" s="304"/>
      <c r="EK6" s="304"/>
      <c r="EL6" s="304"/>
      <c r="EM6" s="304"/>
    </row>
    <row r="7" spans="1:143" x14ac:dyDescent="0.3">
      <c r="A7" s="441">
        <f>7+A4</f>
        <v>42985</v>
      </c>
      <c r="B7" s="319"/>
      <c r="C7" s="319"/>
      <c r="D7" s="319"/>
      <c r="E7" s="319"/>
      <c r="F7" s="319"/>
      <c r="G7" s="319"/>
      <c r="H7" s="319"/>
      <c r="I7" s="319"/>
      <c r="J7" s="320"/>
      <c r="K7" s="320"/>
      <c r="L7" s="320"/>
      <c r="M7" s="320"/>
      <c r="N7" s="320"/>
      <c r="O7" s="320"/>
      <c r="P7" s="320"/>
      <c r="Q7" s="320"/>
      <c r="R7" s="320"/>
      <c r="S7" s="320"/>
      <c r="T7" s="320"/>
      <c r="U7" s="320"/>
      <c r="V7" s="320"/>
      <c r="W7" s="320"/>
      <c r="X7" s="320"/>
      <c r="Y7" s="319"/>
      <c r="Z7" s="319"/>
      <c r="AA7" s="319">
        <v>150</v>
      </c>
      <c r="AB7" s="319">
        <v>150</v>
      </c>
      <c r="AC7" s="319">
        <v>150</v>
      </c>
      <c r="AD7" s="319">
        <v>150</v>
      </c>
      <c r="AE7" s="319">
        <v>150</v>
      </c>
      <c r="AF7" s="319"/>
      <c r="AG7" s="319"/>
      <c r="AH7" s="319"/>
      <c r="AI7" s="319"/>
      <c r="AJ7" s="319"/>
      <c r="AK7" s="319"/>
      <c r="AL7" s="319"/>
      <c r="AM7" s="319"/>
      <c r="AN7" s="319"/>
      <c r="AO7" s="319"/>
      <c r="AP7" s="319"/>
      <c r="AQ7" s="319"/>
      <c r="AR7" s="319"/>
      <c r="AS7" s="319"/>
      <c r="AT7" s="319"/>
      <c r="AU7" s="319"/>
      <c r="AV7" s="319"/>
      <c r="AW7" s="319"/>
      <c r="AX7" s="319"/>
      <c r="AY7" s="319"/>
      <c r="AZ7" s="319"/>
      <c r="BA7" s="319"/>
      <c r="BB7" s="319"/>
      <c r="BC7" s="319"/>
      <c r="BD7" s="319"/>
      <c r="BE7" s="319"/>
      <c r="BF7" s="321"/>
      <c r="BG7" s="321"/>
      <c r="BH7" s="321">
        <v>1050</v>
      </c>
      <c r="BI7" s="321">
        <v>1050</v>
      </c>
      <c r="BJ7" s="321">
        <v>1050</v>
      </c>
      <c r="BK7" s="321">
        <v>1050</v>
      </c>
      <c r="BL7" s="321">
        <v>1050</v>
      </c>
      <c r="BM7" s="319">
        <v>1050</v>
      </c>
      <c r="BN7" s="319">
        <v>1050</v>
      </c>
      <c r="BO7" s="319"/>
      <c r="BP7" s="319"/>
      <c r="BQ7" s="319"/>
      <c r="BR7" s="319"/>
      <c r="BS7" s="319"/>
      <c r="BT7" s="319"/>
      <c r="BU7" s="319"/>
      <c r="BV7" s="319"/>
      <c r="BW7" s="319"/>
      <c r="BX7" s="319"/>
      <c r="BY7" s="319"/>
      <c r="BZ7" s="319"/>
      <c r="CA7" s="319"/>
      <c r="CB7" s="319"/>
      <c r="CC7" s="319"/>
      <c r="CD7" s="319"/>
      <c r="CE7" s="319"/>
      <c r="CF7" s="319"/>
      <c r="CG7" s="319"/>
      <c r="CH7" s="319"/>
      <c r="CI7" s="319"/>
      <c r="CJ7" s="319"/>
      <c r="CK7" s="319"/>
      <c r="CL7" s="319"/>
      <c r="CM7" s="319"/>
      <c r="CN7" s="319"/>
      <c r="CO7" s="319"/>
      <c r="CP7" s="319"/>
      <c r="CQ7" s="319"/>
      <c r="CR7" s="319"/>
      <c r="CS7" s="319"/>
      <c r="CT7" s="319"/>
      <c r="CU7" s="319"/>
      <c r="CV7" s="319"/>
      <c r="CW7" s="319"/>
      <c r="CX7" s="319"/>
      <c r="CY7" s="319"/>
      <c r="CZ7" s="319"/>
      <c r="DA7" s="319"/>
      <c r="DB7" s="319"/>
      <c r="DC7" s="319"/>
      <c r="DD7" s="319"/>
      <c r="DE7" s="319"/>
      <c r="DF7" s="319"/>
      <c r="DG7" s="319"/>
      <c r="DH7" s="319"/>
      <c r="DI7" s="319"/>
      <c r="DJ7" s="319"/>
      <c r="DK7" s="319"/>
      <c r="DL7" s="319"/>
      <c r="DM7" s="319"/>
      <c r="DN7" s="319"/>
      <c r="DO7" s="319"/>
      <c r="DP7" s="319"/>
      <c r="DQ7" s="319"/>
      <c r="DR7" s="319"/>
      <c r="DS7" s="319"/>
      <c r="DT7" s="319"/>
      <c r="DU7" s="319"/>
      <c r="DV7" s="319"/>
      <c r="DW7" s="319"/>
      <c r="DX7" s="319"/>
      <c r="DY7" s="322"/>
      <c r="DZ7" s="178"/>
      <c r="EA7" s="178"/>
      <c r="EB7" s="178"/>
      <c r="EC7" s="178"/>
      <c r="ED7" s="178"/>
      <c r="EE7" s="178"/>
      <c r="EF7" s="178"/>
      <c r="EG7" s="178"/>
      <c r="EH7" s="178"/>
      <c r="EI7" s="178"/>
      <c r="EJ7" s="178"/>
      <c r="EK7" s="178"/>
      <c r="EL7" s="178"/>
      <c r="EM7" s="178"/>
    </row>
    <row r="8" spans="1:143" x14ac:dyDescent="0.3">
      <c r="A8" s="442"/>
      <c r="B8" s="305"/>
      <c r="C8" s="305"/>
      <c r="D8" s="305"/>
      <c r="E8" s="305"/>
      <c r="F8" s="305"/>
      <c r="G8" s="305"/>
      <c r="H8" s="305"/>
      <c r="I8" s="305"/>
      <c r="J8" s="306"/>
      <c r="K8" s="306"/>
      <c r="L8" s="306"/>
      <c r="M8" s="306"/>
      <c r="N8" s="306"/>
      <c r="O8" s="306"/>
      <c r="P8" s="306"/>
      <c r="Q8" s="306"/>
      <c r="R8" s="306"/>
      <c r="S8" s="306"/>
      <c r="T8" s="306"/>
      <c r="U8" s="306"/>
      <c r="V8" s="306"/>
      <c r="W8" s="306"/>
      <c r="X8" s="306"/>
      <c r="Y8" s="305"/>
      <c r="Z8" s="305"/>
      <c r="AA8" s="305"/>
      <c r="AB8" s="305"/>
      <c r="AC8" s="305"/>
      <c r="AD8" s="305"/>
      <c r="AE8" s="305"/>
      <c r="AF8" s="305"/>
      <c r="AG8" s="305"/>
      <c r="AH8" s="305"/>
      <c r="AI8" s="305"/>
      <c r="AJ8" s="305"/>
      <c r="AK8" s="305"/>
      <c r="AL8" s="305"/>
      <c r="AM8" s="305"/>
      <c r="AN8" s="305"/>
      <c r="AO8" s="305"/>
      <c r="AP8" s="305"/>
      <c r="AQ8" s="305"/>
      <c r="AR8" s="305"/>
      <c r="AS8" s="305"/>
      <c r="AT8" s="305"/>
      <c r="AU8" s="305"/>
      <c r="AV8" s="305"/>
      <c r="AW8" s="305"/>
      <c r="AX8" s="305"/>
      <c r="AY8" s="305"/>
      <c r="AZ8" s="305"/>
      <c r="BA8" s="305"/>
      <c r="BB8" s="305"/>
      <c r="BC8" s="305"/>
      <c r="BD8" s="305"/>
      <c r="BE8" s="305"/>
      <c r="BF8" s="318"/>
      <c r="BG8" s="318"/>
      <c r="BH8" s="318"/>
      <c r="BI8" s="318"/>
      <c r="BJ8" s="318"/>
      <c r="BK8" s="318"/>
      <c r="BL8" s="318"/>
      <c r="BM8" s="305"/>
      <c r="BN8" s="305"/>
      <c r="BO8" s="305"/>
      <c r="BP8" s="305"/>
      <c r="BQ8" s="305"/>
      <c r="BR8" s="305"/>
      <c r="BS8" s="305"/>
      <c r="BT8" s="305"/>
      <c r="BU8" s="305"/>
      <c r="BV8" s="305"/>
      <c r="BW8" s="305"/>
      <c r="BX8" s="305"/>
      <c r="BY8" s="305"/>
      <c r="BZ8" s="305"/>
      <c r="CA8" s="305"/>
      <c r="CB8" s="305"/>
      <c r="CC8" s="305"/>
      <c r="CD8" s="305"/>
      <c r="CE8" s="305"/>
      <c r="CF8" s="305"/>
      <c r="CG8" s="305"/>
      <c r="CH8" s="305"/>
      <c r="CI8" s="305"/>
      <c r="CJ8" s="305">
        <v>300</v>
      </c>
      <c r="CK8" s="305">
        <v>300</v>
      </c>
      <c r="CL8" s="305">
        <v>300</v>
      </c>
      <c r="CM8" s="305"/>
      <c r="CN8" s="305"/>
      <c r="CO8" s="305"/>
      <c r="CP8" s="305"/>
      <c r="CQ8" s="305"/>
      <c r="CR8" s="305"/>
      <c r="CS8" s="305"/>
      <c r="CT8" s="305"/>
      <c r="CU8" s="305"/>
      <c r="CV8" s="305"/>
      <c r="CW8" s="305"/>
      <c r="CX8" s="305"/>
      <c r="CY8" s="305"/>
      <c r="CZ8" s="305"/>
      <c r="DA8" s="305"/>
      <c r="DB8" s="305"/>
      <c r="DC8" s="305"/>
      <c r="DD8" s="305"/>
      <c r="DE8" s="305"/>
      <c r="DF8" s="305"/>
      <c r="DG8" s="305"/>
      <c r="DH8" s="305"/>
      <c r="DI8" s="305"/>
      <c r="DJ8" s="305"/>
      <c r="DK8" s="305"/>
      <c r="DL8" s="305"/>
      <c r="DM8" s="305"/>
      <c r="DN8" s="305"/>
      <c r="DO8" s="305"/>
      <c r="DP8" s="305"/>
      <c r="DQ8" s="305"/>
      <c r="DR8" s="305"/>
      <c r="DS8" s="305"/>
      <c r="DT8" s="305"/>
      <c r="DU8" s="305"/>
      <c r="DV8" s="305"/>
      <c r="DW8" s="305"/>
      <c r="DX8" s="305"/>
      <c r="DY8" s="323"/>
      <c r="DZ8" s="178"/>
      <c r="EA8" s="178"/>
      <c r="EB8" s="178"/>
      <c r="EC8" s="178"/>
      <c r="ED8" s="178"/>
      <c r="EE8" s="178"/>
      <c r="EF8" s="178"/>
      <c r="EG8" s="178"/>
      <c r="EH8" s="178"/>
      <c r="EI8" s="178"/>
      <c r="EJ8" s="178"/>
      <c r="EK8" s="178"/>
      <c r="EL8" s="178"/>
      <c r="EM8" s="178"/>
    </row>
    <row r="9" spans="1:143" ht="15" thickBot="1" x14ac:dyDescent="0.35">
      <c r="A9" s="443"/>
      <c r="B9" s="324"/>
      <c r="C9" s="324"/>
      <c r="D9" s="324"/>
      <c r="E9" s="324"/>
      <c r="F9" s="324"/>
      <c r="G9" s="324"/>
      <c r="H9" s="324"/>
      <c r="I9" s="324"/>
      <c r="J9" s="325"/>
      <c r="K9" s="325"/>
      <c r="L9" s="325"/>
      <c r="M9" s="325"/>
      <c r="N9" s="325"/>
      <c r="O9" s="325"/>
      <c r="P9" s="325"/>
      <c r="Q9" s="325"/>
      <c r="R9" s="325"/>
      <c r="S9" s="325"/>
      <c r="T9" s="325"/>
      <c r="U9" s="325"/>
      <c r="V9" s="325"/>
      <c r="W9" s="325"/>
      <c r="X9" s="325"/>
      <c r="Y9" s="324"/>
      <c r="Z9" s="324"/>
      <c r="AA9" s="324"/>
      <c r="AB9" s="324"/>
      <c r="AC9" s="324"/>
      <c r="AD9" s="324"/>
      <c r="AE9" s="324"/>
      <c r="AF9" s="324"/>
      <c r="AG9" s="324"/>
      <c r="AH9" s="324"/>
      <c r="AI9" s="324"/>
      <c r="AJ9" s="324"/>
      <c r="AK9" s="324"/>
      <c r="AL9" s="324"/>
      <c r="AM9" s="324"/>
      <c r="AN9" s="324"/>
      <c r="AO9" s="324"/>
      <c r="AP9" s="324"/>
      <c r="AQ9" s="324"/>
      <c r="AR9" s="324"/>
      <c r="AS9" s="324"/>
      <c r="AT9" s="324"/>
      <c r="AU9" s="324"/>
      <c r="AV9" s="324"/>
      <c r="AW9" s="324"/>
      <c r="AX9" s="324"/>
      <c r="AY9" s="324"/>
      <c r="AZ9" s="324"/>
      <c r="BA9" s="324"/>
      <c r="BB9" s="324"/>
      <c r="BC9" s="324"/>
      <c r="BD9" s="324"/>
      <c r="BE9" s="324"/>
      <c r="BF9" s="324"/>
      <c r="BG9" s="324"/>
      <c r="BH9" s="324"/>
      <c r="BI9" s="324"/>
      <c r="BJ9" s="324"/>
      <c r="BK9" s="324"/>
      <c r="BL9" s="324"/>
      <c r="BM9" s="324"/>
      <c r="BN9" s="324"/>
      <c r="BO9" s="324"/>
      <c r="BP9" s="324"/>
      <c r="BQ9" s="324"/>
      <c r="BR9" s="324"/>
      <c r="BS9" s="324"/>
      <c r="BT9" s="324"/>
      <c r="BU9" s="324"/>
      <c r="BV9" s="324"/>
      <c r="BW9" s="324"/>
      <c r="BX9" s="324"/>
      <c r="BY9" s="324"/>
      <c r="BZ9" s="324"/>
      <c r="CA9" s="324"/>
      <c r="CB9" s="324"/>
      <c r="CC9" s="324"/>
      <c r="CD9" s="324"/>
      <c r="CE9" s="324"/>
      <c r="CF9" s="324"/>
      <c r="CG9" s="324"/>
      <c r="CH9" s="324"/>
      <c r="CI9" s="324"/>
      <c r="CJ9" s="324"/>
      <c r="CK9" s="324"/>
      <c r="CL9" s="324"/>
      <c r="CM9" s="324"/>
      <c r="CN9" s="324"/>
      <c r="CO9" s="324"/>
      <c r="CP9" s="324"/>
      <c r="CQ9" s="324"/>
      <c r="CR9" s="324"/>
      <c r="CS9" s="324"/>
      <c r="CT9" s="324"/>
      <c r="CU9" s="324"/>
      <c r="CV9" s="324"/>
      <c r="CW9" s="324"/>
      <c r="CX9" s="324"/>
      <c r="CY9" s="324"/>
      <c r="CZ9" s="324"/>
      <c r="DA9" s="324"/>
      <c r="DB9" s="324"/>
      <c r="DC9" s="324"/>
      <c r="DD9" s="324"/>
      <c r="DE9" s="324"/>
      <c r="DF9" s="324"/>
      <c r="DG9" s="324"/>
      <c r="DH9" s="324"/>
      <c r="DI9" s="324"/>
      <c r="DJ9" s="324"/>
      <c r="DK9" s="324"/>
      <c r="DL9" s="324"/>
      <c r="DM9" s="324"/>
      <c r="DN9" s="324"/>
      <c r="DO9" s="324"/>
      <c r="DP9" s="324"/>
      <c r="DQ9" s="324"/>
      <c r="DR9" s="324"/>
      <c r="DS9" s="324"/>
      <c r="DT9" s="324"/>
      <c r="DU9" s="324"/>
      <c r="DV9" s="324"/>
      <c r="DW9" s="324"/>
      <c r="DX9" s="324"/>
      <c r="DY9" s="326"/>
      <c r="DZ9" s="178"/>
      <c r="EA9" s="178"/>
      <c r="EB9" s="178"/>
      <c r="EC9" s="178"/>
      <c r="ED9" s="178"/>
      <c r="EE9" s="178"/>
      <c r="EF9" s="178"/>
      <c r="EG9" s="178"/>
      <c r="EH9" s="178"/>
      <c r="EI9" s="178"/>
      <c r="EJ9" s="178"/>
      <c r="EK9" s="178"/>
      <c r="EL9" s="178"/>
      <c r="EM9" s="178"/>
    </row>
    <row r="10" spans="1:143" x14ac:dyDescent="0.3">
      <c r="A10" s="441">
        <f>7+A7</f>
        <v>42992</v>
      </c>
      <c r="B10" s="319"/>
      <c r="C10" s="319"/>
      <c r="D10" s="319"/>
      <c r="E10" s="319"/>
      <c r="F10" s="319"/>
      <c r="G10" s="319"/>
      <c r="H10" s="319"/>
      <c r="I10" s="319"/>
      <c r="J10" s="320"/>
      <c r="K10" s="320"/>
      <c r="L10" s="320"/>
      <c r="M10" s="320"/>
      <c r="N10" s="320"/>
      <c r="O10" s="320"/>
      <c r="P10" s="320"/>
      <c r="Q10" s="320"/>
      <c r="R10" s="320"/>
      <c r="S10" s="320"/>
      <c r="T10" s="320"/>
      <c r="U10" s="320"/>
      <c r="V10" s="320"/>
      <c r="W10" s="320"/>
      <c r="X10" s="320"/>
      <c r="Y10" s="319"/>
      <c r="Z10" s="319"/>
      <c r="AA10" s="319"/>
      <c r="AB10" s="319"/>
      <c r="AC10" s="319"/>
      <c r="AD10" s="319"/>
      <c r="AE10" s="319"/>
      <c r="AF10" s="319"/>
      <c r="AG10" s="319"/>
      <c r="AH10" s="319">
        <v>180</v>
      </c>
      <c r="AI10" s="319">
        <v>180</v>
      </c>
      <c r="AJ10" s="319"/>
      <c r="AK10" s="319"/>
      <c r="AL10" s="319"/>
      <c r="AM10" s="319"/>
      <c r="AN10" s="319"/>
      <c r="AO10" s="319"/>
      <c r="AP10" s="319"/>
      <c r="AQ10" s="319"/>
      <c r="AR10" s="319"/>
      <c r="AS10" s="319"/>
      <c r="AT10" s="319"/>
      <c r="AU10" s="319"/>
      <c r="AV10" s="319"/>
      <c r="AW10" s="319"/>
      <c r="AX10" s="319"/>
      <c r="AY10" s="319"/>
      <c r="AZ10" s="319"/>
      <c r="BA10" s="319"/>
      <c r="BB10" s="319"/>
      <c r="BC10" s="319"/>
      <c r="BD10" s="319"/>
      <c r="BE10" s="319"/>
      <c r="BF10" s="321"/>
      <c r="BG10" s="321"/>
      <c r="BH10" s="321"/>
      <c r="BI10" s="321"/>
      <c r="BJ10" s="321"/>
      <c r="BK10" s="321"/>
      <c r="BL10" s="321"/>
      <c r="BM10" s="319"/>
      <c r="BN10" s="319"/>
      <c r="BO10" s="319"/>
      <c r="BP10" s="319"/>
      <c r="BQ10" s="319"/>
      <c r="BR10" s="319"/>
      <c r="BS10" s="319"/>
      <c r="BT10" s="319"/>
      <c r="BU10" s="319"/>
      <c r="BV10" s="319"/>
      <c r="BW10" s="319"/>
      <c r="BX10" s="319"/>
      <c r="BY10" s="319"/>
      <c r="BZ10" s="319"/>
      <c r="CA10" s="319"/>
      <c r="CB10" s="319"/>
      <c r="CC10" s="319"/>
      <c r="CD10" s="319"/>
      <c r="CE10" s="319"/>
      <c r="CF10" s="319"/>
      <c r="CG10" s="319"/>
      <c r="CH10" s="319"/>
      <c r="CI10" s="319"/>
      <c r="CJ10" s="319"/>
      <c r="CK10" s="319"/>
      <c r="CL10" s="319"/>
      <c r="CM10" s="319"/>
      <c r="CN10" s="319"/>
      <c r="CO10" s="319"/>
      <c r="CP10" s="319"/>
      <c r="CQ10" s="319"/>
      <c r="CR10" s="319"/>
      <c r="CS10" s="319"/>
      <c r="CT10" s="319"/>
      <c r="CU10" s="319"/>
      <c r="CV10" s="319"/>
      <c r="CW10" s="319"/>
      <c r="CX10" s="319"/>
      <c r="CY10" s="319"/>
      <c r="CZ10" s="319"/>
      <c r="DA10" s="319"/>
      <c r="DB10" s="319"/>
      <c r="DC10" s="319"/>
      <c r="DD10" s="319"/>
      <c r="DE10" s="319"/>
      <c r="DF10" s="319"/>
      <c r="DG10" s="319"/>
      <c r="DH10" s="319"/>
      <c r="DI10" s="319"/>
      <c r="DJ10" s="319"/>
      <c r="DK10" s="319"/>
      <c r="DL10" s="319"/>
      <c r="DM10" s="319"/>
      <c r="DN10" s="319"/>
      <c r="DO10" s="319"/>
      <c r="DP10" s="319"/>
      <c r="DQ10" s="319"/>
      <c r="DR10" s="319"/>
      <c r="DS10" s="319"/>
      <c r="DT10" s="319"/>
      <c r="DU10" s="319"/>
      <c r="DV10" s="319"/>
      <c r="DW10" s="319"/>
      <c r="DX10" s="319"/>
      <c r="DY10" s="322"/>
      <c r="DZ10" s="178"/>
      <c r="EA10" s="178"/>
      <c r="EB10" s="178"/>
      <c r="EC10" s="178"/>
      <c r="ED10" s="178"/>
      <c r="EE10" s="178"/>
      <c r="EF10" s="178"/>
      <c r="EG10" s="178"/>
      <c r="EH10" s="178"/>
      <c r="EI10" s="178"/>
      <c r="EJ10" s="178"/>
      <c r="EK10" s="178"/>
      <c r="EL10" s="178"/>
      <c r="EM10" s="178"/>
    </row>
    <row r="11" spans="1:143" x14ac:dyDescent="0.3">
      <c r="A11" s="442"/>
      <c r="B11" s="305"/>
      <c r="C11" s="305"/>
      <c r="D11" s="305"/>
      <c r="E11" s="305"/>
      <c r="F11" s="305"/>
      <c r="G11" s="305"/>
      <c r="H11" s="305"/>
      <c r="I11" s="305"/>
      <c r="J11" s="306"/>
      <c r="K11" s="306"/>
      <c r="L11" s="306"/>
      <c r="M11" s="306"/>
      <c r="N11" s="306"/>
      <c r="O11" s="306"/>
      <c r="P11" s="306"/>
      <c r="Q11" s="306"/>
      <c r="R11" s="306"/>
      <c r="S11" s="306"/>
      <c r="T11" s="306"/>
      <c r="U11" s="306"/>
      <c r="V11" s="306"/>
      <c r="W11" s="306"/>
      <c r="X11" s="306"/>
      <c r="Y11" s="305"/>
      <c r="Z11" s="305"/>
      <c r="AA11" s="305"/>
      <c r="AB11" s="305"/>
      <c r="AC11" s="305"/>
      <c r="AD11" s="305"/>
      <c r="AE11" s="305"/>
      <c r="AF11" s="305"/>
      <c r="AG11" s="305"/>
      <c r="AH11" s="305"/>
      <c r="AI11" s="305"/>
      <c r="AJ11" s="305"/>
      <c r="AK11" s="305"/>
      <c r="AL11" s="305"/>
      <c r="AM11" s="305"/>
      <c r="AN11" s="305"/>
      <c r="AO11" s="305"/>
      <c r="AP11" s="305"/>
      <c r="AQ11" s="305"/>
      <c r="AR11" s="305"/>
      <c r="AS11" s="305"/>
      <c r="AT11" s="305"/>
      <c r="AU11" s="305"/>
      <c r="AV11" s="305"/>
      <c r="AW11" s="305"/>
      <c r="AX11" s="305"/>
      <c r="AY11" s="305"/>
      <c r="AZ11" s="305"/>
      <c r="BA11" s="305"/>
      <c r="BB11" s="305"/>
      <c r="BC11" s="305"/>
      <c r="BD11" s="305"/>
      <c r="BE11" s="305"/>
      <c r="BF11" s="318"/>
      <c r="BG11" s="318"/>
      <c r="BH11" s="318"/>
      <c r="BI11" s="318"/>
      <c r="BJ11" s="318"/>
      <c r="BK11" s="318"/>
      <c r="BL11" s="318"/>
      <c r="BM11" s="305"/>
      <c r="BN11" s="305"/>
      <c r="BO11" s="305"/>
      <c r="BP11" s="305"/>
      <c r="BQ11" s="305"/>
      <c r="BR11" s="305"/>
      <c r="BS11" s="305"/>
      <c r="BT11" s="305"/>
      <c r="BU11" s="305"/>
      <c r="BV11" s="305"/>
      <c r="BW11" s="305"/>
      <c r="BX11" s="305"/>
      <c r="BY11" s="305"/>
      <c r="BZ11" s="305"/>
      <c r="CA11" s="305"/>
      <c r="CB11" s="305"/>
      <c r="CC11" s="305"/>
      <c r="CD11" s="305"/>
      <c r="CE11" s="305"/>
      <c r="CF11" s="305"/>
      <c r="CG11" s="305"/>
      <c r="CH11" s="305"/>
      <c r="CI11" s="305"/>
      <c r="CJ11" s="433"/>
      <c r="CK11" s="433"/>
      <c r="CL11" s="433"/>
      <c r="CM11" s="305"/>
      <c r="CN11" s="305"/>
      <c r="CO11" s="305"/>
      <c r="CP11" s="305"/>
      <c r="CQ11" s="305"/>
      <c r="CR11" s="305"/>
      <c r="CS11" s="305"/>
      <c r="CT11" s="305"/>
      <c r="CU11" s="305"/>
      <c r="CV11" s="305"/>
      <c r="CW11" s="305"/>
      <c r="CX11" s="305"/>
      <c r="CY11" s="305"/>
      <c r="CZ11" s="305"/>
      <c r="DA11" s="305"/>
      <c r="DB11" s="305"/>
      <c r="DC11" s="305"/>
      <c r="DD11" s="305"/>
      <c r="DE11" s="305"/>
      <c r="DF11" s="305"/>
      <c r="DG11" s="305"/>
      <c r="DH11" s="305"/>
      <c r="DI11" s="305"/>
      <c r="DJ11" s="305"/>
      <c r="DK11" s="305"/>
      <c r="DL11" s="305"/>
      <c r="DM11" s="305"/>
      <c r="DN11" s="305"/>
      <c r="DO11" s="305"/>
      <c r="DP11" s="305"/>
      <c r="DQ11" s="305"/>
      <c r="DR11" s="305"/>
      <c r="DS11" s="305"/>
      <c r="DT11" s="305"/>
      <c r="DU11" s="305"/>
      <c r="DV11" s="305"/>
      <c r="DW11" s="305"/>
      <c r="DX11" s="305"/>
      <c r="DY11" s="323"/>
      <c r="DZ11" s="178"/>
      <c r="EA11" s="178"/>
      <c r="EB11" s="178"/>
      <c r="EC11" s="178"/>
      <c r="ED11" s="178"/>
      <c r="EE11" s="178"/>
      <c r="EF11" s="178"/>
      <c r="EG11" s="178"/>
      <c r="EH11" s="178"/>
      <c r="EI11" s="178"/>
      <c r="EJ11" s="178"/>
      <c r="EK11" s="178"/>
      <c r="EL11" s="178"/>
      <c r="EM11" s="178"/>
    </row>
    <row r="12" spans="1:143" ht="15" thickBot="1" x14ac:dyDescent="0.35">
      <c r="A12" s="443"/>
      <c r="B12" s="324"/>
      <c r="C12" s="324"/>
      <c r="D12" s="324"/>
      <c r="E12" s="324"/>
      <c r="F12" s="324"/>
      <c r="G12" s="324"/>
      <c r="H12" s="324"/>
      <c r="I12" s="324"/>
      <c r="J12" s="325"/>
      <c r="K12" s="325"/>
      <c r="L12" s="325"/>
      <c r="M12" s="325"/>
      <c r="N12" s="325"/>
      <c r="O12" s="325"/>
      <c r="P12" s="325"/>
      <c r="Q12" s="325"/>
      <c r="R12" s="325"/>
      <c r="S12" s="325"/>
      <c r="T12" s="325"/>
      <c r="U12" s="325"/>
      <c r="V12" s="325"/>
      <c r="W12" s="325"/>
      <c r="X12" s="325"/>
      <c r="Y12" s="324"/>
      <c r="Z12" s="324"/>
      <c r="AA12" s="324"/>
      <c r="AB12" s="324"/>
      <c r="AC12" s="324"/>
      <c r="AD12" s="324"/>
      <c r="AE12" s="324"/>
      <c r="AF12" s="324"/>
      <c r="AG12" s="324"/>
      <c r="AH12" s="324"/>
      <c r="AI12" s="324"/>
      <c r="AJ12" s="324"/>
      <c r="AK12" s="324"/>
      <c r="AL12" s="324"/>
      <c r="AM12" s="324"/>
      <c r="AN12" s="324"/>
      <c r="AO12" s="324"/>
      <c r="AP12" s="324"/>
      <c r="AQ12" s="324"/>
      <c r="AR12" s="324"/>
      <c r="AS12" s="324"/>
      <c r="AT12" s="324"/>
      <c r="AU12" s="324"/>
      <c r="AV12" s="324"/>
      <c r="AW12" s="324"/>
      <c r="AX12" s="324"/>
      <c r="AY12" s="324"/>
      <c r="AZ12" s="324"/>
      <c r="BA12" s="324"/>
      <c r="BB12" s="324"/>
      <c r="BC12" s="324"/>
      <c r="BD12" s="324"/>
      <c r="BE12" s="324"/>
      <c r="BF12" s="324"/>
      <c r="BG12" s="324"/>
      <c r="BH12" s="324"/>
      <c r="BI12" s="324"/>
      <c r="BJ12" s="324"/>
      <c r="BK12" s="324"/>
      <c r="BL12" s="324"/>
      <c r="BM12" s="324"/>
      <c r="BN12" s="324"/>
      <c r="BO12" s="324"/>
      <c r="BP12" s="324"/>
      <c r="BQ12" s="324"/>
      <c r="BR12" s="324"/>
      <c r="BS12" s="324"/>
      <c r="BT12" s="324"/>
      <c r="BU12" s="324"/>
      <c r="BV12" s="324"/>
      <c r="BW12" s="324"/>
      <c r="BX12" s="324"/>
      <c r="BY12" s="324"/>
      <c r="BZ12" s="324"/>
      <c r="CA12" s="324"/>
      <c r="CB12" s="324"/>
      <c r="CC12" s="324"/>
      <c r="CD12" s="324"/>
      <c r="CE12" s="324"/>
      <c r="CF12" s="324"/>
      <c r="CG12" s="324"/>
      <c r="CH12" s="324"/>
      <c r="CI12" s="324"/>
      <c r="CJ12" s="324"/>
      <c r="CK12" s="324"/>
      <c r="CL12" s="324"/>
      <c r="CM12" s="324"/>
      <c r="CN12" s="324"/>
      <c r="CO12" s="324"/>
      <c r="CP12" s="324"/>
      <c r="CQ12" s="324"/>
      <c r="CR12" s="324"/>
      <c r="CS12" s="324"/>
      <c r="CT12" s="324"/>
      <c r="CU12" s="324"/>
      <c r="CV12" s="324"/>
      <c r="CW12" s="324"/>
      <c r="CX12" s="324"/>
      <c r="CY12" s="324"/>
      <c r="CZ12" s="324"/>
      <c r="DA12" s="324"/>
      <c r="DB12" s="324"/>
      <c r="DC12" s="324"/>
      <c r="DD12" s="324"/>
      <c r="DE12" s="324"/>
      <c r="DF12" s="324"/>
      <c r="DG12" s="324"/>
      <c r="DH12" s="324"/>
      <c r="DI12" s="324"/>
      <c r="DJ12" s="324"/>
      <c r="DK12" s="324"/>
      <c r="DL12" s="324"/>
      <c r="DM12" s="324"/>
      <c r="DN12" s="324"/>
      <c r="DO12" s="324"/>
      <c r="DP12" s="324"/>
      <c r="DQ12" s="324"/>
      <c r="DR12" s="324"/>
      <c r="DS12" s="324"/>
      <c r="DT12" s="324"/>
      <c r="DU12" s="324"/>
      <c r="DV12" s="324"/>
      <c r="DW12" s="324"/>
      <c r="DX12" s="324"/>
      <c r="DY12" s="326"/>
      <c r="DZ12" s="178"/>
      <c r="EA12" s="178"/>
      <c r="EB12" s="178"/>
      <c r="EC12" s="178"/>
      <c r="ED12" s="178"/>
      <c r="EE12" s="178"/>
      <c r="EF12" s="178"/>
      <c r="EG12" s="178"/>
      <c r="EH12" s="178"/>
      <c r="EI12" s="178"/>
      <c r="EJ12" s="178"/>
      <c r="EK12" s="178"/>
      <c r="EL12" s="178"/>
      <c r="EM12" s="178"/>
    </row>
    <row r="13" spans="1:143" x14ac:dyDescent="0.3">
      <c r="A13" s="441">
        <f>7+A10</f>
        <v>42999</v>
      </c>
      <c r="B13" s="319"/>
      <c r="C13" s="319"/>
      <c r="D13" s="319"/>
      <c r="E13" s="319"/>
      <c r="F13" s="319"/>
      <c r="G13" s="319"/>
      <c r="H13" s="319"/>
      <c r="I13" s="319"/>
      <c r="J13" s="320"/>
      <c r="K13" s="320"/>
      <c r="L13" s="320"/>
      <c r="M13" s="320"/>
      <c r="N13" s="320"/>
      <c r="O13" s="320"/>
      <c r="P13" s="320"/>
      <c r="Q13" s="320">
        <v>398</v>
      </c>
      <c r="R13" s="320">
        <v>398</v>
      </c>
      <c r="S13" s="320">
        <v>398</v>
      </c>
      <c r="T13" s="320">
        <v>398</v>
      </c>
      <c r="U13" s="320"/>
      <c r="V13" s="320"/>
      <c r="W13" s="320"/>
      <c r="X13" s="320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  <c r="AO13" s="319"/>
      <c r="AP13" s="319"/>
      <c r="AQ13" s="319"/>
      <c r="AR13" s="319"/>
      <c r="AS13" s="319"/>
      <c r="AT13" s="319"/>
      <c r="AU13" s="319"/>
      <c r="AV13" s="319"/>
      <c r="AW13" s="319"/>
      <c r="AX13" s="319"/>
      <c r="AY13" s="319"/>
      <c r="AZ13" s="319"/>
      <c r="BA13" s="319"/>
      <c r="BB13" s="319"/>
      <c r="BC13" s="319"/>
      <c r="BD13" s="319"/>
      <c r="BE13" s="319"/>
      <c r="BF13" s="321"/>
      <c r="BG13" s="321"/>
      <c r="BH13" s="321"/>
      <c r="BI13" s="321"/>
      <c r="BJ13" s="321"/>
      <c r="BK13" s="321"/>
      <c r="BL13" s="321"/>
      <c r="BM13" s="319"/>
      <c r="BN13" s="319"/>
      <c r="BO13" s="319"/>
      <c r="BP13" s="319"/>
      <c r="BQ13" s="319"/>
      <c r="BR13" s="319"/>
      <c r="BS13" s="319"/>
      <c r="BT13" s="319"/>
      <c r="BU13" s="319"/>
      <c r="BV13" s="319"/>
      <c r="BW13" s="319"/>
      <c r="BX13" s="319"/>
      <c r="BY13" s="319"/>
      <c r="BZ13" s="319"/>
      <c r="CA13" s="319"/>
      <c r="CB13" s="319"/>
      <c r="CC13" s="319"/>
      <c r="CD13" s="319"/>
      <c r="CE13" s="319"/>
      <c r="CF13" s="319"/>
      <c r="CG13" s="319"/>
      <c r="CH13" s="319"/>
      <c r="CI13" s="319"/>
      <c r="CJ13" s="319"/>
      <c r="CK13" s="319"/>
      <c r="CL13" s="319"/>
      <c r="CM13" s="319"/>
      <c r="CN13" s="319"/>
      <c r="CO13" s="319"/>
      <c r="CP13" s="319"/>
      <c r="CQ13" s="319"/>
      <c r="CR13" s="319"/>
      <c r="CS13" s="319"/>
      <c r="CT13" s="319"/>
      <c r="CU13" s="319"/>
      <c r="CV13" s="319"/>
      <c r="CW13" s="319"/>
      <c r="CX13" s="319"/>
      <c r="CY13" s="319"/>
      <c r="CZ13" s="319"/>
      <c r="DA13" s="319"/>
      <c r="DB13" s="319"/>
      <c r="DC13" s="319"/>
      <c r="DD13" s="319"/>
      <c r="DE13" s="319"/>
      <c r="DF13" s="319"/>
      <c r="DG13" s="319"/>
      <c r="DH13" s="319"/>
      <c r="DI13" s="319"/>
      <c r="DJ13" s="319"/>
      <c r="DK13" s="319"/>
      <c r="DL13" s="319"/>
      <c r="DM13" s="319"/>
      <c r="DN13" s="319"/>
      <c r="DO13" s="319"/>
      <c r="DP13" s="319"/>
      <c r="DQ13" s="319"/>
      <c r="DR13" s="319"/>
      <c r="DS13" s="319"/>
      <c r="DT13" s="319"/>
      <c r="DU13" s="319"/>
      <c r="DV13" s="319"/>
      <c r="DW13" s="319"/>
      <c r="DX13" s="319"/>
      <c r="DY13" s="322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8"/>
      <c r="EL13" s="178"/>
      <c r="EM13" s="178"/>
    </row>
    <row r="14" spans="1:143" x14ac:dyDescent="0.3">
      <c r="A14" s="442"/>
      <c r="B14" s="305"/>
      <c r="C14" s="305"/>
      <c r="D14" s="305"/>
      <c r="E14" s="305"/>
      <c r="F14" s="305"/>
      <c r="G14" s="305"/>
      <c r="H14" s="305"/>
      <c r="I14" s="305"/>
      <c r="J14" s="306"/>
      <c r="K14" s="306"/>
      <c r="L14" s="306"/>
      <c r="M14" s="306"/>
      <c r="N14" s="306"/>
      <c r="O14" s="306"/>
      <c r="P14" s="306"/>
      <c r="Q14" s="306"/>
      <c r="R14" s="306"/>
      <c r="S14" s="306"/>
      <c r="T14" s="306"/>
      <c r="U14" s="306"/>
      <c r="V14" s="306"/>
      <c r="W14" s="306"/>
      <c r="X14" s="306"/>
      <c r="Y14" s="305"/>
      <c r="Z14" s="305"/>
      <c r="AA14" s="305"/>
      <c r="AB14" s="305"/>
      <c r="AC14" s="305"/>
      <c r="AD14" s="305"/>
      <c r="AE14" s="305"/>
      <c r="AF14" s="305"/>
      <c r="AG14" s="305"/>
      <c r="AH14" s="305"/>
      <c r="AI14" s="305"/>
      <c r="AJ14" s="305"/>
      <c r="AK14" s="305"/>
      <c r="AL14" s="305"/>
      <c r="AM14" s="305"/>
      <c r="AN14" s="305"/>
      <c r="AO14" s="305"/>
      <c r="AP14" s="305"/>
      <c r="AQ14" s="305"/>
      <c r="AR14" s="305"/>
      <c r="AS14" s="305"/>
      <c r="AT14" s="305"/>
      <c r="AU14" s="305"/>
      <c r="AV14" s="305"/>
      <c r="AW14" s="305"/>
      <c r="AX14" s="305"/>
      <c r="AY14" s="305"/>
      <c r="AZ14" s="305"/>
      <c r="BA14" s="305"/>
      <c r="BB14" s="305"/>
      <c r="BC14" s="305"/>
      <c r="BD14" s="305"/>
      <c r="BE14" s="305"/>
      <c r="BF14" s="318"/>
      <c r="BG14" s="318"/>
      <c r="BH14" s="318"/>
      <c r="BI14" s="318"/>
      <c r="BJ14" s="318"/>
      <c r="BK14" s="318"/>
      <c r="BL14" s="318"/>
      <c r="BM14" s="305"/>
      <c r="BN14" s="305"/>
      <c r="BO14" s="305"/>
      <c r="BP14" s="305"/>
      <c r="BQ14" s="305"/>
      <c r="BR14" s="305"/>
      <c r="BS14" s="305"/>
      <c r="BT14" s="305"/>
      <c r="BU14" s="305"/>
      <c r="BV14" s="305"/>
      <c r="BW14" s="305"/>
      <c r="BX14" s="305"/>
      <c r="BY14" s="305"/>
      <c r="BZ14" s="305"/>
      <c r="CA14" s="305"/>
      <c r="CB14" s="305"/>
      <c r="CC14" s="305"/>
      <c r="CD14" s="305"/>
      <c r="CE14" s="305"/>
      <c r="CF14" s="305"/>
      <c r="CG14" s="305"/>
      <c r="CH14" s="305"/>
      <c r="CI14" s="305"/>
      <c r="CJ14" s="305"/>
      <c r="CK14" s="305"/>
      <c r="CL14" s="305"/>
      <c r="CM14" s="305"/>
      <c r="CN14" s="305"/>
      <c r="CO14" s="305"/>
      <c r="CP14" s="305"/>
      <c r="CQ14" s="305"/>
      <c r="CR14" s="305"/>
      <c r="CS14" s="305"/>
      <c r="CT14" s="305"/>
      <c r="CU14" s="305"/>
      <c r="CV14" s="305"/>
      <c r="CW14" s="305"/>
      <c r="CX14" s="305"/>
      <c r="CY14" s="305"/>
      <c r="CZ14" s="305"/>
      <c r="DA14" s="305"/>
      <c r="DB14" s="305"/>
      <c r="DC14" s="305"/>
      <c r="DD14" s="305"/>
      <c r="DE14" s="305"/>
      <c r="DF14" s="305"/>
      <c r="DG14" s="305"/>
      <c r="DH14" s="305"/>
      <c r="DI14" s="305"/>
      <c r="DJ14" s="305"/>
      <c r="DK14" s="305"/>
      <c r="DL14" s="305"/>
      <c r="DM14" s="305"/>
      <c r="DN14" s="305"/>
      <c r="DO14" s="305"/>
      <c r="DP14" s="305"/>
      <c r="DQ14" s="305"/>
      <c r="DR14" s="305"/>
      <c r="DS14" s="305"/>
      <c r="DT14" s="305"/>
      <c r="DU14" s="305"/>
      <c r="DV14" s="305"/>
      <c r="DW14" s="305"/>
      <c r="DX14" s="305"/>
      <c r="DY14" s="323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8"/>
      <c r="EL14" s="178"/>
      <c r="EM14" s="178"/>
    </row>
    <row r="15" spans="1:143" ht="15" thickBot="1" x14ac:dyDescent="0.35">
      <c r="A15" s="443"/>
      <c r="B15" s="324"/>
      <c r="C15" s="324"/>
      <c r="D15" s="324"/>
      <c r="E15" s="324"/>
      <c r="F15" s="324"/>
      <c r="G15" s="324"/>
      <c r="H15" s="324"/>
      <c r="I15" s="324"/>
      <c r="J15" s="325"/>
      <c r="K15" s="325"/>
      <c r="L15" s="325"/>
      <c r="M15" s="325"/>
      <c r="N15" s="325"/>
      <c r="O15" s="325"/>
      <c r="P15" s="325"/>
      <c r="Q15" s="325"/>
      <c r="R15" s="325"/>
      <c r="S15" s="325"/>
      <c r="T15" s="325"/>
      <c r="U15" s="325"/>
      <c r="V15" s="325"/>
      <c r="W15" s="325"/>
      <c r="X15" s="325"/>
      <c r="Y15" s="324"/>
      <c r="Z15" s="324"/>
      <c r="AA15" s="324"/>
      <c r="AB15" s="324"/>
      <c r="AC15" s="324"/>
      <c r="AD15" s="324"/>
      <c r="AE15" s="324"/>
      <c r="AF15" s="324"/>
      <c r="AG15" s="324"/>
      <c r="AH15" s="324"/>
      <c r="AI15" s="324"/>
      <c r="AJ15" s="324"/>
      <c r="AK15" s="324"/>
      <c r="AL15" s="324"/>
      <c r="AM15" s="324"/>
      <c r="AN15" s="324"/>
      <c r="AO15" s="324"/>
      <c r="AP15" s="324"/>
      <c r="AQ15" s="324"/>
      <c r="AR15" s="324"/>
      <c r="AS15" s="324"/>
      <c r="AT15" s="324"/>
      <c r="AU15" s="324"/>
      <c r="AV15" s="324"/>
      <c r="AW15" s="324"/>
      <c r="AX15" s="324"/>
      <c r="AY15" s="324"/>
      <c r="AZ15" s="324"/>
      <c r="BA15" s="324"/>
      <c r="BB15" s="324"/>
      <c r="BC15" s="324"/>
      <c r="BD15" s="324"/>
      <c r="BE15" s="324"/>
      <c r="BF15" s="324"/>
      <c r="BG15" s="324"/>
      <c r="BH15" s="324"/>
      <c r="BI15" s="324"/>
      <c r="BJ15" s="324"/>
      <c r="BK15" s="324"/>
      <c r="BL15" s="324"/>
      <c r="BM15" s="324"/>
      <c r="BN15" s="324"/>
      <c r="BO15" s="324"/>
      <c r="BP15" s="324"/>
      <c r="BQ15" s="324"/>
      <c r="BR15" s="324"/>
      <c r="BS15" s="324"/>
      <c r="BT15" s="324"/>
      <c r="BU15" s="324"/>
      <c r="BV15" s="324"/>
      <c r="BW15" s="324"/>
      <c r="BX15" s="324"/>
      <c r="BY15" s="324"/>
      <c r="BZ15" s="324"/>
      <c r="CA15" s="324"/>
      <c r="CB15" s="324"/>
      <c r="CC15" s="324"/>
      <c r="CD15" s="324"/>
      <c r="CE15" s="324"/>
      <c r="CF15" s="324"/>
      <c r="CG15" s="324"/>
      <c r="CH15" s="324"/>
      <c r="CI15" s="324"/>
      <c r="CJ15" s="324"/>
      <c r="CK15" s="324"/>
      <c r="CL15" s="324"/>
      <c r="CM15" s="324"/>
      <c r="CN15" s="324"/>
      <c r="CO15" s="324"/>
      <c r="CP15" s="324"/>
      <c r="CQ15" s="324"/>
      <c r="CR15" s="324"/>
      <c r="CS15" s="324"/>
      <c r="CT15" s="324"/>
      <c r="CU15" s="324"/>
      <c r="CV15" s="324"/>
      <c r="CW15" s="324"/>
      <c r="CX15" s="324"/>
      <c r="CY15" s="324"/>
      <c r="CZ15" s="324"/>
      <c r="DA15" s="324"/>
      <c r="DB15" s="324"/>
      <c r="DC15" s="324"/>
      <c r="DD15" s="324"/>
      <c r="DE15" s="324"/>
      <c r="DF15" s="324"/>
      <c r="DG15" s="324"/>
      <c r="DH15" s="324"/>
      <c r="DI15" s="324"/>
      <c r="DJ15" s="324"/>
      <c r="DK15" s="324"/>
      <c r="DL15" s="324"/>
      <c r="DM15" s="324"/>
      <c r="DN15" s="324"/>
      <c r="DO15" s="324"/>
      <c r="DP15" s="324"/>
      <c r="DQ15" s="324"/>
      <c r="DR15" s="324"/>
      <c r="DS15" s="324"/>
      <c r="DT15" s="324"/>
      <c r="DU15" s="324"/>
      <c r="DV15" s="324"/>
      <c r="DW15" s="324"/>
      <c r="DX15" s="324"/>
      <c r="DY15" s="326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8"/>
      <c r="EL15" s="178"/>
      <c r="EM15" s="178"/>
    </row>
    <row r="16" spans="1:143" x14ac:dyDescent="0.3">
      <c r="A16" s="441">
        <f>7+A13</f>
        <v>43006</v>
      </c>
      <c r="B16" s="319"/>
      <c r="C16" s="319"/>
      <c r="D16" s="319"/>
      <c r="E16" s="319"/>
      <c r="F16" s="319"/>
      <c r="G16" s="319"/>
      <c r="H16" s="319"/>
      <c r="I16" s="319"/>
      <c r="J16" s="320"/>
      <c r="K16" s="320"/>
      <c r="L16" s="320"/>
      <c r="M16" s="320"/>
      <c r="N16" s="320"/>
      <c r="O16" s="320"/>
      <c r="P16" s="320"/>
      <c r="Q16" s="320"/>
      <c r="R16" s="320"/>
      <c r="S16" s="320"/>
      <c r="T16" s="320"/>
      <c r="U16" s="320"/>
      <c r="V16" s="320"/>
      <c r="W16" s="320"/>
      <c r="X16" s="320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  <c r="AO16" s="319"/>
      <c r="AP16" s="319"/>
      <c r="AQ16" s="319"/>
      <c r="AR16" s="319"/>
      <c r="AS16" s="319"/>
      <c r="AT16" s="319"/>
      <c r="AU16" s="319"/>
      <c r="AV16" s="319"/>
      <c r="AW16" s="319"/>
      <c r="AX16" s="319"/>
      <c r="AY16" s="319"/>
      <c r="AZ16" s="319"/>
      <c r="BA16" s="319"/>
      <c r="BB16" s="319"/>
      <c r="BC16" s="319"/>
      <c r="BD16" s="319"/>
      <c r="BE16" s="319"/>
      <c r="BF16" s="321"/>
      <c r="BG16" s="321"/>
      <c r="BH16" s="321"/>
      <c r="BI16" s="321"/>
      <c r="BJ16" s="321"/>
      <c r="BK16" s="321"/>
      <c r="BL16" s="321"/>
      <c r="BM16" s="319"/>
      <c r="BN16" s="319"/>
      <c r="BO16" s="319"/>
      <c r="BP16" s="319"/>
      <c r="BQ16" s="319"/>
      <c r="BR16" s="319"/>
      <c r="BS16" s="319"/>
      <c r="BT16" s="319"/>
      <c r="BU16" s="319"/>
      <c r="BV16" s="319"/>
      <c r="BW16" s="319"/>
      <c r="BX16" s="319"/>
      <c r="BY16" s="319"/>
      <c r="BZ16" s="319"/>
      <c r="CA16" s="319"/>
      <c r="CB16" s="319"/>
      <c r="CC16" s="319"/>
      <c r="CD16" s="319"/>
      <c r="CE16" s="319"/>
      <c r="CF16" s="319"/>
      <c r="CG16" s="319"/>
      <c r="CH16" s="319"/>
      <c r="CI16" s="319"/>
      <c r="CJ16" s="319">
        <v>-300</v>
      </c>
      <c r="CK16" s="319">
        <v>-300</v>
      </c>
      <c r="CL16" s="319">
        <v>-300</v>
      </c>
      <c r="CM16" s="319"/>
      <c r="CN16" s="319"/>
      <c r="CO16" s="319"/>
      <c r="CP16" s="319"/>
      <c r="CQ16" s="319"/>
      <c r="CR16" s="319"/>
      <c r="CS16" s="319"/>
      <c r="CT16" s="319"/>
      <c r="CU16" s="319"/>
      <c r="CV16" s="319"/>
      <c r="CW16" s="319"/>
      <c r="CX16" s="319"/>
      <c r="CY16" s="319"/>
      <c r="CZ16" s="319"/>
      <c r="DA16" s="319"/>
      <c r="DB16" s="319"/>
      <c r="DC16" s="319"/>
      <c r="DD16" s="319"/>
      <c r="DE16" s="319"/>
      <c r="DF16" s="319"/>
      <c r="DG16" s="319"/>
      <c r="DH16" s="319"/>
      <c r="DI16" s="319"/>
      <c r="DJ16" s="319"/>
      <c r="DK16" s="319"/>
      <c r="DL16" s="319"/>
      <c r="DM16" s="319"/>
      <c r="DN16" s="319"/>
      <c r="DO16" s="319"/>
      <c r="DP16" s="319"/>
      <c r="DQ16" s="319"/>
      <c r="DR16" s="319"/>
      <c r="DS16" s="319"/>
      <c r="DT16" s="319"/>
      <c r="DU16" s="319"/>
      <c r="DV16" s="319"/>
      <c r="DW16" s="319"/>
      <c r="DX16" s="319"/>
      <c r="DY16" s="322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8"/>
      <c r="EL16" s="178"/>
      <c r="EM16" s="178"/>
    </row>
    <row r="17" spans="1:143" x14ac:dyDescent="0.3">
      <c r="A17" s="442"/>
      <c r="B17" s="305"/>
      <c r="C17" s="305"/>
      <c r="D17" s="305"/>
      <c r="E17" s="305"/>
      <c r="F17" s="305"/>
      <c r="G17" s="305"/>
      <c r="H17" s="305"/>
      <c r="I17" s="305"/>
      <c r="J17" s="306"/>
      <c r="K17" s="306"/>
      <c r="L17" s="306"/>
      <c r="M17" s="306"/>
      <c r="N17" s="306"/>
      <c r="O17" s="306"/>
      <c r="P17" s="306"/>
      <c r="Q17" s="306"/>
      <c r="R17" s="306"/>
      <c r="S17" s="306"/>
      <c r="T17" s="306"/>
      <c r="U17" s="306"/>
      <c r="V17" s="306"/>
      <c r="W17" s="306"/>
      <c r="X17" s="306"/>
      <c r="Y17" s="305"/>
      <c r="Z17" s="305"/>
      <c r="AA17" s="305"/>
      <c r="AB17" s="305"/>
      <c r="AC17" s="305"/>
      <c r="AD17" s="305"/>
      <c r="AE17" s="305"/>
      <c r="AF17" s="305"/>
      <c r="AG17" s="305"/>
      <c r="AH17" s="305"/>
      <c r="AI17" s="305"/>
      <c r="AJ17" s="305"/>
      <c r="AK17" s="305"/>
      <c r="AL17" s="305"/>
      <c r="AM17" s="305"/>
      <c r="AN17" s="305"/>
      <c r="AO17" s="305"/>
      <c r="AP17" s="305"/>
      <c r="AQ17" s="305"/>
      <c r="AR17" s="305"/>
      <c r="AS17" s="305"/>
      <c r="AT17" s="305"/>
      <c r="AU17" s="305"/>
      <c r="AV17" s="305"/>
      <c r="AW17" s="305"/>
      <c r="AX17" s="305"/>
      <c r="AY17" s="305"/>
      <c r="AZ17" s="305"/>
      <c r="BA17" s="305"/>
      <c r="BB17" s="305"/>
      <c r="BC17" s="305"/>
      <c r="BD17" s="305"/>
      <c r="BE17" s="305"/>
      <c r="BF17" s="318"/>
      <c r="BG17" s="318"/>
      <c r="BH17" s="318"/>
      <c r="BI17" s="318"/>
      <c r="BJ17" s="318"/>
      <c r="BK17" s="318"/>
      <c r="BL17" s="318"/>
      <c r="BM17" s="305"/>
      <c r="BN17" s="305"/>
      <c r="BO17" s="305"/>
      <c r="BP17" s="305"/>
      <c r="BQ17" s="305"/>
      <c r="BR17" s="305"/>
      <c r="BS17" s="305"/>
      <c r="BT17" s="305"/>
      <c r="BU17" s="305"/>
      <c r="BV17" s="305"/>
      <c r="BW17" s="305"/>
      <c r="BX17" s="305"/>
      <c r="BY17" s="305"/>
      <c r="BZ17" s="305"/>
      <c r="CA17" s="305"/>
      <c r="CB17" s="305"/>
      <c r="CC17" s="305"/>
      <c r="CD17" s="305"/>
      <c r="CE17" s="305"/>
      <c r="CF17" s="305"/>
      <c r="CG17" s="305"/>
      <c r="CH17" s="305"/>
      <c r="CI17" s="305"/>
      <c r="CJ17" s="305"/>
      <c r="CK17" s="305"/>
      <c r="CL17" s="305"/>
      <c r="CM17" s="305"/>
      <c r="CN17" s="305"/>
      <c r="CO17" s="305"/>
      <c r="CP17" s="305"/>
      <c r="CQ17" s="305"/>
      <c r="CR17" s="305"/>
      <c r="CS17" s="305"/>
      <c r="CT17" s="305"/>
      <c r="CU17" s="305"/>
      <c r="CV17" s="305"/>
      <c r="CW17" s="305"/>
      <c r="CX17" s="305"/>
      <c r="CY17" s="305"/>
      <c r="CZ17" s="305"/>
      <c r="DA17" s="305"/>
      <c r="DB17" s="305"/>
      <c r="DC17" s="305"/>
      <c r="DD17" s="305"/>
      <c r="DE17" s="305"/>
      <c r="DF17" s="305"/>
      <c r="DG17" s="305"/>
      <c r="DH17" s="305"/>
      <c r="DI17" s="305"/>
      <c r="DJ17" s="305"/>
      <c r="DK17" s="305"/>
      <c r="DL17" s="305"/>
      <c r="DM17" s="305"/>
      <c r="DN17" s="305"/>
      <c r="DO17" s="305"/>
      <c r="DP17" s="305"/>
      <c r="DQ17" s="305"/>
      <c r="DR17" s="305"/>
      <c r="DS17" s="305"/>
      <c r="DT17" s="305"/>
      <c r="DU17" s="305"/>
      <c r="DV17" s="305"/>
      <c r="DW17" s="305"/>
      <c r="DX17" s="305"/>
      <c r="DY17" s="323"/>
      <c r="DZ17" s="178"/>
      <c r="EA17" s="178"/>
      <c r="EB17" s="178"/>
      <c r="EC17" s="178"/>
      <c r="ED17" s="178"/>
      <c r="EE17" s="178"/>
      <c r="EF17" s="178"/>
      <c r="EG17" s="178"/>
      <c r="EH17" s="178"/>
      <c r="EI17" s="178"/>
      <c r="EJ17" s="178"/>
      <c r="EK17" s="178"/>
      <c r="EL17" s="178"/>
      <c r="EM17" s="178"/>
    </row>
    <row r="18" spans="1:143" ht="15" thickBot="1" x14ac:dyDescent="0.35">
      <c r="A18" s="443"/>
      <c r="B18" s="324"/>
      <c r="C18" s="324"/>
      <c r="D18" s="324"/>
      <c r="E18" s="324"/>
      <c r="F18" s="324"/>
      <c r="G18" s="324"/>
      <c r="H18" s="324"/>
      <c r="I18" s="324"/>
      <c r="J18" s="325"/>
      <c r="K18" s="325"/>
      <c r="L18" s="325"/>
      <c r="M18" s="325"/>
      <c r="N18" s="325"/>
      <c r="O18" s="325"/>
      <c r="P18" s="325"/>
      <c r="Q18" s="325"/>
      <c r="R18" s="325"/>
      <c r="S18" s="325"/>
      <c r="T18" s="325"/>
      <c r="U18" s="325"/>
      <c r="V18" s="325"/>
      <c r="W18" s="325"/>
      <c r="X18" s="325"/>
      <c r="Y18" s="324"/>
      <c r="Z18" s="324"/>
      <c r="AA18" s="324"/>
      <c r="AB18" s="324"/>
      <c r="AC18" s="324"/>
      <c r="AD18" s="324"/>
      <c r="AE18" s="324"/>
      <c r="AF18" s="324"/>
      <c r="AG18" s="324"/>
      <c r="AH18" s="324"/>
      <c r="AI18" s="324"/>
      <c r="AJ18" s="324"/>
      <c r="AK18" s="324"/>
      <c r="AL18" s="324"/>
      <c r="AM18" s="324"/>
      <c r="AN18" s="324"/>
      <c r="AO18" s="324"/>
      <c r="AP18" s="324"/>
      <c r="AQ18" s="324"/>
      <c r="AR18" s="324"/>
      <c r="AS18" s="324"/>
      <c r="AT18" s="324"/>
      <c r="AU18" s="324"/>
      <c r="AV18" s="324"/>
      <c r="AW18" s="324"/>
      <c r="AX18" s="324"/>
      <c r="AY18" s="324"/>
      <c r="AZ18" s="324"/>
      <c r="BA18" s="324"/>
      <c r="BB18" s="324"/>
      <c r="BC18" s="324"/>
      <c r="BD18" s="324"/>
      <c r="BE18" s="324"/>
      <c r="BF18" s="324"/>
      <c r="BG18" s="324"/>
      <c r="BH18" s="324"/>
      <c r="BI18" s="324"/>
      <c r="BJ18" s="324"/>
      <c r="BK18" s="324"/>
      <c r="BL18" s="324"/>
      <c r="BM18" s="324"/>
      <c r="BN18" s="324"/>
      <c r="BO18" s="324"/>
      <c r="BP18" s="324"/>
      <c r="BQ18" s="324"/>
      <c r="BR18" s="324"/>
      <c r="BS18" s="324"/>
      <c r="BT18" s="324"/>
      <c r="BU18" s="324"/>
      <c r="BV18" s="324"/>
      <c r="BW18" s="324"/>
      <c r="BX18" s="324"/>
      <c r="BY18" s="324"/>
      <c r="BZ18" s="324"/>
      <c r="CA18" s="324"/>
      <c r="CB18" s="324"/>
      <c r="CC18" s="324"/>
      <c r="CD18" s="324"/>
      <c r="CE18" s="324"/>
      <c r="CF18" s="324"/>
      <c r="CG18" s="324"/>
      <c r="CH18" s="324"/>
      <c r="CI18" s="324"/>
      <c r="CJ18" s="324"/>
      <c r="CK18" s="324"/>
      <c r="CL18" s="324"/>
      <c r="CM18" s="324"/>
      <c r="CN18" s="324"/>
      <c r="CO18" s="324"/>
      <c r="CP18" s="324"/>
      <c r="CQ18" s="324"/>
      <c r="CR18" s="324"/>
      <c r="CS18" s="324"/>
      <c r="CT18" s="324"/>
      <c r="CU18" s="324"/>
      <c r="CV18" s="324"/>
      <c r="CW18" s="324"/>
      <c r="CX18" s="324"/>
      <c r="CY18" s="324"/>
      <c r="CZ18" s="324"/>
      <c r="DA18" s="324"/>
      <c r="DB18" s="324"/>
      <c r="DC18" s="324"/>
      <c r="DD18" s="324"/>
      <c r="DE18" s="324"/>
      <c r="DF18" s="324"/>
      <c r="DG18" s="324"/>
      <c r="DH18" s="324"/>
      <c r="DI18" s="324"/>
      <c r="DJ18" s="324"/>
      <c r="DK18" s="324"/>
      <c r="DL18" s="324"/>
      <c r="DM18" s="324"/>
      <c r="DN18" s="324"/>
      <c r="DO18" s="324"/>
      <c r="DP18" s="324"/>
      <c r="DQ18" s="324"/>
      <c r="DR18" s="324"/>
      <c r="DS18" s="324"/>
      <c r="DT18" s="324"/>
      <c r="DU18" s="324"/>
      <c r="DV18" s="324"/>
      <c r="DW18" s="324"/>
      <c r="DX18" s="324"/>
      <c r="DY18" s="326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8"/>
      <c r="EL18" s="178"/>
      <c r="EM18" s="178"/>
    </row>
    <row r="19" spans="1:143" x14ac:dyDescent="0.3">
      <c r="A19" s="441">
        <f>7+A16</f>
        <v>43013</v>
      </c>
      <c r="B19" s="319">
        <v>190</v>
      </c>
      <c r="C19" s="319">
        <v>190</v>
      </c>
      <c r="D19" s="319">
        <v>190</v>
      </c>
      <c r="E19" s="319">
        <v>190</v>
      </c>
      <c r="F19" s="319">
        <v>190</v>
      </c>
      <c r="G19" s="319">
        <v>190</v>
      </c>
      <c r="H19" s="319">
        <v>190</v>
      </c>
      <c r="I19" s="319"/>
      <c r="J19" s="320"/>
      <c r="K19" s="320"/>
      <c r="L19" s="320"/>
      <c r="M19" s="320"/>
      <c r="N19" s="320"/>
      <c r="O19" s="320"/>
      <c r="P19" s="320"/>
      <c r="Q19" s="320"/>
      <c r="R19" s="320"/>
      <c r="S19" s="320"/>
      <c r="T19" s="320"/>
      <c r="U19" s="320"/>
      <c r="V19" s="320"/>
      <c r="W19" s="320"/>
      <c r="X19" s="320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>
        <v>127</v>
      </c>
      <c r="AJ19" s="319">
        <v>127</v>
      </c>
      <c r="AK19" s="319">
        <v>127</v>
      </c>
      <c r="AL19" s="319">
        <v>127</v>
      </c>
      <c r="AM19" s="319">
        <v>127</v>
      </c>
      <c r="AN19" s="319"/>
      <c r="AO19" s="319"/>
      <c r="AP19" s="319"/>
      <c r="AQ19" s="319"/>
      <c r="AR19" s="319"/>
      <c r="AS19" s="319"/>
      <c r="AT19" s="319"/>
      <c r="AU19" s="319"/>
      <c r="AV19" s="319"/>
      <c r="AW19" s="319"/>
      <c r="AX19" s="319"/>
      <c r="AY19" s="319"/>
      <c r="AZ19" s="319"/>
      <c r="BA19" s="319"/>
      <c r="BB19" s="319"/>
      <c r="BC19" s="319"/>
      <c r="BD19" s="319"/>
      <c r="BE19" s="319"/>
      <c r="BF19" s="321"/>
      <c r="BG19" s="321"/>
      <c r="BH19" s="321"/>
      <c r="BI19" s="321"/>
      <c r="BJ19" s="321"/>
      <c r="BK19" s="321"/>
      <c r="BL19" s="321"/>
      <c r="BM19" s="319"/>
      <c r="BN19" s="319"/>
      <c r="BO19" s="319"/>
      <c r="BP19" s="319"/>
      <c r="BQ19" s="319"/>
      <c r="BR19" s="319"/>
      <c r="BS19" s="319"/>
      <c r="BT19" s="319"/>
      <c r="BU19" s="319"/>
      <c r="BV19" s="319"/>
      <c r="BW19" s="319"/>
      <c r="BX19" s="319"/>
      <c r="BY19" s="319"/>
      <c r="BZ19" s="319"/>
      <c r="CA19" s="319"/>
      <c r="CB19" s="319"/>
      <c r="CC19" s="319"/>
      <c r="CD19" s="319"/>
      <c r="CE19" s="319"/>
      <c r="CF19" s="319"/>
      <c r="CG19" s="319"/>
      <c r="CH19" s="319"/>
      <c r="CI19" s="319"/>
      <c r="CJ19" s="319"/>
      <c r="CK19" s="319"/>
      <c r="CL19" s="319"/>
      <c r="CM19" s="319"/>
      <c r="CN19" s="319"/>
      <c r="CO19" s="319"/>
      <c r="CP19" s="319"/>
      <c r="CQ19" s="319"/>
      <c r="CR19" s="319"/>
      <c r="CS19" s="319"/>
      <c r="CT19" s="319"/>
      <c r="CU19" s="319"/>
      <c r="CV19" s="319"/>
      <c r="CW19" s="319"/>
      <c r="CX19" s="319"/>
      <c r="CY19" s="319"/>
      <c r="CZ19" s="319"/>
      <c r="DA19" s="319"/>
      <c r="DB19" s="319"/>
      <c r="DC19" s="319"/>
      <c r="DD19" s="319"/>
      <c r="DE19" s="319"/>
      <c r="DF19" s="319"/>
      <c r="DG19" s="319"/>
      <c r="DH19" s="319"/>
      <c r="DI19" s="319"/>
      <c r="DJ19" s="319"/>
      <c r="DK19" s="319"/>
      <c r="DL19" s="319"/>
      <c r="DM19" s="319"/>
      <c r="DN19" s="319"/>
      <c r="DO19" s="319"/>
      <c r="DP19" s="319"/>
      <c r="DQ19" s="319"/>
      <c r="DR19" s="319"/>
      <c r="DS19" s="319"/>
      <c r="DT19" s="319"/>
      <c r="DU19" s="319"/>
      <c r="DV19" s="319"/>
      <c r="DW19" s="319"/>
      <c r="DX19" s="319"/>
      <c r="DY19" s="322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8"/>
      <c r="EL19" s="178"/>
      <c r="EM19" s="178"/>
    </row>
    <row r="20" spans="1:143" x14ac:dyDescent="0.3">
      <c r="A20" s="442"/>
      <c r="B20" s="305"/>
      <c r="C20" s="305"/>
      <c r="D20" s="305"/>
      <c r="E20" s="305"/>
      <c r="F20" s="305"/>
      <c r="G20" s="305"/>
      <c r="H20" s="305"/>
      <c r="I20" s="305"/>
      <c r="J20" s="306"/>
      <c r="K20" s="306"/>
      <c r="L20" s="306"/>
      <c r="M20" s="306"/>
      <c r="N20" s="306"/>
      <c r="O20" s="306"/>
      <c r="P20" s="306"/>
      <c r="Q20" s="306"/>
      <c r="R20" s="306"/>
      <c r="S20" s="306"/>
      <c r="T20" s="306"/>
      <c r="U20" s="306"/>
      <c r="V20" s="306"/>
      <c r="W20" s="306"/>
      <c r="X20" s="306"/>
      <c r="Y20" s="305"/>
      <c r="Z20" s="305"/>
      <c r="AA20" s="305"/>
      <c r="AB20" s="305"/>
      <c r="AC20" s="305"/>
      <c r="AD20" s="305"/>
      <c r="AE20" s="305"/>
      <c r="AF20" s="305"/>
      <c r="AG20" s="305"/>
      <c r="AH20" s="305"/>
      <c r="AI20" s="305"/>
      <c r="AJ20" s="305"/>
      <c r="AK20" s="305"/>
      <c r="AL20" s="305"/>
      <c r="AM20" s="305"/>
      <c r="AN20" s="305"/>
      <c r="AO20" s="305"/>
      <c r="AP20" s="305"/>
      <c r="AQ20" s="305"/>
      <c r="AR20" s="305"/>
      <c r="AS20" s="305"/>
      <c r="AT20" s="305"/>
      <c r="AU20" s="305"/>
      <c r="AV20" s="305"/>
      <c r="AW20" s="305"/>
      <c r="AX20" s="305"/>
      <c r="AY20" s="305"/>
      <c r="AZ20" s="305"/>
      <c r="BA20" s="305"/>
      <c r="BB20" s="305"/>
      <c r="BC20" s="305"/>
      <c r="BD20" s="305"/>
      <c r="BE20" s="305"/>
      <c r="BF20" s="318"/>
      <c r="BG20" s="318"/>
      <c r="BH20" s="318"/>
      <c r="BI20" s="318"/>
      <c r="BJ20" s="318"/>
      <c r="BK20" s="318"/>
      <c r="BL20" s="318"/>
      <c r="BM20" s="305"/>
      <c r="BN20" s="305"/>
      <c r="BO20" s="305"/>
      <c r="BP20" s="305"/>
      <c r="BQ20" s="305"/>
      <c r="BR20" s="305"/>
      <c r="BS20" s="305"/>
      <c r="BT20" s="305"/>
      <c r="BU20" s="305"/>
      <c r="BV20" s="305"/>
      <c r="BW20" s="305"/>
      <c r="BX20" s="305"/>
      <c r="BY20" s="305"/>
      <c r="BZ20" s="305"/>
      <c r="CA20" s="305"/>
      <c r="CB20" s="305"/>
      <c r="CC20" s="305"/>
      <c r="CD20" s="305"/>
      <c r="CE20" s="305"/>
      <c r="CF20" s="305"/>
      <c r="CG20" s="305"/>
      <c r="CH20" s="305"/>
      <c r="CI20" s="305"/>
      <c r="CJ20" s="305"/>
      <c r="CK20" s="305"/>
      <c r="CL20" s="305"/>
      <c r="CM20" s="305"/>
      <c r="CN20" s="305"/>
      <c r="CO20" s="305"/>
      <c r="CP20" s="305"/>
      <c r="CQ20" s="305"/>
      <c r="CR20" s="305"/>
      <c r="CS20" s="305"/>
      <c r="CT20" s="305"/>
      <c r="CU20" s="305"/>
      <c r="CV20" s="305"/>
      <c r="CW20" s="305"/>
      <c r="CX20" s="305"/>
      <c r="CY20" s="305"/>
      <c r="CZ20" s="305"/>
      <c r="DA20" s="305"/>
      <c r="DB20" s="305"/>
      <c r="DC20" s="305"/>
      <c r="DD20" s="305"/>
      <c r="DE20" s="305"/>
      <c r="DF20" s="305"/>
      <c r="DG20" s="305"/>
      <c r="DH20" s="305"/>
      <c r="DI20" s="305"/>
      <c r="DJ20" s="305"/>
      <c r="DK20" s="305"/>
      <c r="DL20" s="305"/>
      <c r="DM20" s="305"/>
      <c r="DN20" s="305"/>
      <c r="DO20" s="305"/>
      <c r="DP20" s="305"/>
      <c r="DQ20" s="305"/>
      <c r="DR20" s="305"/>
      <c r="DS20" s="305"/>
      <c r="DT20" s="305"/>
      <c r="DU20" s="305"/>
      <c r="DV20" s="305"/>
      <c r="DW20" s="305"/>
      <c r="DX20" s="305"/>
      <c r="DY20" s="323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8"/>
      <c r="EL20" s="178"/>
      <c r="EM20" s="178"/>
    </row>
    <row r="21" spans="1:143" ht="15" thickBot="1" x14ac:dyDescent="0.35">
      <c r="A21" s="443"/>
      <c r="B21" s="324"/>
      <c r="C21" s="324"/>
      <c r="D21" s="324"/>
      <c r="E21" s="324"/>
      <c r="F21" s="324"/>
      <c r="G21" s="324"/>
      <c r="H21" s="324"/>
      <c r="I21" s="324"/>
      <c r="J21" s="325"/>
      <c r="K21" s="325"/>
      <c r="L21" s="325"/>
      <c r="M21" s="325"/>
      <c r="N21" s="325"/>
      <c r="O21" s="325"/>
      <c r="P21" s="325"/>
      <c r="Q21" s="325"/>
      <c r="R21" s="325"/>
      <c r="S21" s="325"/>
      <c r="T21" s="325"/>
      <c r="U21" s="325"/>
      <c r="V21" s="325"/>
      <c r="W21" s="325"/>
      <c r="X21" s="325"/>
      <c r="Y21" s="324"/>
      <c r="Z21" s="324"/>
      <c r="AA21" s="324"/>
      <c r="AB21" s="324"/>
      <c r="AC21" s="324"/>
      <c r="AD21" s="324"/>
      <c r="AE21" s="324"/>
      <c r="AF21" s="324"/>
      <c r="AG21" s="324"/>
      <c r="AH21" s="324"/>
      <c r="AI21" s="324"/>
      <c r="AJ21" s="324"/>
      <c r="AK21" s="324"/>
      <c r="AL21" s="324"/>
      <c r="AM21" s="324"/>
      <c r="AN21" s="324"/>
      <c r="AO21" s="324"/>
      <c r="AP21" s="324"/>
      <c r="AQ21" s="324"/>
      <c r="AR21" s="324"/>
      <c r="AS21" s="324"/>
      <c r="AT21" s="324"/>
      <c r="AU21" s="324"/>
      <c r="AV21" s="324"/>
      <c r="AW21" s="324"/>
      <c r="AX21" s="324"/>
      <c r="AY21" s="324"/>
      <c r="AZ21" s="324"/>
      <c r="BA21" s="324"/>
      <c r="BB21" s="324"/>
      <c r="BC21" s="324"/>
      <c r="BD21" s="324"/>
      <c r="BE21" s="324"/>
      <c r="BF21" s="324"/>
      <c r="BG21" s="324"/>
      <c r="BH21" s="324"/>
      <c r="BI21" s="324"/>
      <c r="BJ21" s="324"/>
      <c r="BK21" s="324"/>
      <c r="BL21" s="324"/>
      <c r="BM21" s="324"/>
      <c r="BN21" s="324"/>
      <c r="BO21" s="324"/>
      <c r="BP21" s="324"/>
      <c r="BQ21" s="324"/>
      <c r="BR21" s="324"/>
      <c r="BS21" s="324"/>
      <c r="BT21" s="324"/>
      <c r="BU21" s="324"/>
      <c r="BV21" s="324"/>
      <c r="BW21" s="324"/>
      <c r="BX21" s="324"/>
      <c r="BY21" s="324"/>
      <c r="BZ21" s="324"/>
      <c r="CA21" s="324"/>
      <c r="CB21" s="324"/>
      <c r="CC21" s="324"/>
      <c r="CD21" s="324"/>
      <c r="CE21" s="324"/>
      <c r="CF21" s="324"/>
      <c r="CG21" s="324"/>
      <c r="CH21" s="324"/>
      <c r="CI21" s="324"/>
      <c r="CJ21" s="324"/>
      <c r="CK21" s="324"/>
      <c r="CL21" s="324"/>
      <c r="CM21" s="324"/>
      <c r="CN21" s="324"/>
      <c r="CO21" s="324"/>
      <c r="CP21" s="324"/>
      <c r="CQ21" s="324"/>
      <c r="CR21" s="324"/>
      <c r="CS21" s="324"/>
      <c r="CT21" s="324"/>
      <c r="CU21" s="324"/>
      <c r="CV21" s="324"/>
      <c r="CW21" s="324"/>
      <c r="CX21" s="324"/>
      <c r="CY21" s="324"/>
      <c r="CZ21" s="324"/>
      <c r="DA21" s="324"/>
      <c r="DB21" s="324"/>
      <c r="DC21" s="324"/>
      <c r="DD21" s="324"/>
      <c r="DE21" s="324"/>
      <c r="DF21" s="324"/>
      <c r="DG21" s="324"/>
      <c r="DH21" s="324"/>
      <c r="DI21" s="324"/>
      <c r="DJ21" s="324"/>
      <c r="DK21" s="324"/>
      <c r="DL21" s="324"/>
      <c r="DM21" s="324"/>
      <c r="DN21" s="324"/>
      <c r="DO21" s="324"/>
      <c r="DP21" s="324"/>
      <c r="DQ21" s="324"/>
      <c r="DR21" s="324"/>
      <c r="DS21" s="324"/>
      <c r="DT21" s="324"/>
      <c r="DU21" s="324"/>
      <c r="DV21" s="324"/>
      <c r="DW21" s="324"/>
      <c r="DX21" s="324"/>
      <c r="DY21" s="326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8"/>
      <c r="EL21" s="178"/>
      <c r="EM21" s="178"/>
    </row>
    <row r="22" spans="1:143" ht="15" thickBot="1" x14ac:dyDescent="0.35">
      <c r="A22" s="441">
        <f>7+A19</f>
        <v>43020</v>
      </c>
      <c r="B22" s="319">
        <v>450</v>
      </c>
      <c r="C22" s="319">
        <v>450</v>
      </c>
      <c r="D22" s="319">
        <v>450</v>
      </c>
      <c r="E22" s="319">
        <v>450</v>
      </c>
      <c r="F22" s="319"/>
      <c r="G22" s="319"/>
      <c r="H22" s="319"/>
      <c r="I22" s="319"/>
      <c r="J22" s="320"/>
      <c r="K22" s="320"/>
      <c r="L22" s="320"/>
      <c r="M22" s="320"/>
      <c r="N22" s="320"/>
      <c r="O22" s="320"/>
      <c r="P22" s="320"/>
      <c r="Q22" s="320"/>
      <c r="R22" s="320"/>
      <c r="S22" s="320"/>
      <c r="T22" s="320"/>
      <c r="U22" s="320"/>
      <c r="V22" s="320"/>
      <c r="W22" s="320"/>
      <c r="X22" s="320"/>
      <c r="Y22" s="319">
        <v>190</v>
      </c>
      <c r="Z22" s="319">
        <v>190</v>
      </c>
      <c r="AA22" s="319">
        <v>190</v>
      </c>
      <c r="AB22" s="319">
        <v>190</v>
      </c>
      <c r="AC22" s="319"/>
      <c r="AD22" s="319"/>
      <c r="AE22" s="319">
        <v>0</v>
      </c>
      <c r="AF22" s="319">
        <v>0</v>
      </c>
      <c r="AG22" s="319">
        <v>0</v>
      </c>
      <c r="AH22" s="319">
        <v>0</v>
      </c>
      <c r="AI22" s="319">
        <v>0</v>
      </c>
      <c r="AJ22" s="319">
        <v>0</v>
      </c>
      <c r="AK22" s="319">
        <v>0</v>
      </c>
      <c r="AL22" s="319"/>
      <c r="AM22" s="319"/>
      <c r="AN22" s="319"/>
      <c r="AO22" s="319"/>
      <c r="AP22" s="319"/>
      <c r="AQ22" s="319"/>
      <c r="AR22" s="319"/>
      <c r="AS22" s="319"/>
      <c r="AT22" s="319"/>
      <c r="AU22" s="319"/>
      <c r="AV22" s="319"/>
      <c r="AW22" s="319"/>
      <c r="AX22" s="319">
        <v>202.1</v>
      </c>
      <c r="AY22" s="319">
        <v>202.1</v>
      </c>
      <c r="AZ22" s="319">
        <v>202.1</v>
      </c>
      <c r="BA22" s="319"/>
      <c r="BB22" s="319"/>
      <c r="BC22" s="319"/>
      <c r="BD22" s="319"/>
      <c r="BE22" s="319"/>
      <c r="BF22" s="321"/>
      <c r="BG22" s="321"/>
      <c r="BH22" s="321"/>
      <c r="BI22" s="321"/>
      <c r="BJ22" s="321"/>
      <c r="BK22" s="321"/>
      <c r="BL22" s="321"/>
      <c r="BM22" s="319"/>
      <c r="BN22" s="319"/>
      <c r="BO22" s="319"/>
      <c r="BP22" s="319"/>
      <c r="BQ22" s="319"/>
      <c r="BR22" s="319"/>
      <c r="BS22" s="319"/>
      <c r="BT22" s="319"/>
      <c r="BU22" s="319"/>
      <c r="BV22" s="319"/>
      <c r="BW22" s="319"/>
      <c r="BX22" s="319"/>
      <c r="BY22" s="319"/>
      <c r="BZ22" s="319"/>
      <c r="CA22" s="319"/>
      <c r="CB22" s="319"/>
      <c r="CC22" s="319"/>
      <c r="CD22" s="319"/>
      <c r="CE22" s="319"/>
      <c r="CF22" s="319"/>
      <c r="CG22" s="319"/>
      <c r="CH22" s="319"/>
      <c r="CI22" s="319"/>
      <c r="CJ22" s="319"/>
      <c r="CK22" s="319"/>
      <c r="CL22" s="319"/>
      <c r="CM22" s="319"/>
      <c r="CN22" s="319"/>
      <c r="CO22" s="319"/>
      <c r="CP22" s="319">
        <v>145</v>
      </c>
      <c r="CQ22" s="319">
        <v>145</v>
      </c>
      <c r="CR22" s="319">
        <v>145</v>
      </c>
      <c r="CS22" s="319">
        <v>145</v>
      </c>
      <c r="CT22" s="319">
        <v>145</v>
      </c>
      <c r="CU22" s="319">
        <v>145</v>
      </c>
      <c r="CV22" s="319">
        <v>145</v>
      </c>
      <c r="CW22" s="319"/>
      <c r="CX22" s="319"/>
      <c r="CY22" s="319"/>
      <c r="CZ22" s="319"/>
      <c r="DA22" s="319"/>
      <c r="DB22" s="319"/>
      <c r="DC22" s="319"/>
      <c r="DD22" s="319"/>
      <c r="DE22" s="319"/>
      <c r="DF22" s="319"/>
      <c r="DG22" s="319"/>
      <c r="DH22" s="319"/>
      <c r="DI22" s="319"/>
      <c r="DJ22" s="319"/>
      <c r="DK22" s="319"/>
      <c r="DL22" s="319"/>
      <c r="DM22" s="319"/>
      <c r="DN22" s="319"/>
      <c r="DO22" s="319"/>
      <c r="DP22" s="319"/>
      <c r="DQ22" s="319"/>
      <c r="DR22" s="319"/>
      <c r="DS22" s="319"/>
      <c r="DT22" s="319"/>
      <c r="DU22" s="319"/>
      <c r="DV22" s="319"/>
      <c r="DW22" s="319"/>
      <c r="DX22" s="319"/>
      <c r="DY22" s="322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8"/>
      <c r="EL22" s="178"/>
      <c r="EM22" s="178"/>
    </row>
    <row r="23" spans="1:143" x14ac:dyDescent="0.3">
      <c r="A23" s="442"/>
      <c r="B23" s="305"/>
      <c r="C23" s="305"/>
      <c r="D23" s="305"/>
      <c r="E23" s="305"/>
      <c r="F23" s="305"/>
      <c r="G23" s="305"/>
      <c r="H23" s="305"/>
      <c r="I23" s="305"/>
      <c r="J23" s="306"/>
      <c r="K23" s="306"/>
      <c r="L23" s="306"/>
      <c r="M23" s="306"/>
      <c r="N23" s="306"/>
      <c r="O23" s="306"/>
      <c r="P23" s="306"/>
      <c r="Q23" s="306"/>
      <c r="R23" s="306"/>
      <c r="S23" s="306"/>
      <c r="T23" s="306"/>
      <c r="U23" s="306"/>
      <c r="V23" s="306"/>
      <c r="W23" s="306"/>
      <c r="X23" s="306"/>
      <c r="Y23" s="305"/>
      <c r="Z23" s="305"/>
      <c r="AA23" s="305"/>
      <c r="AB23" s="305"/>
      <c r="AC23" s="305"/>
      <c r="AD23" s="305"/>
      <c r="AE23" s="319">
        <v>0</v>
      </c>
      <c r="AF23" s="319">
        <v>0</v>
      </c>
      <c r="AG23" s="319">
        <v>0</v>
      </c>
      <c r="AH23" s="319">
        <v>0</v>
      </c>
      <c r="AI23" s="319">
        <v>0</v>
      </c>
      <c r="AJ23" s="319">
        <v>0</v>
      </c>
      <c r="AK23" s="319">
        <v>0</v>
      </c>
      <c r="AL23" s="305"/>
      <c r="AM23" s="305"/>
      <c r="AN23" s="305"/>
      <c r="AO23" s="305"/>
      <c r="AP23" s="305"/>
      <c r="AQ23" s="305"/>
      <c r="AR23" s="305"/>
      <c r="AS23" s="305"/>
      <c r="AT23" s="305"/>
      <c r="AU23" s="305"/>
      <c r="AV23" s="305"/>
      <c r="AW23" s="305"/>
      <c r="AX23" s="305"/>
      <c r="AY23" s="305"/>
      <c r="AZ23" s="305"/>
      <c r="BA23" s="305"/>
      <c r="BB23" s="305"/>
      <c r="BC23" s="305"/>
      <c r="BD23" s="305"/>
      <c r="BE23" s="305"/>
      <c r="BF23" s="318"/>
      <c r="BG23" s="318"/>
      <c r="BH23" s="318"/>
      <c r="BI23" s="318"/>
      <c r="BJ23" s="318"/>
      <c r="BK23" s="318"/>
      <c r="BL23" s="318"/>
      <c r="BM23" s="305"/>
      <c r="BN23" s="305"/>
      <c r="BO23" s="305"/>
      <c r="BP23" s="305"/>
      <c r="BQ23" s="305"/>
      <c r="BR23" s="305"/>
      <c r="BS23" s="305"/>
      <c r="BT23" s="305"/>
      <c r="BU23" s="305"/>
      <c r="BV23" s="305"/>
      <c r="BW23" s="305"/>
      <c r="BX23" s="305"/>
      <c r="BY23" s="305"/>
      <c r="BZ23" s="305"/>
      <c r="CA23" s="305"/>
      <c r="CB23" s="305"/>
      <c r="CC23" s="305"/>
      <c r="CD23" s="305"/>
      <c r="CE23" s="305"/>
      <c r="CF23" s="305"/>
      <c r="CG23" s="305"/>
      <c r="CH23" s="305"/>
      <c r="CI23" s="305"/>
      <c r="CJ23" s="305"/>
      <c r="CK23" s="305"/>
      <c r="CL23" s="305"/>
      <c r="CM23" s="305"/>
      <c r="CN23" s="305"/>
      <c r="CO23" s="305"/>
      <c r="CP23" s="305"/>
      <c r="CQ23" s="305"/>
      <c r="CR23" s="305">
        <v>98</v>
      </c>
      <c r="CS23" s="305">
        <v>98</v>
      </c>
      <c r="CT23" s="305">
        <v>98</v>
      </c>
      <c r="CU23" s="305">
        <v>98</v>
      </c>
      <c r="CV23" s="305"/>
      <c r="CW23" s="305"/>
      <c r="CX23" s="305"/>
      <c r="CY23" s="305"/>
      <c r="CZ23" s="305"/>
      <c r="DA23" s="305"/>
      <c r="DB23" s="305"/>
      <c r="DC23" s="305"/>
      <c r="DD23" s="305"/>
      <c r="DE23" s="305"/>
      <c r="DF23" s="305"/>
      <c r="DG23" s="305"/>
      <c r="DH23" s="305"/>
      <c r="DI23" s="305"/>
      <c r="DJ23" s="305"/>
      <c r="DK23" s="305"/>
      <c r="DL23" s="305"/>
      <c r="DM23" s="305"/>
      <c r="DN23" s="305"/>
      <c r="DO23" s="305"/>
      <c r="DP23" s="305"/>
      <c r="DQ23" s="305"/>
      <c r="DR23" s="305"/>
      <c r="DS23" s="305"/>
      <c r="DT23" s="305"/>
      <c r="DU23" s="305"/>
      <c r="DV23" s="305"/>
      <c r="DW23" s="305"/>
      <c r="DX23" s="305"/>
      <c r="DY23" s="323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8"/>
      <c r="EL23" s="178"/>
      <c r="EM23" s="178"/>
    </row>
    <row r="24" spans="1:143" ht="15" thickBot="1" x14ac:dyDescent="0.35">
      <c r="A24" s="443"/>
      <c r="B24" s="324"/>
      <c r="C24" s="324"/>
      <c r="D24" s="324"/>
      <c r="E24" s="324"/>
      <c r="F24" s="324"/>
      <c r="G24" s="324"/>
      <c r="H24" s="324"/>
      <c r="I24" s="324"/>
      <c r="J24" s="325"/>
      <c r="K24" s="325"/>
      <c r="L24" s="325"/>
      <c r="M24" s="325"/>
      <c r="N24" s="325"/>
      <c r="O24" s="325"/>
      <c r="P24" s="325"/>
      <c r="Q24" s="325"/>
      <c r="R24" s="325"/>
      <c r="S24" s="325"/>
      <c r="T24" s="325"/>
      <c r="U24" s="325"/>
      <c r="V24" s="325"/>
      <c r="W24" s="325"/>
      <c r="X24" s="325"/>
      <c r="Y24" s="324"/>
      <c r="Z24" s="324"/>
      <c r="AA24" s="324"/>
      <c r="AB24" s="324"/>
      <c r="AC24" s="324"/>
      <c r="AD24" s="324"/>
      <c r="AE24" s="324"/>
      <c r="AF24" s="324"/>
      <c r="AG24" s="324"/>
      <c r="AH24" s="324"/>
      <c r="AI24" s="324"/>
      <c r="AJ24" s="324"/>
      <c r="AK24" s="324"/>
      <c r="AL24" s="324"/>
      <c r="AM24" s="324"/>
      <c r="AN24" s="324"/>
      <c r="AO24" s="324"/>
      <c r="AP24" s="324"/>
      <c r="AQ24" s="324"/>
      <c r="AR24" s="324"/>
      <c r="AS24" s="324"/>
      <c r="AT24" s="324"/>
      <c r="AU24" s="324"/>
      <c r="AV24" s="324"/>
      <c r="AW24" s="324"/>
      <c r="AX24" s="324"/>
      <c r="AY24" s="324"/>
      <c r="AZ24" s="324"/>
      <c r="BA24" s="324"/>
      <c r="BB24" s="324"/>
      <c r="BC24" s="324"/>
      <c r="BD24" s="324"/>
      <c r="BE24" s="324"/>
      <c r="BF24" s="324"/>
      <c r="BG24" s="324"/>
      <c r="BH24" s="324"/>
      <c r="BI24" s="324"/>
      <c r="BJ24" s="324"/>
      <c r="BK24" s="324"/>
      <c r="BL24" s="324"/>
      <c r="BM24" s="324"/>
      <c r="BN24" s="324"/>
      <c r="BO24" s="324"/>
      <c r="BP24" s="324"/>
      <c r="BQ24" s="324"/>
      <c r="BR24" s="324"/>
      <c r="BS24" s="324"/>
      <c r="BT24" s="324"/>
      <c r="BU24" s="324"/>
      <c r="BV24" s="324"/>
      <c r="BW24" s="324"/>
      <c r="BX24" s="324"/>
      <c r="BY24" s="324"/>
      <c r="BZ24" s="324"/>
      <c r="CA24" s="324"/>
      <c r="CB24" s="324"/>
      <c r="CC24" s="324"/>
      <c r="CD24" s="324"/>
      <c r="CE24" s="324"/>
      <c r="CF24" s="324"/>
      <c r="CG24" s="324"/>
      <c r="CH24" s="324"/>
      <c r="CI24" s="324"/>
      <c r="CJ24" s="324"/>
      <c r="CK24" s="324"/>
      <c r="CL24" s="324"/>
      <c r="CM24" s="324"/>
      <c r="CN24" s="324"/>
      <c r="CO24" s="324"/>
      <c r="CP24" s="324"/>
      <c r="CQ24" s="324"/>
      <c r="CR24" s="324"/>
      <c r="CS24" s="324"/>
      <c r="CT24" s="324"/>
      <c r="CU24" s="324"/>
      <c r="CV24" s="324"/>
      <c r="CW24" s="324"/>
      <c r="CX24" s="324"/>
      <c r="CY24" s="324"/>
      <c r="CZ24" s="324"/>
      <c r="DA24" s="324"/>
      <c r="DB24" s="324"/>
      <c r="DC24" s="324"/>
      <c r="DD24" s="324"/>
      <c r="DE24" s="324"/>
      <c r="DF24" s="324"/>
      <c r="DG24" s="324"/>
      <c r="DH24" s="324"/>
      <c r="DI24" s="324"/>
      <c r="DJ24" s="324"/>
      <c r="DK24" s="324"/>
      <c r="DL24" s="324"/>
      <c r="DM24" s="324"/>
      <c r="DN24" s="324"/>
      <c r="DO24" s="324"/>
      <c r="DP24" s="324"/>
      <c r="DQ24" s="324"/>
      <c r="DR24" s="324"/>
      <c r="DS24" s="324"/>
      <c r="DT24" s="324"/>
      <c r="DU24" s="324"/>
      <c r="DV24" s="324"/>
      <c r="DW24" s="324"/>
      <c r="DX24" s="324"/>
      <c r="DY24" s="326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8"/>
      <c r="EL24" s="178"/>
      <c r="EM24" s="178"/>
    </row>
    <row r="25" spans="1:143" x14ac:dyDescent="0.3">
      <c r="A25" s="441">
        <f>7+A22</f>
        <v>43027</v>
      </c>
      <c r="B25" s="319"/>
      <c r="C25" s="319"/>
      <c r="D25" s="319"/>
      <c r="E25" s="319"/>
      <c r="F25" s="319"/>
      <c r="G25" s="319"/>
      <c r="H25" s="319"/>
      <c r="I25" s="319"/>
      <c r="J25" s="320"/>
      <c r="K25" s="320"/>
      <c r="L25" s="320"/>
      <c r="M25" s="320"/>
      <c r="N25" s="320"/>
      <c r="O25" s="320"/>
      <c r="P25" s="320"/>
      <c r="Q25" s="320"/>
      <c r="R25" s="320"/>
      <c r="S25" s="320"/>
      <c r="T25" s="320"/>
      <c r="U25" s="320"/>
      <c r="V25" s="320"/>
      <c r="W25" s="320"/>
      <c r="X25" s="320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  <c r="AO25" s="319"/>
      <c r="AP25" s="319"/>
      <c r="AQ25" s="319"/>
      <c r="AR25" s="319"/>
      <c r="AS25" s="319"/>
      <c r="AT25" s="319"/>
      <c r="AU25" s="319"/>
      <c r="AV25" s="319"/>
      <c r="AW25" s="319"/>
      <c r="AX25" s="319"/>
      <c r="AY25" s="319"/>
      <c r="AZ25" s="319"/>
      <c r="BA25" s="319"/>
      <c r="BB25" s="319"/>
      <c r="BC25" s="319"/>
      <c r="BD25" s="319"/>
      <c r="BE25" s="319"/>
      <c r="BF25" s="321"/>
      <c r="BG25" s="321"/>
      <c r="BH25" s="321"/>
      <c r="BI25" s="321"/>
      <c r="BJ25" s="321"/>
      <c r="BK25" s="321"/>
      <c r="BL25" s="321"/>
      <c r="BM25" s="319"/>
      <c r="BN25" s="319"/>
      <c r="BO25" s="319"/>
      <c r="BP25" s="319"/>
      <c r="BQ25" s="319"/>
      <c r="BR25" s="319"/>
      <c r="BS25" s="319"/>
      <c r="BT25" s="319"/>
      <c r="BU25" s="319"/>
      <c r="BV25" s="319"/>
      <c r="BW25" s="319"/>
      <c r="BX25" s="319"/>
      <c r="BY25" s="319"/>
      <c r="BZ25" s="319"/>
      <c r="CA25" s="319"/>
      <c r="CB25" s="319"/>
      <c r="CC25" s="319"/>
      <c r="CD25" s="319"/>
      <c r="CE25" s="319"/>
      <c r="CF25" s="319"/>
      <c r="CG25" s="319"/>
      <c r="CH25" s="319"/>
      <c r="CI25" s="319"/>
      <c r="CJ25" s="319"/>
      <c r="CK25" s="319"/>
      <c r="CL25" s="319"/>
      <c r="CM25" s="319"/>
      <c r="CN25" s="319"/>
      <c r="CO25" s="319"/>
      <c r="CP25" s="319"/>
      <c r="CQ25" s="319"/>
      <c r="CR25" s="319"/>
      <c r="CS25" s="319"/>
      <c r="CT25" s="319"/>
      <c r="CU25" s="319"/>
      <c r="CV25" s="319"/>
      <c r="CW25" s="319"/>
      <c r="CX25" s="319"/>
      <c r="CY25" s="319"/>
      <c r="CZ25" s="319"/>
      <c r="DA25" s="319"/>
      <c r="DB25" s="319"/>
      <c r="DC25" s="319"/>
      <c r="DD25" s="319"/>
      <c r="DE25" s="319"/>
      <c r="DF25" s="319"/>
      <c r="DG25" s="319"/>
      <c r="DH25" s="319"/>
      <c r="DI25" s="319"/>
      <c r="DJ25" s="319"/>
      <c r="DK25" s="319"/>
      <c r="DL25" s="319"/>
      <c r="DM25" s="319"/>
      <c r="DN25" s="319"/>
      <c r="DO25" s="319"/>
      <c r="DP25" s="319"/>
      <c r="DQ25" s="319"/>
      <c r="DR25" s="319"/>
      <c r="DS25" s="319"/>
      <c r="DT25" s="319"/>
      <c r="DU25" s="319"/>
      <c r="DV25" s="319"/>
      <c r="DW25" s="319"/>
      <c r="DX25" s="319"/>
      <c r="DY25" s="322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8"/>
      <c r="EL25" s="178"/>
      <c r="EM25" s="178"/>
    </row>
    <row r="26" spans="1:143" x14ac:dyDescent="0.3">
      <c r="A26" s="442"/>
      <c r="B26" s="305"/>
      <c r="C26" s="305"/>
      <c r="D26" s="305"/>
      <c r="E26" s="305"/>
      <c r="F26" s="305"/>
      <c r="G26" s="305"/>
      <c r="H26" s="305"/>
      <c r="I26" s="305"/>
      <c r="J26" s="306"/>
      <c r="K26" s="306"/>
      <c r="L26" s="306"/>
      <c r="M26" s="306"/>
      <c r="N26" s="306"/>
      <c r="O26" s="306"/>
      <c r="P26" s="306"/>
      <c r="Q26" s="306"/>
      <c r="R26" s="306"/>
      <c r="S26" s="306"/>
      <c r="T26" s="306"/>
      <c r="U26" s="306"/>
      <c r="V26" s="306"/>
      <c r="W26" s="306"/>
      <c r="X26" s="306"/>
      <c r="Y26" s="305"/>
      <c r="Z26" s="305"/>
      <c r="AA26" s="305"/>
      <c r="AB26" s="305"/>
      <c r="AC26" s="305"/>
      <c r="AD26" s="305"/>
      <c r="AE26" s="305"/>
      <c r="AF26" s="305"/>
      <c r="AG26" s="305"/>
      <c r="AH26" s="305"/>
      <c r="AI26" s="305"/>
      <c r="AJ26" s="305"/>
      <c r="AK26" s="305"/>
      <c r="AL26" s="305"/>
      <c r="AM26" s="305"/>
      <c r="AN26" s="305"/>
      <c r="AO26" s="305"/>
      <c r="AP26" s="305"/>
      <c r="AQ26" s="305"/>
      <c r="AR26" s="305"/>
      <c r="AS26" s="305"/>
      <c r="AT26" s="305"/>
      <c r="AU26" s="305"/>
      <c r="AV26" s="305"/>
      <c r="AW26" s="305"/>
      <c r="AX26" s="305"/>
      <c r="AY26" s="305"/>
      <c r="AZ26" s="305"/>
      <c r="BA26" s="305"/>
      <c r="BB26" s="305"/>
      <c r="BC26" s="305"/>
      <c r="BD26" s="305"/>
      <c r="BE26" s="305"/>
      <c r="BF26" s="318"/>
      <c r="BG26" s="318"/>
      <c r="BH26" s="318"/>
      <c r="BI26" s="318"/>
      <c r="BJ26" s="318"/>
      <c r="BK26" s="318"/>
      <c r="BL26" s="318"/>
      <c r="BM26" s="305"/>
      <c r="BN26" s="305"/>
      <c r="BO26" s="305"/>
      <c r="BP26" s="305"/>
      <c r="BQ26" s="305"/>
      <c r="BR26" s="305"/>
      <c r="BS26" s="305"/>
      <c r="BT26" s="305"/>
      <c r="BU26" s="305"/>
      <c r="BV26" s="305"/>
      <c r="BW26" s="305"/>
      <c r="BX26" s="305"/>
      <c r="BY26" s="305"/>
      <c r="BZ26" s="305"/>
      <c r="CA26" s="305"/>
      <c r="CB26" s="305"/>
      <c r="CC26" s="305"/>
      <c r="CD26" s="305"/>
      <c r="CE26" s="305"/>
      <c r="CF26" s="305"/>
      <c r="CG26" s="305"/>
      <c r="CH26" s="305"/>
      <c r="CI26" s="305"/>
      <c r="CJ26" s="305"/>
      <c r="CK26" s="305"/>
      <c r="CL26" s="305"/>
      <c r="CM26" s="305"/>
      <c r="CN26" s="305"/>
      <c r="CO26" s="305"/>
      <c r="CP26" s="305"/>
      <c r="CQ26" s="305"/>
      <c r="CR26" s="305"/>
      <c r="CS26" s="305"/>
      <c r="CT26" s="305"/>
      <c r="CU26" s="305"/>
      <c r="CV26" s="305"/>
      <c r="CW26" s="305"/>
      <c r="CX26" s="305"/>
      <c r="CY26" s="305"/>
      <c r="CZ26" s="305"/>
      <c r="DA26" s="305"/>
      <c r="DB26" s="305"/>
      <c r="DC26" s="305"/>
      <c r="DD26" s="305"/>
      <c r="DE26" s="305"/>
      <c r="DF26" s="305"/>
      <c r="DG26" s="305"/>
      <c r="DH26" s="305"/>
      <c r="DI26" s="305"/>
      <c r="DJ26" s="305"/>
      <c r="DK26" s="305"/>
      <c r="DL26" s="305"/>
      <c r="DM26" s="305"/>
      <c r="DN26" s="305"/>
      <c r="DO26" s="305"/>
      <c r="DP26" s="305"/>
      <c r="DQ26" s="305"/>
      <c r="DR26" s="305"/>
      <c r="DS26" s="305"/>
      <c r="DT26" s="305"/>
      <c r="DU26" s="305"/>
      <c r="DV26" s="305"/>
      <c r="DW26" s="305"/>
      <c r="DX26" s="305"/>
      <c r="DY26" s="323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8"/>
      <c r="EL26" s="178"/>
      <c r="EM26" s="178"/>
    </row>
    <row r="27" spans="1:143" ht="15" thickBot="1" x14ac:dyDescent="0.35">
      <c r="A27" s="443"/>
      <c r="B27" s="324"/>
      <c r="C27" s="324"/>
      <c r="D27" s="324"/>
      <c r="E27" s="324"/>
      <c r="F27" s="324"/>
      <c r="G27" s="324"/>
      <c r="H27" s="324"/>
      <c r="I27" s="324"/>
      <c r="J27" s="325"/>
      <c r="K27" s="325"/>
      <c r="L27" s="325"/>
      <c r="M27" s="325"/>
      <c r="N27" s="325"/>
      <c r="O27" s="325"/>
      <c r="P27" s="325"/>
      <c r="Q27" s="325"/>
      <c r="R27" s="325"/>
      <c r="S27" s="325"/>
      <c r="T27" s="325"/>
      <c r="U27" s="325"/>
      <c r="V27" s="325"/>
      <c r="W27" s="325"/>
      <c r="X27" s="325"/>
      <c r="Y27" s="324"/>
      <c r="Z27" s="324"/>
      <c r="AA27" s="324"/>
      <c r="AB27" s="324"/>
      <c r="AC27" s="324"/>
      <c r="AD27" s="324"/>
      <c r="AE27" s="324"/>
      <c r="AF27" s="324"/>
      <c r="AG27" s="324"/>
      <c r="AH27" s="324"/>
      <c r="AI27" s="324"/>
      <c r="AJ27" s="324"/>
      <c r="AK27" s="324"/>
      <c r="AL27" s="324"/>
      <c r="AM27" s="324"/>
      <c r="AN27" s="324"/>
      <c r="AO27" s="324"/>
      <c r="AP27" s="324"/>
      <c r="AQ27" s="324"/>
      <c r="AR27" s="324"/>
      <c r="AS27" s="324"/>
      <c r="AT27" s="324"/>
      <c r="AU27" s="324"/>
      <c r="AV27" s="324"/>
      <c r="AW27" s="324"/>
      <c r="AX27" s="324"/>
      <c r="AY27" s="324"/>
      <c r="AZ27" s="324"/>
      <c r="BA27" s="324"/>
      <c r="BB27" s="324"/>
      <c r="BC27" s="324"/>
      <c r="BD27" s="324"/>
      <c r="BE27" s="324"/>
      <c r="BF27" s="324"/>
      <c r="BG27" s="324"/>
      <c r="BH27" s="324"/>
      <c r="BI27" s="324"/>
      <c r="BJ27" s="324"/>
      <c r="BK27" s="324"/>
      <c r="BL27" s="324"/>
      <c r="BM27" s="324"/>
      <c r="BN27" s="324"/>
      <c r="BO27" s="324"/>
      <c r="BP27" s="324"/>
      <c r="BQ27" s="324"/>
      <c r="BR27" s="324"/>
      <c r="BS27" s="324"/>
      <c r="BT27" s="324"/>
      <c r="BU27" s="324"/>
      <c r="BV27" s="324"/>
      <c r="BW27" s="324"/>
      <c r="BX27" s="324"/>
      <c r="BY27" s="324"/>
      <c r="BZ27" s="324"/>
      <c r="CA27" s="324"/>
      <c r="CB27" s="324"/>
      <c r="CC27" s="324"/>
      <c r="CD27" s="324"/>
      <c r="CE27" s="324"/>
      <c r="CF27" s="324"/>
      <c r="CG27" s="324"/>
      <c r="CH27" s="324"/>
      <c r="CI27" s="324"/>
      <c r="CJ27" s="324"/>
      <c r="CK27" s="324"/>
      <c r="CL27" s="324"/>
      <c r="CM27" s="324"/>
      <c r="CN27" s="324"/>
      <c r="CO27" s="324"/>
      <c r="CP27" s="324"/>
      <c r="CQ27" s="324"/>
      <c r="CR27" s="324"/>
      <c r="CS27" s="324"/>
      <c r="CT27" s="324"/>
      <c r="CU27" s="324"/>
      <c r="CV27" s="324"/>
      <c r="CW27" s="324"/>
      <c r="CX27" s="324"/>
      <c r="CY27" s="324"/>
      <c r="CZ27" s="324"/>
      <c r="DA27" s="324"/>
      <c r="DB27" s="324"/>
      <c r="DC27" s="324"/>
      <c r="DD27" s="324"/>
      <c r="DE27" s="324"/>
      <c r="DF27" s="324"/>
      <c r="DG27" s="324"/>
      <c r="DH27" s="324"/>
      <c r="DI27" s="324"/>
      <c r="DJ27" s="324"/>
      <c r="DK27" s="324"/>
      <c r="DL27" s="324"/>
      <c r="DM27" s="324"/>
      <c r="DN27" s="324"/>
      <c r="DO27" s="324"/>
      <c r="DP27" s="324"/>
      <c r="DQ27" s="324"/>
      <c r="DR27" s="324"/>
      <c r="DS27" s="324"/>
      <c r="DT27" s="324"/>
      <c r="DU27" s="324"/>
      <c r="DV27" s="324"/>
      <c r="DW27" s="324"/>
      <c r="DX27" s="324"/>
      <c r="DY27" s="326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8"/>
      <c r="EL27" s="178"/>
      <c r="EM27" s="178"/>
    </row>
    <row r="28" spans="1:143" x14ac:dyDescent="0.3">
      <c r="A28" s="441">
        <f>7+A25</f>
        <v>43034</v>
      </c>
      <c r="B28" s="319"/>
      <c r="C28" s="319"/>
      <c r="D28" s="319"/>
      <c r="E28" s="319"/>
      <c r="F28" s="319"/>
      <c r="G28" s="319"/>
      <c r="H28" s="319"/>
      <c r="I28" s="319"/>
      <c r="J28" s="320"/>
      <c r="K28" s="320"/>
      <c r="L28" s="320"/>
      <c r="M28" s="320"/>
      <c r="N28" s="320"/>
      <c r="O28" s="320"/>
      <c r="P28" s="320"/>
      <c r="Q28" s="320"/>
      <c r="R28" s="320"/>
      <c r="S28" s="320"/>
      <c r="T28" s="320"/>
      <c r="U28" s="320"/>
      <c r="V28" s="320"/>
      <c r="W28" s="320"/>
      <c r="X28" s="320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  <c r="AO28" s="319"/>
      <c r="AP28" s="319"/>
      <c r="AQ28" s="319"/>
      <c r="AR28" s="319"/>
      <c r="AS28" s="319"/>
      <c r="AT28" s="319"/>
      <c r="AU28" s="319"/>
      <c r="AV28" s="319"/>
      <c r="AW28" s="319"/>
      <c r="AX28" s="319"/>
      <c r="AY28" s="319"/>
      <c r="AZ28" s="319"/>
      <c r="BA28" s="319"/>
      <c r="BB28" s="319"/>
      <c r="BC28" s="319"/>
      <c r="BD28" s="319"/>
      <c r="BE28" s="319"/>
      <c r="BF28" s="321"/>
      <c r="BG28" s="321"/>
      <c r="BH28" s="321"/>
      <c r="BI28" s="321"/>
      <c r="BJ28" s="321"/>
      <c r="BK28" s="321"/>
      <c r="BL28" s="321"/>
      <c r="BM28" s="319"/>
      <c r="BN28" s="319"/>
      <c r="BO28" s="319"/>
      <c r="BP28" s="319"/>
      <c r="BQ28" s="319"/>
      <c r="BR28" s="319"/>
      <c r="BS28" s="319"/>
      <c r="BT28" s="319"/>
      <c r="BU28" s="319"/>
      <c r="BV28" s="319"/>
      <c r="BW28" s="319"/>
      <c r="BX28" s="319"/>
      <c r="BY28" s="319"/>
      <c r="BZ28" s="319"/>
      <c r="CA28" s="319"/>
      <c r="CB28" s="319"/>
      <c r="CC28" s="319"/>
      <c r="CD28" s="319"/>
      <c r="CE28" s="319"/>
      <c r="CF28" s="319"/>
      <c r="CG28" s="319"/>
      <c r="CH28" s="319"/>
      <c r="CI28" s="319"/>
      <c r="CJ28" s="319"/>
      <c r="CK28" s="319"/>
      <c r="CL28" s="319"/>
      <c r="CM28" s="319"/>
      <c r="CN28" s="319"/>
      <c r="CO28" s="319"/>
      <c r="CP28" s="319"/>
      <c r="CQ28" s="319"/>
      <c r="CR28" s="319"/>
      <c r="CS28" s="319"/>
      <c r="CT28" s="319"/>
      <c r="CU28" s="319"/>
      <c r="CV28" s="319"/>
      <c r="CW28" s="319"/>
      <c r="CX28" s="319"/>
      <c r="CY28" s="319"/>
      <c r="CZ28" s="319"/>
      <c r="DA28" s="319"/>
      <c r="DB28" s="319"/>
      <c r="DC28" s="319"/>
      <c r="DD28" s="319"/>
      <c r="DE28" s="319"/>
      <c r="DF28" s="319"/>
      <c r="DG28" s="319"/>
      <c r="DH28" s="319"/>
      <c r="DI28" s="319"/>
      <c r="DJ28" s="319"/>
      <c r="DK28" s="319"/>
      <c r="DL28" s="319"/>
      <c r="DM28" s="319"/>
      <c r="DN28" s="319"/>
      <c r="DO28" s="319"/>
      <c r="DP28" s="319"/>
      <c r="DQ28" s="319"/>
      <c r="DR28" s="319"/>
      <c r="DS28" s="319"/>
      <c r="DT28" s="319"/>
      <c r="DU28" s="319"/>
      <c r="DV28" s="319"/>
      <c r="DW28" s="319"/>
      <c r="DX28" s="319"/>
      <c r="DY28" s="322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8"/>
      <c r="EL28" s="178"/>
      <c r="EM28" s="178"/>
    </row>
    <row r="29" spans="1:143" x14ac:dyDescent="0.3">
      <c r="A29" s="442"/>
      <c r="B29" s="305"/>
      <c r="C29" s="305"/>
      <c r="D29" s="305"/>
      <c r="E29" s="305"/>
      <c r="F29" s="305"/>
      <c r="G29" s="305"/>
      <c r="H29" s="305"/>
      <c r="I29" s="305"/>
      <c r="J29" s="306"/>
      <c r="K29" s="306"/>
      <c r="L29" s="306"/>
      <c r="M29" s="306"/>
      <c r="N29" s="306"/>
      <c r="O29" s="306"/>
      <c r="P29" s="306"/>
      <c r="Q29" s="306"/>
      <c r="R29" s="306"/>
      <c r="S29" s="306"/>
      <c r="T29" s="306"/>
      <c r="U29" s="306"/>
      <c r="V29" s="306"/>
      <c r="W29" s="306"/>
      <c r="X29" s="306"/>
      <c r="Y29" s="305"/>
      <c r="Z29" s="305"/>
      <c r="AA29" s="305"/>
      <c r="AB29" s="305"/>
      <c r="AC29" s="305"/>
      <c r="AD29" s="305"/>
      <c r="AE29" s="305"/>
      <c r="AF29" s="305"/>
      <c r="AG29" s="305"/>
      <c r="AH29" s="305"/>
      <c r="AI29" s="305"/>
      <c r="AJ29" s="305"/>
      <c r="AK29" s="305"/>
      <c r="AL29" s="305"/>
      <c r="AM29" s="305"/>
      <c r="AN29" s="305"/>
      <c r="AO29" s="305"/>
      <c r="AP29" s="305"/>
      <c r="AQ29" s="305"/>
      <c r="AR29" s="305"/>
      <c r="AS29" s="305"/>
      <c r="AT29" s="305"/>
      <c r="AU29" s="305"/>
      <c r="AV29" s="305"/>
      <c r="AW29" s="305"/>
      <c r="AX29" s="305"/>
      <c r="AY29" s="305"/>
      <c r="AZ29" s="305"/>
      <c r="BA29" s="305"/>
      <c r="BB29" s="305"/>
      <c r="BC29" s="305"/>
      <c r="BD29" s="305"/>
      <c r="BE29" s="305"/>
      <c r="BF29" s="318"/>
      <c r="BG29" s="318"/>
      <c r="BH29" s="318"/>
      <c r="BI29" s="318"/>
      <c r="BJ29" s="318"/>
      <c r="BK29" s="318"/>
      <c r="BL29" s="318"/>
      <c r="BM29" s="305"/>
      <c r="BN29" s="305"/>
      <c r="BO29" s="305"/>
      <c r="BP29" s="305"/>
      <c r="BQ29" s="305"/>
      <c r="BR29" s="305"/>
      <c r="BS29" s="305"/>
      <c r="BT29" s="305"/>
      <c r="BU29" s="305"/>
      <c r="BV29" s="305"/>
      <c r="BW29" s="305"/>
      <c r="BX29" s="305"/>
      <c r="BY29" s="305"/>
      <c r="BZ29" s="305"/>
      <c r="CA29" s="305"/>
      <c r="CB29" s="305"/>
      <c r="CC29" s="305"/>
      <c r="CD29" s="305"/>
      <c r="CE29" s="305"/>
      <c r="CF29" s="305"/>
      <c r="CG29" s="305"/>
      <c r="CH29" s="305"/>
      <c r="CI29" s="305"/>
      <c r="CJ29" s="305"/>
      <c r="CK29" s="305"/>
      <c r="CL29" s="305"/>
      <c r="CM29" s="305"/>
      <c r="CN29" s="305"/>
      <c r="CO29" s="305"/>
      <c r="CP29" s="305"/>
      <c r="CQ29" s="305"/>
      <c r="CR29" s="305"/>
      <c r="CS29" s="305"/>
      <c r="CT29" s="305"/>
      <c r="CU29" s="305"/>
      <c r="CV29" s="305"/>
      <c r="CW29" s="305"/>
      <c r="CX29" s="305"/>
      <c r="CY29" s="305"/>
      <c r="CZ29" s="305"/>
      <c r="DA29" s="305"/>
      <c r="DB29" s="305"/>
      <c r="DC29" s="305"/>
      <c r="DD29" s="305"/>
      <c r="DE29" s="305"/>
      <c r="DF29" s="305"/>
      <c r="DG29" s="305"/>
      <c r="DH29" s="305"/>
      <c r="DI29" s="305"/>
      <c r="DJ29" s="305"/>
      <c r="DK29" s="305"/>
      <c r="DL29" s="305"/>
      <c r="DM29" s="305"/>
      <c r="DN29" s="305"/>
      <c r="DO29" s="305"/>
      <c r="DP29" s="305"/>
      <c r="DQ29" s="305"/>
      <c r="DR29" s="305"/>
      <c r="DS29" s="305"/>
      <c r="DT29" s="305"/>
      <c r="DU29" s="305"/>
      <c r="DV29" s="305"/>
      <c r="DW29" s="305"/>
      <c r="DX29" s="305"/>
      <c r="DY29" s="323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8"/>
      <c r="EL29" s="178"/>
      <c r="EM29" s="178"/>
    </row>
    <row r="30" spans="1:143" ht="15" thickBot="1" x14ac:dyDescent="0.35">
      <c r="A30" s="443"/>
      <c r="B30" s="324"/>
      <c r="C30" s="324"/>
      <c r="D30" s="324"/>
      <c r="E30" s="324"/>
      <c r="F30" s="324"/>
      <c r="G30" s="324"/>
      <c r="H30" s="324"/>
      <c r="I30" s="324"/>
      <c r="J30" s="325"/>
      <c r="K30" s="325"/>
      <c r="L30" s="325"/>
      <c r="M30" s="325"/>
      <c r="N30" s="325"/>
      <c r="O30" s="325"/>
      <c r="P30" s="325"/>
      <c r="Q30" s="325"/>
      <c r="R30" s="325"/>
      <c r="S30" s="325"/>
      <c r="T30" s="325"/>
      <c r="U30" s="325"/>
      <c r="V30" s="325"/>
      <c r="W30" s="325"/>
      <c r="X30" s="325"/>
      <c r="Y30" s="324"/>
      <c r="Z30" s="324"/>
      <c r="AA30" s="324"/>
      <c r="AB30" s="324"/>
      <c r="AC30" s="324"/>
      <c r="AD30" s="324"/>
      <c r="AE30" s="324"/>
      <c r="AF30" s="324"/>
      <c r="AG30" s="324"/>
      <c r="AH30" s="324"/>
      <c r="AI30" s="324"/>
      <c r="AJ30" s="324"/>
      <c r="AK30" s="324"/>
      <c r="AL30" s="324"/>
      <c r="AM30" s="324"/>
      <c r="AN30" s="324"/>
      <c r="AO30" s="324"/>
      <c r="AP30" s="324"/>
      <c r="AQ30" s="324"/>
      <c r="AR30" s="324"/>
      <c r="AS30" s="324"/>
      <c r="AT30" s="324"/>
      <c r="AU30" s="324"/>
      <c r="AV30" s="324"/>
      <c r="AW30" s="324"/>
      <c r="AX30" s="324"/>
      <c r="AY30" s="324"/>
      <c r="AZ30" s="324"/>
      <c r="BA30" s="324"/>
      <c r="BB30" s="324"/>
      <c r="BC30" s="324"/>
      <c r="BD30" s="324"/>
      <c r="BE30" s="324"/>
      <c r="BF30" s="324"/>
      <c r="BG30" s="324"/>
      <c r="BH30" s="324"/>
      <c r="BI30" s="324"/>
      <c r="BJ30" s="324"/>
      <c r="BK30" s="324"/>
      <c r="BL30" s="324"/>
      <c r="BM30" s="324"/>
      <c r="BN30" s="324"/>
      <c r="BO30" s="324"/>
      <c r="BP30" s="324"/>
      <c r="BQ30" s="324"/>
      <c r="BR30" s="324"/>
      <c r="BS30" s="324"/>
      <c r="BT30" s="324"/>
      <c r="BU30" s="324"/>
      <c r="BV30" s="324"/>
      <c r="BW30" s="324"/>
      <c r="BX30" s="324"/>
      <c r="BY30" s="324"/>
      <c r="BZ30" s="324"/>
      <c r="CA30" s="324"/>
      <c r="CB30" s="324"/>
      <c r="CC30" s="324"/>
      <c r="CD30" s="324"/>
      <c r="CE30" s="324"/>
      <c r="CF30" s="324"/>
      <c r="CG30" s="324"/>
      <c r="CH30" s="324"/>
      <c r="CI30" s="324"/>
      <c r="CJ30" s="324"/>
      <c r="CK30" s="324"/>
      <c r="CL30" s="324"/>
      <c r="CM30" s="324"/>
      <c r="CN30" s="324"/>
      <c r="CO30" s="324"/>
      <c r="CP30" s="324"/>
      <c r="CQ30" s="324"/>
      <c r="CR30" s="324"/>
      <c r="CS30" s="324"/>
      <c r="CT30" s="324"/>
      <c r="CU30" s="324"/>
      <c r="CV30" s="324"/>
      <c r="CW30" s="324"/>
      <c r="CX30" s="324"/>
      <c r="CY30" s="324"/>
      <c r="CZ30" s="324"/>
      <c r="DA30" s="324"/>
      <c r="DB30" s="324"/>
      <c r="DC30" s="324"/>
      <c r="DD30" s="324"/>
      <c r="DE30" s="324"/>
      <c r="DF30" s="324"/>
      <c r="DG30" s="324"/>
      <c r="DH30" s="324"/>
      <c r="DI30" s="324"/>
      <c r="DJ30" s="324"/>
      <c r="DK30" s="324"/>
      <c r="DL30" s="324"/>
      <c r="DM30" s="324"/>
      <c r="DN30" s="324"/>
      <c r="DO30" s="324"/>
      <c r="DP30" s="324"/>
      <c r="DQ30" s="324"/>
      <c r="DR30" s="324"/>
      <c r="DS30" s="324"/>
      <c r="DT30" s="324"/>
      <c r="DU30" s="324"/>
      <c r="DV30" s="324"/>
      <c r="DW30" s="324"/>
      <c r="DX30" s="324"/>
      <c r="DY30" s="326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8"/>
      <c r="EL30" s="178"/>
      <c r="EM30" s="178"/>
    </row>
    <row r="31" spans="1:143" x14ac:dyDescent="0.3">
      <c r="A31" s="441">
        <f>7+A28</f>
        <v>43041</v>
      </c>
      <c r="B31" s="319"/>
      <c r="C31" s="319"/>
      <c r="D31" s="319"/>
      <c r="E31" s="319"/>
      <c r="F31" s="319"/>
      <c r="G31" s="319"/>
      <c r="H31" s="319"/>
      <c r="I31" s="319"/>
      <c r="J31" s="320"/>
      <c r="K31" s="320"/>
      <c r="L31" s="320"/>
      <c r="M31" s="320"/>
      <c r="N31" s="320"/>
      <c r="O31" s="320"/>
      <c r="P31" s="320"/>
      <c r="Q31" s="320"/>
      <c r="R31" s="320"/>
      <c r="S31" s="320"/>
      <c r="T31" s="320"/>
      <c r="U31" s="320"/>
      <c r="V31" s="320"/>
      <c r="W31" s="320"/>
      <c r="X31" s="320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  <c r="AO31" s="319"/>
      <c r="AP31" s="319"/>
      <c r="AQ31" s="319"/>
      <c r="AR31" s="319"/>
      <c r="AS31" s="319"/>
      <c r="AT31" s="319"/>
      <c r="AU31" s="319"/>
      <c r="AV31" s="319"/>
      <c r="AW31" s="319"/>
      <c r="AX31" s="319"/>
      <c r="AY31" s="319"/>
      <c r="AZ31" s="319"/>
      <c r="BA31" s="319"/>
      <c r="BB31" s="319"/>
      <c r="BC31" s="319"/>
      <c r="BD31" s="319"/>
      <c r="BE31" s="319"/>
      <c r="BF31" s="321"/>
      <c r="BG31" s="321"/>
      <c r="BH31" s="321"/>
      <c r="BI31" s="321"/>
      <c r="BJ31" s="321"/>
      <c r="BK31" s="321"/>
      <c r="BL31" s="321"/>
      <c r="BM31" s="319"/>
      <c r="BN31" s="319"/>
      <c r="BO31" s="319"/>
      <c r="BP31" s="319"/>
      <c r="BQ31" s="319"/>
      <c r="BR31" s="319"/>
      <c r="BS31" s="319"/>
      <c r="BT31" s="319"/>
      <c r="BU31" s="319"/>
      <c r="BV31" s="319"/>
      <c r="BW31" s="319"/>
      <c r="BX31" s="319"/>
      <c r="BY31" s="319"/>
      <c r="BZ31" s="319"/>
      <c r="CA31" s="319"/>
      <c r="CB31" s="319"/>
      <c r="CC31" s="319"/>
      <c r="CD31" s="319"/>
      <c r="CE31" s="319"/>
      <c r="CF31" s="319"/>
      <c r="CG31" s="319"/>
      <c r="CH31" s="319"/>
      <c r="CI31" s="319"/>
      <c r="CJ31" s="319"/>
      <c r="CK31" s="319"/>
      <c r="CL31" s="319"/>
      <c r="CM31" s="319"/>
      <c r="CN31" s="319"/>
      <c r="CO31" s="319"/>
      <c r="CP31" s="319"/>
      <c r="CQ31" s="319"/>
      <c r="CR31" s="319"/>
      <c r="CS31" s="319"/>
      <c r="CT31" s="319"/>
      <c r="CU31" s="319"/>
      <c r="CV31" s="319"/>
      <c r="CW31" s="319"/>
      <c r="CX31" s="319"/>
      <c r="CY31" s="319"/>
      <c r="CZ31" s="319"/>
      <c r="DA31" s="319"/>
      <c r="DB31" s="319"/>
      <c r="DC31" s="319"/>
      <c r="DD31" s="319"/>
      <c r="DE31" s="319"/>
      <c r="DF31" s="319"/>
      <c r="DG31" s="319"/>
      <c r="DH31" s="319"/>
      <c r="DI31" s="319"/>
      <c r="DJ31" s="319"/>
      <c r="DK31" s="319"/>
      <c r="DL31" s="319"/>
      <c r="DM31" s="319"/>
      <c r="DN31" s="319"/>
      <c r="DO31" s="319"/>
      <c r="DP31" s="319"/>
      <c r="DQ31" s="319"/>
      <c r="DR31" s="319"/>
      <c r="DS31" s="319"/>
      <c r="DT31" s="319"/>
      <c r="DU31" s="319"/>
      <c r="DV31" s="319"/>
      <c r="DW31" s="319"/>
      <c r="DX31" s="319"/>
      <c r="DY31" s="322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8"/>
      <c r="EL31" s="178"/>
      <c r="EM31" s="178"/>
    </row>
    <row r="32" spans="1:143" x14ac:dyDescent="0.3">
      <c r="A32" s="442"/>
      <c r="B32" s="305"/>
      <c r="C32" s="305"/>
      <c r="D32" s="305"/>
      <c r="E32" s="305"/>
      <c r="F32" s="305"/>
      <c r="G32" s="305"/>
      <c r="H32" s="305"/>
      <c r="I32" s="305"/>
      <c r="J32" s="306"/>
      <c r="K32" s="306"/>
      <c r="L32" s="306"/>
      <c r="M32" s="306"/>
      <c r="N32" s="306"/>
      <c r="O32" s="306"/>
      <c r="P32" s="306"/>
      <c r="Q32" s="306"/>
      <c r="R32" s="306"/>
      <c r="S32" s="306"/>
      <c r="T32" s="306"/>
      <c r="U32" s="306"/>
      <c r="V32" s="306"/>
      <c r="W32" s="306"/>
      <c r="X32" s="306"/>
      <c r="Y32" s="305"/>
      <c r="Z32" s="305"/>
      <c r="AA32" s="305"/>
      <c r="AB32" s="305"/>
      <c r="AC32" s="305"/>
      <c r="AD32" s="305"/>
      <c r="AE32" s="305"/>
      <c r="AF32" s="305"/>
      <c r="AG32" s="305"/>
      <c r="AH32" s="305"/>
      <c r="AI32" s="305"/>
      <c r="AJ32" s="305"/>
      <c r="AK32" s="305"/>
      <c r="AL32" s="305"/>
      <c r="AM32" s="305"/>
      <c r="AN32" s="305"/>
      <c r="AO32" s="305"/>
      <c r="AP32" s="305"/>
      <c r="AQ32" s="305"/>
      <c r="AR32" s="305"/>
      <c r="AS32" s="305"/>
      <c r="AT32" s="305"/>
      <c r="AU32" s="305"/>
      <c r="AV32" s="305"/>
      <c r="AW32" s="305"/>
      <c r="AX32" s="305"/>
      <c r="AY32" s="305"/>
      <c r="AZ32" s="305"/>
      <c r="BA32" s="305"/>
      <c r="BB32" s="305"/>
      <c r="BC32" s="305"/>
      <c r="BD32" s="305"/>
      <c r="BE32" s="305"/>
      <c r="BF32" s="318"/>
      <c r="BG32" s="318"/>
      <c r="BH32" s="318"/>
      <c r="BI32" s="318"/>
      <c r="BJ32" s="318"/>
      <c r="BK32" s="318"/>
      <c r="BL32" s="318"/>
      <c r="BM32" s="305"/>
      <c r="BN32" s="305"/>
      <c r="BO32" s="305"/>
      <c r="BP32" s="305"/>
      <c r="BQ32" s="305"/>
      <c r="BR32" s="305"/>
      <c r="BS32" s="305"/>
      <c r="BT32" s="305"/>
      <c r="BU32" s="305"/>
      <c r="BV32" s="305"/>
      <c r="BW32" s="305"/>
      <c r="BX32" s="305"/>
      <c r="BY32" s="305"/>
      <c r="BZ32" s="305"/>
      <c r="CA32" s="305"/>
      <c r="CB32" s="305"/>
      <c r="CC32" s="305"/>
      <c r="CD32" s="305"/>
      <c r="CE32" s="305"/>
      <c r="CF32" s="305"/>
      <c r="CG32" s="305"/>
      <c r="CH32" s="305"/>
      <c r="CI32" s="305"/>
      <c r="CJ32" s="305"/>
      <c r="CK32" s="305"/>
      <c r="CL32" s="305"/>
      <c r="CM32" s="305"/>
      <c r="CN32" s="305"/>
      <c r="CO32" s="305"/>
      <c r="CP32" s="305"/>
      <c r="CQ32" s="305"/>
      <c r="CR32" s="305"/>
      <c r="CS32" s="305"/>
      <c r="CT32" s="305"/>
      <c r="CU32" s="305"/>
      <c r="CV32" s="305"/>
      <c r="CW32" s="305"/>
      <c r="CX32" s="305"/>
      <c r="CY32" s="305"/>
      <c r="CZ32" s="305"/>
      <c r="DA32" s="305"/>
      <c r="DB32" s="305"/>
      <c r="DC32" s="305"/>
      <c r="DD32" s="305"/>
      <c r="DE32" s="305"/>
      <c r="DF32" s="305"/>
      <c r="DG32" s="305"/>
      <c r="DH32" s="305"/>
      <c r="DI32" s="305"/>
      <c r="DJ32" s="305"/>
      <c r="DK32" s="305"/>
      <c r="DL32" s="305"/>
      <c r="DM32" s="305"/>
      <c r="DN32" s="305"/>
      <c r="DO32" s="305"/>
      <c r="DP32" s="305"/>
      <c r="DQ32" s="305"/>
      <c r="DR32" s="305"/>
      <c r="DS32" s="305"/>
      <c r="DT32" s="305"/>
      <c r="DU32" s="305"/>
      <c r="DV32" s="305"/>
      <c r="DW32" s="305"/>
      <c r="DX32" s="305"/>
      <c r="DY32" s="323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8"/>
      <c r="EL32" s="178"/>
      <c r="EM32" s="178"/>
    </row>
    <row r="33" spans="1:143" ht="15" thickBot="1" x14ac:dyDescent="0.35">
      <c r="A33" s="443"/>
      <c r="B33" s="324"/>
      <c r="C33" s="324"/>
      <c r="D33" s="324"/>
      <c r="E33" s="324"/>
      <c r="F33" s="324"/>
      <c r="G33" s="324"/>
      <c r="H33" s="324"/>
      <c r="I33" s="324"/>
      <c r="J33" s="325"/>
      <c r="K33" s="325"/>
      <c r="L33" s="325"/>
      <c r="M33" s="325"/>
      <c r="N33" s="325"/>
      <c r="O33" s="325"/>
      <c r="P33" s="325"/>
      <c r="Q33" s="325"/>
      <c r="R33" s="325"/>
      <c r="S33" s="325"/>
      <c r="T33" s="325"/>
      <c r="U33" s="325"/>
      <c r="V33" s="325"/>
      <c r="W33" s="325"/>
      <c r="X33" s="325"/>
      <c r="Y33" s="324"/>
      <c r="Z33" s="324"/>
      <c r="AA33" s="324"/>
      <c r="AB33" s="324"/>
      <c r="AC33" s="324"/>
      <c r="AD33" s="324"/>
      <c r="AE33" s="324"/>
      <c r="AF33" s="324"/>
      <c r="AG33" s="324"/>
      <c r="AH33" s="324"/>
      <c r="AI33" s="324"/>
      <c r="AJ33" s="324"/>
      <c r="AK33" s="324"/>
      <c r="AL33" s="324"/>
      <c r="AM33" s="324"/>
      <c r="AN33" s="324"/>
      <c r="AO33" s="324"/>
      <c r="AP33" s="324"/>
      <c r="AQ33" s="324"/>
      <c r="AR33" s="324"/>
      <c r="AS33" s="324"/>
      <c r="AT33" s="324"/>
      <c r="AU33" s="324"/>
      <c r="AV33" s="324"/>
      <c r="AW33" s="324"/>
      <c r="AX33" s="324"/>
      <c r="AY33" s="324"/>
      <c r="AZ33" s="324"/>
      <c r="BA33" s="324"/>
      <c r="BB33" s="324"/>
      <c r="BC33" s="324"/>
      <c r="BD33" s="324"/>
      <c r="BE33" s="324"/>
      <c r="BF33" s="324"/>
      <c r="BG33" s="324"/>
      <c r="BH33" s="324"/>
      <c r="BI33" s="324"/>
      <c r="BJ33" s="324"/>
      <c r="BK33" s="324"/>
      <c r="BL33" s="324"/>
      <c r="BM33" s="324"/>
      <c r="BN33" s="324"/>
      <c r="BO33" s="324"/>
      <c r="BP33" s="324"/>
      <c r="BQ33" s="324"/>
      <c r="BR33" s="324"/>
      <c r="BS33" s="324"/>
      <c r="BT33" s="324"/>
      <c r="BU33" s="324"/>
      <c r="BV33" s="324"/>
      <c r="BW33" s="324"/>
      <c r="BX33" s="324"/>
      <c r="BY33" s="324"/>
      <c r="BZ33" s="324"/>
      <c r="CA33" s="324"/>
      <c r="CB33" s="324"/>
      <c r="CC33" s="324"/>
      <c r="CD33" s="324"/>
      <c r="CE33" s="324"/>
      <c r="CF33" s="324"/>
      <c r="CG33" s="324"/>
      <c r="CH33" s="324"/>
      <c r="CI33" s="324"/>
      <c r="CJ33" s="324"/>
      <c r="CK33" s="324"/>
      <c r="CL33" s="324"/>
      <c r="CM33" s="324"/>
      <c r="CN33" s="324"/>
      <c r="CO33" s="324"/>
      <c r="CP33" s="324"/>
      <c r="CQ33" s="324"/>
      <c r="CR33" s="324"/>
      <c r="CS33" s="324"/>
      <c r="CT33" s="324"/>
      <c r="CU33" s="324"/>
      <c r="CV33" s="324"/>
      <c r="CW33" s="324"/>
      <c r="CX33" s="324"/>
      <c r="CY33" s="324"/>
      <c r="CZ33" s="324"/>
      <c r="DA33" s="324"/>
      <c r="DB33" s="324"/>
      <c r="DC33" s="324"/>
      <c r="DD33" s="324"/>
      <c r="DE33" s="324"/>
      <c r="DF33" s="324"/>
      <c r="DG33" s="324"/>
      <c r="DH33" s="324"/>
      <c r="DI33" s="324"/>
      <c r="DJ33" s="324"/>
      <c r="DK33" s="324"/>
      <c r="DL33" s="324"/>
      <c r="DM33" s="324"/>
      <c r="DN33" s="324"/>
      <c r="DO33" s="324"/>
      <c r="DP33" s="324"/>
      <c r="DQ33" s="324"/>
      <c r="DR33" s="324"/>
      <c r="DS33" s="324"/>
      <c r="DT33" s="324"/>
      <c r="DU33" s="324"/>
      <c r="DV33" s="324"/>
      <c r="DW33" s="324"/>
      <c r="DX33" s="324"/>
      <c r="DY33" s="326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8"/>
      <c r="EL33" s="178"/>
      <c r="EM33" s="178"/>
    </row>
    <row r="34" spans="1:143" x14ac:dyDescent="0.3">
      <c r="A34" s="441">
        <f>7+A31</f>
        <v>43048</v>
      </c>
      <c r="B34" s="319"/>
      <c r="C34" s="319"/>
      <c r="D34" s="319"/>
      <c r="E34" s="319"/>
      <c r="F34" s="319"/>
      <c r="G34" s="319"/>
      <c r="H34" s="319"/>
      <c r="I34" s="319"/>
      <c r="J34" s="320"/>
      <c r="K34" s="320"/>
      <c r="L34" s="320"/>
      <c r="M34" s="320"/>
      <c r="N34" s="320"/>
      <c r="O34" s="320"/>
      <c r="P34" s="320"/>
      <c r="Q34" s="320"/>
      <c r="R34" s="320"/>
      <c r="S34" s="320"/>
      <c r="T34" s="320"/>
      <c r="U34" s="320"/>
      <c r="V34" s="320"/>
      <c r="W34" s="320"/>
      <c r="X34" s="320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  <c r="AO34" s="319"/>
      <c r="AP34" s="319"/>
      <c r="AQ34" s="319"/>
      <c r="AR34" s="319"/>
      <c r="AS34" s="319"/>
      <c r="AT34" s="319"/>
      <c r="AU34" s="319"/>
      <c r="AV34" s="319"/>
      <c r="AW34" s="319"/>
      <c r="AX34" s="319"/>
      <c r="AY34" s="319"/>
      <c r="AZ34" s="319"/>
      <c r="BA34" s="319"/>
      <c r="BB34" s="319"/>
      <c r="BC34" s="319"/>
      <c r="BD34" s="319"/>
      <c r="BE34" s="319"/>
      <c r="BF34" s="321"/>
      <c r="BG34" s="321"/>
      <c r="BH34" s="321"/>
      <c r="BI34" s="321"/>
      <c r="BJ34" s="321"/>
      <c r="BK34" s="321"/>
      <c r="BL34" s="321"/>
      <c r="BM34" s="319"/>
      <c r="BN34" s="319"/>
      <c r="BO34" s="319"/>
      <c r="BP34" s="319"/>
      <c r="BQ34" s="319"/>
      <c r="BR34" s="319"/>
      <c r="BS34" s="319"/>
      <c r="BT34" s="319"/>
      <c r="BU34" s="319"/>
      <c r="BV34" s="319"/>
      <c r="BW34" s="319"/>
      <c r="BX34" s="319"/>
      <c r="BY34" s="319"/>
      <c r="BZ34" s="319"/>
      <c r="CA34" s="319"/>
      <c r="CB34" s="319"/>
      <c r="CC34" s="319"/>
      <c r="CD34" s="319"/>
      <c r="CE34" s="319"/>
      <c r="CF34" s="319"/>
      <c r="CG34" s="319"/>
      <c r="CH34" s="319"/>
      <c r="CI34" s="319"/>
      <c r="CJ34" s="319"/>
      <c r="CK34" s="319"/>
      <c r="CL34" s="319"/>
      <c r="CM34" s="319"/>
      <c r="CN34" s="319"/>
      <c r="CO34" s="319"/>
      <c r="CP34" s="319"/>
      <c r="CQ34" s="319"/>
      <c r="CR34" s="319"/>
      <c r="CS34" s="319"/>
      <c r="CT34" s="319"/>
      <c r="CU34" s="319"/>
      <c r="CV34" s="319"/>
      <c r="CW34" s="319"/>
      <c r="CX34" s="319"/>
      <c r="CY34" s="319"/>
      <c r="CZ34" s="319"/>
      <c r="DA34" s="319"/>
      <c r="DB34" s="319"/>
      <c r="DC34" s="319"/>
      <c r="DD34" s="319"/>
      <c r="DE34" s="319"/>
      <c r="DF34" s="319"/>
      <c r="DG34" s="319"/>
      <c r="DH34" s="319"/>
      <c r="DI34" s="319"/>
      <c r="DJ34" s="319"/>
      <c r="DK34" s="319"/>
      <c r="DL34" s="319"/>
      <c r="DM34" s="319"/>
      <c r="DN34" s="319"/>
      <c r="DO34" s="319"/>
      <c r="DP34" s="319"/>
      <c r="DQ34" s="319"/>
      <c r="DR34" s="319"/>
      <c r="DS34" s="319"/>
      <c r="DT34" s="319"/>
      <c r="DU34" s="319"/>
      <c r="DV34" s="319"/>
      <c r="DW34" s="319"/>
      <c r="DX34" s="319"/>
      <c r="DY34" s="322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8"/>
      <c r="EL34" s="178"/>
      <c r="EM34" s="178"/>
    </row>
    <row r="35" spans="1:143" x14ac:dyDescent="0.3">
      <c r="A35" s="442"/>
      <c r="B35" s="305"/>
      <c r="C35" s="305"/>
      <c r="D35" s="305"/>
      <c r="E35" s="305"/>
      <c r="F35" s="305"/>
      <c r="G35" s="305"/>
      <c r="H35" s="305"/>
      <c r="I35" s="305"/>
      <c r="J35" s="306"/>
      <c r="K35" s="306"/>
      <c r="L35" s="306"/>
      <c r="M35" s="306"/>
      <c r="N35" s="306"/>
      <c r="O35" s="306"/>
      <c r="P35" s="306"/>
      <c r="Q35" s="306"/>
      <c r="R35" s="306"/>
      <c r="S35" s="306"/>
      <c r="T35" s="306"/>
      <c r="U35" s="306"/>
      <c r="V35" s="306"/>
      <c r="W35" s="306"/>
      <c r="X35" s="306"/>
      <c r="Y35" s="305"/>
      <c r="Z35" s="305"/>
      <c r="AA35" s="305"/>
      <c r="AB35" s="305"/>
      <c r="AC35" s="305"/>
      <c r="AD35" s="305"/>
      <c r="AE35" s="305"/>
      <c r="AF35" s="305"/>
      <c r="AG35" s="305"/>
      <c r="AH35" s="305"/>
      <c r="AI35" s="305"/>
      <c r="AJ35" s="305"/>
      <c r="AK35" s="305"/>
      <c r="AL35" s="305"/>
      <c r="AM35" s="305"/>
      <c r="AN35" s="305"/>
      <c r="AO35" s="305"/>
      <c r="AP35" s="305"/>
      <c r="AQ35" s="305"/>
      <c r="AR35" s="305"/>
      <c r="AS35" s="305"/>
      <c r="AT35" s="305"/>
      <c r="AU35" s="305"/>
      <c r="AV35" s="305"/>
      <c r="AW35" s="305"/>
      <c r="AX35" s="305"/>
      <c r="AY35" s="305"/>
      <c r="AZ35" s="305"/>
      <c r="BA35" s="305"/>
      <c r="BB35" s="305"/>
      <c r="BC35" s="305"/>
      <c r="BD35" s="305"/>
      <c r="BE35" s="305"/>
      <c r="BF35" s="318"/>
      <c r="BG35" s="318"/>
      <c r="BH35" s="318"/>
      <c r="BI35" s="318"/>
      <c r="BJ35" s="318"/>
      <c r="BK35" s="318"/>
      <c r="BL35" s="318"/>
      <c r="BM35" s="305"/>
      <c r="BN35" s="305"/>
      <c r="BO35" s="305"/>
      <c r="BP35" s="305"/>
      <c r="BQ35" s="305"/>
      <c r="BR35" s="305"/>
      <c r="BS35" s="305"/>
      <c r="BT35" s="305"/>
      <c r="BU35" s="305"/>
      <c r="BV35" s="305"/>
      <c r="BW35" s="305"/>
      <c r="BX35" s="305"/>
      <c r="BY35" s="305"/>
      <c r="BZ35" s="305"/>
      <c r="CA35" s="305"/>
      <c r="CB35" s="305"/>
      <c r="CC35" s="305"/>
      <c r="CD35" s="305"/>
      <c r="CE35" s="305"/>
      <c r="CF35" s="305"/>
      <c r="CG35" s="305"/>
      <c r="CH35" s="305"/>
      <c r="CI35" s="305"/>
      <c r="CJ35" s="305"/>
      <c r="CK35" s="305"/>
      <c r="CL35" s="305"/>
      <c r="CM35" s="305"/>
      <c r="CN35" s="305"/>
      <c r="CO35" s="305"/>
      <c r="CP35" s="305"/>
      <c r="CQ35" s="305"/>
      <c r="CR35" s="305"/>
      <c r="CS35" s="305"/>
      <c r="CT35" s="305"/>
      <c r="CU35" s="305"/>
      <c r="CV35" s="305"/>
      <c r="CW35" s="305"/>
      <c r="CX35" s="305"/>
      <c r="CY35" s="305"/>
      <c r="CZ35" s="305"/>
      <c r="DA35" s="305"/>
      <c r="DB35" s="305"/>
      <c r="DC35" s="305"/>
      <c r="DD35" s="305"/>
      <c r="DE35" s="305"/>
      <c r="DF35" s="305"/>
      <c r="DG35" s="305"/>
      <c r="DH35" s="305"/>
      <c r="DI35" s="305"/>
      <c r="DJ35" s="305"/>
      <c r="DK35" s="305"/>
      <c r="DL35" s="305"/>
      <c r="DM35" s="305"/>
      <c r="DN35" s="305"/>
      <c r="DO35" s="305"/>
      <c r="DP35" s="305"/>
      <c r="DQ35" s="305"/>
      <c r="DR35" s="305"/>
      <c r="DS35" s="305"/>
      <c r="DT35" s="305"/>
      <c r="DU35" s="305"/>
      <c r="DV35" s="305"/>
      <c r="DW35" s="305"/>
      <c r="DX35" s="305"/>
      <c r="DY35" s="323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8"/>
      <c r="EL35" s="178"/>
      <c r="EM35" s="178"/>
    </row>
    <row r="36" spans="1:143" ht="15" thickBot="1" x14ac:dyDescent="0.35">
      <c r="A36" s="443"/>
      <c r="B36" s="324"/>
      <c r="C36" s="324"/>
      <c r="D36" s="324"/>
      <c r="E36" s="324"/>
      <c r="F36" s="324"/>
      <c r="G36" s="324"/>
      <c r="H36" s="324"/>
      <c r="I36" s="324"/>
      <c r="J36" s="325"/>
      <c r="K36" s="325"/>
      <c r="L36" s="325"/>
      <c r="M36" s="325"/>
      <c r="N36" s="325"/>
      <c r="O36" s="325"/>
      <c r="P36" s="325"/>
      <c r="Q36" s="325"/>
      <c r="R36" s="325"/>
      <c r="S36" s="325"/>
      <c r="T36" s="325"/>
      <c r="U36" s="325"/>
      <c r="V36" s="325"/>
      <c r="W36" s="325"/>
      <c r="X36" s="325"/>
      <c r="Y36" s="324"/>
      <c r="Z36" s="324"/>
      <c r="AA36" s="324"/>
      <c r="AB36" s="324"/>
      <c r="AC36" s="324"/>
      <c r="AD36" s="324"/>
      <c r="AE36" s="324"/>
      <c r="AF36" s="324"/>
      <c r="AG36" s="324"/>
      <c r="AH36" s="324"/>
      <c r="AI36" s="324"/>
      <c r="AJ36" s="324"/>
      <c r="AK36" s="324"/>
      <c r="AL36" s="324"/>
      <c r="AM36" s="324"/>
      <c r="AN36" s="324"/>
      <c r="AO36" s="324"/>
      <c r="AP36" s="324"/>
      <c r="AQ36" s="324"/>
      <c r="AR36" s="324"/>
      <c r="AS36" s="324"/>
      <c r="AT36" s="324"/>
      <c r="AU36" s="324"/>
      <c r="AV36" s="324"/>
      <c r="AW36" s="324"/>
      <c r="AX36" s="324"/>
      <c r="AY36" s="324"/>
      <c r="AZ36" s="324"/>
      <c r="BA36" s="324"/>
      <c r="BB36" s="324"/>
      <c r="BC36" s="324"/>
      <c r="BD36" s="324"/>
      <c r="BE36" s="324"/>
      <c r="BF36" s="324"/>
      <c r="BG36" s="324"/>
      <c r="BH36" s="324"/>
      <c r="BI36" s="324"/>
      <c r="BJ36" s="324"/>
      <c r="BK36" s="324"/>
      <c r="BL36" s="324"/>
      <c r="BM36" s="324"/>
      <c r="BN36" s="324"/>
      <c r="BO36" s="324"/>
      <c r="BP36" s="324"/>
      <c r="BQ36" s="324"/>
      <c r="BR36" s="324"/>
      <c r="BS36" s="324"/>
      <c r="BT36" s="324"/>
      <c r="BU36" s="324"/>
      <c r="BV36" s="324"/>
      <c r="BW36" s="324"/>
      <c r="BX36" s="324"/>
      <c r="BY36" s="324"/>
      <c r="BZ36" s="324"/>
      <c r="CA36" s="324"/>
      <c r="CB36" s="324"/>
      <c r="CC36" s="324"/>
      <c r="CD36" s="324"/>
      <c r="CE36" s="324"/>
      <c r="CF36" s="324"/>
      <c r="CG36" s="324"/>
      <c r="CH36" s="324"/>
      <c r="CI36" s="324"/>
      <c r="CJ36" s="324"/>
      <c r="CK36" s="324"/>
      <c r="CL36" s="324"/>
      <c r="CM36" s="324"/>
      <c r="CN36" s="324"/>
      <c r="CO36" s="324"/>
      <c r="CP36" s="324"/>
      <c r="CQ36" s="324"/>
      <c r="CR36" s="324"/>
      <c r="CS36" s="324"/>
      <c r="CT36" s="324"/>
      <c r="CU36" s="324"/>
      <c r="CV36" s="324"/>
      <c r="CW36" s="324"/>
      <c r="CX36" s="324"/>
      <c r="CY36" s="324"/>
      <c r="CZ36" s="324"/>
      <c r="DA36" s="324"/>
      <c r="DB36" s="324"/>
      <c r="DC36" s="324"/>
      <c r="DD36" s="324"/>
      <c r="DE36" s="324"/>
      <c r="DF36" s="324"/>
      <c r="DG36" s="324"/>
      <c r="DH36" s="324"/>
      <c r="DI36" s="324"/>
      <c r="DJ36" s="324"/>
      <c r="DK36" s="324"/>
      <c r="DL36" s="324"/>
      <c r="DM36" s="324"/>
      <c r="DN36" s="324"/>
      <c r="DO36" s="324"/>
      <c r="DP36" s="324"/>
      <c r="DQ36" s="324"/>
      <c r="DR36" s="324"/>
      <c r="DS36" s="324"/>
      <c r="DT36" s="324"/>
      <c r="DU36" s="324"/>
      <c r="DV36" s="324"/>
      <c r="DW36" s="324"/>
      <c r="DX36" s="324"/>
      <c r="DY36" s="326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8"/>
      <c r="EL36" s="178"/>
      <c r="EM36" s="178"/>
    </row>
    <row r="37" spans="1:143" x14ac:dyDescent="0.3">
      <c r="A37" s="441">
        <f>7+A34</f>
        <v>43055</v>
      </c>
      <c r="B37" s="319"/>
      <c r="C37" s="319"/>
      <c r="D37" s="319"/>
      <c r="E37" s="319"/>
      <c r="F37" s="319"/>
      <c r="G37" s="319"/>
      <c r="H37" s="319"/>
      <c r="I37" s="319"/>
      <c r="J37" s="320"/>
      <c r="K37" s="320"/>
      <c r="L37" s="320"/>
      <c r="M37" s="320"/>
      <c r="N37" s="320"/>
      <c r="O37" s="320"/>
      <c r="P37" s="320"/>
      <c r="Q37" s="320"/>
      <c r="R37" s="320"/>
      <c r="S37" s="320"/>
      <c r="T37" s="320"/>
      <c r="U37" s="320"/>
      <c r="V37" s="320"/>
      <c r="W37" s="320"/>
      <c r="X37" s="320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  <c r="AO37" s="319"/>
      <c r="AP37" s="319"/>
      <c r="AQ37" s="319"/>
      <c r="AR37" s="319"/>
      <c r="AS37" s="319"/>
      <c r="AT37" s="319"/>
      <c r="AU37" s="319"/>
      <c r="AV37" s="319"/>
      <c r="AW37" s="319"/>
      <c r="AX37" s="319"/>
      <c r="AY37" s="319"/>
      <c r="AZ37" s="319"/>
      <c r="BA37" s="319"/>
      <c r="BB37" s="319"/>
      <c r="BC37" s="319"/>
      <c r="BD37" s="319"/>
      <c r="BE37" s="319"/>
      <c r="BF37" s="321"/>
      <c r="BG37" s="321"/>
      <c r="BH37" s="321"/>
      <c r="BI37" s="321"/>
      <c r="BJ37" s="321"/>
      <c r="BK37" s="321"/>
      <c r="BL37" s="321"/>
      <c r="BM37" s="319"/>
      <c r="BN37" s="319"/>
      <c r="BO37" s="319"/>
      <c r="BP37" s="319"/>
      <c r="BQ37" s="319"/>
      <c r="BR37" s="319"/>
      <c r="BS37" s="319"/>
      <c r="BT37" s="319"/>
      <c r="BU37" s="319"/>
      <c r="BV37" s="319"/>
      <c r="BW37" s="319"/>
      <c r="BX37" s="319"/>
      <c r="BY37" s="319"/>
      <c r="BZ37" s="319"/>
      <c r="CA37" s="319"/>
      <c r="CB37" s="319"/>
      <c r="CC37" s="319"/>
      <c r="CD37" s="319"/>
      <c r="CE37" s="319"/>
      <c r="CF37" s="319"/>
      <c r="CG37" s="319"/>
      <c r="CH37" s="319"/>
      <c r="CI37" s="319"/>
      <c r="CJ37" s="319"/>
      <c r="CK37" s="319"/>
      <c r="CL37" s="319"/>
      <c r="CM37" s="319"/>
      <c r="CN37" s="319"/>
      <c r="CO37" s="319"/>
      <c r="CP37" s="319"/>
      <c r="CQ37" s="319"/>
      <c r="CR37" s="319"/>
      <c r="CS37" s="319"/>
      <c r="CT37" s="319"/>
      <c r="CU37" s="319"/>
      <c r="CV37" s="319"/>
      <c r="CW37" s="319"/>
      <c r="CX37" s="319"/>
      <c r="CY37" s="319"/>
      <c r="CZ37" s="319"/>
      <c r="DA37" s="319"/>
      <c r="DB37" s="319"/>
      <c r="DC37" s="319"/>
      <c r="DD37" s="319"/>
      <c r="DE37" s="319"/>
      <c r="DF37" s="319"/>
      <c r="DG37" s="319"/>
      <c r="DH37" s="319"/>
      <c r="DI37" s="319"/>
      <c r="DJ37" s="319"/>
      <c r="DK37" s="319"/>
      <c r="DL37" s="319"/>
      <c r="DM37" s="319"/>
      <c r="DN37" s="319"/>
      <c r="DO37" s="319"/>
      <c r="DP37" s="319"/>
      <c r="DQ37" s="319"/>
      <c r="DR37" s="319"/>
      <c r="DS37" s="319"/>
      <c r="DT37" s="319"/>
      <c r="DU37" s="319"/>
      <c r="DV37" s="319"/>
      <c r="DW37" s="319"/>
      <c r="DX37" s="319"/>
      <c r="DY37" s="322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8"/>
      <c r="EL37" s="178"/>
      <c r="EM37" s="178"/>
    </row>
    <row r="38" spans="1:143" x14ac:dyDescent="0.3">
      <c r="A38" s="442"/>
      <c r="B38" s="305"/>
      <c r="C38" s="305"/>
      <c r="D38" s="305"/>
      <c r="E38" s="305"/>
      <c r="F38" s="305"/>
      <c r="G38" s="305"/>
      <c r="H38" s="305"/>
      <c r="I38" s="305"/>
      <c r="J38" s="306"/>
      <c r="K38" s="306"/>
      <c r="L38" s="306"/>
      <c r="M38" s="306"/>
      <c r="N38" s="306"/>
      <c r="O38" s="306"/>
      <c r="P38" s="306"/>
      <c r="Q38" s="306"/>
      <c r="R38" s="306"/>
      <c r="S38" s="306"/>
      <c r="T38" s="306"/>
      <c r="U38" s="306"/>
      <c r="V38" s="306"/>
      <c r="W38" s="306"/>
      <c r="X38" s="306"/>
      <c r="Y38" s="305"/>
      <c r="Z38" s="305"/>
      <c r="AA38" s="305"/>
      <c r="AB38" s="305"/>
      <c r="AC38" s="305"/>
      <c r="AD38" s="305"/>
      <c r="AE38" s="305"/>
      <c r="AF38" s="305"/>
      <c r="AG38" s="305"/>
      <c r="AH38" s="305"/>
      <c r="AI38" s="305"/>
      <c r="AJ38" s="305"/>
      <c r="AK38" s="305"/>
      <c r="AL38" s="305"/>
      <c r="AM38" s="305"/>
      <c r="AN38" s="305"/>
      <c r="AO38" s="305"/>
      <c r="AP38" s="305"/>
      <c r="AQ38" s="305"/>
      <c r="AR38" s="305"/>
      <c r="AS38" s="305"/>
      <c r="AT38" s="305"/>
      <c r="AU38" s="305"/>
      <c r="AV38" s="305"/>
      <c r="AW38" s="305"/>
      <c r="AX38" s="305"/>
      <c r="AY38" s="305"/>
      <c r="AZ38" s="305"/>
      <c r="BA38" s="305"/>
      <c r="BB38" s="305"/>
      <c r="BC38" s="305"/>
      <c r="BD38" s="305"/>
      <c r="BE38" s="305"/>
      <c r="BF38" s="318"/>
      <c r="BG38" s="318"/>
      <c r="BH38" s="318"/>
      <c r="BI38" s="318"/>
      <c r="BJ38" s="318"/>
      <c r="BK38" s="318"/>
      <c r="BL38" s="318"/>
      <c r="BM38" s="305"/>
      <c r="BN38" s="305"/>
      <c r="BO38" s="305"/>
      <c r="BP38" s="305"/>
      <c r="BQ38" s="305"/>
      <c r="BR38" s="305"/>
      <c r="BS38" s="305"/>
      <c r="BT38" s="305"/>
      <c r="BU38" s="305"/>
      <c r="BV38" s="305"/>
      <c r="BW38" s="305"/>
      <c r="BX38" s="305"/>
      <c r="BY38" s="305"/>
      <c r="BZ38" s="305"/>
      <c r="CA38" s="305"/>
      <c r="CB38" s="305"/>
      <c r="CC38" s="305"/>
      <c r="CD38" s="305"/>
      <c r="CE38" s="305"/>
      <c r="CF38" s="305"/>
      <c r="CG38" s="305"/>
      <c r="CH38" s="305"/>
      <c r="CI38" s="305"/>
      <c r="CJ38" s="305"/>
      <c r="CK38" s="305"/>
      <c r="CL38" s="305"/>
      <c r="CM38" s="305"/>
      <c r="CN38" s="305"/>
      <c r="CO38" s="305"/>
      <c r="CP38" s="305"/>
      <c r="CQ38" s="305"/>
      <c r="CR38" s="305"/>
      <c r="CS38" s="305"/>
      <c r="CT38" s="305"/>
      <c r="CU38" s="305"/>
      <c r="CV38" s="305"/>
      <c r="CW38" s="305"/>
      <c r="CX38" s="305"/>
      <c r="CY38" s="305"/>
      <c r="CZ38" s="305"/>
      <c r="DA38" s="305"/>
      <c r="DB38" s="305"/>
      <c r="DC38" s="305"/>
      <c r="DD38" s="305"/>
      <c r="DE38" s="305"/>
      <c r="DF38" s="305"/>
      <c r="DG38" s="305"/>
      <c r="DH38" s="305"/>
      <c r="DI38" s="305"/>
      <c r="DJ38" s="305"/>
      <c r="DK38" s="305"/>
      <c r="DL38" s="305"/>
      <c r="DM38" s="305"/>
      <c r="DN38" s="305"/>
      <c r="DO38" s="305"/>
      <c r="DP38" s="305"/>
      <c r="DQ38" s="305"/>
      <c r="DR38" s="305"/>
      <c r="DS38" s="305"/>
      <c r="DT38" s="305"/>
      <c r="DU38" s="305"/>
      <c r="DV38" s="305"/>
      <c r="DW38" s="305"/>
      <c r="DX38" s="305"/>
      <c r="DY38" s="323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8"/>
      <c r="EL38" s="178"/>
      <c r="EM38" s="178"/>
    </row>
    <row r="39" spans="1:143" ht="15" thickBot="1" x14ac:dyDescent="0.35">
      <c r="A39" s="443"/>
      <c r="B39" s="324"/>
      <c r="C39" s="324"/>
      <c r="D39" s="324"/>
      <c r="E39" s="324"/>
      <c r="F39" s="324"/>
      <c r="G39" s="324"/>
      <c r="H39" s="324"/>
      <c r="I39" s="324"/>
      <c r="J39" s="325"/>
      <c r="K39" s="325"/>
      <c r="L39" s="325"/>
      <c r="M39" s="325"/>
      <c r="N39" s="325"/>
      <c r="O39" s="325"/>
      <c r="P39" s="325"/>
      <c r="Q39" s="325"/>
      <c r="R39" s="325"/>
      <c r="S39" s="325"/>
      <c r="T39" s="325"/>
      <c r="U39" s="325"/>
      <c r="V39" s="325"/>
      <c r="W39" s="325"/>
      <c r="X39" s="325"/>
      <c r="Y39" s="324"/>
      <c r="Z39" s="324"/>
      <c r="AA39" s="324"/>
      <c r="AB39" s="324"/>
      <c r="AC39" s="324"/>
      <c r="AD39" s="324"/>
      <c r="AE39" s="324"/>
      <c r="AF39" s="324"/>
      <c r="AG39" s="324"/>
      <c r="AH39" s="324"/>
      <c r="AI39" s="324"/>
      <c r="AJ39" s="324"/>
      <c r="AK39" s="324"/>
      <c r="AL39" s="324"/>
      <c r="AM39" s="324"/>
      <c r="AN39" s="324"/>
      <c r="AO39" s="324"/>
      <c r="AP39" s="324"/>
      <c r="AQ39" s="324"/>
      <c r="AR39" s="324"/>
      <c r="AS39" s="324"/>
      <c r="AT39" s="324"/>
      <c r="AU39" s="324"/>
      <c r="AV39" s="324"/>
      <c r="AW39" s="324"/>
      <c r="AX39" s="324"/>
      <c r="AY39" s="324"/>
      <c r="AZ39" s="324"/>
      <c r="BA39" s="324"/>
      <c r="BB39" s="324"/>
      <c r="BC39" s="324"/>
      <c r="BD39" s="324"/>
      <c r="BE39" s="324"/>
      <c r="BF39" s="324"/>
      <c r="BG39" s="324"/>
      <c r="BH39" s="324"/>
      <c r="BI39" s="324"/>
      <c r="BJ39" s="324"/>
      <c r="BK39" s="324"/>
      <c r="BL39" s="324"/>
      <c r="BM39" s="324"/>
      <c r="BN39" s="324"/>
      <c r="BO39" s="324"/>
      <c r="BP39" s="324"/>
      <c r="BQ39" s="324"/>
      <c r="BR39" s="324"/>
      <c r="BS39" s="324"/>
      <c r="BT39" s="324"/>
      <c r="BU39" s="324"/>
      <c r="BV39" s="324"/>
      <c r="BW39" s="324"/>
      <c r="BX39" s="324"/>
      <c r="BY39" s="324"/>
      <c r="BZ39" s="324"/>
      <c r="CA39" s="324"/>
      <c r="CB39" s="324"/>
      <c r="CC39" s="324"/>
      <c r="CD39" s="324"/>
      <c r="CE39" s="324"/>
      <c r="CF39" s="324"/>
      <c r="CG39" s="324"/>
      <c r="CH39" s="324"/>
      <c r="CI39" s="324"/>
      <c r="CJ39" s="324"/>
      <c r="CK39" s="324"/>
      <c r="CL39" s="324"/>
      <c r="CM39" s="324"/>
      <c r="CN39" s="324"/>
      <c r="CO39" s="324"/>
      <c r="CP39" s="324"/>
      <c r="CQ39" s="324"/>
      <c r="CR39" s="324"/>
      <c r="CS39" s="324"/>
      <c r="CT39" s="324"/>
      <c r="CU39" s="324"/>
      <c r="CV39" s="324"/>
      <c r="CW39" s="324"/>
      <c r="CX39" s="324"/>
      <c r="CY39" s="324"/>
      <c r="CZ39" s="324"/>
      <c r="DA39" s="324"/>
      <c r="DB39" s="324"/>
      <c r="DC39" s="324"/>
      <c r="DD39" s="324"/>
      <c r="DE39" s="324"/>
      <c r="DF39" s="324"/>
      <c r="DG39" s="324"/>
      <c r="DH39" s="324"/>
      <c r="DI39" s="324"/>
      <c r="DJ39" s="324"/>
      <c r="DK39" s="324"/>
      <c r="DL39" s="324"/>
      <c r="DM39" s="324"/>
      <c r="DN39" s="324"/>
      <c r="DO39" s="324"/>
      <c r="DP39" s="324"/>
      <c r="DQ39" s="324"/>
      <c r="DR39" s="324"/>
      <c r="DS39" s="324"/>
      <c r="DT39" s="324"/>
      <c r="DU39" s="324"/>
      <c r="DV39" s="324"/>
      <c r="DW39" s="324"/>
      <c r="DX39" s="324"/>
      <c r="DY39" s="326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8"/>
      <c r="EL39" s="178"/>
      <c r="EM39" s="178"/>
    </row>
    <row r="40" spans="1:143" x14ac:dyDescent="0.3">
      <c r="A40" s="441">
        <f>7+A37</f>
        <v>43062</v>
      </c>
      <c r="B40" s="319"/>
      <c r="C40" s="319"/>
      <c r="D40" s="319"/>
      <c r="E40" s="319"/>
      <c r="F40" s="319"/>
      <c r="G40" s="319"/>
      <c r="H40" s="319"/>
      <c r="I40" s="319"/>
      <c r="J40" s="320"/>
      <c r="K40" s="320"/>
      <c r="L40" s="320"/>
      <c r="M40" s="320"/>
      <c r="N40" s="320"/>
      <c r="O40" s="320"/>
      <c r="P40" s="320"/>
      <c r="Q40" s="320"/>
      <c r="R40" s="320"/>
      <c r="S40" s="320"/>
      <c r="T40" s="320"/>
      <c r="U40" s="320"/>
      <c r="V40" s="320"/>
      <c r="W40" s="320"/>
      <c r="X40" s="320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  <c r="AO40" s="319"/>
      <c r="AP40" s="319"/>
      <c r="AQ40" s="319"/>
      <c r="AR40" s="319"/>
      <c r="AS40" s="319"/>
      <c r="AT40" s="319"/>
      <c r="AU40" s="319"/>
      <c r="AV40" s="319"/>
      <c r="AW40" s="319"/>
      <c r="AX40" s="319"/>
      <c r="AY40" s="319"/>
      <c r="AZ40" s="319"/>
      <c r="BA40" s="319"/>
      <c r="BB40" s="319"/>
      <c r="BC40" s="319"/>
      <c r="BD40" s="319"/>
      <c r="BE40" s="319"/>
      <c r="BF40" s="321"/>
      <c r="BG40" s="321"/>
      <c r="BH40" s="321"/>
      <c r="BI40" s="321"/>
      <c r="BJ40" s="321"/>
      <c r="BK40" s="321"/>
      <c r="BL40" s="321"/>
      <c r="BM40" s="319"/>
      <c r="BN40" s="319"/>
      <c r="BO40" s="319"/>
      <c r="BP40" s="319"/>
      <c r="BQ40" s="319"/>
      <c r="BR40" s="319"/>
      <c r="BS40" s="319"/>
      <c r="BT40" s="319"/>
      <c r="BU40" s="319"/>
      <c r="BV40" s="319"/>
      <c r="BW40" s="319"/>
      <c r="BX40" s="319"/>
      <c r="BY40" s="319"/>
      <c r="BZ40" s="319"/>
      <c r="CA40" s="319"/>
      <c r="CB40" s="319"/>
      <c r="CC40" s="319"/>
      <c r="CD40" s="319"/>
      <c r="CE40" s="319"/>
      <c r="CF40" s="319"/>
      <c r="CG40" s="319"/>
      <c r="CH40" s="319"/>
      <c r="CI40" s="319"/>
      <c r="CJ40" s="319"/>
      <c r="CK40" s="319"/>
      <c r="CL40" s="319"/>
      <c r="CM40" s="319"/>
      <c r="CN40" s="319"/>
      <c r="CO40" s="319"/>
      <c r="CP40" s="319"/>
      <c r="CQ40" s="319"/>
      <c r="CR40" s="319"/>
      <c r="CS40" s="319"/>
      <c r="CT40" s="319"/>
      <c r="CU40" s="319"/>
      <c r="CV40" s="319"/>
      <c r="CW40" s="319"/>
      <c r="CX40" s="319"/>
      <c r="CY40" s="319"/>
      <c r="CZ40" s="319"/>
      <c r="DA40" s="319"/>
      <c r="DB40" s="319"/>
      <c r="DC40" s="319"/>
      <c r="DD40" s="319"/>
      <c r="DE40" s="319"/>
      <c r="DF40" s="319"/>
      <c r="DG40" s="319"/>
      <c r="DH40" s="319"/>
      <c r="DI40" s="319"/>
      <c r="DJ40" s="319"/>
      <c r="DK40" s="319"/>
      <c r="DL40" s="319"/>
      <c r="DM40" s="319"/>
      <c r="DN40" s="319"/>
      <c r="DO40" s="319"/>
      <c r="DP40" s="319"/>
      <c r="DQ40" s="319"/>
      <c r="DR40" s="319"/>
      <c r="DS40" s="319"/>
      <c r="DT40" s="319"/>
      <c r="DU40" s="319"/>
      <c r="DV40" s="319"/>
      <c r="DW40" s="319"/>
      <c r="DX40" s="319"/>
      <c r="DY40" s="322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8"/>
      <c r="EL40" s="178"/>
      <c r="EM40" s="178"/>
    </row>
    <row r="41" spans="1:143" x14ac:dyDescent="0.3">
      <c r="A41" s="442"/>
      <c r="B41" s="305"/>
      <c r="C41" s="305"/>
      <c r="D41" s="305"/>
      <c r="E41" s="305"/>
      <c r="F41" s="305"/>
      <c r="G41" s="305"/>
      <c r="H41" s="305"/>
      <c r="I41" s="305"/>
      <c r="J41" s="306"/>
      <c r="K41" s="306"/>
      <c r="L41" s="306"/>
      <c r="M41" s="306"/>
      <c r="N41" s="306"/>
      <c r="O41" s="306"/>
      <c r="P41" s="306"/>
      <c r="Q41" s="306"/>
      <c r="R41" s="306"/>
      <c r="S41" s="306"/>
      <c r="T41" s="306"/>
      <c r="U41" s="306"/>
      <c r="V41" s="306"/>
      <c r="W41" s="306"/>
      <c r="X41" s="306"/>
      <c r="Y41" s="305"/>
      <c r="Z41" s="305"/>
      <c r="AA41" s="305"/>
      <c r="AB41" s="305"/>
      <c r="AC41" s="305"/>
      <c r="AD41" s="305"/>
      <c r="AE41" s="305"/>
      <c r="AF41" s="305"/>
      <c r="AG41" s="305"/>
      <c r="AH41" s="305"/>
      <c r="AI41" s="305"/>
      <c r="AJ41" s="305"/>
      <c r="AK41" s="305"/>
      <c r="AL41" s="305"/>
      <c r="AM41" s="305"/>
      <c r="AN41" s="305"/>
      <c r="AO41" s="305"/>
      <c r="AP41" s="305"/>
      <c r="AQ41" s="305"/>
      <c r="AR41" s="305"/>
      <c r="AS41" s="305"/>
      <c r="AT41" s="305"/>
      <c r="AU41" s="305"/>
      <c r="AV41" s="305"/>
      <c r="AW41" s="305"/>
      <c r="AX41" s="305"/>
      <c r="AY41" s="305"/>
      <c r="AZ41" s="305"/>
      <c r="BA41" s="305"/>
      <c r="BB41" s="305"/>
      <c r="BC41" s="305"/>
      <c r="BD41" s="305"/>
      <c r="BE41" s="305"/>
      <c r="BF41" s="318"/>
      <c r="BG41" s="318"/>
      <c r="BH41" s="318"/>
      <c r="BI41" s="318"/>
      <c r="BJ41" s="318"/>
      <c r="BK41" s="318"/>
      <c r="BL41" s="318"/>
      <c r="BM41" s="305"/>
      <c r="BN41" s="305"/>
      <c r="BO41" s="305"/>
      <c r="BP41" s="305"/>
      <c r="BQ41" s="305"/>
      <c r="BR41" s="305"/>
      <c r="BS41" s="305"/>
      <c r="BT41" s="305"/>
      <c r="BU41" s="305"/>
      <c r="BV41" s="305"/>
      <c r="BW41" s="305"/>
      <c r="BX41" s="305"/>
      <c r="BY41" s="305"/>
      <c r="BZ41" s="305"/>
      <c r="CA41" s="305"/>
      <c r="CB41" s="305"/>
      <c r="CC41" s="305"/>
      <c r="CD41" s="305"/>
      <c r="CE41" s="305"/>
      <c r="CF41" s="305"/>
      <c r="CG41" s="305"/>
      <c r="CH41" s="305"/>
      <c r="CI41" s="305"/>
      <c r="CJ41" s="305"/>
      <c r="CK41" s="305"/>
      <c r="CL41" s="305"/>
      <c r="CM41" s="305"/>
      <c r="CN41" s="305"/>
      <c r="CO41" s="305"/>
      <c r="CP41" s="305"/>
      <c r="CQ41" s="305"/>
      <c r="CR41" s="305"/>
      <c r="CS41" s="305"/>
      <c r="CT41" s="305"/>
      <c r="CU41" s="305"/>
      <c r="CV41" s="305"/>
      <c r="CW41" s="305"/>
      <c r="CX41" s="305"/>
      <c r="CY41" s="305"/>
      <c r="CZ41" s="305"/>
      <c r="DA41" s="305"/>
      <c r="DB41" s="305"/>
      <c r="DC41" s="305"/>
      <c r="DD41" s="305"/>
      <c r="DE41" s="305"/>
      <c r="DF41" s="305"/>
      <c r="DG41" s="305"/>
      <c r="DH41" s="305"/>
      <c r="DI41" s="305"/>
      <c r="DJ41" s="305"/>
      <c r="DK41" s="305"/>
      <c r="DL41" s="305"/>
      <c r="DM41" s="305"/>
      <c r="DN41" s="305"/>
      <c r="DO41" s="305"/>
      <c r="DP41" s="305"/>
      <c r="DQ41" s="305"/>
      <c r="DR41" s="305"/>
      <c r="DS41" s="305"/>
      <c r="DT41" s="305"/>
      <c r="DU41" s="305"/>
      <c r="DV41" s="305"/>
      <c r="DW41" s="305"/>
      <c r="DX41" s="305"/>
      <c r="DY41" s="323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8"/>
      <c r="EL41" s="178"/>
      <c r="EM41" s="178"/>
    </row>
    <row r="42" spans="1:143" ht="15" thickBot="1" x14ac:dyDescent="0.35">
      <c r="A42" s="443"/>
      <c r="B42" s="324"/>
      <c r="C42" s="324"/>
      <c r="D42" s="324"/>
      <c r="E42" s="324"/>
      <c r="F42" s="324"/>
      <c r="G42" s="324"/>
      <c r="H42" s="324"/>
      <c r="I42" s="324"/>
      <c r="J42" s="325"/>
      <c r="K42" s="325"/>
      <c r="L42" s="325"/>
      <c r="M42" s="325"/>
      <c r="N42" s="325"/>
      <c r="O42" s="325"/>
      <c r="P42" s="325"/>
      <c r="Q42" s="325"/>
      <c r="R42" s="325"/>
      <c r="S42" s="325"/>
      <c r="T42" s="325"/>
      <c r="U42" s="325"/>
      <c r="V42" s="325"/>
      <c r="W42" s="325"/>
      <c r="X42" s="325"/>
      <c r="Y42" s="324"/>
      <c r="Z42" s="324"/>
      <c r="AA42" s="324"/>
      <c r="AB42" s="324"/>
      <c r="AC42" s="324"/>
      <c r="AD42" s="324"/>
      <c r="AE42" s="324"/>
      <c r="AF42" s="324"/>
      <c r="AG42" s="324"/>
      <c r="AH42" s="324"/>
      <c r="AI42" s="324"/>
      <c r="AJ42" s="324"/>
      <c r="AK42" s="324"/>
      <c r="AL42" s="324"/>
      <c r="AM42" s="324"/>
      <c r="AN42" s="324"/>
      <c r="AO42" s="324"/>
      <c r="AP42" s="324"/>
      <c r="AQ42" s="324"/>
      <c r="AR42" s="324"/>
      <c r="AS42" s="324"/>
      <c r="AT42" s="324"/>
      <c r="AU42" s="324"/>
      <c r="AV42" s="324"/>
      <c r="AW42" s="324"/>
      <c r="AX42" s="324"/>
      <c r="AY42" s="324"/>
      <c r="AZ42" s="324"/>
      <c r="BA42" s="324"/>
      <c r="BB42" s="324"/>
      <c r="BC42" s="324"/>
      <c r="BD42" s="324"/>
      <c r="BE42" s="324"/>
      <c r="BF42" s="324"/>
      <c r="BG42" s="324"/>
      <c r="BH42" s="324"/>
      <c r="BI42" s="324"/>
      <c r="BJ42" s="324"/>
      <c r="BK42" s="324"/>
      <c r="BL42" s="324"/>
      <c r="BM42" s="324"/>
      <c r="BN42" s="324"/>
      <c r="BO42" s="324"/>
      <c r="BP42" s="324"/>
      <c r="BQ42" s="324"/>
      <c r="BR42" s="324"/>
      <c r="BS42" s="324"/>
      <c r="BT42" s="324"/>
      <c r="BU42" s="324"/>
      <c r="BV42" s="324"/>
      <c r="BW42" s="324"/>
      <c r="BX42" s="324"/>
      <c r="BY42" s="324"/>
      <c r="BZ42" s="324"/>
      <c r="CA42" s="324"/>
      <c r="CB42" s="324"/>
      <c r="CC42" s="324"/>
      <c r="CD42" s="324"/>
      <c r="CE42" s="324"/>
      <c r="CF42" s="324"/>
      <c r="CG42" s="324"/>
      <c r="CH42" s="324"/>
      <c r="CI42" s="324"/>
      <c r="CJ42" s="324"/>
      <c r="CK42" s="324"/>
      <c r="CL42" s="324"/>
      <c r="CM42" s="324"/>
      <c r="CN42" s="324"/>
      <c r="CO42" s="324"/>
      <c r="CP42" s="324"/>
      <c r="CQ42" s="324"/>
      <c r="CR42" s="324"/>
      <c r="CS42" s="324"/>
      <c r="CT42" s="324"/>
      <c r="CU42" s="324"/>
      <c r="CV42" s="324"/>
      <c r="CW42" s="324"/>
      <c r="CX42" s="324"/>
      <c r="CY42" s="324"/>
      <c r="CZ42" s="324"/>
      <c r="DA42" s="324"/>
      <c r="DB42" s="324"/>
      <c r="DC42" s="324"/>
      <c r="DD42" s="324"/>
      <c r="DE42" s="324"/>
      <c r="DF42" s="324"/>
      <c r="DG42" s="324"/>
      <c r="DH42" s="324"/>
      <c r="DI42" s="324"/>
      <c r="DJ42" s="324"/>
      <c r="DK42" s="324"/>
      <c r="DL42" s="324"/>
      <c r="DM42" s="324"/>
      <c r="DN42" s="324"/>
      <c r="DO42" s="324"/>
      <c r="DP42" s="324"/>
      <c r="DQ42" s="324"/>
      <c r="DR42" s="324"/>
      <c r="DS42" s="324"/>
      <c r="DT42" s="324"/>
      <c r="DU42" s="324"/>
      <c r="DV42" s="324"/>
      <c r="DW42" s="324"/>
      <c r="DX42" s="324"/>
      <c r="DY42" s="326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8"/>
      <c r="EL42" s="178"/>
      <c r="EM42" s="178"/>
    </row>
    <row r="43" spans="1:143" x14ac:dyDescent="0.3">
      <c r="A43" s="441">
        <f>7+A40</f>
        <v>43069</v>
      </c>
      <c r="B43" s="319"/>
      <c r="C43" s="319"/>
      <c r="D43" s="319"/>
      <c r="E43" s="319"/>
      <c r="F43" s="319"/>
      <c r="G43" s="319"/>
      <c r="H43" s="319"/>
      <c r="I43" s="319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  <c r="AO43" s="319"/>
      <c r="AP43" s="319"/>
      <c r="AQ43" s="319"/>
      <c r="AR43" s="319"/>
      <c r="AS43" s="319"/>
      <c r="AT43" s="319"/>
      <c r="AU43" s="319"/>
      <c r="AV43" s="319"/>
      <c r="AW43" s="319"/>
      <c r="AX43" s="319"/>
      <c r="AY43" s="319"/>
      <c r="AZ43" s="319"/>
      <c r="BA43" s="319"/>
      <c r="BB43" s="319"/>
      <c r="BC43" s="319"/>
      <c r="BD43" s="319"/>
      <c r="BE43" s="319"/>
      <c r="BF43" s="321"/>
      <c r="BG43" s="321"/>
      <c r="BH43" s="321"/>
      <c r="BI43" s="321"/>
      <c r="BJ43" s="321"/>
      <c r="BK43" s="321"/>
      <c r="BL43" s="321"/>
      <c r="BM43" s="319"/>
      <c r="BN43" s="319"/>
      <c r="BO43" s="319"/>
      <c r="BP43" s="319"/>
      <c r="BQ43" s="319"/>
      <c r="BR43" s="319"/>
      <c r="BS43" s="319"/>
      <c r="BT43" s="319"/>
      <c r="BU43" s="319"/>
      <c r="BV43" s="319"/>
      <c r="BW43" s="319"/>
      <c r="BX43" s="319"/>
      <c r="BY43" s="319"/>
      <c r="BZ43" s="319"/>
      <c r="CA43" s="319"/>
      <c r="CB43" s="319"/>
      <c r="CC43" s="319"/>
      <c r="CD43" s="319"/>
      <c r="CE43" s="319"/>
      <c r="CF43" s="319"/>
      <c r="CG43" s="319"/>
      <c r="CH43" s="319"/>
      <c r="CI43" s="319"/>
      <c r="CJ43" s="319"/>
      <c r="CK43" s="319"/>
      <c r="CL43" s="319"/>
      <c r="CM43" s="319"/>
      <c r="CN43" s="319"/>
      <c r="CO43" s="319"/>
      <c r="CP43" s="319"/>
      <c r="CQ43" s="319"/>
      <c r="CR43" s="319"/>
      <c r="CS43" s="319"/>
      <c r="CT43" s="319"/>
      <c r="CU43" s="319"/>
      <c r="CV43" s="319"/>
      <c r="CW43" s="319"/>
      <c r="CX43" s="319"/>
      <c r="CY43" s="319"/>
      <c r="CZ43" s="319"/>
      <c r="DA43" s="319"/>
      <c r="DB43" s="319"/>
      <c r="DC43" s="319"/>
      <c r="DD43" s="319"/>
      <c r="DE43" s="319"/>
      <c r="DF43" s="319"/>
      <c r="DG43" s="319"/>
      <c r="DH43" s="319"/>
      <c r="DI43" s="319"/>
      <c r="DJ43" s="319"/>
      <c r="DK43" s="319"/>
      <c r="DL43" s="319"/>
      <c r="DM43" s="319"/>
      <c r="DN43" s="319"/>
      <c r="DO43" s="319"/>
      <c r="DP43" s="319"/>
      <c r="DQ43" s="319"/>
      <c r="DR43" s="319"/>
      <c r="DS43" s="319"/>
      <c r="DT43" s="319"/>
      <c r="DU43" s="319"/>
      <c r="DV43" s="319"/>
      <c r="DW43" s="319"/>
      <c r="DX43" s="319"/>
      <c r="DY43" s="322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8"/>
      <c r="EL43" s="178"/>
      <c r="EM43" s="178"/>
    </row>
    <row r="44" spans="1:143" x14ac:dyDescent="0.3">
      <c r="A44" s="442"/>
      <c r="B44" s="305"/>
      <c r="C44" s="305"/>
      <c r="D44" s="305"/>
      <c r="E44" s="305"/>
      <c r="F44" s="305"/>
      <c r="G44" s="305"/>
      <c r="H44" s="305"/>
      <c r="I44" s="305"/>
      <c r="J44" s="306"/>
      <c r="K44" s="306"/>
      <c r="L44" s="306"/>
      <c r="M44" s="306"/>
      <c r="N44" s="306"/>
      <c r="O44" s="306"/>
      <c r="P44" s="306"/>
      <c r="Q44" s="306"/>
      <c r="R44" s="306"/>
      <c r="S44" s="306"/>
      <c r="T44" s="306"/>
      <c r="U44" s="306"/>
      <c r="V44" s="306"/>
      <c r="W44" s="306"/>
      <c r="X44" s="306"/>
      <c r="Y44" s="305"/>
      <c r="Z44" s="305"/>
      <c r="AA44" s="305"/>
      <c r="AB44" s="305"/>
      <c r="AC44" s="305"/>
      <c r="AD44" s="305"/>
      <c r="AE44" s="305"/>
      <c r="AF44" s="305"/>
      <c r="AG44" s="305"/>
      <c r="AH44" s="305"/>
      <c r="AI44" s="305"/>
      <c r="AJ44" s="305"/>
      <c r="AK44" s="305"/>
      <c r="AL44" s="305"/>
      <c r="AM44" s="305"/>
      <c r="AN44" s="305"/>
      <c r="AO44" s="305"/>
      <c r="AP44" s="305"/>
      <c r="AQ44" s="305"/>
      <c r="AR44" s="305"/>
      <c r="AS44" s="305"/>
      <c r="AT44" s="305"/>
      <c r="AU44" s="305"/>
      <c r="AV44" s="305"/>
      <c r="AW44" s="305"/>
      <c r="AX44" s="305"/>
      <c r="AY44" s="305"/>
      <c r="AZ44" s="305"/>
      <c r="BA44" s="305"/>
      <c r="BB44" s="305"/>
      <c r="BC44" s="305"/>
      <c r="BD44" s="305"/>
      <c r="BE44" s="305"/>
      <c r="BF44" s="318"/>
      <c r="BG44" s="318"/>
      <c r="BH44" s="318"/>
      <c r="BI44" s="318"/>
      <c r="BJ44" s="318"/>
      <c r="BK44" s="318"/>
      <c r="BL44" s="318"/>
      <c r="BM44" s="305"/>
      <c r="BN44" s="305"/>
      <c r="BO44" s="305"/>
      <c r="BP44" s="305"/>
      <c r="BQ44" s="305"/>
      <c r="BR44" s="305"/>
      <c r="BS44" s="305"/>
      <c r="BT44" s="305"/>
      <c r="BU44" s="305"/>
      <c r="BV44" s="305"/>
      <c r="BW44" s="305"/>
      <c r="BX44" s="305"/>
      <c r="BY44" s="305"/>
      <c r="BZ44" s="305"/>
      <c r="CA44" s="305"/>
      <c r="CB44" s="305"/>
      <c r="CC44" s="305"/>
      <c r="CD44" s="305"/>
      <c r="CE44" s="305"/>
      <c r="CF44" s="305"/>
      <c r="CG44" s="305"/>
      <c r="CH44" s="305"/>
      <c r="CI44" s="305"/>
      <c r="CJ44" s="305"/>
      <c r="CK44" s="305"/>
      <c r="CL44" s="305"/>
      <c r="CM44" s="305"/>
      <c r="CN44" s="305"/>
      <c r="CO44" s="305"/>
      <c r="CP44" s="305"/>
      <c r="CQ44" s="305"/>
      <c r="CR44" s="305"/>
      <c r="CS44" s="305"/>
      <c r="CT44" s="305"/>
      <c r="CU44" s="305"/>
      <c r="CV44" s="305"/>
      <c r="CW44" s="305"/>
      <c r="CX44" s="305"/>
      <c r="CY44" s="305"/>
      <c r="CZ44" s="305"/>
      <c r="DA44" s="305"/>
      <c r="DB44" s="305"/>
      <c r="DC44" s="305"/>
      <c r="DD44" s="305"/>
      <c r="DE44" s="305"/>
      <c r="DF44" s="305"/>
      <c r="DG44" s="305"/>
      <c r="DH44" s="305"/>
      <c r="DI44" s="305"/>
      <c r="DJ44" s="305"/>
      <c r="DK44" s="305"/>
      <c r="DL44" s="305"/>
      <c r="DM44" s="305"/>
      <c r="DN44" s="305"/>
      <c r="DO44" s="305"/>
      <c r="DP44" s="305"/>
      <c r="DQ44" s="305"/>
      <c r="DR44" s="305"/>
      <c r="DS44" s="305"/>
      <c r="DT44" s="305"/>
      <c r="DU44" s="305"/>
      <c r="DV44" s="305"/>
      <c r="DW44" s="305"/>
      <c r="DX44" s="305"/>
      <c r="DY44" s="323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8"/>
      <c r="EL44" s="178"/>
      <c r="EM44" s="178"/>
    </row>
    <row r="45" spans="1:143" ht="15" thickBot="1" x14ac:dyDescent="0.35">
      <c r="A45" s="443"/>
      <c r="B45" s="324"/>
      <c r="C45" s="324"/>
      <c r="D45" s="324"/>
      <c r="E45" s="324"/>
      <c r="F45" s="324"/>
      <c r="G45" s="324"/>
      <c r="H45" s="324"/>
      <c r="I45" s="324"/>
      <c r="J45" s="325"/>
      <c r="K45" s="325"/>
      <c r="L45" s="325"/>
      <c r="M45" s="325"/>
      <c r="N45" s="325"/>
      <c r="O45" s="325"/>
      <c r="P45" s="325"/>
      <c r="Q45" s="325"/>
      <c r="R45" s="325"/>
      <c r="S45" s="325"/>
      <c r="T45" s="325"/>
      <c r="U45" s="325"/>
      <c r="V45" s="325"/>
      <c r="W45" s="325"/>
      <c r="X45" s="325"/>
      <c r="Y45" s="324"/>
      <c r="Z45" s="324"/>
      <c r="AA45" s="324"/>
      <c r="AB45" s="324"/>
      <c r="AC45" s="324"/>
      <c r="AD45" s="324"/>
      <c r="AE45" s="324"/>
      <c r="AF45" s="324"/>
      <c r="AG45" s="324"/>
      <c r="AH45" s="324"/>
      <c r="AI45" s="324"/>
      <c r="AJ45" s="324"/>
      <c r="AK45" s="324"/>
      <c r="AL45" s="324"/>
      <c r="AM45" s="324"/>
      <c r="AN45" s="324"/>
      <c r="AO45" s="324"/>
      <c r="AP45" s="324"/>
      <c r="AQ45" s="324"/>
      <c r="AR45" s="324"/>
      <c r="AS45" s="324"/>
      <c r="AT45" s="324"/>
      <c r="AU45" s="324"/>
      <c r="AV45" s="324"/>
      <c r="AW45" s="324"/>
      <c r="AX45" s="324"/>
      <c r="AY45" s="324"/>
      <c r="AZ45" s="324"/>
      <c r="BA45" s="324"/>
      <c r="BB45" s="324"/>
      <c r="BC45" s="324"/>
      <c r="BD45" s="324"/>
      <c r="BE45" s="324"/>
      <c r="BF45" s="324"/>
      <c r="BG45" s="324"/>
      <c r="BH45" s="324"/>
      <c r="BI45" s="324"/>
      <c r="BJ45" s="324"/>
      <c r="BK45" s="324"/>
      <c r="BL45" s="324"/>
      <c r="BM45" s="324"/>
      <c r="BN45" s="324"/>
      <c r="BO45" s="324"/>
      <c r="BP45" s="324"/>
      <c r="BQ45" s="324"/>
      <c r="BR45" s="324"/>
      <c r="BS45" s="324"/>
      <c r="BT45" s="324"/>
      <c r="BU45" s="324"/>
      <c r="BV45" s="324"/>
      <c r="BW45" s="324"/>
      <c r="BX45" s="324"/>
      <c r="BY45" s="324"/>
      <c r="BZ45" s="324"/>
      <c r="CA45" s="324"/>
      <c r="CB45" s="324"/>
      <c r="CC45" s="324"/>
      <c r="CD45" s="324"/>
      <c r="CE45" s="324"/>
      <c r="CF45" s="324"/>
      <c r="CG45" s="324"/>
      <c r="CH45" s="324"/>
      <c r="CI45" s="324"/>
      <c r="CJ45" s="324"/>
      <c r="CK45" s="324"/>
      <c r="CL45" s="324"/>
      <c r="CM45" s="324"/>
      <c r="CN45" s="324"/>
      <c r="CO45" s="324"/>
      <c r="CP45" s="324"/>
      <c r="CQ45" s="324"/>
      <c r="CR45" s="324"/>
      <c r="CS45" s="324"/>
      <c r="CT45" s="324"/>
      <c r="CU45" s="324"/>
      <c r="CV45" s="324"/>
      <c r="CW45" s="324"/>
      <c r="CX45" s="324"/>
      <c r="CY45" s="324"/>
      <c r="CZ45" s="324"/>
      <c r="DA45" s="324"/>
      <c r="DB45" s="324"/>
      <c r="DC45" s="324"/>
      <c r="DD45" s="324"/>
      <c r="DE45" s="324"/>
      <c r="DF45" s="324"/>
      <c r="DG45" s="324"/>
      <c r="DH45" s="324"/>
      <c r="DI45" s="324"/>
      <c r="DJ45" s="324"/>
      <c r="DK45" s="324"/>
      <c r="DL45" s="324"/>
      <c r="DM45" s="324"/>
      <c r="DN45" s="324"/>
      <c r="DO45" s="324"/>
      <c r="DP45" s="324"/>
      <c r="DQ45" s="324"/>
      <c r="DR45" s="324"/>
      <c r="DS45" s="324"/>
      <c r="DT45" s="324"/>
      <c r="DU45" s="324"/>
      <c r="DV45" s="324"/>
      <c r="DW45" s="324"/>
      <c r="DX45" s="324"/>
      <c r="DY45" s="326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8"/>
      <c r="EL45" s="178"/>
      <c r="EM45" s="178"/>
    </row>
    <row r="46" spans="1:143" x14ac:dyDescent="0.3">
      <c r="A46" s="258" t="s">
        <v>59</v>
      </c>
      <c r="B46" s="255"/>
      <c r="C46" s="256"/>
      <c r="D46" s="256"/>
      <c r="E46" s="256"/>
      <c r="F46" s="256"/>
      <c r="G46" s="256"/>
      <c r="H46" s="256"/>
      <c r="I46" s="256"/>
      <c r="J46" s="256"/>
      <c r="K46" s="256"/>
      <c r="L46" s="256"/>
      <c r="M46" s="256"/>
      <c r="N46" s="256"/>
      <c r="O46" s="256"/>
      <c r="P46" s="256"/>
      <c r="Q46" s="256"/>
      <c r="R46" s="256"/>
      <c r="S46" s="256"/>
      <c r="T46" s="256"/>
      <c r="U46" s="256"/>
      <c r="V46" s="256"/>
      <c r="W46" s="256"/>
      <c r="X46" s="256"/>
      <c r="Y46" s="256"/>
      <c r="Z46" s="256"/>
      <c r="AA46" s="256"/>
      <c r="AB46" s="256"/>
      <c r="AC46" s="256"/>
      <c r="AD46" s="256"/>
      <c r="AE46" s="256"/>
      <c r="AF46" s="256"/>
      <c r="AG46" s="256"/>
      <c r="AH46" s="256"/>
      <c r="AI46" s="256"/>
      <c r="AJ46" s="256"/>
      <c r="AK46" s="256"/>
      <c r="AL46" s="256"/>
      <c r="AM46" s="256"/>
      <c r="AN46" s="256"/>
      <c r="AO46" s="256"/>
      <c r="AP46" s="256"/>
      <c r="AQ46" s="256"/>
      <c r="AR46" s="256"/>
      <c r="AS46" s="256"/>
      <c r="AT46" s="256"/>
      <c r="AU46" s="256"/>
      <c r="AV46" s="256"/>
      <c r="AW46" s="256"/>
      <c r="AX46" s="256"/>
      <c r="AY46" s="256"/>
      <c r="AZ46" s="256"/>
      <c r="BA46" s="256"/>
      <c r="BB46" s="256"/>
      <c r="BC46" s="256"/>
      <c r="BD46" s="256"/>
      <c r="BE46" s="256"/>
      <c r="BF46" s="256"/>
      <c r="BG46" s="256"/>
      <c r="BH46" s="256"/>
      <c r="BI46" s="256"/>
      <c r="BJ46" s="256"/>
      <c r="BK46" s="256"/>
      <c r="BL46" s="256"/>
      <c r="BM46" s="256"/>
      <c r="BN46" s="256"/>
      <c r="BO46" s="256"/>
      <c r="BP46" s="256"/>
      <c r="BQ46" s="256"/>
      <c r="BR46" s="256"/>
      <c r="BS46" s="256"/>
      <c r="BT46" s="256"/>
      <c r="BU46" s="256"/>
      <c r="BV46" s="256"/>
      <c r="BW46" s="256"/>
      <c r="BX46" s="256"/>
      <c r="BY46" s="256"/>
      <c r="BZ46" s="256"/>
      <c r="CA46" s="256"/>
      <c r="CB46" s="256"/>
      <c r="CC46" s="256"/>
      <c r="CD46" s="256"/>
      <c r="CE46" s="256"/>
      <c r="CF46" s="256"/>
      <c r="CG46" s="256"/>
      <c r="CH46" s="256"/>
      <c r="CI46" s="256"/>
      <c r="CJ46" s="256"/>
      <c r="CK46" s="256"/>
      <c r="CL46" s="256"/>
      <c r="CM46" s="256"/>
      <c r="CN46" s="256"/>
      <c r="CO46" s="256"/>
      <c r="CP46" s="256"/>
      <c r="CQ46" s="256"/>
      <c r="CR46" s="256"/>
      <c r="CS46" s="256"/>
      <c r="CT46" s="256"/>
      <c r="CU46" s="256"/>
      <c r="CV46" s="256"/>
      <c r="CW46" s="256"/>
      <c r="CX46" s="256"/>
      <c r="CY46" s="256"/>
      <c r="CZ46" s="256"/>
      <c r="DA46" s="256"/>
      <c r="DB46" s="256"/>
      <c r="DC46" s="256"/>
      <c r="DD46" s="256"/>
      <c r="DE46" s="256"/>
      <c r="DF46" s="256"/>
      <c r="DG46" s="256"/>
      <c r="DH46" s="256"/>
      <c r="DI46" s="256"/>
      <c r="DJ46" s="256"/>
      <c r="DK46" s="256"/>
      <c r="DL46" s="256"/>
      <c r="DM46" s="256"/>
      <c r="DN46" s="256"/>
      <c r="DO46" s="256"/>
      <c r="DP46" s="256"/>
      <c r="DQ46" s="256"/>
      <c r="DR46" s="256"/>
      <c r="DS46" s="256"/>
      <c r="DT46" s="256"/>
      <c r="DU46" s="256"/>
      <c r="DV46" s="256"/>
      <c r="DW46" s="256"/>
      <c r="DX46" s="256"/>
      <c r="DY46" s="257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8"/>
      <c r="EL46" s="178"/>
      <c r="EM46" s="178"/>
    </row>
  </sheetData>
  <mergeCells count="14">
    <mergeCell ref="A19:A21"/>
    <mergeCell ref="A4:A6"/>
    <mergeCell ref="A7:A9"/>
    <mergeCell ref="A10:A12"/>
    <mergeCell ref="A13:A15"/>
    <mergeCell ref="A16:A18"/>
    <mergeCell ref="A40:A42"/>
    <mergeCell ref="A43:A45"/>
    <mergeCell ref="A22:A24"/>
    <mergeCell ref="A25:A27"/>
    <mergeCell ref="A28:A30"/>
    <mergeCell ref="A31:A33"/>
    <mergeCell ref="A34:A36"/>
    <mergeCell ref="A37:A3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5CC5A-9617-4461-9044-9E8177C5B54F}">
  <sheetPr codeName="Feuil6">
    <tabColor rgb="FF00B0F0"/>
    <pageSetUpPr fitToPage="1"/>
  </sheetPr>
  <dimension ref="A1:AE27"/>
  <sheetViews>
    <sheetView zoomScale="70" zoomScaleNormal="70" workbookViewId="0">
      <selection activeCell="O11" sqref="O11"/>
    </sheetView>
  </sheetViews>
  <sheetFormatPr baseColWidth="10" defaultRowHeight="14.4" x14ac:dyDescent="0.3"/>
  <cols>
    <col min="1" max="1" width="16.44140625" customWidth="1"/>
    <col min="2" max="25" width="8.77734375" customWidth="1"/>
  </cols>
  <sheetData>
    <row r="1" spans="1:25" ht="15.6" x14ac:dyDescent="0.3">
      <c r="A1" s="353" t="s">
        <v>96</v>
      </c>
      <c r="B1" s="354" t="s">
        <v>97</v>
      </c>
      <c r="C1" s="354"/>
      <c r="D1" s="355"/>
      <c r="E1" s="355"/>
      <c r="F1" s="355"/>
      <c r="G1" s="355"/>
      <c r="H1" s="355"/>
      <c r="I1" s="355"/>
      <c r="J1" s="356"/>
      <c r="K1" s="356"/>
      <c r="L1" s="356"/>
      <c r="M1" s="356"/>
      <c r="N1" s="355"/>
      <c r="O1" s="355"/>
      <c r="P1" s="355"/>
      <c r="Q1" s="355"/>
      <c r="R1" s="355"/>
      <c r="S1" s="355"/>
      <c r="T1" s="355"/>
      <c r="U1" s="355"/>
      <c r="V1" s="357"/>
      <c r="W1" s="357"/>
      <c r="X1" s="357"/>
      <c r="Y1" s="357"/>
    </row>
    <row r="2" spans="1:25" ht="15.6" x14ac:dyDescent="0.3">
      <c r="A2" s="353" t="s">
        <v>98</v>
      </c>
      <c r="B2" s="444" t="s">
        <v>99</v>
      </c>
      <c r="C2" s="444"/>
      <c r="D2" s="444"/>
      <c r="E2" s="444"/>
      <c r="F2" s="444"/>
      <c r="G2" s="444"/>
      <c r="H2" s="444"/>
      <c r="I2" s="444"/>
      <c r="J2" s="444"/>
      <c r="K2" s="444"/>
      <c r="L2" s="444"/>
      <c r="M2" s="444"/>
      <c r="N2" s="444"/>
      <c r="O2" s="358"/>
      <c r="P2" s="358"/>
      <c r="Q2" s="358"/>
      <c r="R2" s="358"/>
      <c r="S2" s="358"/>
      <c r="T2" s="358"/>
      <c r="U2" s="358"/>
      <c r="V2" s="357"/>
      <c r="W2" s="357"/>
      <c r="X2" s="357"/>
      <c r="Y2" s="357"/>
    </row>
    <row r="3" spans="1:25" ht="15.6" x14ac:dyDescent="0.3">
      <c r="A3" s="353" t="s">
        <v>100</v>
      </c>
      <c r="B3" s="354" t="s">
        <v>103</v>
      </c>
      <c r="C3" s="354"/>
      <c r="D3" s="355"/>
      <c r="E3" s="355"/>
      <c r="F3" s="355"/>
      <c r="G3" s="355"/>
      <c r="H3" s="355"/>
      <c r="I3" s="355"/>
      <c r="J3" s="356"/>
      <c r="K3" s="356"/>
      <c r="L3" s="356"/>
      <c r="M3" s="356"/>
      <c r="N3" s="355"/>
      <c r="O3" s="355"/>
      <c r="P3" s="355"/>
      <c r="Q3" s="355"/>
      <c r="R3" s="355"/>
      <c r="S3" s="355"/>
      <c r="T3" s="355"/>
      <c r="U3" s="355"/>
      <c r="V3" s="357"/>
      <c r="W3" s="357"/>
      <c r="X3" s="357"/>
      <c r="Y3" s="357"/>
    </row>
    <row r="4" spans="1:25" ht="15.6" x14ac:dyDescent="0.3">
      <c r="A4" s="353" t="s">
        <v>101</v>
      </c>
      <c r="B4" s="445" t="str">
        <f ca="1">CELL("filename")</f>
        <v>R:\REVENUE\[Pick up room Revenue HCLR 2017-18.xlsx]Pick up PMC</v>
      </c>
      <c r="C4" s="445"/>
      <c r="D4" s="445"/>
      <c r="E4" s="445"/>
      <c r="F4" s="445"/>
      <c r="G4" s="445"/>
      <c r="H4" s="445"/>
      <c r="I4" s="445"/>
      <c r="J4" s="445"/>
      <c r="K4" s="445"/>
      <c r="L4" s="445"/>
      <c r="M4" s="445"/>
      <c r="N4" s="445"/>
      <c r="O4" s="445"/>
      <c r="P4" s="445"/>
      <c r="Q4" s="445"/>
      <c r="R4" s="445"/>
      <c r="S4" s="445"/>
      <c r="T4" s="445"/>
      <c r="U4" s="445"/>
      <c r="V4" s="445"/>
      <c r="W4" s="367"/>
      <c r="X4" s="357"/>
      <c r="Y4" s="357"/>
    </row>
    <row r="5" spans="1:25" ht="15.6" x14ac:dyDescent="0.3">
      <c r="A5" s="353" t="s">
        <v>102</v>
      </c>
      <c r="B5" s="446">
        <f ca="1">NOW()</f>
        <v>43020.98195833333</v>
      </c>
      <c r="C5" s="446"/>
      <c r="D5" s="446"/>
      <c r="E5" s="446"/>
      <c r="F5" s="446"/>
      <c r="G5" s="446"/>
      <c r="H5" s="446"/>
      <c r="I5" s="446"/>
      <c r="J5" s="446"/>
      <c r="K5" s="446"/>
      <c r="L5" s="446"/>
      <c r="M5" s="446"/>
      <c r="N5" s="446"/>
      <c r="O5" s="359"/>
      <c r="P5" s="359"/>
      <c r="Q5" s="359"/>
      <c r="R5" s="359"/>
      <c r="S5" s="359"/>
      <c r="T5" s="359"/>
      <c r="U5" s="359"/>
      <c r="V5" s="357"/>
      <c r="W5" s="357"/>
      <c r="X5" s="357"/>
      <c r="Y5" s="357"/>
    </row>
    <row r="6" spans="1:25" ht="15" thickBot="1" x14ac:dyDescent="0.35"/>
    <row r="7" spans="1:25" x14ac:dyDescent="0.3">
      <c r="B7" s="403">
        <v>43070</v>
      </c>
      <c r="C7" s="404"/>
      <c r="D7" s="404"/>
      <c r="E7" s="405"/>
      <c r="F7" s="403">
        <v>43101</v>
      </c>
      <c r="G7" s="404"/>
      <c r="H7" s="404"/>
      <c r="I7" s="405"/>
      <c r="J7" s="403">
        <v>43132</v>
      </c>
      <c r="K7" s="404"/>
      <c r="L7" s="404"/>
      <c r="M7" s="405"/>
      <c r="N7" s="403">
        <v>43160</v>
      </c>
      <c r="O7" s="404"/>
      <c r="P7" s="404"/>
      <c r="Q7" s="405"/>
      <c r="R7" s="403">
        <v>43191</v>
      </c>
      <c r="S7" s="404"/>
      <c r="T7" s="404"/>
      <c r="U7" s="405"/>
      <c r="V7" s="403" t="s">
        <v>59</v>
      </c>
      <c r="W7" s="404"/>
      <c r="X7" s="404"/>
      <c r="Y7" s="405"/>
    </row>
    <row r="8" spans="1:25" ht="27.6" customHeight="1" x14ac:dyDescent="0.3">
      <c r="A8" s="360"/>
      <c r="B8" s="396" t="s">
        <v>109</v>
      </c>
      <c r="C8" s="397" t="s">
        <v>110</v>
      </c>
      <c r="D8" s="398" t="s">
        <v>111</v>
      </c>
      <c r="E8" s="399" t="s">
        <v>112</v>
      </c>
      <c r="F8" s="379" t="s">
        <v>109</v>
      </c>
      <c r="G8" s="380" t="s">
        <v>110</v>
      </c>
      <c r="H8" s="381" t="s">
        <v>111</v>
      </c>
      <c r="I8" s="382" t="s">
        <v>112</v>
      </c>
      <c r="J8" s="379" t="s">
        <v>109</v>
      </c>
      <c r="K8" s="380" t="s">
        <v>110</v>
      </c>
      <c r="L8" s="381" t="s">
        <v>111</v>
      </c>
      <c r="M8" s="382" t="s">
        <v>112</v>
      </c>
      <c r="N8" s="379" t="s">
        <v>109</v>
      </c>
      <c r="O8" s="380" t="s">
        <v>110</v>
      </c>
      <c r="P8" s="381" t="s">
        <v>111</v>
      </c>
      <c r="Q8" s="382" t="s">
        <v>112</v>
      </c>
      <c r="R8" s="379" t="s">
        <v>109</v>
      </c>
      <c r="S8" s="380" t="s">
        <v>110</v>
      </c>
      <c r="T8" s="381" t="s">
        <v>111</v>
      </c>
      <c r="U8" s="382" t="s">
        <v>112</v>
      </c>
      <c r="V8" s="379" t="s">
        <v>109</v>
      </c>
      <c r="W8" s="380" t="s">
        <v>110</v>
      </c>
      <c r="X8" s="381" t="s">
        <v>111</v>
      </c>
      <c r="Y8" s="382" t="s">
        <v>112</v>
      </c>
    </row>
    <row r="9" spans="1:25" ht="10.8" customHeight="1" thickBot="1" x14ac:dyDescent="0.35">
      <c r="A9" s="360"/>
      <c r="B9" s="371"/>
      <c r="C9" s="371"/>
      <c r="D9" s="370"/>
      <c r="E9" s="372"/>
      <c r="F9" s="371"/>
      <c r="G9" s="371"/>
      <c r="H9" s="370"/>
      <c r="I9" s="372"/>
      <c r="J9" s="371"/>
      <c r="K9" s="371"/>
      <c r="L9" s="370"/>
      <c r="M9" s="372"/>
      <c r="N9" s="371"/>
      <c r="O9" s="371"/>
      <c r="P9" s="370"/>
      <c r="Q9" s="372"/>
      <c r="R9" s="371"/>
      <c r="S9" s="371"/>
      <c r="T9" s="370"/>
      <c r="U9" s="372"/>
      <c r="V9" s="371"/>
      <c r="W9" s="371"/>
      <c r="X9" s="370"/>
      <c r="Y9" s="372"/>
    </row>
    <row r="10" spans="1:25" ht="19.95" customHeight="1" x14ac:dyDescent="0.3">
      <c r="A10" s="400" t="s">
        <v>104</v>
      </c>
      <c r="B10" s="375">
        <f>'Hiver 2017 -18'!W8</f>
        <v>822</v>
      </c>
      <c r="C10" s="361">
        <f>'Hiver 2017 -18'!W15</f>
        <v>21</v>
      </c>
      <c r="D10" s="103">
        <f>'Hiver 2017 -18'!W14</f>
        <v>9</v>
      </c>
      <c r="E10" s="374">
        <f>(C10-D10)/D10</f>
        <v>1.3333333333333333</v>
      </c>
      <c r="F10" s="375">
        <f>'Hiver 2017 -18'!X8</f>
        <v>1222</v>
      </c>
      <c r="G10" s="361">
        <f>'Hiver 2017 -18'!X15</f>
        <v>63</v>
      </c>
      <c r="H10" s="103">
        <f>'Hiver 2017 -18'!X14</f>
        <v>44</v>
      </c>
      <c r="I10" s="374">
        <f>(G10-H10)/H10</f>
        <v>0.43181818181818182</v>
      </c>
      <c r="J10" s="375">
        <f>'Hiver 2017 -18'!Y8</f>
        <v>1348</v>
      </c>
      <c r="K10" s="361">
        <f>'Hiver 2017 -18'!Y15</f>
        <v>17</v>
      </c>
      <c r="L10" s="103">
        <f>'Hiver 2017 -18'!Y14</f>
        <v>14</v>
      </c>
      <c r="M10" s="374">
        <f>(K10-L10)/L10</f>
        <v>0.21428571428571427</v>
      </c>
      <c r="N10" s="375">
        <f>'Hiver 2017 -18'!Z8</f>
        <v>1152</v>
      </c>
      <c r="O10" s="361">
        <f>'Hiver 2017 -18'!Z15</f>
        <v>11</v>
      </c>
      <c r="P10" s="103">
        <f>'Hiver 2017 -18'!Z14</f>
        <v>0</v>
      </c>
      <c r="Q10" s="374" t="e">
        <f>(O10-P10)/P10</f>
        <v>#DIV/0!</v>
      </c>
      <c r="R10" s="375">
        <f>'Hiver 2017 -18'!AA8</f>
        <v>541</v>
      </c>
      <c r="S10" s="361">
        <f>'Hiver 2017 -18'!AA14</f>
        <v>0</v>
      </c>
      <c r="T10" s="103">
        <f>'Hiver 2017 -18'!AA13</f>
        <v>0</v>
      </c>
      <c r="U10" s="374" t="e">
        <f>(S10-T10)/T10</f>
        <v>#DIV/0!</v>
      </c>
      <c r="V10" s="376">
        <f t="shared" ref="V10:X11" si="0">R10+N10+J10+F10+B10</f>
        <v>5085</v>
      </c>
      <c r="W10" s="361">
        <f t="shared" si="0"/>
        <v>112</v>
      </c>
      <c r="X10" s="103">
        <f t="shared" si="0"/>
        <v>67</v>
      </c>
      <c r="Y10" s="374">
        <f>(W10-X10)/X10</f>
        <v>0.67164179104477617</v>
      </c>
    </row>
    <row r="11" spans="1:25" ht="19.95" customHeight="1" x14ac:dyDescent="0.3">
      <c r="A11" s="401" t="s">
        <v>105</v>
      </c>
      <c r="B11" s="376">
        <f>'Hiver 2017 -18'!W29</f>
        <v>273738</v>
      </c>
      <c r="C11" s="366">
        <f>'Hiver 2017 -18'!W36</f>
        <v>5966</v>
      </c>
      <c r="D11" s="103">
        <f>'Hiver 2017 -18'!W35</f>
        <v>2126</v>
      </c>
      <c r="E11" s="374">
        <f>(C11-D11)/D11</f>
        <v>1.8062088428974601</v>
      </c>
      <c r="F11" s="376">
        <f>'Hiver 2017 -18'!X29</f>
        <v>452591</v>
      </c>
      <c r="G11" s="366">
        <f>'Hiver 2017 -18'!X36</f>
        <v>10462</v>
      </c>
      <c r="H11" s="103">
        <f>'Hiver 2017 -18'!X35</f>
        <v>8077</v>
      </c>
      <c r="I11" s="374">
        <f>(G11-H11)/H11</f>
        <v>0.29528290206759933</v>
      </c>
      <c r="J11" s="376">
        <f>'Hiver 2017 -18'!Y29</f>
        <v>654903</v>
      </c>
      <c r="K11" s="366">
        <f>'Hiver 2017 -18'!Y36</f>
        <v>10306.299999999999</v>
      </c>
      <c r="L11" s="103">
        <f>'Hiver 2017 -18'!Y35</f>
        <v>9700</v>
      </c>
      <c r="M11" s="374">
        <f>(K11-L11)/L11</f>
        <v>6.2505154639175178E-2</v>
      </c>
      <c r="N11" s="376">
        <f>'Hiver 2017 -18'!Z29</f>
        <v>473497</v>
      </c>
      <c r="O11" s="366">
        <f>'Hiver 2017 -18'!Z36</f>
        <v>0</v>
      </c>
      <c r="P11" s="103">
        <f>'Hiver 2017 -18'!Z35</f>
        <v>0</v>
      </c>
      <c r="Q11" s="374" t="e">
        <f>(O11-P11)/P11</f>
        <v>#DIV/0!</v>
      </c>
      <c r="R11" s="376">
        <f>'Hiver 2017 -18'!AA29</f>
        <v>191809</v>
      </c>
      <c r="S11" s="366">
        <f>'Hiver 2017 -18'!AA35</f>
        <v>0</v>
      </c>
      <c r="T11" s="103">
        <f>'Hiver 2017 -18'!AA34</f>
        <v>0</v>
      </c>
      <c r="U11" s="374" t="e">
        <f>(S11-T11)/T11</f>
        <v>#DIV/0!</v>
      </c>
      <c r="V11" s="376">
        <f t="shared" si="0"/>
        <v>2046538</v>
      </c>
      <c r="W11" s="366">
        <f t="shared" si="0"/>
        <v>26734.3</v>
      </c>
      <c r="X11" s="103">
        <f t="shared" si="0"/>
        <v>19903</v>
      </c>
      <c r="Y11" s="374">
        <f>(W11-X11)/X11</f>
        <v>0.34322966386976833</v>
      </c>
    </row>
    <row r="12" spans="1:25" ht="19.95" customHeight="1" x14ac:dyDescent="0.3">
      <c r="A12" s="401" t="s">
        <v>107</v>
      </c>
      <c r="B12" s="376">
        <f>'Hiver 2017 -18'!W50</f>
        <v>333.01459854014598</v>
      </c>
      <c r="C12" s="366">
        <f>C11/C10</f>
        <v>284.09523809523807</v>
      </c>
      <c r="D12" s="368">
        <f>D11/D10</f>
        <v>236.22222222222223</v>
      </c>
      <c r="E12" s="374">
        <f>(C12-D12)/D12</f>
        <v>0.20266093267033988</v>
      </c>
      <c r="F12" s="376">
        <f>'Hiver 2017 -18'!X50</f>
        <v>370.36906710310967</v>
      </c>
      <c r="G12" s="366">
        <f>G11/G10</f>
        <v>166.06349206349208</v>
      </c>
      <c r="H12" s="368">
        <f>H11/H10</f>
        <v>183.56818181818181</v>
      </c>
      <c r="I12" s="374">
        <f>(G12-H12)/H12</f>
        <v>-9.5357973159136855E-2</v>
      </c>
      <c r="J12" s="376">
        <f>'Hiver 2017 -18'!Y50</f>
        <v>485.83308605341244</v>
      </c>
      <c r="K12" s="366">
        <f>K11/K10</f>
        <v>606.25294117647059</v>
      </c>
      <c r="L12" s="368">
        <f>L11/L10</f>
        <v>692.85714285714289</v>
      </c>
      <c r="M12" s="374">
        <f>(K12-L12)/L12</f>
        <v>-0.12499575500303219</v>
      </c>
      <c r="N12" s="376">
        <f>'Hiver 2017 -18'!Z50</f>
        <v>411.02170138888891</v>
      </c>
      <c r="O12" s="366">
        <f>O11/O10</f>
        <v>0</v>
      </c>
      <c r="P12" s="368" t="e">
        <f>P11/P10</f>
        <v>#DIV/0!</v>
      </c>
      <c r="Q12" s="374" t="e">
        <f>(O12-P12)/P12</f>
        <v>#DIV/0!</v>
      </c>
      <c r="R12" s="376">
        <f>'Hiver 2017 -18'!AA50</f>
        <v>354.54528650646949</v>
      </c>
      <c r="S12" s="366" t="e">
        <f>S11/S10</f>
        <v>#DIV/0!</v>
      </c>
      <c r="T12" s="368" t="e">
        <f>T11/T10</f>
        <v>#DIV/0!</v>
      </c>
      <c r="U12" s="374" t="e">
        <f>(S12-T12)/T12</f>
        <v>#DIV/0!</v>
      </c>
      <c r="V12" s="376">
        <f>(R12+N12+J12+F12+B12)/5</f>
        <v>390.95674791840531</v>
      </c>
      <c r="W12" s="366">
        <f>W11/W10</f>
        <v>238.69910714285714</v>
      </c>
      <c r="X12" s="368">
        <f>X11/X10</f>
        <v>297.05970149253733</v>
      </c>
      <c r="Y12" s="374">
        <f>(W12-X12)/X12</f>
        <v>-0.19646082607790646</v>
      </c>
    </row>
    <row r="13" spans="1:25" ht="19.95" customHeight="1" x14ac:dyDescent="0.3">
      <c r="A13" s="401" t="s">
        <v>108</v>
      </c>
      <c r="B13" s="377">
        <f>'Hiver 2017 -18'!W70</f>
        <v>0.70076726342710993</v>
      </c>
      <c r="C13" s="365">
        <f>'Hiver 2017 -18'!W77</f>
        <v>2.377717391304348E-3</v>
      </c>
      <c r="D13" s="369">
        <f>'Hiver 2017 -18'!W76</f>
        <v>1.0190217391304348E-3</v>
      </c>
      <c r="E13" s="362"/>
      <c r="F13" s="377">
        <f>'Hiver 2017 -18'!X70</f>
        <v>0.57129499766245906</v>
      </c>
      <c r="G13" s="365">
        <f>'Hiver 2017 -18'!X77</f>
        <v>7.1331521739130431E-3</v>
      </c>
      <c r="H13" s="369">
        <f>'Hiver 2017 -18'!X76</f>
        <v>4.9818840579710141E-3</v>
      </c>
      <c r="I13" s="362"/>
      <c r="J13" s="377">
        <f>'Hiver 2017 -18'!Y70</f>
        <v>0.6977225672877847</v>
      </c>
      <c r="K13" s="365">
        <f>'Hiver 2017 -18'!Y77</f>
        <v>1.9248188405797102E-3</v>
      </c>
      <c r="L13" s="369">
        <f>'Hiver 2017 -18'!Y76</f>
        <v>1.585144927536232E-3</v>
      </c>
      <c r="M13" s="362"/>
      <c r="N13" s="377">
        <f>'Hiver 2017 -18'!Z70</f>
        <v>0.53856942496493687</v>
      </c>
      <c r="O13" s="365">
        <f>'Hiver 2017 -18'!Z76</f>
        <v>0</v>
      </c>
      <c r="P13" s="369">
        <f>'Hiver 2017 -18'!Z75</f>
        <v>0</v>
      </c>
      <c r="Q13" s="362"/>
      <c r="R13" s="377">
        <f>'Hiver 2017 -18'!AA70</f>
        <v>0.37336093857832986</v>
      </c>
      <c r="S13" s="365">
        <f>'Hiver 2017 -18'!AA76</f>
        <v>0</v>
      </c>
      <c r="T13" s="369">
        <f>'Hiver 2017 -18'!AA75</f>
        <v>0</v>
      </c>
      <c r="U13" s="362"/>
      <c r="V13" s="377">
        <f>(R13+N13+J13+F13+B13)/5</f>
        <v>0.57634303838412404</v>
      </c>
      <c r="W13" s="365">
        <f>(S13+O13+K13+G13+C13)/5</f>
        <v>2.2871376811594204E-3</v>
      </c>
      <c r="X13" s="369">
        <f>(T13+P13+L13+H13+D13)/5</f>
        <v>1.5172101449275363E-3</v>
      </c>
      <c r="Y13" s="362"/>
    </row>
    <row r="14" spans="1:25" ht="19.95" customHeight="1" thickBot="1" x14ac:dyDescent="0.35">
      <c r="A14" s="402" t="s">
        <v>106</v>
      </c>
      <c r="B14" s="378"/>
      <c r="C14" s="363">
        <v>2252</v>
      </c>
      <c r="D14" s="373">
        <v>0</v>
      </c>
      <c r="E14" s="364"/>
      <c r="F14" s="378"/>
      <c r="G14" s="363">
        <v>2867</v>
      </c>
      <c r="H14" s="373">
        <v>2867</v>
      </c>
      <c r="I14" s="364"/>
      <c r="J14" s="378"/>
      <c r="K14" s="363">
        <v>7495</v>
      </c>
      <c r="L14" s="373">
        <v>7495</v>
      </c>
      <c r="M14" s="364"/>
      <c r="N14" s="378"/>
      <c r="O14" s="363">
        <v>0</v>
      </c>
      <c r="P14" s="373">
        <v>0</v>
      </c>
      <c r="Q14" s="364"/>
      <c r="R14" s="378"/>
      <c r="S14" s="363"/>
      <c r="T14" s="373"/>
      <c r="U14" s="364"/>
      <c r="V14" s="378"/>
      <c r="W14" s="363"/>
      <c r="X14" s="373"/>
      <c r="Y14" s="364"/>
    </row>
    <row r="15" spans="1:25" ht="19.95" customHeight="1" thickBot="1" x14ac:dyDescent="0.35">
      <c r="A15" s="360"/>
    </row>
    <row r="16" spans="1:25" ht="19.95" customHeight="1" thickBot="1" x14ac:dyDescent="0.35">
      <c r="A16" s="385" t="s">
        <v>113</v>
      </c>
      <c r="B16" s="392">
        <v>42978</v>
      </c>
      <c r="C16" s="393">
        <f>B16+7</f>
        <v>42985</v>
      </c>
      <c r="D16" s="393">
        <f t="shared" ref="D16:Y16" si="1">C16+7</f>
        <v>42992</v>
      </c>
      <c r="E16" s="393">
        <f t="shared" si="1"/>
        <v>42999</v>
      </c>
      <c r="F16" s="393">
        <f t="shared" si="1"/>
        <v>43006</v>
      </c>
      <c r="G16" s="393">
        <f t="shared" si="1"/>
        <v>43013</v>
      </c>
      <c r="H16" s="393">
        <f t="shared" si="1"/>
        <v>43020</v>
      </c>
      <c r="I16" s="393">
        <f t="shared" si="1"/>
        <v>43027</v>
      </c>
      <c r="J16" s="393">
        <f t="shared" si="1"/>
        <v>43034</v>
      </c>
      <c r="K16" s="393">
        <f t="shared" si="1"/>
        <v>43041</v>
      </c>
      <c r="L16" s="393">
        <f t="shared" si="1"/>
        <v>43048</v>
      </c>
      <c r="M16" s="393">
        <f t="shared" si="1"/>
        <v>43055</v>
      </c>
      <c r="N16" s="393">
        <f t="shared" si="1"/>
        <v>43062</v>
      </c>
      <c r="O16" s="393">
        <f t="shared" si="1"/>
        <v>43069</v>
      </c>
      <c r="P16" s="393">
        <f t="shared" si="1"/>
        <v>43076</v>
      </c>
      <c r="Q16" s="393">
        <f t="shared" si="1"/>
        <v>43083</v>
      </c>
      <c r="R16" s="393">
        <f t="shared" si="1"/>
        <v>43090</v>
      </c>
      <c r="S16" s="393">
        <f t="shared" si="1"/>
        <v>43097</v>
      </c>
      <c r="T16" s="393">
        <f t="shared" si="1"/>
        <v>43104</v>
      </c>
      <c r="U16" s="393">
        <f t="shared" si="1"/>
        <v>43111</v>
      </c>
      <c r="V16" s="393">
        <f t="shared" si="1"/>
        <v>43118</v>
      </c>
      <c r="W16" s="393">
        <f t="shared" si="1"/>
        <v>43125</v>
      </c>
      <c r="X16" s="393">
        <f t="shared" si="1"/>
        <v>43132</v>
      </c>
      <c r="Y16" s="394">
        <f t="shared" si="1"/>
        <v>43139</v>
      </c>
    </row>
    <row r="17" spans="1:31" x14ac:dyDescent="0.3">
      <c r="A17" s="387" t="s">
        <v>78</v>
      </c>
      <c r="B17" s="388">
        <f>SUM('Pick up 1'!C7:DZ7)</f>
        <v>2</v>
      </c>
      <c r="C17" s="389">
        <f>SUM('Pick up 1'!C15:DZ15)</f>
        <v>1</v>
      </c>
      <c r="D17" s="389">
        <f>SUM('Pick up 1'!C23:DZ23)</f>
        <v>1</v>
      </c>
      <c r="E17" s="389">
        <f>SUM('Pick up 1'!C31:DZ31)</f>
        <v>1</v>
      </c>
      <c r="F17" s="389">
        <f>SUM('Pick up 1'!C39:DZ39)</f>
        <v>2</v>
      </c>
      <c r="G17" s="389">
        <f>SUM('Pick up 1'!D47:EA47)</f>
        <v>2</v>
      </c>
      <c r="H17" s="389"/>
      <c r="I17" s="389"/>
      <c r="J17" s="389"/>
      <c r="K17" s="389"/>
      <c r="L17" s="389"/>
      <c r="M17" s="389"/>
      <c r="N17" s="389"/>
      <c r="O17" s="389"/>
      <c r="P17" s="389"/>
      <c r="Q17" s="389"/>
      <c r="R17" s="389"/>
      <c r="S17" s="389"/>
      <c r="T17" s="389"/>
      <c r="U17" s="389"/>
      <c r="V17" s="389"/>
      <c r="W17" s="389"/>
      <c r="X17" s="389"/>
      <c r="Y17" s="386"/>
    </row>
    <row r="18" spans="1:31" x14ac:dyDescent="0.3">
      <c r="A18" s="383" t="s">
        <v>79</v>
      </c>
      <c r="B18" s="390">
        <f>SUM('Pick up 1'!C8:DZ8)</f>
        <v>6</v>
      </c>
      <c r="C18" s="103">
        <f>SUM('Pick up 1'!C16:DZ16)</f>
        <v>3</v>
      </c>
      <c r="D18" s="103">
        <f>SUM('Pick up 1'!D24:EA24)</f>
        <v>2</v>
      </c>
      <c r="E18" s="103">
        <f>SUM('Pick up 1'!E32:EB32)</f>
        <v>4</v>
      </c>
      <c r="F18" s="103">
        <f>SUM('Pick up 1'!C40:DZ40)</f>
        <v>6</v>
      </c>
      <c r="G18" s="103">
        <f>SUM('Pick up 1'!D48:EA48)</f>
        <v>6</v>
      </c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362"/>
    </row>
    <row r="19" spans="1:31" x14ac:dyDescent="0.3">
      <c r="A19" s="383" t="s">
        <v>77</v>
      </c>
      <c r="B19" s="390">
        <f>SUM('Pick up 1'!C9:DZ9)</f>
        <v>0</v>
      </c>
      <c r="C19" s="103">
        <f>SUM('Pick up 1'!C17:DZ17)</f>
        <v>0</v>
      </c>
      <c r="D19" s="103">
        <f>SUM('Pick up 1'!D25:EA25)</f>
        <v>0</v>
      </c>
      <c r="E19" s="103">
        <f>SUM('Pick up 1'!E33:EB33)</f>
        <v>0</v>
      </c>
      <c r="F19" s="103">
        <f>SUM('Pick up 1'!C41:DZ41)</f>
        <v>0</v>
      </c>
      <c r="G19" s="103">
        <f>SUM('Pick up 1'!D49:EA49)</f>
        <v>0</v>
      </c>
      <c r="H19" s="103"/>
      <c r="I19" s="103"/>
      <c r="J19" s="103"/>
      <c r="K19" s="103"/>
      <c r="L19" s="103"/>
      <c r="M19" s="103"/>
      <c r="N19" s="103"/>
      <c r="O19" s="103"/>
      <c r="P19" s="103"/>
      <c r="Q19" s="103"/>
      <c r="R19" s="103"/>
      <c r="S19" s="103"/>
      <c r="T19" s="103"/>
      <c r="U19" s="103"/>
      <c r="V19" s="103"/>
      <c r="W19" s="103"/>
      <c r="X19" s="103"/>
      <c r="Y19" s="362"/>
    </row>
    <row r="20" spans="1:31" x14ac:dyDescent="0.3">
      <c r="A20" s="383" t="s">
        <v>82</v>
      </c>
      <c r="B20" s="390">
        <f>SUM('Pick up 1'!C10:DZ10)</f>
        <v>1</v>
      </c>
      <c r="C20" s="103">
        <f>SUM('Pick up 1'!C18:DZ18)</f>
        <v>0</v>
      </c>
      <c r="D20" s="103">
        <f>SUM('Pick up 1'!D26:EA26)</f>
        <v>0</v>
      </c>
      <c r="E20" s="103">
        <f>SUM('Pick up 1'!E34:EB34)</f>
        <v>0</v>
      </c>
      <c r="F20" s="103">
        <f>SUM('Pick up 1'!C42:DZ42)</f>
        <v>0</v>
      </c>
      <c r="G20" s="103">
        <f>SUM('Pick up 1'!D50:EA50)</f>
        <v>3</v>
      </c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362"/>
      <c r="AE20" s="395"/>
    </row>
    <row r="21" spans="1:31" x14ac:dyDescent="0.3">
      <c r="A21" s="383" t="s">
        <v>83</v>
      </c>
      <c r="B21" s="390">
        <f>SUM('Pick up 1'!C11:DZ11)</f>
        <v>0</v>
      </c>
      <c r="C21" s="103">
        <f>SUM('Pick up 1'!C19:DZ19)</f>
        <v>0</v>
      </c>
      <c r="D21" s="103">
        <f>SUM('Pick up 1'!D27:EA27)</f>
        <v>0</v>
      </c>
      <c r="E21" s="103">
        <f>SUM('Pick up 1'!E35:EB35)</f>
        <v>0</v>
      </c>
      <c r="F21" s="103">
        <f>SUM('Pick up 1'!C43:DZ43)</f>
        <v>0</v>
      </c>
      <c r="G21" s="103">
        <f>SUM('Pick up 1'!D51:EA51)</f>
        <v>0</v>
      </c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3"/>
      <c r="U21" s="103"/>
      <c r="V21" s="103"/>
      <c r="W21" s="103"/>
      <c r="X21" s="103"/>
      <c r="Y21" s="362"/>
    </row>
    <row r="22" spans="1:31" ht="15" thickBot="1" x14ac:dyDescent="0.35">
      <c r="A22" s="384" t="s">
        <v>38</v>
      </c>
      <c r="B22" s="391">
        <f>SUM('Pick up 1'!C12:DZ12)</f>
        <v>0</v>
      </c>
      <c r="C22" s="373">
        <f>SUM('Pick up 1'!C20:DZ20)</f>
        <v>0</v>
      </c>
      <c r="D22" s="373">
        <f>SUM('Pick up 1'!D28:EA28)</f>
        <v>0</v>
      </c>
      <c r="E22" s="373">
        <f>SUM('Pick up 1'!E36:EB36)</f>
        <v>0</v>
      </c>
      <c r="F22" s="373">
        <f>SUM('Pick up 1'!C44:DZ44)</f>
        <v>0</v>
      </c>
      <c r="G22" s="373">
        <f>SUM('Pick up 1'!D52:EA52)</f>
        <v>0</v>
      </c>
      <c r="H22" s="373"/>
      <c r="I22" s="373"/>
      <c r="J22" s="373"/>
      <c r="K22" s="373"/>
      <c r="L22" s="373"/>
      <c r="M22" s="373"/>
      <c r="N22" s="373"/>
      <c r="O22" s="373"/>
      <c r="P22" s="373"/>
      <c r="Q22" s="373"/>
      <c r="R22" s="373"/>
      <c r="S22" s="373"/>
      <c r="T22" s="373"/>
      <c r="U22" s="373"/>
      <c r="V22" s="373"/>
      <c r="W22" s="373"/>
      <c r="X22" s="373"/>
      <c r="Y22" s="364"/>
    </row>
    <row r="27" spans="1:31" x14ac:dyDescent="0.3">
      <c r="Y27" s="395"/>
    </row>
  </sheetData>
  <mergeCells count="3">
    <mergeCell ref="B2:N2"/>
    <mergeCell ref="B4:V4"/>
    <mergeCell ref="B5:N5"/>
  </mergeCells>
  <conditionalFormatting sqref="E10:E12 I10:I12 M10:M12 Q10:Q12 U10:U12">
    <cfRule type="cellIs" dxfId="176" priority="3" operator="greaterThan">
      <formula>0</formula>
    </cfRule>
  </conditionalFormatting>
  <conditionalFormatting sqref="E10:E12 I10:I12 M10:M12 Q10:Q12 U10:U12 Y10:Y12">
    <cfRule type="cellIs" dxfId="175" priority="1" operator="lessThan">
      <formula>0</formula>
    </cfRule>
    <cfRule type="cellIs" dxfId="174" priority="2" operator="greaterThan">
      <formula>0</formula>
    </cfRule>
  </conditionalFormatting>
  <pageMargins left="0.7" right="0.7" top="0.75" bottom="0.75" header="0.3" footer="0.3"/>
  <pageSetup paperSize="9" scale="57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E8EB0-862F-4CCA-A795-037DE7B3891D}">
  <sheetPr codeName="Feuil7">
    <pageSetUpPr fitToPage="1"/>
  </sheetPr>
  <dimension ref="A1:AB85"/>
  <sheetViews>
    <sheetView zoomScale="55" zoomScaleNormal="55" workbookViewId="0">
      <selection activeCell="Z36" sqref="Z36"/>
    </sheetView>
  </sheetViews>
  <sheetFormatPr baseColWidth="10" defaultRowHeight="14.4" outlineLevelRow="1" x14ac:dyDescent="0.3"/>
  <cols>
    <col min="1" max="1" width="22.44140625" customWidth="1"/>
    <col min="2" max="2" width="15.6640625" customWidth="1"/>
    <col min="3" max="3" width="13.88671875" hidden="1" customWidth="1"/>
    <col min="4" max="21" width="10.6640625" hidden="1" customWidth="1"/>
    <col min="22" max="22" width="11.5546875" hidden="1" customWidth="1"/>
    <col min="23" max="27" width="15.33203125" customWidth="1"/>
    <col min="28" max="28" width="14.5546875" style="36" customWidth="1"/>
  </cols>
  <sheetData>
    <row r="1" spans="1:28" ht="25.8" x14ac:dyDescent="0.5">
      <c r="A1" s="35" t="s">
        <v>89</v>
      </c>
    </row>
    <row r="2" spans="1:28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W2" s="36"/>
      <c r="X2" s="36"/>
      <c r="Y2" s="36"/>
      <c r="Z2" s="36"/>
      <c r="AA2" s="36"/>
    </row>
    <row r="3" spans="1:28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W3" s="241">
        <v>69</v>
      </c>
      <c r="X3" s="36"/>
      <c r="Y3" s="36"/>
      <c r="Z3" s="36"/>
      <c r="AA3" s="36"/>
    </row>
    <row r="4" spans="1:28" x14ac:dyDescent="0.3">
      <c r="A4" s="42" t="s">
        <v>24</v>
      </c>
      <c r="B4" s="43"/>
      <c r="C4" s="44">
        <f>'Décembre 17'!C4+'Janvier 18'!C4+'Février 18'!C4+'Mars 18'!C4+'Avril 18'!C4</f>
        <v>128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W4" s="242">
        <v>128</v>
      </c>
      <c r="X4" s="36"/>
      <c r="Y4" s="36"/>
      <c r="Z4" s="36"/>
      <c r="AA4" s="36"/>
    </row>
    <row r="5" spans="1:28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W5" s="36"/>
      <c r="X5" s="36"/>
      <c r="Y5" s="36"/>
      <c r="Z5" s="36"/>
      <c r="AA5" s="36"/>
    </row>
    <row r="6" spans="1:28" x14ac:dyDescent="0.3">
      <c r="A6" s="346" t="s">
        <v>26</v>
      </c>
      <c r="B6" s="346"/>
      <c r="C6" s="347"/>
      <c r="D6" s="330">
        <v>43084</v>
      </c>
      <c r="E6" s="333">
        <v>43092</v>
      </c>
      <c r="F6" s="333">
        <v>43099</v>
      </c>
      <c r="G6" s="330">
        <v>42742</v>
      </c>
      <c r="H6" s="330">
        <v>42748</v>
      </c>
      <c r="I6" s="330">
        <v>42755</v>
      </c>
      <c r="J6" s="329">
        <v>42762</v>
      </c>
      <c r="K6" s="329">
        <v>42769</v>
      </c>
      <c r="L6" s="333">
        <v>42776</v>
      </c>
      <c r="M6" s="333">
        <v>42783</v>
      </c>
      <c r="N6" s="333">
        <v>42790</v>
      </c>
      <c r="O6" s="329">
        <v>42798</v>
      </c>
      <c r="P6" s="329">
        <v>42804</v>
      </c>
      <c r="Q6" s="330">
        <v>42811</v>
      </c>
      <c r="R6" s="329">
        <v>42818</v>
      </c>
      <c r="S6" s="329">
        <v>42825</v>
      </c>
      <c r="T6" s="330">
        <v>42832</v>
      </c>
      <c r="U6" s="330">
        <v>42839</v>
      </c>
      <c r="W6" s="408"/>
      <c r="X6" s="409"/>
      <c r="Y6" s="409"/>
      <c r="Z6" s="409"/>
      <c r="AA6" s="409"/>
      <c r="AB6" s="418"/>
    </row>
    <row r="7" spans="1:28" s="50" customFormat="1" ht="28.8" x14ac:dyDescent="0.3">
      <c r="A7" s="332"/>
      <c r="B7" s="349" t="s">
        <v>27</v>
      </c>
      <c r="C7" s="349" t="s">
        <v>88</v>
      </c>
      <c r="D7" s="331">
        <v>1</v>
      </c>
      <c r="E7" s="334">
        <v>2</v>
      </c>
      <c r="F7" s="334">
        <v>3</v>
      </c>
      <c r="G7" s="331">
        <v>4</v>
      </c>
      <c r="H7" s="331">
        <v>5</v>
      </c>
      <c r="I7" s="331">
        <v>6</v>
      </c>
      <c r="J7" s="48">
        <v>7</v>
      </c>
      <c r="K7" s="48">
        <v>8</v>
      </c>
      <c r="L7" s="334">
        <v>9</v>
      </c>
      <c r="M7" s="334">
        <v>10</v>
      </c>
      <c r="N7" s="334">
        <v>11</v>
      </c>
      <c r="O7" s="48">
        <v>12</v>
      </c>
      <c r="P7" s="48">
        <v>13</v>
      </c>
      <c r="Q7" s="331">
        <v>14</v>
      </c>
      <c r="R7" s="48">
        <v>15</v>
      </c>
      <c r="S7" s="48">
        <v>16</v>
      </c>
      <c r="T7" s="331">
        <v>17</v>
      </c>
      <c r="U7" s="331">
        <v>18</v>
      </c>
      <c r="W7" s="410" t="s">
        <v>90</v>
      </c>
      <c r="X7" s="336" t="s">
        <v>91</v>
      </c>
      <c r="Y7" s="336" t="s">
        <v>92</v>
      </c>
      <c r="Z7" s="336" t="s">
        <v>94</v>
      </c>
      <c r="AA7" s="336" t="s">
        <v>93</v>
      </c>
      <c r="AB7" s="419" t="s">
        <v>95</v>
      </c>
    </row>
    <row r="8" spans="1:28" x14ac:dyDescent="0.3">
      <c r="A8" s="51" t="s">
        <v>29</v>
      </c>
      <c r="B8" s="52"/>
      <c r="C8" s="105">
        <f>'Décembre 17'!C8+'Janvier 18'!C8+'Février 18'!C8+'Mars 18'!C8+'Avril 18'!C8</f>
        <v>5085</v>
      </c>
      <c r="D8" s="55">
        <f>SUM('Décembre 17'!R8:Y8)</f>
        <v>228</v>
      </c>
      <c r="E8" s="55">
        <f>SUM('Décembre 17'!Z8:AF8)</f>
        <v>456</v>
      </c>
      <c r="F8" s="55">
        <f>SUM('Décembre 17'!AG8:AH8)+SUM('Janvier 18'!D8:I8)</f>
        <v>550</v>
      </c>
      <c r="G8" s="55">
        <f>SUM('Janvier 18'!J8:O8)</f>
        <v>172</v>
      </c>
      <c r="H8" s="55">
        <f>SUM('Janvier 18'!P8:V8)</f>
        <v>215</v>
      </c>
      <c r="I8" s="55">
        <f>SUM('Janvier 18'!W8:AC8)</f>
        <v>222</v>
      </c>
      <c r="J8" s="55">
        <f>SUM('Janvier 18'!AD8:AH8)+SUM('Février 18'!D8:E8)</f>
        <v>274</v>
      </c>
      <c r="K8" s="55">
        <f>SUM('Février 18'!F8:L8)</f>
        <v>301</v>
      </c>
      <c r="L8" s="55">
        <f>SUM('Février 18'!M8:S8)</f>
        <v>332</v>
      </c>
      <c r="M8" s="55">
        <f>SUM('Février 18'!T8:Z8)</f>
        <v>377</v>
      </c>
      <c r="N8" s="55">
        <f>SUM('Février 18'!AA8:AE8)+SUM('Mars 18'!D8:F8)</f>
        <v>432</v>
      </c>
      <c r="O8" s="55">
        <f>SUM('Mars 18'!G8:L8)</f>
        <v>218</v>
      </c>
      <c r="P8" s="55">
        <f>SUM('Mars 18'!M8:S8)</f>
        <v>265</v>
      </c>
      <c r="Q8" s="55">
        <f>SUM('Mars 18'!T8:Z8)</f>
        <v>241</v>
      </c>
      <c r="R8" s="55">
        <f>SUM('Mars 18'!AA8:AG8)</f>
        <v>220</v>
      </c>
      <c r="S8" s="55">
        <f>SUM('Mars 18'!AH8)+SUM('Avril 18'!D8:I8)</f>
        <v>239</v>
      </c>
      <c r="T8" s="55">
        <f>SUM('Avril 18'!J8:P8)</f>
        <v>197</v>
      </c>
      <c r="U8" s="55">
        <f>SUM('Avril 18'!Q8:X8)</f>
        <v>146</v>
      </c>
      <c r="V8" s="56"/>
      <c r="W8" s="411">
        <f>'Décembre 17'!C8</f>
        <v>822</v>
      </c>
      <c r="X8" s="406">
        <f>'Janvier 18'!C8</f>
        <v>1222</v>
      </c>
      <c r="Y8" s="406">
        <f>'Février 18'!C8</f>
        <v>1348</v>
      </c>
      <c r="Z8" s="406">
        <f>'Mars 18'!C8</f>
        <v>1152</v>
      </c>
      <c r="AA8" s="406">
        <f>'Avril 18'!C8</f>
        <v>541</v>
      </c>
      <c r="AB8" s="420">
        <f>SUM(W8:AA8)</f>
        <v>5085</v>
      </c>
    </row>
    <row r="9" spans="1:28" x14ac:dyDescent="0.3">
      <c r="A9" s="57">
        <v>42978</v>
      </c>
      <c r="B9" s="58">
        <f>AB9/$AB$8</f>
        <v>2.7531956735496557E-3</v>
      </c>
      <c r="C9" s="59">
        <f t="shared" ref="C9:C22" si="0">SUM(D9:U9)</f>
        <v>14</v>
      </c>
      <c r="D9" s="65">
        <f>SUM('Décembre 17'!R27:Y27)</f>
        <v>0</v>
      </c>
      <c r="E9" s="65">
        <f>SUM('Décembre 17'!Z27:AE27)</f>
        <v>0</v>
      </c>
      <c r="F9" s="65">
        <f>SUM('Décembre 17'!AF27:AH27)+SUM('Janvier 18'!D27:I27)</f>
        <v>0</v>
      </c>
      <c r="G9" s="65">
        <f>SUM('Janvier 18'!J27:O27)</f>
        <v>0</v>
      </c>
      <c r="H9" s="65">
        <f>SUM('Janvier 18'!P27:V27)</f>
        <v>0</v>
      </c>
      <c r="I9" s="65">
        <f>SUM('Janvier 18'!W27:AC27)</f>
        <v>7</v>
      </c>
      <c r="J9" s="65">
        <f>SUM('Janvier 18'!AD27:AG27)+SUM('Février 18'!D27:E27)</f>
        <v>0</v>
      </c>
      <c r="K9" s="65">
        <f>SUM('Février 18'!F27:L27)</f>
        <v>1</v>
      </c>
      <c r="L9" s="65">
        <f>SUM('Février 18'!M27:S27)</f>
        <v>6</v>
      </c>
      <c r="M9" s="65">
        <f>SUM('Février 18'!T27:Z27)</f>
        <v>0</v>
      </c>
      <c r="N9" s="65">
        <f>SUM('Février 18'!AA27:AE27)+SUM('Mars 18'!D27:F27)</f>
        <v>0</v>
      </c>
      <c r="O9" s="65">
        <f>SUM('Mars 18'!G27:L27)</f>
        <v>0</v>
      </c>
      <c r="P9" s="65">
        <f>SUM('Mars 18'!M27:S27)</f>
        <v>0</v>
      </c>
      <c r="Q9" s="65">
        <f>SUM('Mars 18'!T27:Z27)</f>
        <v>0</v>
      </c>
      <c r="R9" s="65">
        <f>SUM('Mars 18'!AA27:AG27)</f>
        <v>0</v>
      </c>
      <c r="S9" s="65">
        <f>SUM('Mars 18'!AH27)+SUM('Avril 18'!D27:I27)</f>
        <v>0</v>
      </c>
      <c r="T9" s="65">
        <f>SUM('Avril 18'!J27:P27)</f>
        <v>0</v>
      </c>
      <c r="U9" s="65">
        <f>SUM('Avril 18'!Q27:X27)</f>
        <v>0</v>
      </c>
      <c r="W9" s="217">
        <f>'Décembre 17'!C27</f>
        <v>0</v>
      </c>
      <c r="X9" s="218">
        <f>'Janvier 18'!C27</f>
        <v>7</v>
      </c>
      <c r="Y9" s="218">
        <f>'Février 18'!C27</f>
        <v>7</v>
      </c>
      <c r="Z9" s="218">
        <f>'Mars 18'!C27</f>
        <v>0</v>
      </c>
      <c r="AA9" s="218">
        <f>'Avril 18'!C27</f>
        <v>0</v>
      </c>
      <c r="AB9" s="421">
        <f t="shared" ref="AB9:AB22" si="1">SUM(W9:AA9)</f>
        <v>14</v>
      </c>
    </row>
    <row r="10" spans="1:28" x14ac:dyDescent="0.3">
      <c r="A10" s="57">
        <f>A9+7</f>
        <v>42985</v>
      </c>
      <c r="B10" s="58">
        <f t="shared" ref="B10:B22" si="2">AB10/$AB$8</f>
        <v>4.5821042281219269E-2</v>
      </c>
      <c r="C10" s="59">
        <f t="shared" si="0"/>
        <v>233</v>
      </c>
      <c r="D10" s="65">
        <f>SUM('Décembre 17'!R28:Y28)</f>
        <v>0</v>
      </c>
      <c r="E10" s="65">
        <f>SUM('Décembre 17'!Z28:AE28)</f>
        <v>0</v>
      </c>
      <c r="F10" s="65">
        <f>SUM('Décembre 17'!AF28:AH28)+SUM('Janvier 18'!D28:I28)</f>
        <v>0</v>
      </c>
      <c r="G10" s="65">
        <f>SUM('Janvier 18'!J28:O28)</f>
        <v>4</v>
      </c>
      <c r="H10" s="65">
        <f>SUM('Janvier 18'!P28:V28)</f>
        <v>1</v>
      </c>
      <c r="I10" s="65">
        <f>SUM('Janvier 18'!W28:AC28)</f>
        <v>7</v>
      </c>
      <c r="J10" s="65">
        <f>SUM('Janvier 18'!AD28:AG28)+SUM('Février 18'!D28:E28)</f>
        <v>0</v>
      </c>
      <c r="K10" s="65">
        <f>SUM('Février 18'!F28:L28)</f>
        <v>1</v>
      </c>
      <c r="L10" s="65">
        <f>SUM('Février 18'!M28:S28)</f>
        <v>12</v>
      </c>
      <c r="M10" s="65">
        <f>SUM('Février 18'!T28:Z28)</f>
        <v>1</v>
      </c>
      <c r="N10" s="65">
        <f>SUM('Février 18'!AA28:AE28)+SUM('Mars 18'!D28:F28)</f>
        <v>0</v>
      </c>
      <c r="O10" s="65">
        <f>SUM('Mars 18'!G28:L28)</f>
        <v>0</v>
      </c>
      <c r="P10" s="65">
        <f>SUM('Mars 18'!M28:S28)</f>
        <v>207</v>
      </c>
      <c r="Q10" s="65">
        <f>SUM('Mars 18'!T28:Z28)</f>
        <v>0</v>
      </c>
      <c r="R10" s="65">
        <f>SUM('Mars 18'!AA28:AG28)</f>
        <v>0</v>
      </c>
      <c r="S10" s="65">
        <f>SUM('Mars 18'!AH28)+SUM('Avril 18'!D28:I28)</f>
        <v>0</v>
      </c>
      <c r="T10" s="65">
        <f>SUM('Avril 18'!J28:P28)</f>
        <v>0</v>
      </c>
      <c r="U10" s="65">
        <f>SUM('Avril 18'!Q28:X28)</f>
        <v>0</v>
      </c>
      <c r="W10" s="217">
        <f>'Décembre 17'!C28</f>
        <v>0</v>
      </c>
      <c r="X10" s="218">
        <f>'Janvier 18'!C28</f>
        <v>12</v>
      </c>
      <c r="Y10" s="218">
        <f>'Février 18'!C28</f>
        <v>14</v>
      </c>
      <c r="Z10" s="218">
        <f>'Mars 18'!C28</f>
        <v>207</v>
      </c>
      <c r="AA10" s="218">
        <f>'Avril 18'!C28</f>
        <v>0</v>
      </c>
      <c r="AB10" s="421">
        <f t="shared" si="1"/>
        <v>233</v>
      </c>
    </row>
    <row r="11" spans="1:28" x14ac:dyDescent="0.3">
      <c r="A11" s="57">
        <f t="shared" ref="A11:A22" si="3">A10+7</f>
        <v>42992</v>
      </c>
      <c r="B11" s="58">
        <f t="shared" si="2"/>
        <v>4.9754178957718782E-2</v>
      </c>
      <c r="C11" s="59">
        <f t="shared" si="0"/>
        <v>253</v>
      </c>
      <c r="D11" s="65">
        <f>SUM('Décembre 17'!R29:Y29)</f>
        <v>0</v>
      </c>
      <c r="E11" s="65">
        <f>SUM('Décembre 17'!Z29:AE29)</f>
        <v>0</v>
      </c>
      <c r="F11" s="65">
        <f>SUM('Décembre 17'!AF29:AH29)+SUM('Janvier 18'!D29:I29)</f>
        <v>0</v>
      </c>
      <c r="G11" s="65">
        <f>SUM('Janvier 18'!J29:O29)</f>
        <v>4</v>
      </c>
      <c r="H11" s="65">
        <f>SUM('Janvier 18'!P29:V29)</f>
        <v>21</v>
      </c>
      <c r="I11" s="65">
        <f>SUM('Janvier 18'!W29:AC29)</f>
        <v>7</v>
      </c>
      <c r="J11" s="65">
        <f>SUM('Janvier 18'!AD29:AG29)+SUM('Février 18'!D29:E29)</f>
        <v>0</v>
      </c>
      <c r="K11" s="65">
        <f>SUM('Février 18'!F29:L29)</f>
        <v>1</v>
      </c>
      <c r="L11" s="65">
        <f>SUM('Février 18'!M29:S29)</f>
        <v>12</v>
      </c>
      <c r="M11" s="65">
        <f>SUM('Février 18'!T29:Z29)</f>
        <v>1</v>
      </c>
      <c r="N11" s="65">
        <f>SUM('Février 18'!AA29:AE29)+SUM('Mars 18'!D29:F29)</f>
        <v>0</v>
      </c>
      <c r="O11" s="65">
        <f>SUM('Mars 18'!G29:L29)</f>
        <v>0</v>
      </c>
      <c r="P11" s="65">
        <f>SUM('Mars 18'!M29:S29)</f>
        <v>207</v>
      </c>
      <c r="Q11" s="65">
        <f>SUM('Mars 18'!T29:Z29)</f>
        <v>0</v>
      </c>
      <c r="R11" s="65">
        <f>SUM('Mars 18'!AA29:AG29)</f>
        <v>0</v>
      </c>
      <c r="S11" s="65">
        <f>SUM('Mars 18'!AH29)+SUM('Avril 18'!D29:I29)</f>
        <v>0</v>
      </c>
      <c r="T11" s="65">
        <f>SUM('Avril 18'!J29:P29)</f>
        <v>0</v>
      </c>
      <c r="U11" s="65">
        <f>SUM('Avril 18'!Q29:X29)</f>
        <v>0</v>
      </c>
      <c r="W11" s="217">
        <f>'Décembre 17'!C29</f>
        <v>0</v>
      </c>
      <c r="X11" s="218">
        <f>'Janvier 18'!C29</f>
        <v>32</v>
      </c>
      <c r="Y11" s="218">
        <f>'Février 18'!C29</f>
        <v>14</v>
      </c>
      <c r="Z11" s="218">
        <f>'Mars 18'!C29</f>
        <v>207</v>
      </c>
      <c r="AA11" s="218">
        <f>'Avril 18'!C29</f>
        <v>0</v>
      </c>
      <c r="AB11" s="421">
        <f t="shared" si="1"/>
        <v>253</v>
      </c>
    </row>
    <row r="12" spans="1:28" x14ac:dyDescent="0.3">
      <c r="A12" s="57">
        <f t="shared" si="3"/>
        <v>42999</v>
      </c>
      <c r="B12" s="58">
        <f t="shared" si="2"/>
        <v>5.0540806293018679E-2</v>
      </c>
      <c r="C12" s="59">
        <f t="shared" si="0"/>
        <v>257</v>
      </c>
      <c r="D12" s="65">
        <f>SUM('Décembre 17'!R30:Y30)</f>
        <v>0</v>
      </c>
      <c r="E12" s="65">
        <f>SUM('Décembre 17'!Z30:AE30)</f>
        <v>0</v>
      </c>
      <c r="F12" s="65">
        <f>SUM('Décembre 17'!AF30:AH30)+SUM('Janvier 18'!D30:I30)</f>
        <v>4</v>
      </c>
      <c r="G12" s="65">
        <f>SUM('Janvier 18'!J30:O30)</f>
        <v>4</v>
      </c>
      <c r="H12" s="65">
        <f>SUM('Janvier 18'!P30:V30)</f>
        <v>21</v>
      </c>
      <c r="I12" s="65">
        <f>SUM('Janvier 18'!W30:AC30)</f>
        <v>7</v>
      </c>
      <c r="J12" s="65">
        <f>SUM('Janvier 18'!AD30:AG30)+SUM('Février 18'!D30:E30)</f>
        <v>0</v>
      </c>
      <c r="K12" s="65">
        <f>SUM('Février 18'!F30:L30)</f>
        <v>1</v>
      </c>
      <c r="L12" s="65">
        <f>SUM('Février 18'!M30:S30)</f>
        <v>12</v>
      </c>
      <c r="M12" s="65">
        <f>SUM('Février 18'!T30:Z30)</f>
        <v>1</v>
      </c>
      <c r="N12" s="65">
        <f>SUM('Février 18'!AA30:AE30)+SUM('Mars 18'!D30:F30)</f>
        <v>0</v>
      </c>
      <c r="O12" s="65">
        <f>SUM('Mars 18'!G30:L30)</f>
        <v>0</v>
      </c>
      <c r="P12" s="65">
        <f>SUM('Mars 18'!M30:S30)</f>
        <v>207</v>
      </c>
      <c r="Q12" s="65">
        <f>SUM('Mars 18'!T30:Z30)</f>
        <v>0</v>
      </c>
      <c r="R12" s="65">
        <f>SUM('Mars 18'!AA30:AG30)</f>
        <v>0</v>
      </c>
      <c r="S12" s="65">
        <f>SUM('Mars 18'!AH30)+SUM('Avril 18'!D30:I30)</f>
        <v>0</v>
      </c>
      <c r="T12" s="65">
        <f>SUM('Avril 18'!J30:P30)</f>
        <v>0</v>
      </c>
      <c r="U12" s="65">
        <f>SUM('Avril 18'!Q30:X30)</f>
        <v>0</v>
      </c>
      <c r="W12" s="217">
        <f>'Décembre 17'!C30</f>
        <v>2</v>
      </c>
      <c r="X12" s="218">
        <f>'Janvier 18'!C30</f>
        <v>34</v>
      </c>
      <c r="Y12" s="218">
        <f>'Février 18'!C30</f>
        <v>14</v>
      </c>
      <c r="Z12" s="218">
        <f>'Mars 18'!C30</f>
        <v>207</v>
      </c>
      <c r="AA12" s="218">
        <f>'Avril 18'!C30</f>
        <v>0</v>
      </c>
      <c r="AB12" s="421">
        <f t="shared" si="1"/>
        <v>257</v>
      </c>
    </row>
    <row r="13" spans="1:28" x14ac:dyDescent="0.3">
      <c r="A13" s="57">
        <f t="shared" si="3"/>
        <v>43006</v>
      </c>
      <c r="B13" s="58">
        <f t="shared" si="2"/>
        <v>9.8328416912487702E-3</v>
      </c>
      <c r="C13" s="59">
        <f t="shared" si="0"/>
        <v>50</v>
      </c>
      <c r="D13" s="65">
        <f>SUM('Décembre 17'!R31:Y31)</f>
        <v>0</v>
      </c>
      <c r="E13" s="65">
        <f>SUM('Décembre 17'!Z31:AE31)</f>
        <v>0</v>
      </c>
      <c r="F13" s="65">
        <f>SUM('Décembre 17'!AF31:AH31)+SUM('Janvier 18'!D31:I31)</f>
        <v>4</v>
      </c>
      <c r="G13" s="65">
        <f>SUM('Janvier 18'!J31:O31)</f>
        <v>4</v>
      </c>
      <c r="H13" s="65">
        <f>SUM('Janvier 18'!P31:V31)</f>
        <v>21</v>
      </c>
      <c r="I13" s="65">
        <f>SUM('Janvier 18'!W31:AC31)</f>
        <v>7</v>
      </c>
      <c r="J13" s="65">
        <f>SUM('Janvier 18'!AD31:AG31)+SUM('Février 18'!D31:E31)</f>
        <v>0</v>
      </c>
      <c r="K13" s="65">
        <f>SUM('Février 18'!F31:L31)</f>
        <v>1</v>
      </c>
      <c r="L13" s="65">
        <f>SUM('Février 18'!M31:S31)</f>
        <v>12</v>
      </c>
      <c r="M13" s="65">
        <f>SUM('Février 18'!T31:Z31)</f>
        <v>1</v>
      </c>
      <c r="N13" s="65">
        <f>SUM('Février 18'!AA31:AE31)+SUM('Mars 18'!D31:F31)</f>
        <v>0</v>
      </c>
      <c r="O13" s="65">
        <f>SUM('Mars 18'!G31:L31)</f>
        <v>0</v>
      </c>
      <c r="P13" s="65">
        <f>SUM('Mars 18'!M31:S31)</f>
        <v>0</v>
      </c>
      <c r="Q13" s="65">
        <f>SUM('Mars 18'!T31:Z31)</f>
        <v>0</v>
      </c>
      <c r="R13" s="65">
        <f>SUM('Mars 18'!AA31:AG31)</f>
        <v>0</v>
      </c>
      <c r="S13" s="65">
        <f>SUM('Mars 18'!AH31)+SUM('Avril 18'!D31:I31)</f>
        <v>0</v>
      </c>
      <c r="T13" s="65">
        <f>SUM('Avril 18'!J31:P31)</f>
        <v>0</v>
      </c>
      <c r="U13" s="65">
        <f>SUM('Avril 18'!Q31:X31)</f>
        <v>0</v>
      </c>
      <c r="W13" s="217">
        <f>'Décembre 17'!C31</f>
        <v>2</v>
      </c>
      <c r="X13" s="218">
        <f>'Janvier 18'!C31</f>
        <v>34</v>
      </c>
      <c r="Y13" s="218">
        <f>'Février 18'!C31</f>
        <v>14</v>
      </c>
      <c r="Z13" s="218">
        <f>'Mars 18'!C31</f>
        <v>0</v>
      </c>
      <c r="AA13" s="218">
        <f>'Avril 18'!C31</f>
        <v>0</v>
      </c>
      <c r="AB13" s="59">
        <f t="shared" si="1"/>
        <v>50</v>
      </c>
    </row>
    <row r="14" spans="1:28" x14ac:dyDescent="0.3">
      <c r="A14" s="57">
        <f t="shared" si="3"/>
        <v>43013</v>
      </c>
      <c r="B14" s="58">
        <f t="shared" si="2"/>
        <v>1.3176007866273353E-2</v>
      </c>
      <c r="C14" s="59">
        <f t="shared" si="0"/>
        <v>67</v>
      </c>
      <c r="D14" s="65">
        <f>SUM('Décembre 17'!R32:Y32)</f>
        <v>7</v>
      </c>
      <c r="E14" s="65">
        <f>SUM('Décembre 17'!Z32:AE32)</f>
        <v>0</v>
      </c>
      <c r="F14" s="65">
        <f>SUM('Décembre 17'!AF32:AH32)+SUM('Janvier 18'!D32:I32)</f>
        <v>4</v>
      </c>
      <c r="G14" s="65">
        <f>SUM('Janvier 18'!J32:O32)</f>
        <v>4</v>
      </c>
      <c r="H14" s="65">
        <f>SUM('Janvier 18'!P32:V32)</f>
        <v>27</v>
      </c>
      <c r="I14" s="65">
        <f>SUM('Janvier 18'!W32:AC32)</f>
        <v>11</v>
      </c>
      <c r="J14" s="65">
        <f>SUM('Janvier 18'!AD32:AG32)+SUM('Février 18'!D32:E32)</f>
        <v>0</v>
      </c>
      <c r="K14" s="65">
        <f>SUM('Février 18'!F32:L32)</f>
        <v>1</v>
      </c>
      <c r="L14" s="65">
        <f>SUM('Février 18'!M32:S32)</f>
        <v>12</v>
      </c>
      <c r="M14" s="65">
        <f>SUM('Février 18'!T32:Z32)</f>
        <v>1</v>
      </c>
      <c r="N14" s="65">
        <f>SUM('Février 18'!AA32:AE32)+SUM('Mars 18'!D32:F32)</f>
        <v>0</v>
      </c>
      <c r="O14" s="65">
        <f>SUM('Mars 18'!G32:L32)</f>
        <v>0</v>
      </c>
      <c r="P14" s="65">
        <f>SUM('Mars 18'!M32:S32)</f>
        <v>0</v>
      </c>
      <c r="Q14" s="65">
        <f>SUM('Mars 18'!T32:Z32)</f>
        <v>0</v>
      </c>
      <c r="R14" s="65">
        <f>SUM('Mars 18'!AA32:AG32)</f>
        <v>0</v>
      </c>
      <c r="S14" s="65">
        <f>SUM('Mars 18'!AH32)+SUM('Avril 18'!D32:I32)</f>
        <v>0</v>
      </c>
      <c r="T14" s="65">
        <f>SUM('Avril 18'!J32:P32)</f>
        <v>0</v>
      </c>
      <c r="U14" s="65">
        <f>SUM('Avril 18'!Q32:X32)</f>
        <v>0</v>
      </c>
      <c r="W14" s="217">
        <f>'Décembre 17'!C32</f>
        <v>9</v>
      </c>
      <c r="X14" s="218">
        <f>'Janvier 18'!C32</f>
        <v>44</v>
      </c>
      <c r="Y14" s="218">
        <f>'Février 18'!C32</f>
        <v>14</v>
      </c>
      <c r="Z14" s="218">
        <f>'Mars 18'!C32</f>
        <v>0</v>
      </c>
      <c r="AA14" s="218">
        <f>'Avril 18'!C32</f>
        <v>0</v>
      </c>
      <c r="AB14" s="59">
        <f t="shared" si="1"/>
        <v>67</v>
      </c>
    </row>
    <row r="15" spans="1:28" outlineLevel="1" x14ac:dyDescent="0.3">
      <c r="A15" s="57">
        <f t="shared" si="3"/>
        <v>43020</v>
      </c>
      <c r="B15" s="58">
        <f t="shared" si="2"/>
        <v>2.2025565388397245E-2</v>
      </c>
      <c r="C15" s="59">
        <f t="shared" si="0"/>
        <v>112</v>
      </c>
      <c r="D15" s="65">
        <f>SUM('Décembre 17'!R33:Y33)</f>
        <v>19</v>
      </c>
      <c r="E15" s="65">
        <f>SUM('Décembre 17'!Z33:AE33)</f>
        <v>0</v>
      </c>
      <c r="F15" s="65">
        <f>SUM('Décembre 17'!AF33:AH33)+SUM('Janvier 18'!D33:I33)</f>
        <v>4</v>
      </c>
      <c r="G15" s="65">
        <f>SUM('Janvier 18'!J33:O33)</f>
        <v>9</v>
      </c>
      <c r="H15" s="65">
        <f>SUM('Janvier 18'!P33:V33)</f>
        <v>41</v>
      </c>
      <c r="I15" s="65">
        <f>SUM('Janvier 18'!W33:AC33)</f>
        <v>11</v>
      </c>
      <c r="J15" s="65">
        <f>SUM('Janvier 18'!AD33:AG33)+SUM('Février 18'!D33:E33)</f>
        <v>2</v>
      </c>
      <c r="K15" s="65">
        <f>SUM('Février 18'!F33:L33)</f>
        <v>2</v>
      </c>
      <c r="L15" s="65">
        <f>SUM('Février 18'!M33:S33)</f>
        <v>12</v>
      </c>
      <c r="M15" s="65">
        <f>SUM('Février 18'!T33:Z33)</f>
        <v>1</v>
      </c>
      <c r="N15" s="65">
        <f>SUM('Février 18'!AA33:AE33)+SUM('Mars 18'!D33:F33)</f>
        <v>0</v>
      </c>
      <c r="O15" s="65">
        <f>SUM('Mars 18'!G33:L33)</f>
        <v>0</v>
      </c>
      <c r="P15" s="65">
        <f>SUM('Mars 18'!M33:S33)</f>
        <v>0</v>
      </c>
      <c r="Q15" s="65">
        <f>SUM('Mars 18'!T33:Z33)</f>
        <v>11</v>
      </c>
      <c r="R15" s="65">
        <f>SUM('Mars 18'!AA33:AG33)</f>
        <v>0</v>
      </c>
      <c r="S15" s="65">
        <f>SUM('Mars 18'!AH33)+SUM('Avril 18'!D33:I33)</f>
        <v>0</v>
      </c>
      <c r="T15" s="65">
        <f>SUM('Avril 18'!J33:P33)</f>
        <v>0</v>
      </c>
      <c r="U15" s="65">
        <f>SUM('Avril 18'!Q33:X33)</f>
        <v>0</v>
      </c>
      <c r="W15" s="217">
        <f>'Décembre 17'!C33</f>
        <v>21</v>
      </c>
      <c r="X15" s="218">
        <f>'Janvier 18'!C33</f>
        <v>63</v>
      </c>
      <c r="Y15" s="218">
        <f>'Février 18'!C33</f>
        <v>17</v>
      </c>
      <c r="Z15" s="218">
        <f>'Mars 18'!C33</f>
        <v>11</v>
      </c>
      <c r="AA15" s="218">
        <f>'Avril 18'!C33</f>
        <v>0</v>
      </c>
      <c r="AB15" s="59">
        <f t="shared" si="1"/>
        <v>112</v>
      </c>
    </row>
    <row r="16" spans="1:28" hidden="1" outlineLevel="1" x14ac:dyDescent="0.3">
      <c r="A16" s="57">
        <f t="shared" si="3"/>
        <v>43027</v>
      </c>
      <c r="B16" s="58">
        <f t="shared" si="2"/>
        <v>2.2025565388397245E-2</v>
      </c>
      <c r="C16" s="59">
        <f t="shared" si="0"/>
        <v>112</v>
      </c>
      <c r="D16" s="65">
        <f>SUM('Décembre 17'!R34:Y34)</f>
        <v>19</v>
      </c>
      <c r="E16" s="65">
        <f>SUM('Décembre 17'!Z34:AE34)</f>
        <v>0</v>
      </c>
      <c r="F16" s="65">
        <f>SUM('Décembre 17'!AF34:AH34)+SUM('Janvier 18'!D34:I34)</f>
        <v>4</v>
      </c>
      <c r="G16" s="65">
        <f>SUM('Janvier 18'!J34:O34)</f>
        <v>9</v>
      </c>
      <c r="H16" s="65">
        <f>SUM('Janvier 18'!P34:V34)</f>
        <v>41</v>
      </c>
      <c r="I16" s="65">
        <f>SUM('Janvier 18'!W34:AC34)</f>
        <v>11</v>
      </c>
      <c r="J16" s="65">
        <f>SUM('Janvier 18'!AD34:AG34)+SUM('Février 18'!D34:E34)</f>
        <v>2</v>
      </c>
      <c r="K16" s="65">
        <f>SUM('Février 18'!F34:L34)</f>
        <v>2</v>
      </c>
      <c r="L16" s="65">
        <f>SUM('Février 18'!M34:S34)</f>
        <v>12</v>
      </c>
      <c r="M16" s="65">
        <f>SUM('Février 18'!T34:Z34)</f>
        <v>1</v>
      </c>
      <c r="N16" s="65">
        <f>SUM('Février 18'!AA34:AE34)+SUM('Mars 18'!D34:F34)</f>
        <v>0</v>
      </c>
      <c r="O16" s="65">
        <f>SUM('Mars 18'!G34:L34)</f>
        <v>0</v>
      </c>
      <c r="P16" s="65">
        <f>SUM('Mars 18'!M34:S34)</f>
        <v>0</v>
      </c>
      <c r="Q16" s="65">
        <f>SUM('Mars 18'!T34:Z34)</f>
        <v>11</v>
      </c>
      <c r="R16" s="65">
        <f>SUM('Mars 18'!AA34:AG34)</f>
        <v>0</v>
      </c>
      <c r="S16" s="65">
        <f>SUM('Mars 18'!AH34)+SUM('Avril 18'!D34:I34)</f>
        <v>0</v>
      </c>
      <c r="T16" s="65">
        <f>SUM('Avril 18'!J34:P34)</f>
        <v>0</v>
      </c>
      <c r="U16" s="65">
        <f>SUM('Avril 18'!Q34:X34)</f>
        <v>0</v>
      </c>
      <c r="W16" s="217">
        <f>'Décembre 17'!C34</f>
        <v>21</v>
      </c>
      <c r="X16" s="218">
        <f>'Janvier 18'!C34</f>
        <v>63</v>
      </c>
      <c r="Y16" s="218">
        <f>'Février 18'!C34</f>
        <v>17</v>
      </c>
      <c r="Z16" s="218">
        <f>'Mars 18'!C34</f>
        <v>11</v>
      </c>
      <c r="AA16" s="218">
        <f>'Avril 18'!C34</f>
        <v>0</v>
      </c>
      <c r="AB16" s="59">
        <f t="shared" si="1"/>
        <v>112</v>
      </c>
    </row>
    <row r="17" spans="1:28" hidden="1" outlineLevel="1" x14ac:dyDescent="0.3">
      <c r="A17" s="57">
        <f t="shared" si="3"/>
        <v>43034</v>
      </c>
      <c r="B17" s="58">
        <f t="shared" si="2"/>
        <v>2.2025565388397245E-2</v>
      </c>
      <c r="C17" s="59">
        <f t="shared" si="0"/>
        <v>112</v>
      </c>
      <c r="D17" s="65">
        <f>SUM('Décembre 17'!R35:Y35)</f>
        <v>19</v>
      </c>
      <c r="E17" s="65">
        <f>SUM('Décembre 17'!Z35:AE35)</f>
        <v>0</v>
      </c>
      <c r="F17" s="65">
        <f>SUM('Décembre 17'!AF35:AH35)+SUM('Janvier 18'!D35:I35)</f>
        <v>4</v>
      </c>
      <c r="G17" s="65">
        <f>SUM('Janvier 18'!J35:O35)</f>
        <v>9</v>
      </c>
      <c r="H17" s="65">
        <f>SUM('Janvier 18'!P35:V35)</f>
        <v>41</v>
      </c>
      <c r="I17" s="65">
        <f>SUM('Janvier 18'!W35:AC35)</f>
        <v>11</v>
      </c>
      <c r="J17" s="65">
        <f>SUM('Janvier 18'!AD35:AG35)+SUM('Février 18'!D35:E35)</f>
        <v>2</v>
      </c>
      <c r="K17" s="65">
        <f>SUM('Février 18'!F35:L35)</f>
        <v>2</v>
      </c>
      <c r="L17" s="65">
        <f>SUM('Février 18'!M35:S35)</f>
        <v>12</v>
      </c>
      <c r="M17" s="65">
        <f>SUM('Février 18'!T35:Z35)</f>
        <v>1</v>
      </c>
      <c r="N17" s="65">
        <f>SUM('Février 18'!AA35:AE35)+SUM('Mars 18'!D35:F35)</f>
        <v>0</v>
      </c>
      <c r="O17" s="65">
        <f>SUM('Mars 18'!G35:L35)</f>
        <v>0</v>
      </c>
      <c r="P17" s="65">
        <f>SUM('Mars 18'!M35:S35)</f>
        <v>0</v>
      </c>
      <c r="Q17" s="65">
        <f>SUM('Mars 18'!T35:Z35)</f>
        <v>11</v>
      </c>
      <c r="R17" s="65">
        <f>SUM('Mars 18'!AA35:AG35)</f>
        <v>0</v>
      </c>
      <c r="S17" s="65">
        <f>SUM('Mars 18'!AH35)+SUM('Avril 18'!D35:I35)</f>
        <v>0</v>
      </c>
      <c r="T17" s="65">
        <f>SUM('Avril 18'!J35:P35)</f>
        <v>0</v>
      </c>
      <c r="U17" s="65">
        <f>SUM('Avril 18'!Q35:X35)</f>
        <v>0</v>
      </c>
      <c r="W17" s="217">
        <f>'Décembre 17'!C35</f>
        <v>21</v>
      </c>
      <c r="X17" s="218">
        <f>'Janvier 18'!C35</f>
        <v>63</v>
      </c>
      <c r="Y17" s="218">
        <f>'Février 18'!C35</f>
        <v>17</v>
      </c>
      <c r="Z17" s="218">
        <f>'Mars 18'!C35</f>
        <v>11</v>
      </c>
      <c r="AA17" s="218">
        <f>'Avril 18'!C35</f>
        <v>0</v>
      </c>
      <c r="AB17" s="59">
        <f t="shared" si="1"/>
        <v>112</v>
      </c>
    </row>
    <row r="18" spans="1:28" hidden="1" outlineLevel="1" x14ac:dyDescent="0.3">
      <c r="A18" s="57">
        <f t="shared" si="3"/>
        <v>43041</v>
      </c>
      <c r="B18" s="58">
        <f t="shared" si="2"/>
        <v>2.2025565388397245E-2</v>
      </c>
      <c r="C18" s="59">
        <f t="shared" si="0"/>
        <v>112</v>
      </c>
      <c r="D18" s="65">
        <f>SUM('Décembre 17'!R36:Y36)</f>
        <v>19</v>
      </c>
      <c r="E18" s="65">
        <f>SUM('Décembre 17'!Z36:AE36)</f>
        <v>0</v>
      </c>
      <c r="F18" s="65">
        <f>SUM('Décembre 17'!AF36:AH36)+SUM('Janvier 18'!D36:I36)</f>
        <v>4</v>
      </c>
      <c r="G18" s="65">
        <f>SUM('Janvier 18'!J36:O36)</f>
        <v>9</v>
      </c>
      <c r="H18" s="65">
        <f>SUM('Janvier 18'!P36:V36)</f>
        <v>41</v>
      </c>
      <c r="I18" s="65">
        <f>SUM('Janvier 18'!W36:AC36)</f>
        <v>11</v>
      </c>
      <c r="J18" s="65">
        <f>SUM('Janvier 18'!AD36:AG36)+SUM('Février 18'!D36:E36)</f>
        <v>2</v>
      </c>
      <c r="K18" s="65">
        <f>SUM('Février 18'!F36:L36)</f>
        <v>2</v>
      </c>
      <c r="L18" s="65">
        <f>SUM('Février 18'!M36:S36)</f>
        <v>12</v>
      </c>
      <c r="M18" s="65">
        <f>SUM('Février 18'!T36:Z36)</f>
        <v>1</v>
      </c>
      <c r="N18" s="65">
        <f>SUM('Février 18'!AA36:AE36)+SUM('Mars 18'!D36:F36)</f>
        <v>0</v>
      </c>
      <c r="O18" s="65">
        <f>SUM('Mars 18'!G36:L36)</f>
        <v>0</v>
      </c>
      <c r="P18" s="65">
        <f>SUM('Mars 18'!M36:S36)</f>
        <v>0</v>
      </c>
      <c r="Q18" s="65">
        <f>SUM('Mars 18'!T36:Z36)</f>
        <v>11</v>
      </c>
      <c r="R18" s="65">
        <f>SUM('Mars 18'!AA36:AG36)</f>
        <v>0</v>
      </c>
      <c r="S18" s="65">
        <f>SUM('Mars 18'!AH36)+SUM('Avril 18'!D36:I36)</f>
        <v>0</v>
      </c>
      <c r="T18" s="65">
        <f>SUM('Avril 18'!J36:P36)</f>
        <v>0</v>
      </c>
      <c r="U18" s="65">
        <f>SUM('Avril 18'!Q36:X36)</f>
        <v>0</v>
      </c>
      <c r="W18" s="217">
        <f>'Décembre 17'!C36</f>
        <v>21</v>
      </c>
      <c r="X18" s="218">
        <f>'Janvier 18'!C36</f>
        <v>63</v>
      </c>
      <c r="Y18" s="218">
        <f>'Février 18'!C36</f>
        <v>17</v>
      </c>
      <c r="Z18" s="218">
        <f>'Mars 18'!C36</f>
        <v>11</v>
      </c>
      <c r="AA18" s="218">
        <f>'Avril 18'!C36</f>
        <v>0</v>
      </c>
      <c r="AB18" s="59">
        <f t="shared" si="1"/>
        <v>112</v>
      </c>
    </row>
    <row r="19" spans="1:28" hidden="1" outlineLevel="1" x14ac:dyDescent="0.3">
      <c r="A19" s="57">
        <f t="shared" si="3"/>
        <v>43048</v>
      </c>
      <c r="B19" s="58">
        <f t="shared" si="2"/>
        <v>2.2025565388397245E-2</v>
      </c>
      <c r="C19" s="59">
        <f t="shared" si="0"/>
        <v>112</v>
      </c>
      <c r="D19" s="65">
        <f>SUM('Décembre 17'!R37:Y37)</f>
        <v>19</v>
      </c>
      <c r="E19" s="65">
        <f>SUM('Décembre 17'!Z37:AE37)</f>
        <v>0</v>
      </c>
      <c r="F19" s="65">
        <f>SUM('Décembre 17'!AF37:AH37)+SUM('Janvier 18'!D37:I37)</f>
        <v>4</v>
      </c>
      <c r="G19" s="65">
        <f>SUM('Janvier 18'!J37:O37)</f>
        <v>9</v>
      </c>
      <c r="H19" s="65">
        <f>SUM('Janvier 18'!P37:V37)</f>
        <v>41</v>
      </c>
      <c r="I19" s="65">
        <f>SUM('Janvier 18'!W37:AC37)</f>
        <v>11</v>
      </c>
      <c r="J19" s="65">
        <f>SUM('Janvier 18'!AD37:AG37)+SUM('Février 18'!D37:E37)</f>
        <v>2</v>
      </c>
      <c r="K19" s="65">
        <f>SUM('Février 18'!F37:L37)</f>
        <v>2</v>
      </c>
      <c r="L19" s="65">
        <f>SUM('Février 18'!M37:S37)</f>
        <v>12</v>
      </c>
      <c r="M19" s="65">
        <f>SUM('Février 18'!T37:Z37)</f>
        <v>1</v>
      </c>
      <c r="N19" s="65">
        <f>SUM('Février 18'!AA37:AE37)+SUM('Mars 18'!D37:F37)</f>
        <v>0</v>
      </c>
      <c r="O19" s="65">
        <f>SUM('Mars 18'!G37:L37)</f>
        <v>0</v>
      </c>
      <c r="P19" s="65">
        <f>SUM('Mars 18'!M37:S37)</f>
        <v>0</v>
      </c>
      <c r="Q19" s="65">
        <f>SUM('Mars 18'!T37:Z37)</f>
        <v>11</v>
      </c>
      <c r="R19" s="65">
        <f>SUM('Mars 18'!AA37:AG37)</f>
        <v>0</v>
      </c>
      <c r="S19" s="65">
        <f>SUM('Mars 18'!AH37)+SUM('Avril 18'!D37:I37)</f>
        <v>0</v>
      </c>
      <c r="T19" s="65">
        <f>SUM('Avril 18'!J37:P37)</f>
        <v>0</v>
      </c>
      <c r="U19" s="65">
        <f>SUM('Avril 18'!Q37:X37)</f>
        <v>0</v>
      </c>
      <c r="W19" s="217">
        <f>'Décembre 17'!C37</f>
        <v>21</v>
      </c>
      <c r="X19" s="218">
        <f>'Janvier 18'!C37</f>
        <v>63</v>
      </c>
      <c r="Y19" s="218">
        <f>'Février 18'!C37</f>
        <v>17</v>
      </c>
      <c r="Z19" s="218">
        <f>'Mars 18'!C37</f>
        <v>11</v>
      </c>
      <c r="AA19" s="218">
        <f>'Avril 18'!C37</f>
        <v>0</v>
      </c>
      <c r="AB19" s="59">
        <f t="shared" si="1"/>
        <v>112</v>
      </c>
    </row>
    <row r="20" spans="1:28" hidden="1" outlineLevel="1" x14ac:dyDescent="0.3">
      <c r="A20" s="57">
        <f t="shared" si="3"/>
        <v>43055</v>
      </c>
      <c r="B20" s="58">
        <f t="shared" si="2"/>
        <v>2.2025565388397245E-2</v>
      </c>
      <c r="C20" s="59">
        <f t="shared" si="0"/>
        <v>112</v>
      </c>
      <c r="D20" s="65">
        <f>SUM('Décembre 17'!R38:Y38)</f>
        <v>19</v>
      </c>
      <c r="E20" s="65">
        <f>SUM('Décembre 17'!Z38:AE38)</f>
        <v>0</v>
      </c>
      <c r="F20" s="65">
        <f>SUM('Décembre 17'!AF38:AH38)+SUM('Janvier 18'!D38:I38)</f>
        <v>4</v>
      </c>
      <c r="G20" s="65">
        <f>SUM('Janvier 18'!J38:O38)</f>
        <v>9</v>
      </c>
      <c r="H20" s="65">
        <f>SUM('Janvier 18'!P38:V38)</f>
        <v>41</v>
      </c>
      <c r="I20" s="65">
        <f>SUM('Janvier 18'!W38:AC38)</f>
        <v>11</v>
      </c>
      <c r="J20" s="65">
        <f>SUM('Janvier 18'!AD38:AG38)+SUM('Février 18'!D38:E38)</f>
        <v>2</v>
      </c>
      <c r="K20" s="65">
        <f>SUM('Février 18'!F38:L38)</f>
        <v>2</v>
      </c>
      <c r="L20" s="65">
        <f>SUM('Février 18'!M38:S38)</f>
        <v>12</v>
      </c>
      <c r="M20" s="65">
        <f>SUM('Février 18'!T38:Z38)</f>
        <v>1</v>
      </c>
      <c r="N20" s="65">
        <f>SUM('Février 18'!AA38:AE38)+SUM('Mars 18'!D38:F38)</f>
        <v>0</v>
      </c>
      <c r="O20" s="65">
        <f>SUM('Mars 18'!G38:L38)</f>
        <v>0</v>
      </c>
      <c r="P20" s="65">
        <f>SUM('Mars 18'!M38:S38)</f>
        <v>0</v>
      </c>
      <c r="Q20" s="65">
        <f>SUM('Mars 18'!T38:Z38)</f>
        <v>11</v>
      </c>
      <c r="R20" s="65">
        <f>SUM('Mars 18'!AA38:AG38)</f>
        <v>0</v>
      </c>
      <c r="S20" s="65">
        <f>SUM('Mars 18'!AH38)+SUM('Avril 18'!D38:I38)</f>
        <v>0</v>
      </c>
      <c r="T20" s="65">
        <f>SUM('Avril 18'!J38:P38)</f>
        <v>0</v>
      </c>
      <c r="U20" s="65">
        <f>SUM('Avril 18'!Q38:X38)</f>
        <v>0</v>
      </c>
      <c r="W20" s="217">
        <f>'Décembre 17'!C38</f>
        <v>21</v>
      </c>
      <c r="X20" s="218">
        <f>'Janvier 18'!C38</f>
        <v>63</v>
      </c>
      <c r="Y20" s="218">
        <f>'Février 18'!C38</f>
        <v>17</v>
      </c>
      <c r="Z20" s="218">
        <f>'Mars 18'!C38</f>
        <v>11</v>
      </c>
      <c r="AA20" s="218">
        <f>'Avril 18'!C38</f>
        <v>0</v>
      </c>
      <c r="AB20" s="59">
        <f t="shared" si="1"/>
        <v>112</v>
      </c>
    </row>
    <row r="21" spans="1:28" hidden="1" outlineLevel="1" x14ac:dyDescent="0.3">
      <c r="A21" s="57">
        <f t="shared" si="3"/>
        <v>43062</v>
      </c>
      <c r="B21" s="58">
        <f t="shared" si="2"/>
        <v>2.2025565388397245E-2</v>
      </c>
      <c r="C21" s="59">
        <f t="shared" si="0"/>
        <v>112</v>
      </c>
      <c r="D21" s="65">
        <f>SUM('Décembre 17'!R39:Y39)</f>
        <v>19</v>
      </c>
      <c r="E21" s="65">
        <f>SUM('Décembre 17'!Z39:AE39)</f>
        <v>0</v>
      </c>
      <c r="F21" s="65">
        <f>SUM('Décembre 17'!AF39:AH39)+SUM('Janvier 18'!D39:I39)</f>
        <v>4</v>
      </c>
      <c r="G21" s="65">
        <f>SUM('Janvier 18'!J39:O39)</f>
        <v>9</v>
      </c>
      <c r="H21" s="65">
        <f>SUM('Janvier 18'!P39:V39)</f>
        <v>41</v>
      </c>
      <c r="I21" s="65">
        <f>SUM('Janvier 18'!W39:AC39)</f>
        <v>11</v>
      </c>
      <c r="J21" s="65">
        <f>SUM('Janvier 18'!AD39:AG39)+SUM('Février 18'!D39:E39)</f>
        <v>2</v>
      </c>
      <c r="K21" s="65">
        <f>SUM('Février 18'!F39:L39)</f>
        <v>2</v>
      </c>
      <c r="L21" s="65">
        <f>SUM('Février 18'!M39:S39)</f>
        <v>12</v>
      </c>
      <c r="M21" s="65">
        <f>SUM('Février 18'!T39:Z39)</f>
        <v>1</v>
      </c>
      <c r="N21" s="65">
        <f>SUM('Février 18'!AA39:AE39)+SUM('Mars 18'!D39:F39)</f>
        <v>0</v>
      </c>
      <c r="O21" s="65">
        <f>SUM('Mars 18'!G39:L39)</f>
        <v>0</v>
      </c>
      <c r="P21" s="65">
        <f>SUM('Mars 18'!M39:S39)</f>
        <v>0</v>
      </c>
      <c r="Q21" s="65">
        <f>SUM('Mars 18'!T39:Z39)</f>
        <v>11</v>
      </c>
      <c r="R21" s="65">
        <f>SUM('Mars 18'!AA39:AG39)</f>
        <v>0</v>
      </c>
      <c r="S21" s="65">
        <f>SUM('Mars 18'!AH39)+SUM('Avril 18'!D39:I39)</f>
        <v>0</v>
      </c>
      <c r="T21" s="65">
        <f>SUM('Avril 18'!J39:P39)</f>
        <v>0</v>
      </c>
      <c r="U21" s="65">
        <f>SUM('Avril 18'!Q39:X39)</f>
        <v>0</v>
      </c>
      <c r="W21" s="217">
        <f>'Décembre 17'!C39</f>
        <v>21</v>
      </c>
      <c r="X21" s="218">
        <f>'Janvier 18'!C39</f>
        <v>63</v>
      </c>
      <c r="Y21" s="218">
        <f>'Février 18'!C39</f>
        <v>17</v>
      </c>
      <c r="Z21" s="218">
        <f>'Mars 18'!C39</f>
        <v>11</v>
      </c>
      <c r="AA21" s="218">
        <f>'Avril 18'!C39</f>
        <v>0</v>
      </c>
      <c r="AB21" s="59">
        <f t="shared" si="1"/>
        <v>112</v>
      </c>
    </row>
    <row r="22" spans="1:28" hidden="1" outlineLevel="1" x14ac:dyDescent="0.3">
      <c r="A22" s="57">
        <f t="shared" si="3"/>
        <v>43069</v>
      </c>
      <c r="B22" s="58">
        <f t="shared" si="2"/>
        <v>2.2025565388397245E-2</v>
      </c>
      <c r="C22" s="59">
        <f t="shared" si="0"/>
        <v>112</v>
      </c>
      <c r="D22" s="65">
        <f>SUM('Décembre 17'!R40:Y40)</f>
        <v>19</v>
      </c>
      <c r="E22" s="65">
        <f>SUM('Décembre 17'!Z40:AE40)</f>
        <v>0</v>
      </c>
      <c r="F22" s="65">
        <f>SUM('Décembre 17'!AF40:AH40)+SUM('Janvier 18'!D40:I40)</f>
        <v>4</v>
      </c>
      <c r="G22" s="65">
        <f>SUM('Janvier 18'!J40:O40)</f>
        <v>9</v>
      </c>
      <c r="H22" s="65">
        <f>SUM('Janvier 18'!P40:V40)</f>
        <v>41</v>
      </c>
      <c r="I22" s="65">
        <f>SUM('Janvier 18'!W40:AC40)</f>
        <v>11</v>
      </c>
      <c r="J22" s="65">
        <f>SUM('Janvier 18'!AD40:AG40)+SUM('Février 18'!D40:E40)</f>
        <v>2</v>
      </c>
      <c r="K22" s="65">
        <f>SUM('Février 18'!F40:L40)</f>
        <v>2</v>
      </c>
      <c r="L22" s="65">
        <f>SUM('Février 18'!M40:S40)</f>
        <v>12</v>
      </c>
      <c r="M22" s="65">
        <f>SUM('Février 18'!T40:Z40)</f>
        <v>1</v>
      </c>
      <c r="N22" s="65">
        <f>SUM('Février 18'!AA40:AE40)+SUM('Mars 18'!D40:F40)</f>
        <v>0</v>
      </c>
      <c r="O22" s="65">
        <f>SUM('Mars 18'!G40:L40)</f>
        <v>0</v>
      </c>
      <c r="P22" s="65">
        <f>SUM('Mars 18'!M40:S40)</f>
        <v>0</v>
      </c>
      <c r="Q22" s="65">
        <f>SUM('Mars 18'!T40:Z40)</f>
        <v>11</v>
      </c>
      <c r="R22" s="65">
        <f>SUM('Mars 18'!AA40:AG40)</f>
        <v>0</v>
      </c>
      <c r="S22" s="65">
        <f>SUM('Mars 18'!AH40)+SUM('Avril 18'!D40:I40)</f>
        <v>0</v>
      </c>
      <c r="T22" s="65">
        <f>SUM('Avril 18'!J40:P40)</f>
        <v>0</v>
      </c>
      <c r="U22" s="65">
        <f>SUM('Avril 18'!Q40:X40)</f>
        <v>0</v>
      </c>
      <c r="W22" s="217">
        <f>'Décembre 17'!C40</f>
        <v>21</v>
      </c>
      <c r="X22" s="218">
        <f>'Janvier 18'!C40</f>
        <v>63</v>
      </c>
      <c r="Y22" s="218">
        <f>'Février 18'!C40</f>
        <v>17</v>
      </c>
      <c r="Z22" s="218">
        <f>'Mars 18'!C40</f>
        <v>11</v>
      </c>
      <c r="AA22" s="218">
        <f>'Avril 18'!C40</f>
        <v>0</v>
      </c>
      <c r="AB22" s="59">
        <f t="shared" si="1"/>
        <v>112</v>
      </c>
    </row>
    <row r="23" spans="1:28" x14ac:dyDescent="0.3">
      <c r="A23" s="57"/>
      <c r="B23" s="38"/>
      <c r="C23" s="328">
        <f t="shared" ref="C23:U23" si="4">C11-C8</f>
        <v>-4832</v>
      </c>
      <c r="D23" s="67">
        <f t="shared" si="4"/>
        <v>-228</v>
      </c>
      <c r="E23" s="67">
        <f t="shared" si="4"/>
        <v>-456</v>
      </c>
      <c r="F23" s="67">
        <f t="shared" si="4"/>
        <v>-550</v>
      </c>
      <c r="G23" s="67">
        <f t="shared" si="4"/>
        <v>-168</v>
      </c>
      <c r="H23" s="67">
        <f t="shared" si="4"/>
        <v>-194</v>
      </c>
      <c r="I23" s="67">
        <f t="shared" si="4"/>
        <v>-215</v>
      </c>
      <c r="J23" s="67">
        <f t="shared" si="4"/>
        <v>-274</v>
      </c>
      <c r="K23" s="67">
        <f t="shared" si="4"/>
        <v>-300</v>
      </c>
      <c r="L23" s="67">
        <f t="shared" si="4"/>
        <v>-320</v>
      </c>
      <c r="M23" s="67">
        <f t="shared" si="4"/>
        <v>-376</v>
      </c>
      <c r="N23" s="67">
        <f t="shared" si="4"/>
        <v>-432</v>
      </c>
      <c r="O23" s="67">
        <f t="shared" si="4"/>
        <v>-218</v>
      </c>
      <c r="P23" s="67">
        <f t="shared" si="4"/>
        <v>-58</v>
      </c>
      <c r="Q23" s="67">
        <f t="shared" si="4"/>
        <v>-241</v>
      </c>
      <c r="R23" s="67">
        <f t="shared" si="4"/>
        <v>-220</v>
      </c>
      <c r="S23" s="67">
        <f t="shared" si="4"/>
        <v>-239</v>
      </c>
      <c r="T23" s="67">
        <f t="shared" si="4"/>
        <v>-197</v>
      </c>
      <c r="U23" s="67">
        <f t="shared" si="4"/>
        <v>-146</v>
      </c>
      <c r="W23" s="412">
        <f t="shared" ref="W23:AB23" si="5">W11-W8</f>
        <v>-822</v>
      </c>
      <c r="X23" s="97">
        <f t="shared" si="5"/>
        <v>-1190</v>
      </c>
      <c r="Y23" s="97">
        <f t="shared" si="5"/>
        <v>-1334</v>
      </c>
      <c r="Z23" s="97">
        <f t="shared" si="5"/>
        <v>-945</v>
      </c>
      <c r="AA23" s="97">
        <f t="shared" si="5"/>
        <v>-541</v>
      </c>
      <c r="AB23" s="422">
        <f t="shared" si="5"/>
        <v>-4832</v>
      </c>
    </row>
    <row r="24" spans="1:28" ht="15.6" x14ac:dyDescent="0.3">
      <c r="C24" s="283"/>
      <c r="W24" s="413"/>
      <c r="X24" s="337"/>
      <c r="Y24" s="337"/>
      <c r="Z24" s="337"/>
      <c r="AA24" s="337"/>
      <c r="AB24" s="59"/>
    </row>
    <row r="25" spans="1:28" x14ac:dyDescent="0.3">
      <c r="W25" s="413"/>
      <c r="X25" s="337"/>
      <c r="Y25" s="337"/>
      <c r="Z25" s="337"/>
      <c r="AA25" s="337"/>
      <c r="AB25" s="59"/>
    </row>
    <row r="26" spans="1:28" x14ac:dyDescent="0.3">
      <c r="W26" s="413"/>
      <c r="X26" s="337"/>
      <c r="Y26" s="337"/>
      <c r="Z26" s="337"/>
      <c r="AA26" s="337"/>
      <c r="AB26" s="59"/>
    </row>
    <row r="27" spans="1:28" x14ac:dyDescent="0.3">
      <c r="A27" s="345" t="s">
        <v>41</v>
      </c>
      <c r="B27" s="346"/>
      <c r="C27" s="347"/>
      <c r="D27" s="330">
        <v>43084</v>
      </c>
      <c r="E27" s="333">
        <v>43092</v>
      </c>
      <c r="F27" s="333">
        <v>43099</v>
      </c>
      <c r="G27" s="330">
        <v>42742</v>
      </c>
      <c r="H27" s="330">
        <v>42748</v>
      </c>
      <c r="I27" s="330">
        <v>42755</v>
      </c>
      <c r="J27" s="329">
        <v>42762</v>
      </c>
      <c r="K27" s="329">
        <v>42769</v>
      </c>
      <c r="L27" s="333">
        <v>42776</v>
      </c>
      <c r="M27" s="333">
        <v>42783</v>
      </c>
      <c r="N27" s="333">
        <v>42790</v>
      </c>
      <c r="O27" s="329">
        <v>42798</v>
      </c>
      <c r="P27" s="329">
        <v>42804</v>
      </c>
      <c r="Q27" s="330">
        <v>42811</v>
      </c>
      <c r="R27" s="329">
        <v>42818</v>
      </c>
      <c r="S27" s="329">
        <v>42825</v>
      </c>
      <c r="T27" s="330">
        <v>42832</v>
      </c>
      <c r="U27" s="330">
        <v>42839</v>
      </c>
      <c r="W27" s="414"/>
      <c r="X27" s="338"/>
      <c r="Y27" s="338"/>
      <c r="Z27" s="338"/>
      <c r="AA27" s="338"/>
      <c r="AB27" s="423"/>
    </row>
    <row r="28" spans="1:28" s="50" customFormat="1" ht="28.8" x14ac:dyDescent="0.3">
      <c r="A28" s="348"/>
      <c r="B28" s="349" t="s">
        <v>27</v>
      </c>
      <c r="C28" s="349" t="s">
        <v>88</v>
      </c>
      <c r="D28" s="331">
        <v>1</v>
      </c>
      <c r="E28" s="334">
        <v>2</v>
      </c>
      <c r="F28" s="334">
        <v>3</v>
      </c>
      <c r="G28" s="331">
        <v>4</v>
      </c>
      <c r="H28" s="331">
        <v>5</v>
      </c>
      <c r="I28" s="331">
        <v>6</v>
      </c>
      <c r="J28" s="48">
        <v>7</v>
      </c>
      <c r="K28" s="48">
        <v>8</v>
      </c>
      <c r="L28" s="334">
        <v>9</v>
      </c>
      <c r="M28" s="334">
        <v>10</v>
      </c>
      <c r="N28" s="334">
        <v>11</v>
      </c>
      <c r="O28" s="48">
        <v>12</v>
      </c>
      <c r="P28" s="48">
        <v>13</v>
      </c>
      <c r="Q28" s="331">
        <v>14</v>
      </c>
      <c r="R28" s="48">
        <v>15</v>
      </c>
      <c r="S28" s="48">
        <v>16</v>
      </c>
      <c r="T28" s="331">
        <v>17</v>
      </c>
      <c r="U28" s="331">
        <v>18</v>
      </c>
      <c r="W28" s="410" t="s">
        <v>90</v>
      </c>
      <c r="X28" s="336" t="s">
        <v>91</v>
      </c>
      <c r="Y28" s="336" t="s">
        <v>92</v>
      </c>
      <c r="Z28" s="336" t="s">
        <v>94</v>
      </c>
      <c r="AA28" s="336" t="s">
        <v>93</v>
      </c>
      <c r="AB28" s="419" t="s">
        <v>95</v>
      </c>
    </row>
    <row r="29" spans="1:28" s="87" customFormat="1" x14ac:dyDescent="0.3">
      <c r="A29" s="51" t="s">
        <v>29</v>
      </c>
      <c r="B29" s="52"/>
      <c r="C29" s="105">
        <f t="shared" ref="C29:C43" si="6">SUM(D29:U29)</f>
        <v>2054456.1785714289</v>
      </c>
      <c r="D29" s="55">
        <f>D8*D50</f>
        <v>40427.249999999993</v>
      </c>
      <c r="E29" s="55">
        <f t="shared" ref="E29:U29" si="7">E8*E50</f>
        <v>167938.28571428571</v>
      </c>
      <c r="F29" s="55">
        <f t="shared" si="7"/>
        <v>248875</v>
      </c>
      <c r="G29" s="55">
        <f t="shared" si="7"/>
        <v>57276</v>
      </c>
      <c r="H29" s="55">
        <f t="shared" si="7"/>
        <v>69690.71428571429</v>
      </c>
      <c r="I29" s="55">
        <f t="shared" si="7"/>
        <v>68978.571428571435</v>
      </c>
      <c r="J29" s="55">
        <f t="shared" si="7"/>
        <v>113984</v>
      </c>
      <c r="K29" s="55">
        <f t="shared" si="7"/>
        <v>122937</v>
      </c>
      <c r="L29" s="55">
        <f t="shared" si="7"/>
        <v>161636.57142857142</v>
      </c>
      <c r="M29" s="55">
        <f t="shared" si="7"/>
        <v>198625.14285714287</v>
      </c>
      <c r="N29" s="55">
        <f t="shared" si="7"/>
        <v>225288</v>
      </c>
      <c r="O29" s="55">
        <f t="shared" si="7"/>
        <v>92250.333333333343</v>
      </c>
      <c r="P29" s="55">
        <f t="shared" si="7"/>
        <v>112662.85714285714</v>
      </c>
      <c r="Q29" s="55">
        <f t="shared" si="7"/>
        <v>75088.714285714275</v>
      </c>
      <c r="R29" s="55">
        <f t="shared" si="7"/>
        <v>90231.42857142858</v>
      </c>
      <c r="S29" s="55">
        <f t="shared" si="7"/>
        <v>100340.16666666667</v>
      </c>
      <c r="T29" s="55">
        <f t="shared" si="7"/>
        <v>62674.142857142862</v>
      </c>
      <c r="U29" s="55">
        <f t="shared" si="7"/>
        <v>45552</v>
      </c>
      <c r="V29" s="430"/>
      <c r="W29" s="411">
        <f>'Décembre 17'!C60</f>
        <v>273738</v>
      </c>
      <c r="X29" s="406">
        <f>'Janvier 18'!C60</f>
        <v>452591</v>
      </c>
      <c r="Y29" s="406">
        <f>'Février 18'!C60</f>
        <v>654903</v>
      </c>
      <c r="Z29" s="406">
        <f>'Mars 18'!C60</f>
        <v>473497</v>
      </c>
      <c r="AA29" s="406">
        <f>'Avril 18'!C60</f>
        <v>191809</v>
      </c>
      <c r="AB29" s="420">
        <f>SUM(W29:AA29)</f>
        <v>2046538</v>
      </c>
    </row>
    <row r="30" spans="1:28" x14ac:dyDescent="0.3">
      <c r="A30" s="57">
        <f t="shared" ref="A30:A43" si="8">+A9</f>
        <v>42978</v>
      </c>
      <c r="B30" s="58">
        <f>AB30/$AB$29</f>
        <v>2.0033832745837117E-3</v>
      </c>
      <c r="C30" s="282">
        <f t="shared" si="6"/>
        <v>4100</v>
      </c>
      <c r="D30" s="335">
        <f t="shared" ref="D30:U30" si="9">D9*D51</f>
        <v>0</v>
      </c>
      <c r="E30" s="335">
        <f t="shared" si="9"/>
        <v>0</v>
      </c>
      <c r="F30" s="335">
        <f t="shared" si="9"/>
        <v>0</v>
      </c>
      <c r="G30" s="335">
        <f t="shared" si="9"/>
        <v>0</v>
      </c>
      <c r="H30" s="335">
        <f t="shared" si="9"/>
        <v>0</v>
      </c>
      <c r="I30" s="335">
        <f t="shared" si="9"/>
        <v>1750</v>
      </c>
      <c r="J30" s="335">
        <f t="shared" si="9"/>
        <v>0</v>
      </c>
      <c r="K30" s="335">
        <f t="shared" si="9"/>
        <v>250</v>
      </c>
      <c r="L30" s="335">
        <f t="shared" si="9"/>
        <v>2100</v>
      </c>
      <c r="M30" s="335">
        <f t="shared" si="9"/>
        <v>0</v>
      </c>
      <c r="N30" s="335">
        <f t="shared" si="9"/>
        <v>0</v>
      </c>
      <c r="O30" s="335">
        <f t="shared" si="9"/>
        <v>0</v>
      </c>
      <c r="P30" s="335">
        <f t="shared" si="9"/>
        <v>0</v>
      </c>
      <c r="Q30" s="335">
        <f t="shared" si="9"/>
        <v>0</v>
      </c>
      <c r="R30" s="335">
        <f t="shared" si="9"/>
        <v>0</v>
      </c>
      <c r="S30" s="335">
        <f t="shared" si="9"/>
        <v>0</v>
      </c>
      <c r="T30" s="335">
        <f t="shared" si="9"/>
        <v>0</v>
      </c>
      <c r="U30" s="335">
        <f t="shared" si="9"/>
        <v>0</v>
      </c>
      <c r="W30" s="217">
        <f>'Décembre 17'!C79</f>
        <v>0</v>
      </c>
      <c r="X30" s="218">
        <f>'Janvier 18'!C79</f>
        <v>1750</v>
      </c>
      <c r="Y30" s="218">
        <f>'Février 18'!C79</f>
        <v>2350</v>
      </c>
      <c r="Z30" s="218">
        <f>'Mars 18'!C79</f>
        <v>0</v>
      </c>
      <c r="AA30" s="218">
        <f>'Avril 18'!C79</f>
        <v>0</v>
      </c>
      <c r="AB30" s="421">
        <f t="shared" ref="AB30:AB43" si="10">SUM(W30:AA30)</f>
        <v>4100</v>
      </c>
    </row>
    <row r="31" spans="1:28" x14ac:dyDescent="0.3">
      <c r="A31" s="57">
        <f t="shared" si="8"/>
        <v>42985</v>
      </c>
      <c r="B31" s="58">
        <f t="shared" ref="B31:B43" si="11">AB31/$AB$29</f>
        <v>3.630521397599263E-2</v>
      </c>
      <c r="C31" s="282">
        <f t="shared" si="6"/>
        <v>74300</v>
      </c>
      <c r="D31" s="335">
        <f t="shared" ref="D31:U31" si="12">D10*D52</f>
        <v>0</v>
      </c>
      <c r="E31" s="335">
        <f t="shared" si="12"/>
        <v>0</v>
      </c>
      <c r="F31" s="335">
        <f t="shared" si="12"/>
        <v>0</v>
      </c>
      <c r="G31" s="335">
        <f t="shared" si="12"/>
        <v>600</v>
      </c>
      <c r="H31" s="335">
        <f t="shared" si="12"/>
        <v>150</v>
      </c>
      <c r="I31" s="335">
        <f t="shared" si="12"/>
        <v>1750</v>
      </c>
      <c r="J31" s="335">
        <f t="shared" si="12"/>
        <v>0</v>
      </c>
      <c r="K31" s="335">
        <f t="shared" si="12"/>
        <v>250</v>
      </c>
      <c r="L31" s="335">
        <f t="shared" si="12"/>
        <v>8400</v>
      </c>
      <c r="M31" s="335">
        <f t="shared" si="12"/>
        <v>1050</v>
      </c>
      <c r="N31" s="335">
        <f t="shared" si="12"/>
        <v>0</v>
      </c>
      <c r="O31" s="335">
        <f t="shared" si="12"/>
        <v>0</v>
      </c>
      <c r="P31" s="335">
        <f t="shared" si="12"/>
        <v>62100</v>
      </c>
      <c r="Q31" s="335">
        <f t="shared" si="12"/>
        <v>0</v>
      </c>
      <c r="R31" s="335">
        <f t="shared" si="12"/>
        <v>0</v>
      </c>
      <c r="S31" s="335">
        <f t="shared" si="12"/>
        <v>0</v>
      </c>
      <c r="T31" s="335">
        <f t="shared" si="12"/>
        <v>0</v>
      </c>
      <c r="U31" s="335">
        <f t="shared" si="12"/>
        <v>0</v>
      </c>
      <c r="W31" s="217">
        <f>'Décembre 17'!C80</f>
        <v>0</v>
      </c>
      <c r="X31" s="218">
        <f>'Janvier 18'!C80</f>
        <v>2500</v>
      </c>
      <c r="Y31" s="218">
        <f>'Février 18'!C80</f>
        <v>9700</v>
      </c>
      <c r="Z31" s="218">
        <f>'Mars 18'!C80</f>
        <v>62100</v>
      </c>
      <c r="AA31" s="218">
        <f>'Avril 18'!C80</f>
        <v>0</v>
      </c>
      <c r="AB31" s="421">
        <f t="shared" si="10"/>
        <v>74300</v>
      </c>
    </row>
    <row r="32" spans="1:28" x14ac:dyDescent="0.3">
      <c r="A32" s="57">
        <f t="shared" si="8"/>
        <v>42992</v>
      </c>
      <c r="B32" s="58">
        <f t="shared" si="11"/>
        <v>3.8064282217090524E-2</v>
      </c>
      <c r="C32" s="282">
        <f t="shared" si="6"/>
        <v>77720</v>
      </c>
      <c r="D32" s="335">
        <f t="shared" ref="D32:U32" si="13">D11*D53</f>
        <v>0</v>
      </c>
      <c r="E32" s="335">
        <f t="shared" si="13"/>
        <v>0</v>
      </c>
      <c r="F32" s="335">
        <f t="shared" si="13"/>
        <v>0</v>
      </c>
      <c r="G32" s="335">
        <f t="shared" si="13"/>
        <v>600</v>
      </c>
      <c r="H32" s="335">
        <f t="shared" si="13"/>
        <v>3570</v>
      </c>
      <c r="I32" s="335">
        <f t="shared" si="13"/>
        <v>1750</v>
      </c>
      <c r="J32" s="335">
        <f t="shared" si="13"/>
        <v>0</v>
      </c>
      <c r="K32" s="335">
        <f t="shared" si="13"/>
        <v>250</v>
      </c>
      <c r="L32" s="335">
        <f t="shared" si="13"/>
        <v>8400</v>
      </c>
      <c r="M32" s="335">
        <f t="shared" si="13"/>
        <v>1050</v>
      </c>
      <c r="N32" s="335">
        <f t="shared" si="13"/>
        <v>0</v>
      </c>
      <c r="O32" s="335">
        <f t="shared" si="13"/>
        <v>0</v>
      </c>
      <c r="P32" s="335">
        <f t="shared" si="13"/>
        <v>62100</v>
      </c>
      <c r="Q32" s="335">
        <f t="shared" si="13"/>
        <v>0</v>
      </c>
      <c r="R32" s="335">
        <f t="shared" si="13"/>
        <v>0</v>
      </c>
      <c r="S32" s="335">
        <f t="shared" si="13"/>
        <v>0</v>
      </c>
      <c r="T32" s="335">
        <f t="shared" si="13"/>
        <v>0</v>
      </c>
      <c r="U32" s="335">
        <f t="shared" si="13"/>
        <v>0</v>
      </c>
      <c r="W32" s="217">
        <f>'Décembre 17'!C81</f>
        <v>0</v>
      </c>
      <c r="X32" s="218">
        <f>'Janvier 18'!C81</f>
        <v>6100</v>
      </c>
      <c r="Y32" s="218">
        <f>'Février 18'!C81</f>
        <v>9700</v>
      </c>
      <c r="Z32" s="218">
        <f>'Mars 18'!C81</f>
        <v>62100</v>
      </c>
      <c r="AA32" s="218">
        <f>'Avril 18'!C81</f>
        <v>0</v>
      </c>
      <c r="AB32" s="421">
        <f t="shared" si="10"/>
        <v>77900</v>
      </c>
    </row>
    <row r="33" spans="1:28" x14ac:dyDescent="0.3">
      <c r="A33" s="57">
        <f t="shared" si="8"/>
        <v>42999</v>
      </c>
      <c r="B33" s="58">
        <f t="shared" si="11"/>
        <v>8.4982541247707096E-3</v>
      </c>
      <c r="C33" s="282">
        <f t="shared" si="6"/>
        <v>18008</v>
      </c>
      <c r="D33" s="335">
        <f t="shared" ref="D33:U33" si="14">D12*D54</f>
        <v>0</v>
      </c>
      <c r="E33" s="335">
        <f t="shared" si="14"/>
        <v>0</v>
      </c>
      <c r="F33" s="335">
        <f t="shared" si="14"/>
        <v>2388</v>
      </c>
      <c r="G33" s="335">
        <f t="shared" si="14"/>
        <v>600</v>
      </c>
      <c r="H33" s="335">
        <f t="shared" si="14"/>
        <v>3570</v>
      </c>
      <c r="I33" s="335">
        <f t="shared" si="14"/>
        <v>1750</v>
      </c>
      <c r="J33" s="335">
        <f t="shared" si="14"/>
        <v>0</v>
      </c>
      <c r="K33" s="335">
        <f t="shared" si="14"/>
        <v>250</v>
      </c>
      <c r="L33" s="335">
        <f t="shared" si="14"/>
        <v>8400</v>
      </c>
      <c r="M33" s="335">
        <f t="shared" si="14"/>
        <v>1050</v>
      </c>
      <c r="N33" s="335">
        <f t="shared" si="14"/>
        <v>0</v>
      </c>
      <c r="O33" s="335">
        <f t="shared" si="14"/>
        <v>0</v>
      </c>
      <c r="P33" s="335">
        <f t="shared" si="14"/>
        <v>0</v>
      </c>
      <c r="Q33" s="335">
        <f t="shared" si="14"/>
        <v>0</v>
      </c>
      <c r="R33" s="335">
        <f t="shared" si="14"/>
        <v>0</v>
      </c>
      <c r="S33" s="335">
        <f t="shared" si="14"/>
        <v>0</v>
      </c>
      <c r="T33" s="335">
        <f t="shared" si="14"/>
        <v>0</v>
      </c>
      <c r="U33" s="335">
        <f t="shared" si="14"/>
        <v>0</v>
      </c>
      <c r="W33" s="217">
        <f>'Décembre 17'!C82</f>
        <v>796</v>
      </c>
      <c r="X33" s="218">
        <f>'Janvier 18'!C82</f>
        <v>6896</v>
      </c>
      <c r="Y33" s="218">
        <f>'Février 18'!C82</f>
        <v>9700</v>
      </c>
      <c r="Z33" s="218">
        <f>'Mars 18'!C82</f>
        <v>0</v>
      </c>
      <c r="AA33" s="218">
        <f>'Avril 18'!C82</f>
        <v>0</v>
      </c>
      <c r="AB33" s="421">
        <f t="shared" si="10"/>
        <v>17392</v>
      </c>
    </row>
    <row r="34" spans="1:28" x14ac:dyDescent="0.3">
      <c r="A34" s="57">
        <f t="shared" si="8"/>
        <v>43006</v>
      </c>
      <c r="B34" s="58">
        <f t="shared" si="11"/>
        <v>8.4982541247707096E-3</v>
      </c>
      <c r="C34" s="282">
        <f t="shared" si="6"/>
        <v>18008</v>
      </c>
      <c r="D34" s="335">
        <f t="shared" ref="D34:U34" si="15">D13*D55</f>
        <v>0</v>
      </c>
      <c r="E34" s="335">
        <f t="shared" si="15"/>
        <v>0</v>
      </c>
      <c r="F34" s="335">
        <f t="shared" si="15"/>
        <v>2388</v>
      </c>
      <c r="G34" s="335">
        <f t="shared" si="15"/>
        <v>600</v>
      </c>
      <c r="H34" s="335">
        <f t="shared" si="15"/>
        <v>3570</v>
      </c>
      <c r="I34" s="335">
        <f t="shared" si="15"/>
        <v>1750</v>
      </c>
      <c r="J34" s="335">
        <f t="shared" si="15"/>
        <v>0</v>
      </c>
      <c r="K34" s="335">
        <f t="shared" si="15"/>
        <v>250</v>
      </c>
      <c r="L34" s="335">
        <f t="shared" si="15"/>
        <v>8400</v>
      </c>
      <c r="M34" s="335">
        <f t="shared" si="15"/>
        <v>1050</v>
      </c>
      <c r="N34" s="335">
        <f t="shared" si="15"/>
        <v>0</v>
      </c>
      <c r="O34" s="335">
        <f t="shared" si="15"/>
        <v>0</v>
      </c>
      <c r="P34" s="335">
        <f t="shared" si="15"/>
        <v>0</v>
      </c>
      <c r="Q34" s="335">
        <f t="shared" si="15"/>
        <v>0</v>
      </c>
      <c r="R34" s="335">
        <f t="shared" si="15"/>
        <v>0</v>
      </c>
      <c r="S34" s="335">
        <f t="shared" si="15"/>
        <v>0</v>
      </c>
      <c r="T34" s="335">
        <f t="shared" si="15"/>
        <v>0</v>
      </c>
      <c r="U34" s="335">
        <f t="shared" si="15"/>
        <v>0</v>
      </c>
      <c r="W34" s="217">
        <f>'Décembre 17'!C83</f>
        <v>796</v>
      </c>
      <c r="X34" s="218">
        <f>'Janvier 18'!C83</f>
        <v>6896</v>
      </c>
      <c r="Y34" s="218">
        <f>'Février 18'!C83</f>
        <v>9700</v>
      </c>
      <c r="Z34" s="218">
        <f>'Mars 18'!C83</f>
        <v>0</v>
      </c>
      <c r="AA34" s="218">
        <f>'Avril 18'!C83</f>
        <v>0</v>
      </c>
      <c r="AB34" s="59">
        <f t="shared" si="10"/>
        <v>17392</v>
      </c>
    </row>
    <row r="35" spans="1:28" x14ac:dyDescent="0.3">
      <c r="A35" s="57">
        <f t="shared" si="8"/>
        <v>43013</v>
      </c>
      <c r="B35" s="58">
        <f t="shared" si="11"/>
        <v>9.7252042229364916E-3</v>
      </c>
      <c r="C35" s="282">
        <f t="shared" si="6"/>
        <v>20557.214285714286</v>
      </c>
      <c r="D35" s="335">
        <f t="shared" ref="D35:U35" si="16">D14*D56</f>
        <v>1330</v>
      </c>
      <c r="E35" s="335">
        <f t="shared" si="16"/>
        <v>0</v>
      </c>
      <c r="F35" s="335">
        <f t="shared" si="16"/>
        <v>2388</v>
      </c>
      <c r="G35" s="335">
        <f t="shared" si="16"/>
        <v>600</v>
      </c>
      <c r="H35" s="335">
        <f t="shared" si="16"/>
        <v>3982.5</v>
      </c>
      <c r="I35" s="335">
        <f t="shared" si="16"/>
        <v>2556.7142857142858</v>
      </c>
      <c r="J35" s="335">
        <f t="shared" si="16"/>
        <v>0</v>
      </c>
      <c r="K35" s="335">
        <f t="shared" si="16"/>
        <v>250</v>
      </c>
      <c r="L35" s="335">
        <f t="shared" si="16"/>
        <v>8400</v>
      </c>
      <c r="M35" s="335">
        <f t="shared" si="16"/>
        <v>1050</v>
      </c>
      <c r="N35" s="335">
        <f t="shared" si="16"/>
        <v>0</v>
      </c>
      <c r="O35" s="335">
        <f t="shared" si="16"/>
        <v>0</v>
      </c>
      <c r="P35" s="335">
        <f t="shared" si="16"/>
        <v>0</v>
      </c>
      <c r="Q35" s="335">
        <f t="shared" si="16"/>
        <v>0</v>
      </c>
      <c r="R35" s="335">
        <f t="shared" si="16"/>
        <v>0</v>
      </c>
      <c r="S35" s="335">
        <f t="shared" si="16"/>
        <v>0</v>
      </c>
      <c r="T35" s="335">
        <f t="shared" si="16"/>
        <v>0</v>
      </c>
      <c r="U35" s="335">
        <f t="shared" si="16"/>
        <v>0</v>
      </c>
      <c r="W35" s="217">
        <f>'Décembre 17'!C84</f>
        <v>2126</v>
      </c>
      <c r="X35" s="218">
        <f>'Janvier 18'!C84</f>
        <v>8077</v>
      </c>
      <c r="Y35" s="218">
        <f>'Février 18'!C84</f>
        <v>9700</v>
      </c>
      <c r="Z35" s="218">
        <f>'Mars 18'!C84</f>
        <v>0</v>
      </c>
      <c r="AA35" s="218">
        <f>'Avril 18'!C84</f>
        <v>0</v>
      </c>
      <c r="AB35" s="59">
        <f t="shared" si="10"/>
        <v>19903</v>
      </c>
    </row>
    <row r="36" spans="1:28" outlineLevel="1" x14ac:dyDescent="0.3">
      <c r="A36" s="57">
        <f t="shared" si="8"/>
        <v>43020</v>
      </c>
      <c r="B36" s="58">
        <f t="shared" si="11"/>
        <v>1.3063182799439833E-2</v>
      </c>
      <c r="C36" s="282">
        <f t="shared" si="6"/>
        <v>27647.842857142856</v>
      </c>
      <c r="D36" s="335">
        <f t="shared" ref="D36:U36" si="17">D15*D57</f>
        <v>5021.4285714285716</v>
      </c>
      <c r="E36" s="335">
        <f t="shared" si="17"/>
        <v>0</v>
      </c>
      <c r="F36" s="335">
        <f t="shared" si="17"/>
        <v>2388</v>
      </c>
      <c r="G36" s="335">
        <f t="shared" si="17"/>
        <v>1530</v>
      </c>
      <c r="H36" s="335">
        <f t="shared" si="17"/>
        <v>6047.5</v>
      </c>
      <c r="I36" s="335">
        <f t="shared" si="17"/>
        <v>2556.7142857142858</v>
      </c>
      <c r="J36" s="335">
        <f t="shared" si="17"/>
        <v>202.1</v>
      </c>
      <c r="K36" s="335">
        <f t="shared" si="17"/>
        <v>452.1</v>
      </c>
      <c r="L36" s="335">
        <f t="shared" si="17"/>
        <v>8400</v>
      </c>
      <c r="M36" s="335">
        <f t="shared" si="17"/>
        <v>1050</v>
      </c>
      <c r="N36" s="335">
        <f t="shared" si="17"/>
        <v>0</v>
      </c>
      <c r="O36" s="335">
        <f t="shared" si="17"/>
        <v>0</v>
      </c>
      <c r="P36" s="335">
        <f t="shared" si="17"/>
        <v>0</v>
      </c>
      <c r="Q36" s="335">
        <f t="shared" si="17"/>
        <v>0</v>
      </c>
      <c r="R36" s="335">
        <f t="shared" si="17"/>
        <v>0</v>
      </c>
      <c r="S36" s="335">
        <f t="shared" si="17"/>
        <v>0</v>
      </c>
      <c r="T36" s="335">
        <f t="shared" si="17"/>
        <v>0</v>
      </c>
      <c r="U36" s="335">
        <f t="shared" si="17"/>
        <v>0</v>
      </c>
      <c r="W36" s="217">
        <f>'Décembre 17'!C85</f>
        <v>5966</v>
      </c>
      <c r="X36" s="218">
        <f>'Janvier 18'!C85</f>
        <v>10462</v>
      </c>
      <c r="Y36" s="218">
        <f>'Février 18'!C85</f>
        <v>10306.299999999999</v>
      </c>
      <c r="Z36" s="218">
        <f>'Mars 18'!C85</f>
        <v>0</v>
      </c>
      <c r="AA36" s="218">
        <f>'Avril 18'!C85</f>
        <v>0</v>
      </c>
      <c r="AB36" s="59">
        <f t="shared" si="10"/>
        <v>26734.3</v>
      </c>
    </row>
    <row r="37" spans="1:28" hidden="1" outlineLevel="1" x14ac:dyDescent="0.3">
      <c r="A37" s="57">
        <f t="shared" si="8"/>
        <v>43027</v>
      </c>
      <c r="B37" s="58">
        <f t="shared" si="11"/>
        <v>1.3063182799439833E-2</v>
      </c>
      <c r="C37" s="282">
        <f t="shared" si="6"/>
        <v>27647.842857142856</v>
      </c>
      <c r="D37" s="335">
        <f t="shared" ref="D37:U37" si="18">D16*D58</f>
        <v>5021.4285714285716</v>
      </c>
      <c r="E37" s="335">
        <f t="shared" si="18"/>
        <v>0</v>
      </c>
      <c r="F37" s="335">
        <f t="shared" si="18"/>
        <v>2388</v>
      </c>
      <c r="G37" s="335">
        <f t="shared" si="18"/>
        <v>1530</v>
      </c>
      <c r="H37" s="335">
        <f t="shared" si="18"/>
        <v>6047.5</v>
      </c>
      <c r="I37" s="335">
        <f t="shared" si="18"/>
        <v>2556.7142857142858</v>
      </c>
      <c r="J37" s="335">
        <f t="shared" si="18"/>
        <v>202.1</v>
      </c>
      <c r="K37" s="335">
        <f t="shared" si="18"/>
        <v>452.1</v>
      </c>
      <c r="L37" s="335">
        <f t="shared" si="18"/>
        <v>8400</v>
      </c>
      <c r="M37" s="335">
        <f t="shared" si="18"/>
        <v>1050</v>
      </c>
      <c r="N37" s="335">
        <f t="shared" si="18"/>
        <v>0</v>
      </c>
      <c r="O37" s="335">
        <f t="shared" si="18"/>
        <v>0</v>
      </c>
      <c r="P37" s="335">
        <f t="shared" si="18"/>
        <v>0</v>
      </c>
      <c r="Q37" s="335">
        <f t="shared" si="18"/>
        <v>0</v>
      </c>
      <c r="R37" s="335">
        <f t="shared" si="18"/>
        <v>0</v>
      </c>
      <c r="S37" s="335">
        <f t="shared" si="18"/>
        <v>0</v>
      </c>
      <c r="T37" s="335">
        <f t="shared" si="18"/>
        <v>0</v>
      </c>
      <c r="U37" s="335">
        <f t="shared" si="18"/>
        <v>0</v>
      </c>
      <c r="W37" s="217">
        <f>'Décembre 17'!C86</f>
        <v>5966</v>
      </c>
      <c r="X37" s="218">
        <f>'Janvier 18'!C86</f>
        <v>10462</v>
      </c>
      <c r="Y37" s="218">
        <f>'Février 18'!C86</f>
        <v>10306.299999999999</v>
      </c>
      <c r="Z37" s="218">
        <f>'Mars 18'!C86</f>
        <v>0</v>
      </c>
      <c r="AA37" s="218">
        <f>'Avril 18'!C86</f>
        <v>0</v>
      </c>
      <c r="AB37" s="59">
        <f t="shared" si="10"/>
        <v>26734.3</v>
      </c>
    </row>
    <row r="38" spans="1:28" hidden="1" outlineLevel="1" x14ac:dyDescent="0.3">
      <c r="A38" s="57">
        <f t="shared" si="8"/>
        <v>43034</v>
      </c>
      <c r="B38" s="58">
        <f t="shared" si="11"/>
        <v>1.3063182799439833E-2</v>
      </c>
      <c r="C38" s="282">
        <f t="shared" si="6"/>
        <v>27647.842857142856</v>
      </c>
      <c r="D38" s="335">
        <f t="shared" ref="D38:U38" si="19">D17*D59</f>
        <v>5021.4285714285716</v>
      </c>
      <c r="E38" s="335">
        <f t="shared" si="19"/>
        <v>0</v>
      </c>
      <c r="F38" s="335">
        <f t="shared" si="19"/>
        <v>2388</v>
      </c>
      <c r="G38" s="335">
        <f t="shared" si="19"/>
        <v>1530</v>
      </c>
      <c r="H38" s="335">
        <f t="shared" si="19"/>
        <v>6047.5</v>
      </c>
      <c r="I38" s="335">
        <f t="shared" si="19"/>
        <v>2556.7142857142858</v>
      </c>
      <c r="J38" s="335">
        <f t="shared" si="19"/>
        <v>202.1</v>
      </c>
      <c r="K38" s="335">
        <f t="shared" si="19"/>
        <v>452.1</v>
      </c>
      <c r="L38" s="335">
        <f t="shared" si="19"/>
        <v>8400</v>
      </c>
      <c r="M38" s="335">
        <f t="shared" si="19"/>
        <v>1050</v>
      </c>
      <c r="N38" s="335">
        <f t="shared" si="19"/>
        <v>0</v>
      </c>
      <c r="O38" s="335">
        <f t="shared" si="19"/>
        <v>0</v>
      </c>
      <c r="P38" s="335">
        <f t="shared" si="19"/>
        <v>0</v>
      </c>
      <c r="Q38" s="335">
        <f t="shared" si="19"/>
        <v>0</v>
      </c>
      <c r="R38" s="335">
        <f t="shared" si="19"/>
        <v>0</v>
      </c>
      <c r="S38" s="335">
        <f t="shared" si="19"/>
        <v>0</v>
      </c>
      <c r="T38" s="335">
        <f t="shared" si="19"/>
        <v>0</v>
      </c>
      <c r="U38" s="335">
        <f t="shared" si="19"/>
        <v>0</v>
      </c>
      <c r="W38" s="217">
        <f>'Décembre 17'!C87</f>
        <v>5966</v>
      </c>
      <c r="X38" s="218">
        <f>'Janvier 18'!C87</f>
        <v>10462</v>
      </c>
      <c r="Y38" s="218">
        <f>'Février 18'!C87</f>
        <v>10306.299999999999</v>
      </c>
      <c r="Z38" s="218">
        <f>'Mars 18'!C87</f>
        <v>0</v>
      </c>
      <c r="AA38" s="218">
        <f>'Avril 18'!C87</f>
        <v>0</v>
      </c>
      <c r="AB38" s="59">
        <f t="shared" si="10"/>
        <v>26734.3</v>
      </c>
    </row>
    <row r="39" spans="1:28" hidden="1" outlineLevel="1" x14ac:dyDescent="0.3">
      <c r="A39" s="57">
        <f t="shared" si="8"/>
        <v>43041</v>
      </c>
      <c r="B39" s="58">
        <f t="shared" si="11"/>
        <v>1.3063182799439833E-2</v>
      </c>
      <c r="C39" s="282">
        <f t="shared" si="6"/>
        <v>27647.842857142856</v>
      </c>
      <c r="D39" s="335">
        <f t="shared" ref="D39:U39" si="20">D18*D60</f>
        <v>5021.4285714285716</v>
      </c>
      <c r="E39" s="335">
        <f t="shared" si="20"/>
        <v>0</v>
      </c>
      <c r="F39" s="335">
        <f t="shared" si="20"/>
        <v>2388</v>
      </c>
      <c r="G39" s="335">
        <f t="shared" si="20"/>
        <v>1530</v>
      </c>
      <c r="H39" s="335">
        <f t="shared" si="20"/>
        <v>6047.5</v>
      </c>
      <c r="I39" s="335">
        <f t="shared" si="20"/>
        <v>2556.7142857142858</v>
      </c>
      <c r="J39" s="335">
        <f t="shared" si="20"/>
        <v>202.1</v>
      </c>
      <c r="K39" s="335">
        <f t="shared" si="20"/>
        <v>452.1</v>
      </c>
      <c r="L39" s="335">
        <f t="shared" si="20"/>
        <v>8400</v>
      </c>
      <c r="M39" s="335">
        <f t="shared" si="20"/>
        <v>1050</v>
      </c>
      <c r="N39" s="335">
        <f t="shared" si="20"/>
        <v>0</v>
      </c>
      <c r="O39" s="335">
        <f t="shared" si="20"/>
        <v>0</v>
      </c>
      <c r="P39" s="335">
        <f t="shared" si="20"/>
        <v>0</v>
      </c>
      <c r="Q39" s="335">
        <f t="shared" si="20"/>
        <v>0</v>
      </c>
      <c r="R39" s="335">
        <f t="shared" si="20"/>
        <v>0</v>
      </c>
      <c r="S39" s="335">
        <f t="shared" si="20"/>
        <v>0</v>
      </c>
      <c r="T39" s="335">
        <f t="shared" si="20"/>
        <v>0</v>
      </c>
      <c r="U39" s="335">
        <f t="shared" si="20"/>
        <v>0</v>
      </c>
      <c r="W39" s="217">
        <f>'Décembre 17'!C88</f>
        <v>5966</v>
      </c>
      <c r="X39" s="218">
        <f>'Janvier 18'!C88</f>
        <v>10462</v>
      </c>
      <c r="Y39" s="218">
        <f>'Février 18'!C88</f>
        <v>10306.299999999999</v>
      </c>
      <c r="Z39" s="218">
        <f>'Mars 18'!C88</f>
        <v>0</v>
      </c>
      <c r="AA39" s="218">
        <f>'Avril 18'!C88</f>
        <v>0</v>
      </c>
      <c r="AB39" s="59">
        <f t="shared" si="10"/>
        <v>26734.3</v>
      </c>
    </row>
    <row r="40" spans="1:28" hidden="1" outlineLevel="1" x14ac:dyDescent="0.3">
      <c r="A40" s="57">
        <f t="shared" si="8"/>
        <v>43048</v>
      </c>
      <c r="B40" s="58">
        <f t="shared" si="11"/>
        <v>1.3063182799439833E-2</v>
      </c>
      <c r="C40" s="282">
        <f t="shared" si="6"/>
        <v>27647.842857142856</v>
      </c>
      <c r="D40" s="335">
        <f t="shared" ref="D40:U40" si="21">D19*D61</f>
        <v>5021.4285714285716</v>
      </c>
      <c r="E40" s="335">
        <f t="shared" si="21"/>
        <v>0</v>
      </c>
      <c r="F40" s="335">
        <f t="shared" si="21"/>
        <v>2388</v>
      </c>
      <c r="G40" s="335">
        <f t="shared" si="21"/>
        <v>1530</v>
      </c>
      <c r="H40" s="335">
        <f t="shared" si="21"/>
        <v>6047.5</v>
      </c>
      <c r="I40" s="335">
        <f t="shared" si="21"/>
        <v>2556.7142857142858</v>
      </c>
      <c r="J40" s="335">
        <f t="shared" si="21"/>
        <v>202.1</v>
      </c>
      <c r="K40" s="335">
        <f t="shared" si="21"/>
        <v>452.1</v>
      </c>
      <c r="L40" s="335">
        <f t="shared" si="21"/>
        <v>8400</v>
      </c>
      <c r="M40" s="335">
        <f t="shared" si="21"/>
        <v>1050</v>
      </c>
      <c r="N40" s="335">
        <f t="shared" si="21"/>
        <v>0</v>
      </c>
      <c r="O40" s="335">
        <f t="shared" si="21"/>
        <v>0</v>
      </c>
      <c r="P40" s="335">
        <f t="shared" si="21"/>
        <v>0</v>
      </c>
      <c r="Q40" s="335">
        <f t="shared" si="21"/>
        <v>0</v>
      </c>
      <c r="R40" s="335">
        <f t="shared" si="21"/>
        <v>0</v>
      </c>
      <c r="S40" s="335">
        <f t="shared" si="21"/>
        <v>0</v>
      </c>
      <c r="T40" s="335">
        <f t="shared" si="21"/>
        <v>0</v>
      </c>
      <c r="U40" s="335">
        <f t="shared" si="21"/>
        <v>0</v>
      </c>
      <c r="W40" s="217">
        <f>'Décembre 17'!C89</f>
        <v>5966</v>
      </c>
      <c r="X40" s="218">
        <f>'Janvier 18'!C89</f>
        <v>10462</v>
      </c>
      <c r="Y40" s="218">
        <f>'Février 18'!C89</f>
        <v>10306.299999999999</v>
      </c>
      <c r="Z40" s="218">
        <f>'Mars 18'!C89</f>
        <v>0</v>
      </c>
      <c r="AA40" s="218">
        <f>'Avril 18'!C89</f>
        <v>0</v>
      </c>
      <c r="AB40" s="59">
        <f t="shared" si="10"/>
        <v>26734.3</v>
      </c>
    </row>
    <row r="41" spans="1:28" hidden="1" outlineLevel="1" x14ac:dyDescent="0.3">
      <c r="A41" s="57">
        <f t="shared" si="8"/>
        <v>43055</v>
      </c>
      <c r="B41" s="58">
        <f t="shared" si="11"/>
        <v>1.3063182799439833E-2</v>
      </c>
      <c r="C41" s="282">
        <f t="shared" si="6"/>
        <v>27647.842857142856</v>
      </c>
      <c r="D41" s="335">
        <f t="shared" ref="D41:U41" si="22">D20*D62</f>
        <v>5021.4285714285716</v>
      </c>
      <c r="E41" s="335">
        <f t="shared" si="22"/>
        <v>0</v>
      </c>
      <c r="F41" s="335">
        <f t="shared" si="22"/>
        <v>2388</v>
      </c>
      <c r="G41" s="335">
        <f t="shared" si="22"/>
        <v>1530</v>
      </c>
      <c r="H41" s="335">
        <f t="shared" si="22"/>
        <v>6047.5</v>
      </c>
      <c r="I41" s="335">
        <f t="shared" si="22"/>
        <v>2556.7142857142858</v>
      </c>
      <c r="J41" s="335">
        <f t="shared" si="22"/>
        <v>202.1</v>
      </c>
      <c r="K41" s="335">
        <f t="shared" si="22"/>
        <v>452.1</v>
      </c>
      <c r="L41" s="335">
        <f t="shared" si="22"/>
        <v>8400</v>
      </c>
      <c r="M41" s="335">
        <f t="shared" si="22"/>
        <v>1050</v>
      </c>
      <c r="N41" s="335">
        <f t="shared" si="22"/>
        <v>0</v>
      </c>
      <c r="O41" s="335">
        <f t="shared" si="22"/>
        <v>0</v>
      </c>
      <c r="P41" s="335">
        <f t="shared" si="22"/>
        <v>0</v>
      </c>
      <c r="Q41" s="335">
        <f t="shared" si="22"/>
        <v>0</v>
      </c>
      <c r="R41" s="335">
        <f t="shared" si="22"/>
        <v>0</v>
      </c>
      <c r="S41" s="335">
        <f t="shared" si="22"/>
        <v>0</v>
      </c>
      <c r="T41" s="335">
        <f t="shared" si="22"/>
        <v>0</v>
      </c>
      <c r="U41" s="335">
        <f t="shared" si="22"/>
        <v>0</v>
      </c>
      <c r="W41" s="217">
        <f>'Décembre 17'!C90</f>
        <v>5966</v>
      </c>
      <c r="X41" s="218">
        <f>'Janvier 18'!C90</f>
        <v>10462</v>
      </c>
      <c r="Y41" s="218">
        <f>'Février 18'!C90</f>
        <v>10306.299999999999</v>
      </c>
      <c r="Z41" s="218">
        <f>'Mars 18'!C90</f>
        <v>0</v>
      </c>
      <c r="AA41" s="218">
        <f>'Avril 18'!C90</f>
        <v>0</v>
      </c>
      <c r="AB41" s="59">
        <f t="shared" si="10"/>
        <v>26734.3</v>
      </c>
    </row>
    <row r="42" spans="1:28" hidden="1" outlineLevel="1" x14ac:dyDescent="0.3">
      <c r="A42" s="57">
        <f t="shared" si="8"/>
        <v>43062</v>
      </c>
      <c r="B42" s="58">
        <f t="shared" si="11"/>
        <v>1.3063182799439833E-2</v>
      </c>
      <c r="C42" s="282">
        <f t="shared" si="6"/>
        <v>27647.842857142856</v>
      </c>
      <c r="D42" s="335">
        <f t="shared" ref="D42:U42" si="23">D21*D63</f>
        <v>5021.4285714285716</v>
      </c>
      <c r="E42" s="335">
        <f t="shared" si="23"/>
        <v>0</v>
      </c>
      <c r="F42" s="335">
        <f t="shared" si="23"/>
        <v>2388</v>
      </c>
      <c r="G42" s="335">
        <f t="shared" si="23"/>
        <v>1530</v>
      </c>
      <c r="H42" s="335">
        <f t="shared" si="23"/>
        <v>6047.5</v>
      </c>
      <c r="I42" s="335">
        <f t="shared" si="23"/>
        <v>2556.7142857142858</v>
      </c>
      <c r="J42" s="335">
        <f t="shared" si="23"/>
        <v>202.1</v>
      </c>
      <c r="K42" s="335">
        <f t="shared" si="23"/>
        <v>452.1</v>
      </c>
      <c r="L42" s="335">
        <f t="shared" si="23"/>
        <v>8400</v>
      </c>
      <c r="M42" s="335">
        <f t="shared" si="23"/>
        <v>1050</v>
      </c>
      <c r="N42" s="335">
        <f t="shared" si="23"/>
        <v>0</v>
      </c>
      <c r="O42" s="335">
        <f t="shared" si="23"/>
        <v>0</v>
      </c>
      <c r="P42" s="335">
        <f t="shared" si="23"/>
        <v>0</v>
      </c>
      <c r="Q42" s="335">
        <f t="shared" si="23"/>
        <v>0</v>
      </c>
      <c r="R42" s="335">
        <f t="shared" si="23"/>
        <v>0</v>
      </c>
      <c r="S42" s="335">
        <f t="shared" si="23"/>
        <v>0</v>
      </c>
      <c r="T42" s="335">
        <f t="shared" si="23"/>
        <v>0</v>
      </c>
      <c r="U42" s="335">
        <f t="shared" si="23"/>
        <v>0</v>
      </c>
      <c r="W42" s="217">
        <f>'Décembre 17'!C91</f>
        <v>5966</v>
      </c>
      <c r="X42" s="218">
        <f>'Janvier 18'!C91</f>
        <v>10462</v>
      </c>
      <c r="Y42" s="218">
        <f>'Février 18'!C91</f>
        <v>10306.299999999999</v>
      </c>
      <c r="Z42" s="218">
        <f>'Mars 18'!C91</f>
        <v>0</v>
      </c>
      <c r="AA42" s="218">
        <f>'Avril 18'!C91</f>
        <v>0</v>
      </c>
      <c r="AB42" s="59">
        <f t="shared" si="10"/>
        <v>26734.3</v>
      </c>
    </row>
    <row r="43" spans="1:28" hidden="1" outlineLevel="1" x14ac:dyDescent="0.3">
      <c r="A43" s="57">
        <f t="shared" si="8"/>
        <v>43069</v>
      </c>
      <c r="B43" s="58">
        <f t="shared" si="11"/>
        <v>1.3063182799439833E-2</v>
      </c>
      <c r="C43" s="282">
        <f t="shared" si="6"/>
        <v>27647.842857142856</v>
      </c>
      <c r="D43" s="335">
        <f t="shared" ref="D43:U43" si="24">D22*D64</f>
        <v>5021.4285714285716</v>
      </c>
      <c r="E43" s="335">
        <f t="shared" si="24"/>
        <v>0</v>
      </c>
      <c r="F43" s="335">
        <f t="shared" si="24"/>
        <v>2388</v>
      </c>
      <c r="G43" s="335">
        <f t="shared" si="24"/>
        <v>1530</v>
      </c>
      <c r="H43" s="335">
        <f t="shared" si="24"/>
        <v>6047.5</v>
      </c>
      <c r="I43" s="335">
        <f t="shared" si="24"/>
        <v>2556.7142857142858</v>
      </c>
      <c r="J43" s="335">
        <f t="shared" si="24"/>
        <v>202.1</v>
      </c>
      <c r="K43" s="335">
        <f t="shared" si="24"/>
        <v>452.1</v>
      </c>
      <c r="L43" s="335">
        <f t="shared" si="24"/>
        <v>8400</v>
      </c>
      <c r="M43" s="335">
        <f t="shared" si="24"/>
        <v>1050</v>
      </c>
      <c r="N43" s="335">
        <f t="shared" si="24"/>
        <v>0</v>
      </c>
      <c r="O43" s="335">
        <f t="shared" si="24"/>
        <v>0</v>
      </c>
      <c r="P43" s="335">
        <f t="shared" si="24"/>
        <v>0</v>
      </c>
      <c r="Q43" s="335">
        <f t="shared" si="24"/>
        <v>0</v>
      </c>
      <c r="R43" s="335">
        <f t="shared" si="24"/>
        <v>0</v>
      </c>
      <c r="S43" s="335">
        <f t="shared" si="24"/>
        <v>0</v>
      </c>
      <c r="T43" s="335">
        <f t="shared" si="24"/>
        <v>0</v>
      </c>
      <c r="U43" s="335">
        <f t="shared" si="24"/>
        <v>0</v>
      </c>
      <c r="W43" s="217">
        <f>'Décembre 17'!C92</f>
        <v>5966</v>
      </c>
      <c r="X43" s="218">
        <f>'Janvier 18'!C92</f>
        <v>10462</v>
      </c>
      <c r="Y43" s="218">
        <f>'Février 18'!C92</f>
        <v>10306.299999999999</v>
      </c>
      <c r="Z43" s="218">
        <f>'Mars 18'!C92</f>
        <v>0</v>
      </c>
      <c r="AA43" s="218">
        <f>'Avril 18'!C92</f>
        <v>0</v>
      </c>
      <c r="AB43" s="282">
        <f t="shared" si="10"/>
        <v>26734.3</v>
      </c>
    </row>
    <row r="44" spans="1:28" x14ac:dyDescent="0.3">
      <c r="A44" s="57"/>
      <c r="B44" s="38"/>
      <c r="C44" s="328">
        <f>C32-C29</f>
        <v>-1976736.1785714289</v>
      </c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7"/>
      <c r="T44" s="67"/>
      <c r="U44" s="67"/>
      <c r="W44" s="412">
        <f t="shared" ref="W44:AB44" si="25">W32-W29</f>
        <v>-273738</v>
      </c>
      <c r="X44" s="97">
        <f t="shared" si="25"/>
        <v>-446491</v>
      </c>
      <c r="Y44" s="97">
        <f t="shared" si="25"/>
        <v>-645203</v>
      </c>
      <c r="Z44" s="97">
        <f t="shared" si="25"/>
        <v>-411397</v>
      </c>
      <c r="AA44" s="97">
        <f t="shared" si="25"/>
        <v>-191809</v>
      </c>
      <c r="AB44" s="422">
        <f t="shared" si="25"/>
        <v>-1968638</v>
      </c>
    </row>
    <row r="45" spans="1:28" ht="15.6" x14ac:dyDescent="0.3">
      <c r="B45" s="208"/>
      <c r="C45" s="283"/>
      <c r="D45" s="56"/>
      <c r="W45" s="413"/>
      <c r="X45" s="337"/>
      <c r="Y45" s="337"/>
      <c r="Z45" s="337"/>
      <c r="AA45" s="337"/>
      <c r="AB45" s="59"/>
    </row>
    <row r="46" spans="1:28" ht="15.6" x14ac:dyDescent="0.3">
      <c r="B46" s="208"/>
      <c r="C46" s="208"/>
      <c r="D46" s="56"/>
      <c r="W46" s="413"/>
      <c r="X46" s="337"/>
      <c r="Y46" s="337"/>
      <c r="Z46" s="337"/>
      <c r="AA46" s="337"/>
      <c r="AB46" s="59"/>
    </row>
    <row r="47" spans="1:28" x14ac:dyDescent="0.3">
      <c r="U47" s="107"/>
      <c r="W47" s="413"/>
      <c r="X47" s="337"/>
      <c r="Y47" s="337"/>
      <c r="Z47" s="337"/>
      <c r="AA47" s="434"/>
      <c r="AB47" s="59"/>
    </row>
    <row r="48" spans="1:28" x14ac:dyDescent="0.3">
      <c r="A48" s="345" t="s">
        <v>42</v>
      </c>
      <c r="B48" s="346"/>
      <c r="C48" s="347"/>
      <c r="D48" s="330">
        <v>43084</v>
      </c>
      <c r="E48" s="333">
        <v>43092</v>
      </c>
      <c r="F48" s="333">
        <v>43099</v>
      </c>
      <c r="G48" s="330">
        <v>42742</v>
      </c>
      <c r="H48" s="330">
        <v>42748</v>
      </c>
      <c r="I48" s="330">
        <v>42755</v>
      </c>
      <c r="J48" s="329">
        <v>42762</v>
      </c>
      <c r="K48" s="329">
        <v>42769</v>
      </c>
      <c r="L48" s="333">
        <v>42776</v>
      </c>
      <c r="M48" s="333">
        <v>42783</v>
      </c>
      <c r="N48" s="333">
        <v>42790</v>
      </c>
      <c r="O48" s="329">
        <v>42798</v>
      </c>
      <c r="P48" s="329">
        <v>42804</v>
      </c>
      <c r="Q48" s="330">
        <v>42811</v>
      </c>
      <c r="R48" s="329">
        <v>42818</v>
      </c>
      <c r="S48" s="329">
        <v>42825</v>
      </c>
      <c r="T48" s="330">
        <v>42832</v>
      </c>
      <c r="U48" s="330">
        <v>42839</v>
      </c>
      <c r="W48" s="414"/>
      <c r="X48" s="338"/>
      <c r="Y48" s="338"/>
      <c r="Z48" s="338"/>
      <c r="AA48" s="338"/>
      <c r="AB48" s="423"/>
    </row>
    <row r="49" spans="1:28" s="50" customFormat="1" ht="28.8" x14ac:dyDescent="0.3">
      <c r="A49" s="348"/>
      <c r="B49" s="349" t="s">
        <v>27</v>
      </c>
      <c r="C49" s="349" t="s">
        <v>88</v>
      </c>
      <c r="D49" s="331">
        <v>1</v>
      </c>
      <c r="E49" s="334">
        <v>2</v>
      </c>
      <c r="F49" s="334">
        <v>3</v>
      </c>
      <c r="G49" s="331">
        <v>4</v>
      </c>
      <c r="H49" s="331">
        <v>5</v>
      </c>
      <c r="I49" s="331">
        <v>6</v>
      </c>
      <c r="J49" s="48">
        <v>7</v>
      </c>
      <c r="K49" s="48">
        <v>8</v>
      </c>
      <c r="L49" s="334">
        <v>9</v>
      </c>
      <c r="M49" s="334">
        <v>10</v>
      </c>
      <c r="N49" s="334">
        <v>11</v>
      </c>
      <c r="O49" s="48">
        <v>12</v>
      </c>
      <c r="P49" s="48">
        <v>13</v>
      </c>
      <c r="Q49" s="331">
        <v>14</v>
      </c>
      <c r="R49" s="48">
        <v>15</v>
      </c>
      <c r="S49" s="48">
        <v>16</v>
      </c>
      <c r="T49" s="331">
        <v>17</v>
      </c>
      <c r="U49" s="331">
        <v>18</v>
      </c>
      <c r="W49" s="410" t="s">
        <v>90</v>
      </c>
      <c r="X49" s="336" t="s">
        <v>91</v>
      </c>
      <c r="Y49" s="336" t="s">
        <v>92</v>
      </c>
      <c r="Z49" s="336" t="s">
        <v>94</v>
      </c>
      <c r="AA49" s="336" t="s">
        <v>93</v>
      </c>
      <c r="AB49" s="419" t="s">
        <v>95</v>
      </c>
    </row>
    <row r="50" spans="1:28" s="92" customFormat="1" x14ac:dyDescent="0.3">
      <c r="A50" s="51" t="s">
        <v>29</v>
      </c>
      <c r="B50" s="52"/>
      <c r="C50" s="432">
        <f>C29/C8</f>
        <v>404.02284731001549</v>
      </c>
      <c r="D50" s="431">
        <f>AVERAGE('Décembre 17'!R112:Y112)</f>
        <v>177.31249999999997</v>
      </c>
      <c r="E50" s="431">
        <f>AVERAGE('Décembre 17'!Z112:AF112)</f>
        <v>368.28571428571428</v>
      </c>
      <c r="F50" s="431">
        <f>(AVERAGE('Décembre 17'!AG112:AH112)+AVERAGE('Janvier 18'!D112:I112))/2</f>
        <v>452.5</v>
      </c>
      <c r="G50" s="431">
        <f>AVERAGE('Janvier 18'!J112:O112)</f>
        <v>333</v>
      </c>
      <c r="H50" s="431">
        <f>AVERAGE('Janvier 18'!P112:V112)</f>
        <v>324.14285714285717</v>
      </c>
      <c r="I50" s="431">
        <f>AVERAGE('Janvier 18'!W112:AC112)</f>
        <v>310.71428571428572</v>
      </c>
      <c r="J50" s="431">
        <f>(AVERAGE('Janvier 18'!AD112:AH112)+AVERAGE('Février 18'!D112:E112))/2</f>
        <v>416</v>
      </c>
      <c r="K50" s="431">
        <f>AVERAGE('Février 18'!F112:L112)</f>
        <v>408.42857142857144</v>
      </c>
      <c r="L50" s="431">
        <f>AVERAGE('Février 18'!M112:S112)</f>
        <v>486.85714285714283</v>
      </c>
      <c r="M50" s="431">
        <f>AVERAGE('Février 18'!T112:Z112)</f>
        <v>526.85714285714289</v>
      </c>
      <c r="N50" s="431">
        <f>(AVERAGE('Février 18'!AA112:AE112)+AVERAGE('Mars 18'!D112:F112))/2</f>
        <v>521.5</v>
      </c>
      <c r="O50" s="431">
        <f>AVERAGE('Mars 18'!G112:L112)</f>
        <v>423.16666666666669</v>
      </c>
      <c r="P50" s="431">
        <f>AVERAGE('Mars 18'!M112:S112)</f>
        <v>425.14285714285717</v>
      </c>
      <c r="Q50" s="431">
        <f>AVERAGE('Mars 18'!T112:Z112)</f>
        <v>311.57142857142856</v>
      </c>
      <c r="R50" s="431">
        <f>AVERAGE('Mars 18'!AA112:AG112)</f>
        <v>410.14285714285717</v>
      </c>
      <c r="S50" s="431">
        <f>(AVERAGE('Mars 18'!AH112)+AVERAGE('Avril 18'!D112:I112))/2</f>
        <v>419.83333333333337</v>
      </c>
      <c r="T50" s="431">
        <f>AVERAGE('Avril 18'!J112:P112)</f>
        <v>318.14285714285717</v>
      </c>
      <c r="U50" s="431">
        <f>AVERAGE('Avril 18'!Q112:X112)</f>
        <v>312</v>
      </c>
      <c r="V50" s="166"/>
      <c r="W50" s="411">
        <f>'Décembre 17'!C112</f>
        <v>333.01459854014598</v>
      </c>
      <c r="X50" s="406">
        <f>'Janvier 18'!C112</f>
        <v>370.36906710310967</v>
      </c>
      <c r="Y50" s="406">
        <f>'Février 18'!C112</f>
        <v>485.83308605341244</v>
      </c>
      <c r="Z50" s="406">
        <f>'Mars 18'!C112</f>
        <v>411.02170138888891</v>
      </c>
      <c r="AA50" s="406">
        <f>'Avril 18'!C112</f>
        <v>354.54528650646949</v>
      </c>
      <c r="AB50" s="420">
        <f>AB29/AB8</f>
        <v>402.46568338249756</v>
      </c>
    </row>
    <row r="51" spans="1:28" x14ac:dyDescent="0.3">
      <c r="A51" s="57">
        <f t="shared" ref="A51:A64" si="26">+A30</f>
        <v>42978</v>
      </c>
      <c r="B51" s="58"/>
      <c r="C51" s="282">
        <f t="shared" ref="C51:C64" si="27">IF(C9=0,0,C30/C9)</f>
        <v>292.85714285714283</v>
      </c>
      <c r="D51" s="335">
        <f xml:space="preserve"> IFERROR(AVERAGEIF('Décembre 17'!R131:Y131,"&gt;0"),0)</f>
        <v>0</v>
      </c>
      <c r="E51" s="335">
        <f>IFERROR(AVERAGEIF('Décembre 17'!Z131:AE131,"&gt;0"),0)</f>
        <v>0</v>
      </c>
      <c r="F51" s="335">
        <f>(IFERROR(AVERAGEIF('Décembre 17'!AF131:AH131,"&gt;0"),0))+(IFERROR(AVERAGEIF('Janvier 18'!D131:I131,"&gt;0"),0))/2</f>
        <v>0</v>
      </c>
      <c r="G51" s="335">
        <f>IFERROR(AVERAGEIF('Janvier 18'!J131:O131,"&gt;0"),0)</f>
        <v>0</v>
      </c>
      <c r="H51" s="335">
        <f>IFERROR(AVERAGEIF('Janvier 18'!P131:V131,"&gt;0"),0)</f>
        <v>0</v>
      </c>
      <c r="I51" s="335">
        <f>IFERROR(AVERAGEIF('Janvier 18'!W131:AC131,"&gt;0"),0)</f>
        <v>250</v>
      </c>
      <c r="J51" s="335">
        <f>(IFERROR(AVERAGEIF('Janvier 18'!AD131:AG131,"&gt;0"),0))+(IFERROR(AVERAGEIF('Février 18'!D131:E131,"&gt;0"),0))/2</f>
        <v>0</v>
      </c>
      <c r="K51" s="335">
        <f>IFERROR(AVERAGEIF('Février 18'!F131:L131,"&gt;0"),0)</f>
        <v>250</v>
      </c>
      <c r="L51" s="335">
        <f>IFERROR(AVERAGEIF('Février 18'!M131:S131,"&gt;0"),0)</f>
        <v>350</v>
      </c>
      <c r="M51" s="335">
        <f>IFERROR(AVERAGEIF('Février 18'!T131:Z131,"&gt;0"),0)</f>
        <v>0</v>
      </c>
      <c r="N51" s="335">
        <f>(IFERROR(AVERAGEIF('Février 18'!AA131:AE131,"&gt;0"),0))+(IFERROR(AVERAGEIF('Mars 18'!D131:F131,"&gt;0"),0))/2</f>
        <v>0</v>
      </c>
      <c r="O51" s="335">
        <f>IFERROR(AVERAGEIF('Mars 18'!G131:L131,"&gt;0"),0)</f>
        <v>0</v>
      </c>
      <c r="P51" s="335">
        <f>IFERROR(AVERAGEIF('Mars 18'!M131:S131,"&gt;0"),0)</f>
        <v>0</v>
      </c>
      <c r="Q51" s="335">
        <f>IFERROR(AVERAGEIF('Mars 18'!T131:Z131,"&gt;0"),0)</f>
        <v>0</v>
      </c>
      <c r="R51" s="335">
        <f>IFERROR(AVERAGEIF('Mars 18'!AA131:AG131,"&gt;0"),0)</f>
        <v>0</v>
      </c>
      <c r="S51" s="335">
        <f>(IFERROR(AVERAGEIF('Mars 18'!AH131,"&gt;0"),0))+(IFERROR(AVERAGEIF('Avril 18'!D131:I131,"&gt;0"),0))/2</f>
        <v>0</v>
      </c>
      <c r="T51" s="335">
        <f>IFERROR(AVERAGEIF('Avril 18'!J131:P131,"&gt;0"),0)</f>
        <v>0</v>
      </c>
      <c r="U51" s="335">
        <f>IFERROR(AVERAGEIF('Avril 18'!Q131:X131,"&gt;0"),0)</f>
        <v>0</v>
      </c>
      <c r="W51" s="415">
        <f>'Décembre 17'!C131</f>
        <v>0</v>
      </c>
      <c r="X51" s="339">
        <f>'Janvier 18'!C131</f>
        <v>250</v>
      </c>
      <c r="Y51" s="339">
        <f>'Février 18'!C131</f>
        <v>335.71428571428572</v>
      </c>
      <c r="Z51" s="339">
        <f>'Mars 18'!C131</f>
        <v>0</v>
      </c>
      <c r="AA51" s="339">
        <f>'Avril 18'!C131</f>
        <v>0</v>
      </c>
      <c r="AB51" s="424">
        <f t="shared" ref="AB51:AB64" si="28">IF(AB9=0,0,AB30/AB9)</f>
        <v>292.85714285714283</v>
      </c>
    </row>
    <row r="52" spans="1:28" x14ac:dyDescent="0.3">
      <c r="A52" s="57">
        <f t="shared" si="26"/>
        <v>42985</v>
      </c>
      <c r="B52" s="58"/>
      <c r="C52" s="282">
        <f t="shared" si="27"/>
        <v>318.88412017167383</v>
      </c>
      <c r="D52" s="335">
        <f xml:space="preserve"> IFERROR(AVERAGEIF('Décembre 17'!R132:Y132,"&gt;0"),0)</f>
        <v>0</v>
      </c>
      <c r="E52" s="335">
        <f>IFERROR(AVERAGEIF('Décembre 17'!Z132:AE132,"&gt;0"),0)</f>
        <v>0</v>
      </c>
      <c r="F52" s="335">
        <f>(IFERROR(AVERAGEIF('Décembre 17'!AF132:AH132,"&gt;0"),0))+(IFERROR(AVERAGEIF('Janvier 18'!D132:I132,"&gt;0"),0))/2</f>
        <v>0</v>
      </c>
      <c r="G52" s="335">
        <f>IFERROR(AVERAGEIF('Janvier 18'!J132:O132,"&gt;0"),0)</f>
        <v>150</v>
      </c>
      <c r="H52" s="335">
        <f>IFERROR(AVERAGEIF('Janvier 18'!P132:V132,"&gt;0"),0)</f>
        <v>150</v>
      </c>
      <c r="I52" s="335">
        <f>IFERROR(AVERAGEIF('Janvier 18'!W132:AC132,"&gt;0"),0)</f>
        <v>250</v>
      </c>
      <c r="J52" s="335">
        <f>(IFERROR(AVERAGEIF('Janvier 18'!AD132:AG132,"&gt;0"),0))+(IFERROR(AVERAGEIF('Février 18'!D132:E132,"&gt;0"),0))/2</f>
        <v>0</v>
      </c>
      <c r="K52" s="335">
        <f>IFERROR(AVERAGEIF('Février 18'!F132:L132,"&gt;0"),0)</f>
        <v>250</v>
      </c>
      <c r="L52" s="335">
        <f>IFERROR(AVERAGEIF('Février 18'!M132:S132,"&gt;0"),0)</f>
        <v>700</v>
      </c>
      <c r="M52" s="335">
        <f>IFERROR(AVERAGEIF('Février 18'!T132:Z132,"&gt;0"),0)</f>
        <v>1050</v>
      </c>
      <c r="N52" s="335">
        <f>(IFERROR(AVERAGEIF('Février 18'!AA132:AE132,"&gt;0"),0))+(IFERROR(AVERAGEIF('Mars 18'!D132:F132,"&gt;0"),0))/2</f>
        <v>0</v>
      </c>
      <c r="O52" s="335">
        <f>IFERROR(AVERAGEIF('Mars 18'!G132:L132,"&gt;0"),0)</f>
        <v>0</v>
      </c>
      <c r="P52" s="335">
        <f>IFERROR(AVERAGEIF('Mars 18'!M132:S132,"&gt;0"),0)</f>
        <v>300</v>
      </c>
      <c r="Q52" s="335">
        <f>IFERROR(AVERAGEIF('Mars 18'!T132:Z132,"&gt;0"),0)</f>
        <v>0</v>
      </c>
      <c r="R52" s="335">
        <f>IFERROR(AVERAGEIF('Mars 18'!AA132:AG132,"&gt;0"),0)</f>
        <v>0</v>
      </c>
      <c r="S52" s="335">
        <f>(IFERROR(AVERAGEIF('Mars 18'!AH132,"&gt;0"),0))+(IFERROR(AVERAGEIF('Avril 18'!D132:I132,"&gt;0"),0))/2</f>
        <v>0</v>
      </c>
      <c r="T52" s="335">
        <f>IFERROR(AVERAGEIF('Avril 18'!J132:P132,"&gt;0"),0)</f>
        <v>0</v>
      </c>
      <c r="U52" s="335">
        <f>IFERROR(AVERAGEIF('Avril 18'!Q132:X132,"&gt;0"),0)</f>
        <v>0</v>
      </c>
      <c r="W52" s="415">
        <f>'Décembre 17'!C132</f>
        <v>0</v>
      </c>
      <c r="X52" s="339">
        <f>'Janvier 18'!C132</f>
        <v>208.33333333333334</v>
      </c>
      <c r="Y52" s="339">
        <f>'Février 18'!C132</f>
        <v>692.85714285714289</v>
      </c>
      <c r="Z52" s="339">
        <f>'Mars 18'!C132</f>
        <v>300</v>
      </c>
      <c r="AA52" s="339">
        <f>'Avril 18'!C132</f>
        <v>0</v>
      </c>
      <c r="AB52" s="424">
        <f t="shared" si="28"/>
        <v>318.88412017167383</v>
      </c>
    </row>
    <row r="53" spans="1:28" x14ac:dyDescent="0.3">
      <c r="A53" s="57">
        <f t="shared" si="26"/>
        <v>42992</v>
      </c>
      <c r="B53" s="58"/>
      <c r="C53" s="282">
        <f t="shared" si="27"/>
        <v>307.19367588932806</v>
      </c>
      <c r="D53" s="335">
        <f xml:space="preserve"> IFERROR(AVERAGEIF('Décembre 17'!R133:Y133,"&gt;0"),0)</f>
        <v>0</v>
      </c>
      <c r="E53" s="335">
        <f>IFERROR(AVERAGEIF('Décembre 17'!Z133:AE133,"&gt;0"),0)</f>
        <v>0</v>
      </c>
      <c r="F53" s="335">
        <f>(IFERROR(AVERAGEIF('Décembre 17'!AF133:AH133,"&gt;0"),0))+(IFERROR(AVERAGEIF('Janvier 18'!D133:I133,"&gt;0"),0))/2</f>
        <v>0</v>
      </c>
      <c r="G53" s="335">
        <f>IFERROR(AVERAGEIF('Janvier 18'!J133:O133,"&gt;0"),0)</f>
        <v>150</v>
      </c>
      <c r="H53" s="335">
        <f>IFERROR(AVERAGEIF('Janvier 18'!P133:V133,"&gt;0"),0)</f>
        <v>170</v>
      </c>
      <c r="I53" s="335">
        <f>IFERROR(AVERAGEIF('Janvier 18'!W133:AC133,"&gt;0"),0)</f>
        <v>250</v>
      </c>
      <c r="J53" s="335">
        <f>(IFERROR(AVERAGEIF('Janvier 18'!AD133:AG133,"&gt;0"),0))+(IFERROR(AVERAGEIF('Février 18'!D133:E133,"&gt;0"),0))/2</f>
        <v>0</v>
      </c>
      <c r="K53" s="335">
        <f>IFERROR(AVERAGEIF('Février 18'!F133:L133,"&gt;0"),0)</f>
        <v>250</v>
      </c>
      <c r="L53" s="335">
        <f>IFERROR(AVERAGEIF('Février 18'!M133:S133,"&gt;0"),0)</f>
        <v>700</v>
      </c>
      <c r="M53" s="335">
        <f>IFERROR(AVERAGEIF('Février 18'!T133:Z133,"&gt;0"),0)</f>
        <v>1050</v>
      </c>
      <c r="N53" s="335">
        <f>(IFERROR(AVERAGEIF('Février 18'!AA133:AE133,"&gt;0"),0))+(IFERROR(AVERAGEIF('Mars 18'!D133:F133,"&gt;0"),0))/2</f>
        <v>0</v>
      </c>
      <c r="O53" s="335">
        <f>IFERROR(AVERAGEIF('Mars 18'!G133:L133,"&gt;0"),0)</f>
        <v>0</v>
      </c>
      <c r="P53" s="335">
        <f>IFERROR(AVERAGEIF('Mars 18'!M133:S133,"&gt;0"),0)</f>
        <v>300</v>
      </c>
      <c r="Q53" s="335">
        <f>IFERROR(AVERAGEIF('Mars 18'!T133:Z133,"&gt;0"),0)</f>
        <v>0</v>
      </c>
      <c r="R53" s="335">
        <f>IFERROR(AVERAGEIF('Mars 18'!AA133:AG133,"&gt;0"),0)</f>
        <v>0</v>
      </c>
      <c r="S53" s="335">
        <f>(IFERROR(AVERAGEIF('Mars 18'!AH133,"&gt;0"),0))+(IFERROR(AVERAGEIF('Avril 18'!D133:I133,"&gt;0"),0))/2</f>
        <v>0</v>
      </c>
      <c r="T53" s="335">
        <f>IFERROR(AVERAGEIF('Avril 18'!J133:P133,"&gt;0"),0)</f>
        <v>0</v>
      </c>
      <c r="U53" s="335">
        <f>IFERROR(AVERAGEIF('Avril 18'!Q133:X133,"&gt;0"),0)</f>
        <v>0</v>
      </c>
      <c r="W53" s="415">
        <f>'Décembre 17'!C133</f>
        <v>0</v>
      </c>
      <c r="X53" s="339">
        <f>'Janvier 18'!C133</f>
        <v>190.625</v>
      </c>
      <c r="Y53" s="339">
        <f>'Février 18'!C133</f>
        <v>692.85714285714289</v>
      </c>
      <c r="Z53" s="339">
        <f>'Mars 18'!C133</f>
        <v>300</v>
      </c>
      <c r="AA53" s="339">
        <f>'Avril 18'!C133</f>
        <v>0</v>
      </c>
      <c r="AB53" s="424">
        <f t="shared" si="28"/>
        <v>307.90513833992094</v>
      </c>
    </row>
    <row r="54" spans="1:28" x14ac:dyDescent="0.3">
      <c r="A54" s="57">
        <f t="shared" si="26"/>
        <v>42999</v>
      </c>
      <c r="B54" s="58"/>
      <c r="C54" s="282">
        <f t="shared" si="27"/>
        <v>70.070038910505843</v>
      </c>
      <c r="D54" s="335">
        <f xml:space="preserve"> IFERROR(AVERAGEIF('Décembre 17'!R134:Y134,"&gt;0"),0)</f>
        <v>0</v>
      </c>
      <c r="E54" s="335">
        <f>IFERROR(AVERAGEIF('Décembre 17'!Z134:AE134,"&gt;0"),0)</f>
        <v>0</v>
      </c>
      <c r="F54" s="335">
        <f>(IFERROR(AVERAGEIF('Décembre 17'!AF134:AH134,"&gt;0"),0))+(IFERROR(AVERAGEIF('Janvier 18'!D134:I134,"&gt;0"),0))/2</f>
        <v>597</v>
      </c>
      <c r="G54" s="335">
        <f>IFERROR(AVERAGEIF('Janvier 18'!J134:O134,"&gt;0"),0)</f>
        <v>150</v>
      </c>
      <c r="H54" s="335">
        <f>IFERROR(AVERAGEIF('Janvier 18'!P134:V134,"&gt;0"),0)</f>
        <v>170</v>
      </c>
      <c r="I54" s="335">
        <f>IFERROR(AVERAGEIF('Janvier 18'!W134:AC134,"&gt;0"),0)</f>
        <v>250</v>
      </c>
      <c r="J54" s="335">
        <f>(IFERROR(AVERAGEIF('Janvier 18'!AD134:AG134,"&gt;0"),0))+(IFERROR(AVERAGEIF('Février 18'!D134:E134,"&gt;0"),0))/2</f>
        <v>0</v>
      </c>
      <c r="K54" s="335">
        <f>IFERROR(AVERAGEIF('Février 18'!F134:L134,"&gt;0"),0)</f>
        <v>250</v>
      </c>
      <c r="L54" s="335">
        <f>IFERROR(AVERAGEIF('Février 18'!M134:S134,"&gt;0"),0)</f>
        <v>700</v>
      </c>
      <c r="M54" s="335">
        <f>IFERROR(AVERAGEIF('Février 18'!T134:Z134,"&gt;0"),0)</f>
        <v>1050</v>
      </c>
      <c r="N54" s="335">
        <f>(IFERROR(AVERAGEIF('Février 18'!AA134:AE134,"&gt;0"),0))+(IFERROR(AVERAGEIF('Mars 18'!D134:F134,"&gt;0"),0))/2</f>
        <v>0</v>
      </c>
      <c r="O54" s="335">
        <f>IFERROR(AVERAGEIF('Mars 18'!G134:L134,"&gt;0"),0)</f>
        <v>0</v>
      </c>
      <c r="P54" s="335">
        <f>IFERROR(AVERAGEIF('Mars 18'!M134:S134,"&gt;0"),0)</f>
        <v>0</v>
      </c>
      <c r="Q54" s="335">
        <f>IFERROR(AVERAGEIF('Mars 18'!T134:Z134,"&gt;0"),0)</f>
        <v>0</v>
      </c>
      <c r="R54" s="335">
        <f>IFERROR(AVERAGEIF('Mars 18'!AA134:AG134,"&gt;0"),0)</f>
        <v>0</v>
      </c>
      <c r="S54" s="335">
        <f>(IFERROR(AVERAGEIF('Mars 18'!AH134,"&gt;0"),0))+(IFERROR(AVERAGEIF('Avril 18'!D134:I134,"&gt;0"),0))/2</f>
        <v>0</v>
      </c>
      <c r="T54" s="335">
        <f>IFERROR(AVERAGEIF('Avril 18'!J134:P134,"&gt;0"),0)</f>
        <v>0</v>
      </c>
      <c r="U54" s="335">
        <f>IFERROR(AVERAGEIF('Avril 18'!Q134:X134,"&gt;0"),0)</f>
        <v>0</v>
      </c>
      <c r="W54" s="415">
        <f>'Décembre 17'!C134</f>
        <v>398</v>
      </c>
      <c r="X54" s="339">
        <f>'Janvier 18'!C134</f>
        <v>202.8235294117647</v>
      </c>
      <c r="Y54" s="339">
        <f>'Février 18'!C134</f>
        <v>692.85714285714289</v>
      </c>
      <c r="Z54" s="339">
        <f>'Mars 18'!C134</f>
        <v>0</v>
      </c>
      <c r="AA54" s="339">
        <f>'Avril 18'!C134</f>
        <v>0</v>
      </c>
      <c r="AB54" s="424">
        <f t="shared" si="28"/>
        <v>67.673151750972764</v>
      </c>
    </row>
    <row r="55" spans="1:28" x14ac:dyDescent="0.3">
      <c r="A55" s="57">
        <f t="shared" si="26"/>
        <v>43006</v>
      </c>
      <c r="B55" s="58"/>
      <c r="C55" s="282">
        <f t="shared" si="27"/>
        <v>360.16</v>
      </c>
      <c r="D55" s="335">
        <f xml:space="preserve"> IFERROR(AVERAGEIF('Décembre 17'!R135:Y135,"&gt;0"),0)</f>
        <v>264.28571428571428</v>
      </c>
      <c r="E55" s="335">
        <f>IFERROR(AVERAGEIF('Décembre 17'!Z135:AE135,"&gt;0"),0)</f>
        <v>0</v>
      </c>
      <c r="F55" s="335">
        <f>(IFERROR(AVERAGEIF('Décembre 17'!AF135:AH135,"&gt;0"),0))+(IFERROR(AVERAGEIF('Janvier 18'!D135:I135,"&gt;0"),0))/2</f>
        <v>597</v>
      </c>
      <c r="G55" s="335">
        <f>IFERROR(AVERAGEIF('Janvier 18'!J135:O135,"&gt;0"),0)</f>
        <v>150</v>
      </c>
      <c r="H55" s="335">
        <f>IFERROR(AVERAGEIF('Janvier 18'!P135:V135,"&gt;0"),0)</f>
        <v>170</v>
      </c>
      <c r="I55" s="335">
        <f>IFERROR(AVERAGEIF('Janvier 18'!W135:AC135,"&gt;0"),0)</f>
        <v>250</v>
      </c>
      <c r="J55" s="335">
        <f>(IFERROR(AVERAGEIF('Janvier 18'!AD135:AG135,"&gt;0"),0))+(IFERROR(AVERAGEIF('Février 18'!D135:E135,"&gt;0"),0))/2</f>
        <v>0</v>
      </c>
      <c r="K55" s="335">
        <f>IFERROR(AVERAGEIF('Février 18'!F135:L135,"&gt;0"),0)</f>
        <v>250</v>
      </c>
      <c r="L55" s="335">
        <f>IFERROR(AVERAGEIF('Février 18'!M135:S135,"&gt;0"),0)</f>
        <v>700</v>
      </c>
      <c r="M55" s="335">
        <f>IFERROR(AVERAGEIF('Février 18'!T135:Z135,"&gt;0"),0)</f>
        <v>1050</v>
      </c>
      <c r="N55" s="335">
        <f>(IFERROR(AVERAGEIF('Février 18'!AA135:AE135,"&gt;0"),0))+(IFERROR(AVERAGEIF('Mars 18'!D135:F135,"&gt;0"),0))/2</f>
        <v>0</v>
      </c>
      <c r="O55" s="335">
        <f>IFERROR(AVERAGEIF('Mars 18'!G135:L135,"&gt;0"),0)</f>
        <v>0</v>
      </c>
      <c r="P55" s="335">
        <f>IFERROR(AVERAGEIF('Mars 18'!M135:S135,"&gt;0"),0)</f>
        <v>0</v>
      </c>
      <c r="Q55" s="335">
        <f>IFERROR(AVERAGEIF('Mars 18'!T135:Z135,"&gt;0"),0)</f>
        <v>0</v>
      </c>
      <c r="R55" s="335">
        <f>IFERROR(AVERAGEIF('Mars 18'!AA135:AG135,"&gt;0"),0)</f>
        <v>0</v>
      </c>
      <c r="S55" s="335">
        <f>(IFERROR(AVERAGEIF('Mars 18'!AH135,"&gt;0"),0))+(IFERROR(AVERAGEIF('Avril 18'!D135:I135,"&gt;0"),0))/2</f>
        <v>0</v>
      </c>
      <c r="T55" s="335">
        <f>IFERROR(AVERAGEIF('Avril 18'!J135:P135,"&gt;0"),0)</f>
        <v>0</v>
      </c>
      <c r="U55" s="335">
        <f>IFERROR(AVERAGEIF('Avril 18'!Q135:X135,"&gt;0"),0)</f>
        <v>0</v>
      </c>
      <c r="W55" s="415">
        <f>'Décembre 17'!C135</f>
        <v>398</v>
      </c>
      <c r="X55" s="339">
        <f>'Janvier 18'!C135</f>
        <v>202.8235294117647</v>
      </c>
      <c r="Y55" s="339">
        <f>'Février 18'!C135</f>
        <v>692.85714285714289</v>
      </c>
      <c r="Z55" s="339">
        <f>'Mars 18'!C135</f>
        <v>0</v>
      </c>
      <c r="AA55" s="339">
        <f>'Avril 18'!C135</f>
        <v>0</v>
      </c>
      <c r="AB55" s="282">
        <f t="shared" si="28"/>
        <v>347.84</v>
      </c>
    </row>
    <row r="56" spans="1:28" x14ac:dyDescent="0.3">
      <c r="A56" s="57">
        <f t="shared" si="26"/>
        <v>43013</v>
      </c>
      <c r="B56" s="58"/>
      <c r="C56" s="282">
        <f t="shared" si="27"/>
        <v>306.82409381663115</v>
      </c>
      <c r="D56" s="335">
        <f xml:space="preserve"> IFERROR(AVERAGEIF('Décembre 17'!R136:Y136,"&gt;0"),0)</f>
        <v>190</v>
      </c>
      <c r="E56" s="335">
        <f>IFERROR(AVERAGEIF('Décembre 17'!Z136:AE136,"&gt;0"),0)</f>
        <v>0</v>
      </c>
      <c r="F56" s="335">
        <f>(IFERROR(AVERAGEIF('Décembre 17'!AF136:AH136,"&gt;0"),0))+(IFERROR(AVERAGEIF('Janvier 18'!D136:I136,"&gt;0"),0))/2</f>
        <v>597</v>
      </c>
      <c r="G56" s="335">
        <f>IFERROR(AVERAGEIF('Janvier 18'!J136:O136,"&gt;0"),0)</f>
        <v>150</v>
      </c>
      <c r="H56" s="335">
        <f>IFERROR(AVERAGEIF('Janvier 18'!P136:V136,"&gt;0"),0)</f>
        <v>147.5</v>
      </c>
      <c r="I56" s="335">
        <f>IFERROR(AVERAGEIF('Janvier 18'!W136:AC136,"&gt;0"),0)</f>
        <v>232.42857142857142</v>
      </c>
      <c r="J56" s="335">
        <f>(IFERROR(AVERAGEIF('Janvier 18'!AD136:AG136,"&gt;0"),0))+(IFERROR(AVERAGEIF('Février 18'!D136:E136,"&gt;0"),0))/2</f>
        <v>0</v>
      </c>
      <c r="K56" s="335">
        <f>IFERROR(AVERAGEIF('Février 18'!F136:L136,"&gt;0"),0)</f>
        <v>250</v>
      </c>
      <c r="L56" s="335">
        <f>IFERROR(AVERAGEIF('Février 18'!M136:S136,"&gt;0"),0)</f>
        <v>700</v>
      </c>
      <c r="M56" s="335">
        <f>IFERROR(AVERAGEIF('Février 18'!T136:Z136,"&gt;0"),0)</f>
        <v>1050</v>
      </c>
      <c r="N56" s="335">
        <f>(IFERROR(AVERAGEIF('Février 18'!AA136:AE136,"&gt;0"),0))+(IFERROR(AVERAGEIF('Mars 18'!D136:F136,"&gt;0"),0))/2</f>
        <v>0</v>
      </c>
      <c r="O56" s="335">
        <f>IFERROR(AVERAGEIF('Mars 18'!G136:L136,"&gt;0"),0)</f>
        <v>0</v>
      </c>
      <c r="P56" s="335">
        <f>IFERROR(AVERAGEIF('Mars 18'!M136:S136,"&gt;0"),0)</f>
        <v>0</v>
      </c>
      <c r="Q56" s="335">
        <f>IFERROR(AVERAGEIF('Mars 18'!T136:Z136,"&gt;0"),0)</f>
        <v>0</v>
      </c>
      <c r="R56" s="335">
        <f>IFERROR(AVERAGEIF('Mars 18'!AA136:AG136,"&gt;0"),0)</f>
        <v>0</v>
      </c>
      <c r="S56" s="335">
        <f>(IFERROR(AVERAGEIF('Mars 18'!AH136,"&gt;0"),0))+(IFERROR(AVERAGEIF('Avril 18'!D136:I136,"&gt;0"),0))/2</f>
        <v>0</v>
      </c>
      <c r="T56" s="335">
        <f>IFERROR(AVERAGEIF('Avril 18'!J136:P136,"&gt;0"),0)</f>
        <v>0</v>
      </c>
      <c r="U56" s="335">
        <f>IFERROR(AVERAGEIF('Avril 18'!Q136:X136,"&gt;0"),0)</f>
        <v>0</v>
      </c>
      <c r="W56" s="415">
        <f>'Décembre 17'!C136</f>
        <v>236.22222222222223</v>
      </c>
      <c r="X56" s="339">
        <f>'Janvier 18'!C136</f>
        <v>183.56818181818181</v>
      </c>
      <c r="Y56" s="339">
        <f>'Février 18'!C136</f>
        <v>692.85714285714289</v>
      </c>
      <c r="Z56" s="339">
        <f>'Mars 18'!C136</f>
        <v>0</v>
      </c>
      <c r="AA56" s="339">
        <f>'Avril 18'!C136</f>
        <v>0</v>
      </c>
      <c r="AB56" s="282">
        <f t="shared" si="28"/>
        <v>297.05970149253733</v>
      </c>
    </row>
    <row r="57" spans="1:28" outlineLevel="1" x14ac:dyDescent="0.3">
      <c r="A57" s="57">
        <f t="shared" si="26"/>
        <v>43020</v>
      </c>
      <c r="B57" s="58"/>
      <c r="C57" s="282">
        <f t="shared" si="27"/>
        <v>246.85573979591837</v>
      </c>
      <c r="D57" s="335">
        <f xml:space="preserve"> IFERROR(AVERAGEIF('Décembre 17'!R137:Y137,"&gt;0"),0)</f>
        <v>264.28571428571428</v>
      </c>
      <c r="E57" s="335">
        <f>IFERROR(AVERAGEIF('Décembre 17'!Z137:AE137,"&gt;0"),0)</f>
        <v>0</v>
      </c>
      <c r="F57" s="335">
        <f>(IFERROR(AVERAGEIF('Décembre 17'!AF137:AH137,"&gt;0"),0))+(IFERROR(AVERAGEIF('Janvier 18'!D137:I137,"&gt;0"),0))/2</f>
        <v>597</v>
      </c>
      <c r="G57" s="335">
        <f>IFERROR(AVERAGEIF('Janvier 18'!J137:O137,"&gt;0"),0)</f>
        <v>170</v>
      </c>
      <c r="H57" s="335">
        <f>IFERROR(AVERAGEIF('Janvier 18'!P137:V137,"&gt;0"),0)</f>
        <v>147.5</v>
      </c>
      <c r="I57" s="335">
        <f>IFERROR(AVERAGEIF('Janvier 18'!W137:AC137,"&gt;0"),0)</f>
        <v>232.42857142857142</v>
      </c>
      <c r="J57" s="335">
        <f>(IFERROR(AVERAGEIF('Janvier 18'!AD137:AG137,"&gt;0"),0))+(IFERROR(AVERAGEIF('Février 18'!D137:E137,"&gt;0"),0))/2</f>
        <v>101.05</v>
      </c>
      <c r="K57" s="335">
        <f>IFERROR(AVERAGEIF('Février 18'!F137:L137,"&gt;0"),0)</f>
        <v>226.05</v>
      </c>
      <c r="L57" s="335">
        <f>IFERROR(AVERAGEIF('Février 18'!M137:S137,"&gt;0"),0)</f>
        <v>700</v>
      </c>
      <c r="M57" s="335">
        <f>IFERROR(AVERAGEIF('Février 18'!T137:Z137,"&gt;0"),0)</f>
        <v>1050</v>
      </c>
      <c r="N57" s="335">
        <f>(IFERROR(AVERAGEIF('Février 18'!AA137:AE137,"&gt;0"),0))+(IFERROR(AVERAGEIF('Mars 18'!D137:F137,"&gt;0"),0))/2</f>
        <v>0</v>
      </c>
      <c r="O57" s="335">
        <f>IFERROR(AVERAGEIF('Mars 18'!G137:L137,"&gt;0"),0)</f>
        <v>0</v>
      </c>
      <c r="P57" s="335">
        <f>IFERROR(AVERAGEIF('Mars 18'!M137:S137,"&gt;0"),0)</f>
        <v>0</v>
      </c>
      <c r="Q57" s="335">
        <f>IFERROR(AVERAGEIF('Mars 18'!T137:Z137,"&gt;0"),0)</f>
        <v>0</v>
      </c>
      <c r="R57" s="335">
        <f>IFERROR(AVERAGEIF('Mars 18'!AA137:AG137,"&gt;0"),0)</f>
        <v>0</v>
      </c>
      <c r="S57" s="335">
        <f>(IFERROR(AVERAGEIF('Mars 18'!AH137,"&gt;0"),0))+(IFERROR(AVERAGEIF('Avril 18'!D137:I137,"&gt;0"),0))/2</f>
        <v>0</v>
      </c>
      <c r="T57" s="335">
        <f>IFERROR(AVERAGEIF('Avril 18'!J137:P137,"&gt;0"),0)</f>
        <v>0</v>
      </c>
      <c r="U57" s="335">
        <f>IFERROR(AVERAGEIF('Avril 18'!Q137:X137,"&gt;0"),0)</f>
        <v>0</v>
      </c>
      <c r="W57" s="415">
        <f>'Décembre 17'!C137</f>
        <v>284.09523809523807</v>
      </c>
      <c r="X57" s="339">
        <f>'Janvier 18'!C137</f>
        <v>166.06349206349208</v>
      </c>
      <c r="Y57" s="339">
        <f>'Février 18'!C137</f>
        <v>606.25294117647059</v>
      </c>
      <c r="Z57" s="339">
        <f>'Mars 18'!C137</f>
        <v>0</v>
      </c>
      <c r="AA57" s="339">
        <f>'Avril 18'!C137</f>
        <v>0</v>
      </c>
      <c r="AB57" s="282">
        <f t="shared" si="28"/>
        <v>238.69910714285714</v>
      </c>
    </row>
    <row r="58" spans="1:28" hidden="1" outlineLevel="1" x14ac:dyDescent="0.3">
      <c r="A58" s="57">
        <f t="shared" si="26"/>
        <v>43027</v>
      </c>
      <c r="B58" s="58"/>
      <c r="C58" s="282">
        <f t="shared" si="27"/>
        <v>246.85573979591837</v>
      </c>
      <c r="D58" s="335">
        <f xml:space="preserve"> IFERROR(AVERAGEIF('Décembre 17'!R138:Y138,"&gt;0"),0)</f>
        <v>264.28571428571428</v>
      </c>
      <c r="E58" s="335">
        <f>IFERROR(AVERAGEIF('Décembre 17'!Z138:AE138,"&gt;0"),0)</f>
        <v>0</v>
      </c>
      <c r="F58" s="335">
        <f>(IFERROR(AVERAGEIF('Décembre 17'!AF138:AH138,"&gt;0"),0))+(IFERROR(AVERAGEIF('Janvier 18'!D138:I138,"&gt;0"),0))/2</f>
        <v>597</v>
      </c>
      <c r="G58" s="335">
        <f>IFERROR(AVERAGEIF('Janvier 18'!J138:O138,"&gt;0"),0)</f>
        <v>170</v>
      </c>
      <c r="H58" s="335">
        <f>IFERROR(AVERAGEIF('Janvier 18'!P138:V138,"&gt;0"),0)</f>
        <v>147.5</v>
      </c>
      <c r="I58" s="335">
        <f>IFERROR(AVERAGEIF('Janvier 18'!W138:AC138,"&gt;0"),0)</f>
        <v>232.42857142857142</v>
      </c>
      <c r="J58" s="335">
        <f>(IFERROR(AVERAGEIF('Janvier 18'!AD138:AG138,"&gt;0"),0))+(IFERROR(AVERAGEIF('Février 18'!D138:E138,"&gt;0"),0))/2</f>
        <v>101.05</v>
      </c>
      <c r="K58" s="335">
        <f>IFERROR(AVERAGEIF('Février 18'!F138:L138,"&gt;0"),0)</f>
        <v>226.05</v>
      </c>
      <c r="L58" s="335">
        <f>IFERROR(AVERAGEIF('Février 18'!M138:S138,"&gt;0"),0)</f>
        <v>700</v>
      </c>
      <c r="M58" s="335">
        <f>IFERROR(AVERAGEIF('Février 18'!T138:Z138,"&gt;0"),0)</f>
        <v>1050</v>
      </c>
      <c r="N58" s="335">
        <f>(IFERROR(AVERAGEIF('Février 18'!AA138:AE138,"&gt;0"),0))+(IFERROR(AVERAGEIF('Mars 18'!D138:F138,"&gt;0"),0))/2</f>
        <v>0</v>
      </c>
      <c r="O58" s="335">
        <f>IFERROR(AVERAGEIF('Mars 18'!G138:L138,"&gt;0"),0)</f>
        <v>0</v>
      </c>
      <c r="P58" s="335">
        <f>IFERROR(AVERAGEIF('Mars 18'!M138:S138,"&gt;0"),0)</f>
        <v>0</v>
      </c>
      <c r="Q58" s="335">
        <f>IFERROR(AVERAGEIF('Mars 18'!T138:Z138,"&gt;0"),0)</f>
        <v>0</v>
      </c>
      <c r="R58" s="335">
        <f>IFERROR(AVERAGEIF('Mars 18'!AA138:AG138,"&gt;0"),0)</f>
        <v>0</v>
      </c>
      <c r="S58" s="335">
        <f>(IFERROR(AVERAGEIF('Mars 18'!AH138,"&gt;0"),0))+(IFERROR(AVERAGEIF('Avril 18'!D138:I138,"&gt;0"),0))/2</f>
        <v>0</v>
      </c>
      <c r="T58" s="335">
        <f>IFERROR(AVERAGEIF('Avril 18'!J138:P138,"&gt;0"),0)</f>
        <v>0</v>
      </c>
      <c r="U58" s="335">
        <f>IFERROR(AVERAGEIF('Avril 18'!Q138:X138,"&gt;0"),0)</f>
        <v>0</v>
      </c>
      <c r="W58" s="415">
        <f>'Décembre 17'!C138</f>
        <v>284.09523809523807</v>
      </c>
      <c r="X58" s="339">
        <f>'Janvier 18'!C138</f>
        <v>166.06349206349208</v>
      </c>
      <c r="Y58" s="339">
        <f>'Février 18'!C138</f>
        <v>606.25294117647059</v>
      </c>
      <c r="Z58" s="339">
        <f>'Mars 18'!C138</f>
        <v>0</v>
      </c>
      <c r="AA58" s="339">
        <f>'Avril 18'!C138</f>
        <v>0</v>
      </c>
      <c r="AB58" s="282">
        <f t="shared" si="28"/>
        <v>238.69910714285714</v>
      </c>
    </row>
    <row r="59" spans="1:28" hidden="1" outlineLevel="1" x14ac:dyDescent="0.3">
      <c r="A59" s="57">
        <f t="shared" si="26"/>
        <v>43034</v>
      </c>
      <c r="B59" s="58"/>
      <c r="C59" s="282">
        <f t="shared" si="27"/>
        <v>246.85573979591837</v>
      </c>
      <c r="D59" s="335">
        <f xml:space="preserve"> IFERROR(AVERAGEIF('Décembre 17'!R139:Y139,"&gt;0"),0)</f>
        <v>264.28571428571428</v>
      </c>
      <c r="E59" s="335">
        <f>IFERROR(AVERAGEIF('Décembre 17'!Z139:AE139,"&gt;0"),0)</f>
        <v>0</v>
      </c>
      <c r="F59" s="335">
        <f>(IFERROR(AVERAGEIF('Décembre 17'!AF139:AH139,"&gt;0"),0))+(IFERROR(AVERAGEIF('Janvier 18'!D139:I139,"&gt;0"),0))/2</f>
        <v>597</v>
      </c>
      <c r="G59" s="335">
        <f>IFERROR(AVERAGEIF('Janvier 18'!J139:O139,"&gt;0"),0)</f>
        <v>170</v>
      </c>
      <c r="H59" s="335">
        <f>IFERROR(AVERAGEIF('Janvier 18'!P139:V139,"&gt;0"),0)</f>
        <v>147.5</v>
      </c>
      <c r="I59" s="335">
        <f>IFERROR(AVERAGEIF('Janvier 18'!W139:AC139,"&gt;0"),0)</f>
        <v>232.42857142857142</v>
      </c>
      <c r="J59" s="335">
        <f>(IFERROR(AVERAGEIF('Janvier 18'!AD139:AG139,"&gt;0"),0))+(IFERROR(AVERAGEIF('Février 18'!D139:E139,"&gt;0"),0))/2</f>
        <v>101.05</v>
      </c>
      <c r="K59" s="335">
        <f>IFERROR(AVERAGEIF('Février 18'!F139:L139,"&gt;0"),0)</f>
        <v>226.05</v>
      </c>
      <c r="L59" s="335">
        <f>IFERROR(AVERAGEIF('Février 18'!M139:S139,"&gt;0"),0)</f>
        <v>700</v>
      </c>
      <c r="M59" s="335">
        <f>IFERROR(AVERAGEIF('Février 18'!T139:Z139,"&gt;0"),0)</f>
        <v>1050</v>
      </c>
      <c r="N59" s="335">
        <f>(IFERROR(AVERAGEIF('Février 18'!AA139:AE139,"&gt;0"),0))+(IFERROR(AVERAGEIF('Mars 18'!D139:F139,"&gt;0"),0))/2</f>
        <v>0</v>
      </c>
      <c r="O59" s="335">
        <f>IFERROR(AVERAGEIF('Mars 18'!G139:L139,"&gt;0"),0)</f>
        <v>0</v>
      </c>
      <c r="P59" s="335">
        <f>IFERROR(AVERAGEIF('Mars 18'!M139:S139,"&gt;0"),0)</f>
        <v>0</v>
      </c>
      <c r="Q59" s="335">
        <f>IFERROR(AVERAGEIF('Mars 18'!T139:Z139,"&gt;0"),0)</f>
        <v>0</v>
      </c>
      <c r="R59" s="335">
        <f>IFERROR(AVERAGEIF('Mars 18'!AA139:AG139,"&gt;0"),0)</f>
        <v>0</v>
      </c>
      <c r="S59" s="335">
        <f>(IFERROR(AVERAGEIF('Mars 18'!AH139,"&gt;0"),0))+(IFERROR(AVERAGEIF('Avril 18'!D139:I139,"&gt;0"),0))/2</f>
        <v>0</v>
      </c>
      <c r="T59" s="335">
        <f>IFERROR(AVERAGEIF('Avril 18'!J139:P139,"&gt;0"),0)</f>
        <v>0</v>
      </c>
      <c r="U59" s="335">
        <f>IFERROR(AVERAGEIF('Avril 18'!Q139:X139,"&gt;0"),0)</f>
        <v>0</v>
      </c>
      <c r="W59" s="415">
        <f>'Décembre 17'!C139</f>
        <v>284.09523809523807</v>
      </c>
      <c r="X59" s="339">
        <f>'Janvier 18'!C139</f>
        <v>166.06349206349208</v>
      </c>
      <c r="Y59" s="339">
        <f>'Février 18'!C139</f>
        <v>606.25294117647059</v>
      </c>
      <c r="Z59" s="339">
        <f>'Mars 18'!C139</f>
        <v>0</v>
      </c>
      <c r="AA59" s="339">
        <f>'Avril 18'!C139</f>
        <v>0</v>
      </c>
      <c r="AB59" s="282">
        <f t="shared" si="28"/>
        <v>238.69910714285714</v>
      </c>
    </row>
    <row r="60" spans="1:28" hidden="1" outlineLevel="1" x14ac:dyDescent="0.3">
      <c r="A60" s="57">
        <f t="shared" si="26"/>
        <v>43041</v>
      </c>
      <c r="B60" s="58"/>
      <c r="C60" s="282">
        <f t="shared" si="27"/>
        <v>246.85573979591837</v>
      </c>
      <c r="D60" s="335">
        <f xml:space="preserve"> IFERROR(AVERAGEIF('Décembre 17'!R140:Y140,"&gt;0"),0)</f>
        <v>264.28571428571428</v>
      </c>
      <c r="E60" s="335">
        <f>IFERROR(AVERAGEIF('Décembre 17'!Z140:AE140,"&gt;0"),0)</f>
        <v>0</v>
      </c>
      <c r="F60" s="335">
        <f>(IFERROR(AVERAGEIF('Décembre 17'!AF140:AH140,"&gt;0"),0))+(IFERROR(AVERAGEIF('Janvier 18'!D140:I140,"&gt;0"),0))/2</f>
        <v>597</v>
      </c>
      <c r="G60" s="335">
        <f>IFERROR(AVERAGEIF('Janvier 18'!J140:O140,"&gt;0"),0)</f>
        <v>170</v>
      </c>
      <c r="H60" s="335">
        <f>IFERROR(AVERAGEIF('Janvier 18'!P140:V140,"&gt;0"),0)</f>
        <v>147.5</v>
      </c>
      <c r="I60" s="335">
        <f>IFERROR(AVERAGEIF('Janvier 18'!W140:AC140,"&gt;0"),0)</f>
        <v>232.42857142857142</v>
      </c>
      <c r="J60" s="335">
        <f>(IFERROR(AVERAGEIF('Janvier 18'!AD140:AG140,"&gt;0"),0))+(IFERROR(AVERAGEIF('Février 18'!D140:E140,"&gt;0"),0))/2</f>
        <v>101.05</v>
      </c>
      <c r="K60" s="335">
        <f>IFERROR(AVERAGEIF('Février 18'!F140:L140,"&gt;0"),0)</f>
        <v>226.05</v>
      </c>
      <c r="L60" s="335">
        <f>IFERROR(AVERAGEIF('Février 18'!M140:S140,"&gt;0"),0)</f>
        <v>700</v>
      </c>
      <c r="M60" s="335">
        <f>IFERROR(AVERAGEIF('Février 18'!T140:Z140,"&gt;0"),0)</f>
        <v>1050</v>
      </c>
      <c r="N60" s="335">
        <f>(IFERROR(AVERAGEIF('Février 18'!AA140:AE140,"&gt;0"),0))+(IFERROR(AVERAGEIF('Mars 18'!D140:F140,"&gt;0"),0))/2</f>
        <v>0</v>
      </c>
      <c r="O60" s="335">
        <f>IFERROR(AVERAGEIF('Mars 18'!G140:L140,"&gt;0"),0)</f>
        <v>0</v>
      </c>
      <c r="P60" s="335">
        <f>IFERROR(AVERAGEIF('Mars 18'!M140:S140,"&gt;0"),0)</f>
        <v>0</v>
      </c>
      <c r="Q60" s="335">
        <f>IFERROR(AVERAGEIF('Mars 18'!T140:Z140,"&gt;0"),0)</f>
        <v>0</v>
      </c>
      <c r="R60" s="335">
        <f>IFERROR(AVERAGEIF('Mars 18'!AA140:AG140,"&gt;0"),0)</f>
        <v>0</v>
      </c>
      <c r="S60" s="335">
        <f>(IFERROR(AVERAGEIF('Mars 18'!AH140,"&gt;0"),0))+(IFERROR(AVERAGEIF('Avril 18'!D140:I140,"&gt;0"),0))/2</f>
        <v>0</v>
      </c>
      <c r="T60" s="335">
        <f>IFERROR(AVERAGEIF('Avril 18'!J140:P140,"&gt;0"),0)</f>
        <v>0</v>
      </c>
      <c r="U60" s="335">
        <f>IFERROR(AVERAGEIF('Avril 18'!Q140:X140,"&gt;0"),0)</f>
        <v>0</v>
      </c>
      <c r="W60" s="415">
        <f>'Décembre 17'!C140</f>
        <v>284.09523809523807</v>
      </c>
      <c r="X60" s="339">
        <f>'Janvier 18'!C140</f>
        <v>166.06349206349208</v>
      </c>
      <c r="Y60" s="339">
        <f>'Février 18'!C140</f>
        <v>606.25294117647059</v>
      </c>
      <c r="Z60" s="339">
        <f>'Mars 18'!C140</f>
        <v>0</v>
      </c>
      <c r="AA60" s="339">
        <f>'Avril 18'!C140</f>
        <v>0</v>
      </c>
      <c r="AB60" s="282">
        <f t="shared" si="28"/>
        <v>238.69910714285714</v>
      </c>
    </row>
    <row r="61" spans="1:28" hidden="1" outlineLevel="1" x14ac:dyDescent="0.3">
      <c r="A61" s="57">
        <f t="shared" si="26"/>
        <v>43048</v>
      </c>
      <c r="B61" s="58"/>
      <c r="C61" s="282">
        <f t="shared" si="27"/>
        <v>246.85573979591837</v>
      </c>
      <c r="D61" s="335">
        <f xml:space="preserve"> IFERROR(AVERAGEIF('Décembre 17'!R141:Y141,"&gt;0"),0)</f>
        <v>264.28571428571428</v>
      </c>
      <c r="E61" s="335">
        <f>IFERROR(AVERAGEIF('Décembre 17'!Z141:AE141,"&gt;0"),0)</f>
        <v>0</v>
      </c>
      <c r="F61" s="335">
        <f>(IFERROR(AVERAGEIF('Décembre 17'!AF141:AH141,"&gt;0"),0))+(IFERROR(AVERAGEIF('Janvier 18'!D141:I141,"&gt;0"),0))/2</f>
        <v>597</v>
      </c>
      <c r="G61" s="335">
        <f>IFERROR(AVERAGEIF('Janvier 18'!J141:O141,"&gt;0"),0)</f>
        <v>170</v>
      </c>
      <c r="H61" s="335">
        <f>IFERROR(AVERAGEIF('Janvier 18'!P141:V141,"&gt;0"),0)</f>
        <v>147.5</v>
      </c>
      <c r="I61" s="335">
        <f>IFERROR(AVERAGEIF('Janvier 18'!W141:AC141,"&gt;0"),0)</f>
        <v>232.42857142857142</v>
      </c>
      <c r="J61" s="335">
        <f>(IFERROR(AVERAGEIF('Janvier 18'!AD141:AG141,"&gt;0"),0))+(IFERROR(AVERAGEIF('Février 18'!D141:E141,"&gt;0"),0))/2</f>
        <v>101.05</v>
      </c>
      <c r="K61" s="335">
        <f>IFERROR(AVERAGEIF('Février 18'!F141:L141,"&gt;0"),0)</f>
        <v>226.05</v>
      </c>
      <c r="L61" s="335">
        <f>IFERROR(AVERAGEIF('Février 18'!M141:S141,"&gt;0"),0)</f>
        <v>700</v>
      </c>
      <c r="M61" s="335">
        <f>IFERROR(AVERAGEIF('Février 18'!T141:Z141,"&gt;0"),0)</f>
        <v>1050</v>
      </c>
      <c r="N61" s="335">
        <f>(IFERROR(AVERAGEIF('Février 18'!AA141:AE141,"&gt;0"),0))+(IFERROR(AVERAGEIF('Mars 18'!D141:F141,"&gt;0"),0))/2</f>
        <v>0</v>
      </c>
      <c r="O61" s="335">
        <f>IFERROR(AVERAGEIF('Mars 18'!G141:L141,"&gt;0"),0)</f>
        <v>0</v>
      </c>
      <c r="P61" s="335">
        <f>IFERROR(AVERAGEIF('Mars 18'!M141:S141,"&gt;0"),0)</f>
        <v>0</v>
      </c>
      <c r="Q61" s="335">
        <f>IFERROR(AVERAGEIF('Mars 18'!T141:Z141,"&gt;0"),0)</f>
        <v>0</v>
      </c>
      <c r="R61" s="335">
        <f>IFERROR(AVERAGEIF('Mars 18'!AA141:AG141,"&gt;0"),0)</f>
        <v>0</v>
      </c>
      <c r="S61" s="335">
        <f>(IFERROR(AVERAGEIF('Mars 18'!AH141,"&gt;0"),0))+(IFERROR(AVERAGEIF('Avril 18'!D141:I141,"&gt;0"),0))/2</f>
        <v>0</v>
      </c>
      <c r="T61" s="335">
        <f>IFERROR(AVERAGEIF('Avril 18'!J141:P141,"&gt;0"),0)</f>
        <v>0</v>
      </c>
      <c r="U61" s="335">
        <f>IFERROR(AVERAGEIF('Avril 18'!Q141:X141,"&gt;0"),0)</f>
        <v>0</v>
      </c>
      <c r="W61" s="415">
        <f>'Décembre 17'!C141</f>
        <v>284.09523809523807</v>
      </c>
      <c r="X61" s="339">
        <f>'Janvier 18'!C141</f>
        <v>166.06349206349208</v>
      </c>
      <c r="Y61" s="339">
        <f>'Février 18'!C141</f>
        <v>606.25294117647059</v>
      </c>
      <c r="Z61" s="339">
        <f>'Mars 18'!C141</f>
        <v>0</v>
      </c>
      <c r="AA61" s="339">
        <f>'Avril 18'!C141</f>
        <v>0</v>
      </c>
      <c r="AB61" s="282">
        <f t="shared" si="28"/>
        <v>238.69910714285714</v>
      </c>
    </row>
    <row r="62" spans="1:28" hidden="1" outlineLevel="1" x14ac:dyDescent="0.3">
      <c r="A62" s="57">
        <f t="shared" si="26"/>
        <v>43055</v>
      </c>
      <c r="B62" s="58"/>
      <c r="C62" s="282">
        <f t="shared" si="27"/>
        <v>246.85573979591837</v>
      </c>
      <c r="D62" s="335">
        <f xml:space="preserve"> IFERROR(AVERAGEIF('Décembre 17'!R142:Y142,"&gt;0"),0)</f>
        <v>264.28571428571428</v>
      </c>
      <c r="E62" s="335">
        <f>IFERROR(AVERAGEIF('Décembre 17'!Z142:AE142,"&gt;0"),0)</f>
        <v>0</v>
      </c>
      <c r="F62" s="335">
        <f>(IFERROR(AVERAGEIF('Décembre 17'!AF142:AH142,"&gt;0"),0))+(IFERROR(AVERAGEIF('Janvier 18'!D142:I142,"&gt;0"),0))/2</f>
        <v>597</v>
      </c>
      <c r="G62" s="335">
        <f>IFERROR(AVERAGEIF('Janvier 18'!J142:O142,"&gt;0"),0)</f>
        <v>170</v>
      </c>
      <c r="H62" s="335">
        <f>IFERROR(AVERAGEIF('Janvier 18'!P142:V142,"&gt;0"),0)</f>
        <v>147.5</v>
      </c>
      <c r="I62" s="335">
        <f>IFERROR(AVERAGEIF('Janvier 18'!W142:AC142,"&gt;0"),0)</f>
        <v>232.42857142857142</v>
      </c>
      <c r="J62" s="335">
        <f>(IFERROR(AVERAGEIF('Janvier 18'!AD142:AG142,"&gt;0"),0))+(IFERROR(AVERAGEIF('Février 18'!D142:E142,"&gt;0"),0))/2</f>
        <v>101.05</v>
      </c>
      <c r="K62" s="335">
        <f>IFERROR(AVERAGEIF('Février 18'!F142:L142,"&gt;0"),0)</f>
        <v>226.05</v>
      </c>
      <c r="L62" s="335">
        <f>IFERROR(AVERAGEIF('Février 18'!M142:S142,"&gt;0"),0)</f>
        <v>700</v>
      </c>
      <c r="M62" s="335">
        <f>IFERROR(AVERAGEIF('Février 18'!T142:Z142,"&gt;0"),0)</f>
        <v>1050</v>
      </c>
      <c r="N62" s="335">
        <f>(IFERROR(AVERAGEIF('Février 18'!AA142:AE142,"&gt;0"),0))+(IFERROR(AVERAGEIF('Mars 18'!D142:F142,"&gt;0"),0))/2</f>
        <v>0</v>
      </c>
      <c r="O62" s="335">
        <f>IFERROR(AVERAGEIF('Mars 18'!G142:L142,"&gt;0"),0)</f>
        <v>0</v>
      </c>
      <c r="P62" s="335">
        <f>IFERROR(AVERAGEIF('Mars 18'!M142:S142,"&gt;0"),0)</f>
        <v>0</v>
      </c>
      <c r="Q62" s="335">
        <f>IFERROR(AVERAGEIF('Mars 18'!T142:Z142,"&gt;0"),0)</f>
        <v>0</v>
      </c>
      <c r="R62" s="335">
        <f>IFERROR(AVERAGEIF('Mars 18'!AA142:AG142,"&gt;0"),0)</f>
        <v>0</v>
      </c>
      <c r="S62" s="335">
        <f>(IFERROR(AVERAGEIF('Mars 18'!AH142,"&gt;0"),0))+(IFERROR(AVERAGEIF('Avril 18'!D142:I142,"&gt;0"),0))/2</f>
        <v>0</v>
      </c>
      <c r="T62" s="335">
        <f>IFERROR(AVERAGEIF('Avril 18'!J142:P142,"&gt;0"),0)</f>
        <v>0</v>
      </c>
      <c r="U62" s="335">
        <f>IFERROR(AVERAGEIF('Avril 18'!Q142:X142,"&gt;0"),0)</f>
        <v>0</v>
      </c>
      <c r="W62" s="415">
        <f>'Décembre 17'!C142</f>
        <v>284.09523809523807</v>
      </c>
      <c r="X62" s="339">
        <f>'Janvier 18'!C142</f>
        <v>166.06349206349208</v>
      </c>
      <c r="Y62" s="339">
        <f>'Février 18'!C142</f>
        <v>606.25294117647059</v>
      </c>
      <c r="Z62" s="339">
        <f>'Mars 18'!C142</f>
        <v>0</v>
      </c>
      <c r="AA62" s="339">
        <f>'Avril 18'!C142</f>
        <v>0</v>
      </c>
      <c r="AB62" s="282">
        <f t="shared" si="28"/>
        <v>238.69910714285714</v>
      </c>
    </row>
    <row r="63" spans="1:28" hidden="1" outlineLevel="1" x14ac:dyDescent="0.3">
      <c r="A63" s="57">
        <f t="shared" si="26"/>
        <v>43062</v>
      </c>
      <c r="B63" s="58"/>
      <c r="C63" s="282">
        <f t="shared" si="27"/>
        <v>246.85573979591837</v>
      </c>
      <c r="D63" s="335">
        <f xml:space="preserve"> IFERROR(AVERAGEIF('Décembre 17'!R143:Y143,"&gt;0"),0)</f>
        <v>264.28571428571428</v>
      </c>
      <c r="E63" s="335">
        <f>IFERROR(AVERAGEIF('Décembre 17'!Z143:AE143,"&gt;0"),0)</f>
        <v>0</v>
      </c>
      <c r="F63" s="335">
        <f>(IFERROR(AVERAGEIF('Décembre 17'!AF143:AH143,"&gt;0"),0))+(IFERROR(AVERAGEIF('Janvier 18'!D143:I143,"&gt;0"),0))/2</f>
        <v>597</v>
      </c>
      <c r="G63" s="335">
        <f>IFERROR(AVERAGEIF('Janvier 18'!J143:O143,"&gt;0"),0)</f>
        <v>170</v>
      </c>
      <c r="H63" s="335">
        <f>IFERROR(AVERAGEIF('Janvier 18'!P143:V143,"&gt;0"),0)</f>
        <v>147.5</v>
      </c>
      <c r="I63" s="335">
        <f>IFERROR(AVERAGEIF('Janvier 18'!W143:AC143,"&gt;0"),0)</f>
        <v>232.42857142857142</v>
      </c>
      <c r="J63" s="335">
        <f>(IFERROR(AVERAGEIF('Janvier 18'!AD143:AG143,"&gt;0"),0))+(IFERROR(AVERAGEIF('Février 18'!D143:E143,"&gt;0"),0))/2</f>
        <v>101.05</v>
      </c>
      <c r="K63" s="335">
        <f>IFERROR(AVERAGEIF('Février 18'!F143:L143,"&gt;0"),0)</f>
        <v>226.05</v>
      </c>
      <c r="L63" s="335">
        <f>IFERROR(AVERAGEIF('Février 18'!M143:S143,"&gt;0"),0)</f>
        <v>700</v>
      </c>
      <c r="M63" s="335">
        <f>IFERROR(AVERAGEIF('Février 18'!T143:Z143,"&gt;0"),0)</f>
        <v>1050</v>
      </c>
      <c r="N63" s="335">
        <f>(IFERROR(AVERAGEIF('Février 18'!AA143:AE143,"&gt;0"),0))+(IFERROR(AVERAGEIF('Mars 18'!D143:F143,"&gt;0"),0))/2</f>
        <v>0</v>
      </c>
      <c r="O63" s="335">
        <f>IFERROR(AVERAGEIF('Mars 18'!G143:L143,"&gt;0"),0)</f>
        <v>0</v>
      </c>
      <c r="P63" s="335">
        <f>IFERROR(AVERAGEIF('Mars 18'!M143:S143,"&gt;0"),0)</f>
        <v>0</v>
      </c>
      <c r="Q63" s="335">
        <f>IFERROR(AVERAGEIF('Mars 18'!T143:Z143,"&gt;0"),0)</f>
        <v>0</v>
      </c>
      <c r="R63" s="335">
        <f>IFERROR(AVERAGEIF('Mars 18'!AA143:AG143,"&gt;0"),0)</f>
        <v>0</v>
      </c>
      <c r="S63" s="335">
        <f>(IFERROR(AVERAGEIF('Mars 18'!AH143,"&gt;0"),0))+(IFERROR(AVERAGEIF('Avril 18'!D143:I143,"&gt;0"),0))/2</f>
        <v>0</v>
      </c>
      <c r="T63" s="335">
        <f>IFERROR(AVERAGEIF('Avril 18'!J143:P143,"&gt;0"),0)</f>
        <v>0</v>
      </c>
      <c r="U63" s="335">
        <f>IFERROR(AVERAGEIF('Avril 18'!Q143:X143,"&gt;0"),0)</f>
        <v>0</v>
      </c>
      <c r="W63" s="415">
        <f>'Décembre 17'!C143</f>
        <v>284.09523809523807</v>
      </c>
      <c r="X63" s="339">
        <f>'Janvier 18'!C143</f>
        <v>166.06349206349208</v>
      </c>
      <c r="Y63" s="339">
        <f>'Février 18'!C143</f>
        <v>606.25294117647059</v>
      </c>
      <c r="Z63" s="339">
        <f>'Mars 18'!C143</f>
        <v>0</v>
      </c>
      <c r="AA63" s="339">
        <f>'Avril 18'!C143</f>
        <v>0</v>
      </c>
      <c r="AB63" s="282">
        <f t="shared" si="28"/>
        <v>238.69910714285714</v>
      </c>
    </row>
    <row r="64" spans="1:28" hidden="1" outlineLevel="1" x14ac:dyDescent="0.3">
      <c r="A64" s="57">
        <f t="shared" si="26"/>
        <v>43069</v>
      </c>
      <c r="B64" s="58"/>
      <c r="C64" s="282">
        <f t="shared" si="27"/>
        <v>246.85573979591837</v>
      </c>
      <c r="D64" s="335">
        <f xml:space="preserve"> IFERROR(AVERAGEIF('Décembre 17'!R144:Y144,"&gt;0"),0)</f>
        <v>264.28571428571428</v>
      </c>
      <c r="E64" s="335">
        <f>IFERROR(AVERAGEIF('Décembre 17'!Z144:AE144,"&gt;0"),0)</f>
        <v>0</v>
      </c>
      <c r="F64" s="335">
        <f>(IFERROR(AVERAGEIF('Décembre 17'!AF144:AH144,"&gt;0"),0))+(IFERROR(AVERAGEIF('Janvier 18'!D144:I144,"&gt;0"),0))/2</f>
        <v>597</v>
      </c>
      <c r="G64" s="335">
        <f>IFERROR(AVERAGEIF('Janvier 18'!J144:O144,"&gt;0"),0)</f>
        <v>170</v>
      </c>
      <c r="H64" s="335">
        <f>IFERROR(AVERAGEIF('Janvier 18'!P144:V144,"&gt;0"),0)</f>
        <v>147.5</v>
      </c>
      <c r="I64" s="335">
        <f>IFERROR(AVERAGEIF('Janvier 18'!W144:AC144,"&gt;0"),0)</f>
        <v>232.42857142857142</v>
      </c>
      <c r="J64" s="335">
        <f>(IFERROR(AVERAGEIF('Janvier 18'!AD144:AG144,"&gt;0"),0))+(IFERROR(AVERAGEIF('Février 18'!D144:E144,"&gt;0"),0))/2</f>
        <v>101.05</v>
      </c>
      <c r="K64" s="335">
        <f>IFERROR(AVERAGEIF('Février 18'!F144:L144,"&gt;0"),0)</f>
        <v>226.05</v>
      </c>
      <c r="L64" s="335">
        <f>IFERROR(AVERAGEIF('Février 18'!M144:S144,"&gt;0"),0)</f>
        <v>700</v>
      </c>
      <c r="M64" s="335">
        <f>IFERROR(AVERAGEIF('Février 18'!T144:Z144,"&gt;0"),0)</f>
        <v>1050</v>
      </c>
      <c r="N64" s="335">
        <f>(IFERROR(AVERAGEIF('Février 18'!AA144:AE144,"&gt;0"),0))+(IFERROR(AVERAGEIF('Mars 18'!D144:F144,"&gt;0"),0))/2</f>
        <v>0</v>
      </c>
      <c r="O64" s="335">
        <f>IFERROR(AVERAGEIF('Mars 18'!G144:L144,"&gt;0"),0)</f>
        <v>0</v>
      </c>
      <c r="P64" s="335">
        <f>IFERROR(AVERAGEIF('Mars 18'!M144:S144,"&gt;0"),0)</f>
        <v>0</v>
      </c>
      <c r="Q64" s="335">
        <f>IFERROR(AVERAGEIF('Mars 18'!T144:Z144,"&gt;0"),0)</f>
        <v>0</v>
      </c>
      <c r="R64" s="335">
        <f>IFERROR(AVERAGEIF('Mars 18'!AA144:AG144,"&gt;0"),0)</f>
        <v>0</v>
      </c>
      <c r="S64" s="335">
        <f>(IFERROR(AVERAGEIF('Mars 18'!AH144,"&gt;0"),0))+(IFERROR(AVERAGEIF('Avril 18'!D144:I144,"&gt;0"),0))/2</f>
        <v>0</v>
      </c>
      <c r="T64" s="335">
        <f>IFERROR(AVERAGEIF('Avril 18'!J144:P144,"&gt;0"),0)</f>
        <v>0</v>
      </c>
      <c r="U64" s="335">
        <f>IFERROR(AVERAGEIF('Avril 18'!Q144:X144,"&gt;0"),0)</f>
        <v>0</v>
      </c>
      <c r="W64" s="415">
        <f>'Décembre 17'!C144</f>
        <v>284.09523809523807</v>
      </c>
      <c r="X64" s="339">
        <f>'Janvier 18'!C144</f>
        <v>166.06349206349208</v>
      </c>
      <c r="Y64" s="339">
        <f>'Février 18'!C144</f>
        <v>606.25294117647059</v>
      </c>
      <c r="Z64" s="339">
        <f>'Mars 18'!C144</f>
        <v>0</v>
      </c>
      <c r="AA64" s="339">
        <f>'Avril 18'!C144</f>
        <v>0</v>
      </c>
      <c r="AB64" s="282">
        <f t="shared" si="28"/>
        <v>238.69910714285714</v>
      </c>
    </row>
    <row r="65" spans="1:28" x14ac:dyDescent="0.3">
      <c r="A65" s="57"/>
      <c r="B65" s="38"/>
      <c r="C65" s="328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W65" s="412"/>
      <c r="X65" s="97"/>
      <c r="Y65" s="97"/>
      <c r="Z65" s="97"/>
      <c r="AA65" s="97"/>
      <c r="AB65" s="59"/>
    </row>
    <row r="66" spans="1:28" x14ac:dyDescent="0.3">
      <c r="A66" s="93"/>
      <c r="B66" s="94"/>
      <c r="C66" s="94"/>
      <c r="D66" s="68"/>
      <c r="E66" s="95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7"/>
      <c r="U66" s="97"/>
      <c r="W66" s="416"/>
      <c r="X66" s="96"/>
      <c r="Y66" s="96"/>
      <c r="Z66" s="97"/>
      <c r="AA66" s="97"/>
      <c r="AB66" s="59"/>
    </row>
    <row r="67" spans="1:28" x14ac:dyDescent="0.3">
      <c r="D67">
        <v>8</v>
      </c>
      <c r="E67">
        <v>7</v>
      </c>
      <c r="F67">
        <v>8</v>
      </c>
      <c r="G67">
        <v>6</v>
      </c>
      <c r="H67">
        <v>7</v>
      </c>
      <c r="I67">
        <v>7</v>
      </c>
      <c r="J67">
        <v>7</v>
      </c>
      <c r="K67">
        <v>7</v>
      </c>
      <c r="L67">
        <v>7</v>
      </c>
      <c r="M67">
        <v>7</v>
      </c>
      <c r="N67">
        <v>8</v>
      </c>
      <c r="O67">
        <v>6</v>
      </c>
      <c r="P67">
        <v>7</v>
      </c>
      <c r="Q67">
        <v>7</v>
      </c>
      <c r="R67">
        <v>7</v>
      </c>
      <c r="S67">
        <v>7</v>
      </c>
      <c r="T67">
        <v>7</v>
      </c>
      <c r="U67">
        <v>8</v>
      </c>
      <c r="W67" s="413"/>
      <c r="X67" s="337"/>
      <c r="Y67" s="337"/>
      <c r="Z67" s="337"/>
      <c r="AA67" s="337"/>
      <c r="AB67" s="59"/>
    </row>
    <row r="68" spans="1:28" x14ac:dyDescent="0.3">
      <c r="A68" s="345" t="s">
        <v>43</v>
      </c>
      <c r="B68" s="346"/>
      <c r="C68" s="347"/>
      <c r="D68" s="330">
        <v>43084</v>
      </c>
      <c r="E68" s="333">
        <v>43092</v>
      </c>
      <c r="F68" s="333">
        <v>43099</v>
      </c>
      <c r="G68" s="330">
        <v>42742</v>
      </c>
      <c r="H68" s="330">
        <v>42748</v>
      </c>
      <c r="I68" s="330">
        <v>42755</v>
      </c>
      <c r="J68" s="329">
        <v>42762</v>
      </c>
      <c r="K68" s="329">
        <v>42769</v>
      </c>
      <c r="L68" s="333">
        <v>42776</v>
      </c>
      <c r="M68" s="333">
        <v>42783</v>
      </c>
      <c r="N68" s="333">
        <v>42790</v>
      </c>
      <c r="O68" s="329">
        <v>42798</v>
      </c>
      <c r="P68" s="329">
        <v>42804</v>
      </c>
      <c r="Q68" s="330">
        <v>42811</v>
      </c>
      <c r="R68" s="329">
        <v>42818</v>
      </c>
      <c r="S68" s="329">
        <v>42825</v>
      </c>
      <c r="T68" s="330">
        <v>42832</v>
      </c>
      <c r="U68" s="330">
        <v>42839</v>
      </c>
      <c r="W68" s="414"/>
      <c r="X68" s="338"/>
      <c r="Y68" s="338"/>
      <c r="Z68" s="338"/>
      <c r="AA68" s="338"/>
      <c r="AB68" s="423"/>
    </row>
    <row r="69" spans="1:28" ht="28.8" x14ac:dyDescent="0.3">
      <c r="A69" s="348"/>
      <c r="B69" s="349" t="s">
        <v>27</v>
      </c>
      <c r="C69" s="349" t="s">
        <v>88</v>
      </c>
      <c r="D69" s="331">
        <v>1</v>
      </c>
      <c r="E69" s="334">
        <v>2</v>
      </c>
      <c r="F69" s="334">
        <v>3</v>
      </c>
      <c r="G69" s="331">
        <v>4</v>
      </c>
      <c r="H69" s="331">
        <v>5</v>
      </c>
      <c r="I69" s="331">
        <v>6</v>
      </c>
      <c r="J69" s="48">
        <v>7</v>
      </c>
      <c r="K69" s="48">
        <v>8</v>
      </c>
      <c r="L69" s="334">
        <v>9</v>
      </c>
      <c r="M69" s="334">
        <v>10</v>
      </c>
      <c r="N69" s="334">
        <v>11</v>
      </c>
      <c r="O69" s="48">
        <v>12</v>
      </c>
      <c r="P69" s="48">
        <v>13</v>
      </c>
      <c r="Q69" s="331">
        <v>14</v>
      </c>
      <c r="R69" s="48">
        <v>15</v>
      </c>
      <c r="S69" s="48">
        <v>16</v>
      </c>
      <c r="T69" s="331">
        <v>17</v>
      </c>
      <c r="U69" s="331">
        <v>18</v>
      </c>
      <c r="W69" s="410" t="s">
        <v>90</v>
      </c>
      <c r="X69" s="336" t="s">
        <v>91</v>
      </c>
      <c r="Y69" s="336" t="s">
        <v>92</v>
      </c>
      <c r="Z69" s="336" t="s">
        <v>94</v>
      </c>
      <c r="AA69" s="336" t="s">
        <v>93</v>
      </c>
      <c r="AB69" s="419" t="s">
        <v>95</v>
      </c>
    </row>
    <row r="70" spans="1:28" x14ac:dyDescent="0.3">
      <c r="A70" s="51" t="s">
        <v>29</v>
      </c>
      <c r="B70" s="52"/>
      <c r="C70" s="281">
        <f t="shared" ref="C70:C84" si="29">C8/($C$3*$C$4)</f>
        <v>0.57574728260869568</v>
      </c>
      <c r="D70" s="350">
        <f>D8/($C$3*D67)</f>
        <v>0.41304347826086957</v>
      </c>
      <c r="E70" s="350">
        <f t="shared" ref="E70:U70" si="30">E8/($C$3*E67)</f>
        <v>0.94409937888198758</v>
      </c>
      <c r="F70" s="350">
        <f t="shared" si="30"/>
        <v>0.99637681159420288</v>
      </c>
      <c r="G70" s="350">
        <f t="shared" si="30"/>
        <v>0.41545893719806765</v>
      </c>
      <c r="H70" s="350">
        <f t="shared" si="30"/>
        <v>0.4451345755693582</v>
      </c>
      <c r="I70" s="350">
        <f t="shared" si="30"/>
        <v>0.45962732919254656</v>
      </c>
      <c r="J70" s="350">
        <f t="shared" si="30"/>
        <v>0.56728778467908902</v>
      </c>
      <c r="K70" s="350">
        <f t="shared" si="30"/>
        <v>0.62318840579710144</v>
      </c>
      <c r="L70" s="350">
        <f t="shared" si="30"/>
        <v>0.68737060041407871</v>
      </c>
      <c r="M70" s="350">
        <f t="shared" si="30"/>
        <v>0.78053830227743271</v>
      </c>
      <c r="N70" s="350">
        <f t="shared" si="30"/>
        <v>0.78260869565217395</v>
      </c>
      <c r="O70" s="350">
        <f t="shared" si="30"/>
        <v>0.52657004830917875</v>
      </c>
      <c r="P70" s="350">
        <f t="shared" si="30"/>
        <v>0.54865424430641818</v>
      </c>
      <c r="Q70" s="350">
        <f t="shared" si="30"/>
        <v>0.49896480331262938</v>
      </c>
      <c r="R70" s="350">
        <f t="shared" si="30"/>
        <v>0.45548654244306419</v>
      </c>
      <c r="S70" s="350">
        <f t="shared" si="30"/>
        <v>0.49482401656314701</v>
      </c>
      <c r="T70" s="350">
        <f t="shared" si="30"/>
        <v>0.40786749482401657</v>
      </c>
      <c r="U70" s="350">
        <f t="shared" si="30"/>
        <v>0.26449275362318841</v>
      </c>
      <c r="W70" s="417">
        <f>'Décembre 17'!C163</f>
        <v>0.70076726342710993</v>
      </c>
      <c r="X70" s="407">
        <f>'Janvier 18'!C163</f>
        <v>0.57129499766245906</v>
      </c>
      <c r="Y70" s="407">
        <f>'Février 18'!C163</f>
        <v>0.6977225672877847</v>
      </c>
      <c r="Z70" s="407">
        <f>'Mars 18'!C163</f>
        <v>0.53856942496493687</v>
      </c>
      <c r="AA70" s="407">
        <f>'Avril 18'!C163</f>
        <v>0.37336093857832986</v>
      </c>
      <c r="AB70" s="425">
        <f>AB8/($C$3*$C$4)</f>
        <v>0.57574728260869568</v>
      </c>
    </row>
    <row r="71" spans="1:28" x14ac:dyDescent="0.3">
      <c r="A71" s="57">
        <f t="shared" ref="A71:A84" si="31">+A51</f>
        <v>42978</v>
      </c>
      <c r="B71" s="58"/>
      <c r="C71" s="58">
        <f t="shared" si="29"/>
        <v>1.585144927536232E-3</v>
      </c>
      <c r="D71" s="293">
        <f t="shared" ref="D71:Q71" si="32">D9/$C$3</f>
        <v>0</v>
      </c>
      <c r="E71" s="293">
        <f t="shared" si="32"/>
        <v>0</v>
      </c>
      <c r="F71" s="293">
        <f t="shared" si="32"/>
        <v>0</v>
      </c>
      <c r="G71" s="293">
        <f t="shared" si="32"/>
        <v>0</v>
      </c>
      <c r="H71" s="293">
        <f t="shared" si="32"/>
        <v>0</v>
      </c>
      <c r="I71" s="293">
        <f t="shared" si="32"/>
        <v>0.10144927536231885</v>
      </c>
      <c r="J71" s="293">
        <f t="shared" si="32"/>
        <v>0</v>
      </c>
      <c r="K71" s="293">
        <f t="shared" si="32"/>
        <v>1.4492753623188406E-2</v>
      </c>
      <c r="L71" s="293">
        <f t="shared" si="32"/>
        <v>8.6956521739130432E-2</v>
      </c>
      <c r="M71" s="293">
        <f t="shared" si="32"/>
        <v>0</v>
      </c>
      <c r="N71" s="293">
        <f t="shared" si="32"/>
        <v>0</v>
      </c>
      <c r="O71" s="293">
        <f t="shared" si="32"/>
        <v>0</v>
      </c>
      <c r="P71" s="293">
        <f t="shared" si="32"/>
        <v>0</v>
      </c>
      <c r="Q71" s="293">
        <f t="shared" si="32"/>
        <v>0</v>
      </c>
      <c r="R71" s="293">
        <f t="shared" ref="R71:U73" si="33">R9/$C$3</f>
        <v>0</v>
      </c>
      <c r="S71" s="293">
        <f t="shared" si="33"/>
        <v>0</v>
      </c>
      <c r="T71" s="293">
        <f t="shared" si="33"/>
        <v>0</v>
      </c>
      <c r="U71" s="293">
        <f t="shared" si="33"/>
        <v>0</v>
      </c>
      <c r="W71" s="428">
        <f t="shared" ref="W71:AA77" si="34">W9/($C$3*$C$4)</f>
        <v>0</v>
      </c>
      <c r="X71" s="429">
        <f t="shared" si="34"/>
        <v>7.9257246376811599E-4</v>
      </c>
      <c r="Y71" s="429">
        <f t="shared" si="34"/>
        <v>7.9257246376811599E-4</v>
      </c>
      <c r="Z71" s="429">
        <f t="shared" si="34"/>
        <v>0</v>
      </c>
      <c r="AA71" s="429">
        <f t="shared" si="34"/>
        <v>0</v>
      </c>
      <c r="AB71" s="426">
        <f t="shared" ref="AB71:AB84" si="35">AB9/($C$3*$C$4)</f>
        <v>1.585144927536232E-3</v>
      </c>
    </row>
    <row r="72" spans="1:28" x14ac:dyDescent="0.3">
      <c r="A72" s="57">
        <f t="shared" si="31"/>
        <v>42985</v>
      </c>
      <c r="B72" s="58"/>
      <c r="C72" s="58">
        <f t="shared" si="29"/>
        <v>2.6381340579710144E-2</v>
      </c>
      <c r="D72" s="293">
        <f t="shared" ref="D72:Q72" si="36">D10/$C$3</f>
        <v>0</v>
      </c>
      <c r="E72" s="293">
        <f t="shared" si="36"/>
        <v>0</v>
      </c>
      <c r="F72" s="293">
        <f t="shared" si="36"/>
        <v>0</v>
      </c>
      <c r="G72" s="293">
        <f t="shared" si="36"/>
        <v>5.7971014492753624E-2</v>
      </c>
      <c r="H72" s="293">
        <f t="shared" si="36"/>
        <v>1.4492753623188406E-2</v>
      </c>
      <c r="I72" s="293">
        <f t="shared" si="36"/>
        <v>0.10144927536231885</v>
      </c>
      <c r="J72" s="293">
        <f t="shared" si="36"/>
        <v>0</v>
      </c>
      <c r="K72" s="293">
        <f t="shared" si="36"/>
        <v>1.4492753623188406E-2</v>
      </c>
      <c r="L72" s="293">
        <f t="shared" si="36"/>
        <v>0.17391304347826086</v>
      </c>
      <c r="M72" s="293">
        <f t="shared" si="36"/>
        <v>1.4492753623188406E-2</v>
      </c>
      <c r="N72" s="293">
        <f t="shared" si="36"/>
        <v>0</v>
      </c>
      <c r="O72" s="293">
        <f t="shared" si="36"/>
        <v>0</v>
      </c>
      <c r="P72" s="293">
        <f t="shared" si="36"/>
        <v>3</v>
      </c>
      <c r="Q72" s="293">
        <f t="shared" si="36"/>
        <v>0</v>
      </c>
      <c r="R72" s="293">
        <f t="shared" si="33"/>
        <v>0</v>
      </c>
      <c r="S72" s="293">
        <f t="shared" si="33"/>
        <v>0</v>
      </c>
      <c r="T72" s="293">
        <f t="shared" si="33"/>
        <v>0</v>
      </c>
      <c r="U72" s="293">
        <f t="shared" si="33"/>
        <v>0</v>
      </c>
      <c r="W72" s="428">
        <f t="shared" si="34"/>
        <v>0</v>
      </c>
      <c r="X72" s="429">
        <f t="shared" si="34"/>
        <v>1.358695652173913E-3</v>
      </c>
      <c r="Y72" s="429">
        <f t="shared" si="34"/>
        <v>1.585144927536232E-3</v>
      </c>
      <c r="Z72" s="429">
        <f t="shared" si="34"/>
        <v>2.34375E-2</v>
      </c>
      <c r="AA72" s="429">
        <f t="shared" si="34"/>
        <v>0</v>
      </c>
      <c r="AB72" s="426">
        <f t="shared" si="35"/>
        <v>2.6381340579710144E-2</v>
      </c>
    </row>
    <row r="73" spans="1:28" x14ac:dyDescent="0.3">
      <c r="A73" s="57">
        <f t="shared" si="31"/>
        <v>42992</v>
      </c>
      <c r="B73" s="58"/>
      <c r="C73" s="58">
        <f t="shared" si="29"/>
        <v>2.8645833333333332E-2</v>
      </c>
      <c r="D73" s="293">
        <f t="shared" ref="D73:Q73" si="37">D11/$C$3</f>
        <v>0</v>
      </c>
      <c r="E73" s="293">
        <f t="shared" si="37"/>
        <v>0</v>
      </c>
      <c r="F73" s="293">
        <f t="shared" si="37"/>
        <v>0</v>
      </c>
      <c r="G73" s="293">
        <f t="shared" si="37"/>
        <v>5.7971014492753624E-2</v>
      </c>
      <c r="H73" s="293">
        <f t="shared" si="37"/>
        <v>0.30434782608695654</v>
      </c>
      <c r="I73" s="293">
        <f t="shared" si="37"/>
        <v>0.10144927536231885</v>
      </c>
      <c r="J73" s="293">
        <f t="shared" si="37"/>
        <v>0</v>
      </c>
      <c r="K73" s="293">
        <f t="shared" si="37"/>
        <v>1.4492753623188406E-2</v>
      </c>
      <c r="L73" s="293">
        <f t="shared" si="37"/>
        <v>0.17391304347826086</v>
      </c>
      <c r="M73" s="293">
        <f t="shared" si="37"/>
        <v>1.4492753623188406E-2</v>
      </c>
      <c r="N73" s="293">
        <f t="shared" si="37"/>
        <v>0</v>
      </c>
      <c r="O73" s="293">
        <f t="shared" si="37"/>
        <v>0</v>
      </c>
      <c r="P73" s="293">
        <f t="shared" si="37"/>
        <v>3</v>
      </c>
      <c r="Q73" s="293">
        <f t="shared" si="37"/>
        <v>0</v>
      </c>
      <c r="R73" s="293">
        <f t="shared" si="33"/>
        <v>0</v>
      </c>
      <c r="S73" s="293">
        <f t="shared" si="33"/>
        <v>0</v>
      </c>
      <c r="T73" s="293">
        <f t="shared" si="33"/>
        <v>0</v>
      </c>
      <c r="U73" s="293">
        <f t="shared" si="33"/>
        <v>0</v>
      </c>
      <c r="W73" s="428">
        <f t="shared" si="34"/>
        <v>0</v>
      </c>
      <c r="X73" s="429">
        <f t="shared" si="34"/>
        <v>3.6231884057971015E-3</v>
      </c>
      <c r="Y73" s="429">
        <f t="shared" si="34"/>
        <v>1.585144927536232E-3</v>
      </c>
      <c r="Z73" s="429">
        <f t="shared" si="34"/>
        <v>2.34375E-2</v>
      </c>
      <c r="AA73" s="429">
        <f t="shared" si="34"/>
        <v>0</v>
      </c>
      <c r="AB73" s="426">
        <f t="shared" si="35"/>
        <v>2.8645833333333332E-2</v>
      </c>
    </row>
    <row r="74" spans="1:28" x14ac:dyDescent="0.3">
      <c r="A74" s="57">
        <f t="shared" si="31"/>
        <v>42999</v>
      </c>
      <c r="B74" s="58"/>
      <c r="C74" s="58">
        <f t="shared" si="29"/>
        <v>2.9098731884057972E-2</v>
      </c>
      <c r="D74" s="293">
        <f t="shared" ref="D74:U74" si="38">D12/$C$3</f>
        <v>0</v>
      </c>
      <c r="E74" s="293">
        <f t="shared" si="38"/>
        <v>0</v>
      </c>
      <c r="F74" s="293">
        <f t="shared" si="38"/>
        <v>5.7971014492753624E-2</v>
      </c>
      <c r="G74" s="293">
        <f t="shared" si="38"/>
        <v>5.7971014492753624E-2</v>
      </c>
      <c r="H74" s="293">
        <f t="shared" si="38"/>
        <v>0.30434782608695654</v>
      </c>
      <c r="I74" s="293">
        <f t="shared" si="38"/>
        <v>0.10144927536231885</v>
      </c>
      <c r="J74" s="293">
        <f t="shared" si="38"/>
        <v>0</v>
      </c>
      <c r="K74" s="293">
        <f t="shared" si="38"/>
        <v>1.4492753623188406E-2</v>
      </c>
      <c r="L74" s="293">
        <f t="shared" si="38"/>
        <v>0.17391304347826086</v>
      </c>
      <c r="M74" s="293">
        <f t="shared" si="38"/>
        <v>1.4492753623188406E-2</v>
      </c>
      <c r="N74" s="293">
        <f t="shared" si="38"/>
        <v>0</v>
      </c>
      <c r="O74" s="293">
        <f t="shared" si="38"/>
        <v>0</v>
      </c>
      <c r="P74" s="293">
        <f t="shared" si="38"/>
        <v>3</v>
      </c>
      <c r="Q74" s="293">
        <f t="shared" si="38"/>
        <v>0</v>
      </c>
      <c r="R74" s="293">
        <f t="shared" si="38"/>
        <v>0</v>
      </c>
      <c r="S74" s="293">
        <f t="shared" si="38"/>
        <v>0</v>
      </c>
      <c r="T74" s="293">
        <f t="shared" si="38"/>
        <v>0</v>
      </c>
      <c r="U74" s="293">
        <f t="shared" si="38"/>
        <v>0</v>
      </c>
      <c r="W74" s="428">
        <f t="shared" si="34"/>
        <v>2.2644927536231884E-4</v>
      </c>
      <c r="X74" s="429">
        <f t="shared" si="34"/>
        <v>3.8496376811594205E-3</v>
      </c>
      <c r="Y74" s="429">
        <f t="shared" si="34"/>
        <v>1.585144927536232E-3</v>
      </c>
      <c r="Z74" s="429">
        <f t="shared" si="34"/>
        <v>2.34375E-2</v>
      </c>
      <c r="AA74" s="429">
        <f t="shared" si="34"/>
        <v>0</v>
      </c>
      <c r="AB74" s="426">
        <f t="shared" si="35"/>
        <v>2.9098731884057972E-2</v>
      </c>
    </row>
    <row r="75" spans="1:28" x14ac:dyDescent="0.3">
      <c r="A75" s="57">
        <f t="shared" si="31"/>
        <v>43006</v>
      </c>
      <c r="B75" s="58"/>
      <c r="C75" s="58">
        <f t="shared" si="29"/>
        <v>5.661231884057971E-3</v>
      </c>
      <c r="D75" s="293">
        <f t="shared" ref="D75:U75" si="39">D13/$C$3</f>
        <v>0</v>
      </c>
      <c r="E75" s="293">
        <f t="shared" si="39"/>
        <v>0</v>
      </c>
      <c r="F75" s="293">
        <f t="shared" si="39"/>
        <v>5.7971014492753624E-2</v>
      </c>
      <c r="G75" s="293">
        <f t="shared" si="39"/>
        <v>5.7971014492753624E-2</v>
      </c>
      <c r="H75" s="293">
        <f t="shared" si="39"/>
        <v>0.30434782608695654</v>
      </c>
      <c r="I75" s="293">
        <f t="shared" si="39"/>
        <v>0.10144927536231885</v>
      </c>
      <c r="J75" s="293">
        <f t="shared" si="39"/>
        <v>0</v>
      </c>
      <c r="K75" s="293">
        <f t="shared" si="39"/>
        <v>1.4492753623188406E-2</v>
      </c>
      <c r="L75" s="293">
        <f t="shared" si="39"/>
        <v>0.17391304347826086</v>
      </c>
      <c r="M75" s="293">
        <f t="shared" si="39"/>
        <v>1.4492753623188406E-2</v>
      </c>
      <c r="N75" s="293">
        <f t="shared" si="39"/>
        <v>0</v>
      </c>
      <c r="O75" s="293">
        <f t="shared" si="39"/>
        <v>0</v>
      </c>
      <c r="P75" s="293">
        <f t="shared" si="39"/>
        <v>0</v>
      </c>
      <c r="Q75" s="293">
        <f t="shared" si="39"/>
        <v>0</v>
      </c>
      <c r="R75" s="293">
        <f t="shared" si="39"/>
        <v>0</v>
      </c>
      <c r="S75" s="293">
        <f t="shared" si="39"/>
        <v>0</v>
      </c>
      <c r="T75" s="293">
        <f t="shared" si="39"/>
        <v>0</v>
      </c>
      <c r="U75" s="293">
        <f t="shared" si="39"/>
        <v>0</v>
      </c>
      <c r="W75" s="428">
        <f t="shared" si="34"/>
        <v>2.2644927536231884E-4</v>
      </c>
      <c r="X75" s="429">
        <f t="shared" si="34"/>
        <v>3.8496376811594205E-3</v>
      </c>
      <c r="Y75" s="429">
        <f t="shared" si="34"/>
        <v>1.585144927536232E-3</v>
      </c>
      <c r="Z75" s="429">
        <f t="shared" si="34"/>
        <v>0</v>
      </c>
      <c r="AA75" s="429">
        <f t="shared" si="34"/>
        <v>0</v>
      </c>
      <c r="AB75" s="58">
        <f t="shared" si="35"/>
        <v>5.661231884057971E-3</v>
      </c>
    </row>
    <row r="76" spans="1:28" x14ac:dyDescent="0.3">
      <c r="A76" s="57">
        <f t="shared" si="31"/>
        <v>43013</v>
      </c>
      <c r="B76" s="58"/>
      <c r="C76" s="58">
        <f t="shared" si="29"/>
        <v>7.586050724637681E-3</v>
      </c>
      <c r="D76" s="293">
        <f t="shared" ref="D76:U76" si="40">D14/$C$3</f>
        <v>0.10144927536231885</v>
      </c>
      <c r="E76" s="293">
        <f t="shared" si="40"/>
        <v>0</v>
      </c>
      <c r="F76" s="293">
        <f t="shared" si="40"/>
        <v>5.7971014492753624E-2</v>
      </c>
      <c r="G76" s="293">
        <f t="shared" si="40"/>
        <v>5.7971014492753624E-2</v>
      </c>
      <c r="H76" s="293">
        <f t="shared" si="40"/>
        <v>0.39130434782608697</v>
      </c>
      <c r="I76" s="293">
        <f t="shared" si="40"/>
        <v>0.15942028985507245</v>
      </c>
      <c r="J76" s="293">
        <f t="shared" si="40"/>
        <v>0</v>
      </c>
      <c r="K76" s="293">
        <f t="shared" si="40"/>
        <v>1.4492753623188406E-2</v>
      </c>
      <c r="L76" s="293">
        <f t="shared" si="40"/>
        <v>0.17391304347826086</v>
      </c>
      <c r="M76" s="293">
        <f t="shared" si="40"/>
        <v>1.4492753623188406E-2</v>
      </c>
      <c r="N76" s="293">
        <f t="shared" si="40"/>
        <v>0</v>
      </c>
      <c r="O76" s="293">
        <f t="shared" si="40"/>
        <v>0</v>
      </c>
      <c r="P76" s="293">
        <f t="shared" si="40"/>
        <v>0</v>
      </c>
      <c r="Q76" s="293">
        <f t="shared" si="40"/>
        <v>0</v>
      </c>
      <c r="R76" s="293">
        <f t="shared" si="40"/>
        <v>0</v>
      </c>
      <c r="S76" s="293">
        <f t="shared" si="40"/>
        <v>0</v>
      </c>
      <c r="T76" s="293">
        <f t="shared" si="40"/>
        <v>0</v>
      </c>
      <c r="U76" s="293">
        <f t="shared" si="40"/>
        <v>0</v>
      </c>
      <c r="W76" s="428">
        <f t="shared" si="34"/>
        <v>1.0190217391304348E-3</v>
      </c>
      <c r="X76" s="429">
        <f t="shared" si="34"/>
        <v>4.9818840579710141E-3</v>
      </c>
      <c r="Y76" s="429">
        <f t="shared" si="34"/>
        <v>1.585144927536232E-3</v>
      </c>
      <c r="Z76" s="429">
        <f t="shared" si="34"/>
        <v>0</v>
      </c>
      <c r="AA76" s="429">
        <f t="shared" si="34"/>
        <v>0</v>
      </c>
      <c r="AB76" s="58">
        <f t="shared" si="35"/>
        <v>7.586050724637681E-3</v>
      </c>
    </row>
    <row r="77" spans="1:28" outlineLevel="1" x14ac:dyDescent="0.3">
      <c r="A77" s="57">
        <f t="shared" si="31"/>
        <v>43020</v>
      </c>
      <c r="B77" s="58"/>
      <c r="C77" s="58">
        <f t="shared" si="29"/>
        <v>1.2681159420289856E-2</v>
      </c>
      <c r="D77" s="293">
        <f t="shared" ref="D77:U77" si="41">D15/$C$3</f>
        <v>0.27536231884057971</v>
      </c>
      <c r="E77" s="293">
        <f t="shared" si="41"/>
        <v>0</v>
      </c>
      <c r="F77" s="293">
        <f t="shared" si="41"/>
        <v>5.7971014492753624E-2</v>
      </c>
      <c r="G77" s="293">
        <f t="shared" si="41"/>
        <v>0.13043478260869565</v>
      </c>
      <c r="H77" s="293">
        <f t="shared" si="41"/>
        <v>0.59420289855072461</v>
      </c>
      <c r="I77" s="293">
        <f t="shared" si="41"/>
        <v>0.15942028985507245</v>
      </c>
      <c r="J77" s="293">
        <f t="shared" si="41"/>
        <v>2.8985507246376812E-2</v>
      </c>
      <c r="K77" s="293">
        <f t="shared" si="41"/>
        <v>2.8985507246376812E-2</v>
      </c>
      <c r="L77" s="293">
        <f t="shared" si="41"/>
        <v>0.17391304347826086</v>
      </c>
      <c r="M77" s="293">
        <f t="shared" si="41"/>
        <v>1.4492753623188406E-2</v>
      </c>
      <c r="N77" s="293">
        <f t="shared" si="41"/>
        <v>0</v>
      </c>
      <c r="O77" s="293">
        <f t="shared" si="41"/>
        <v>0</v>
      </c>
      <c r="P77" s="293">
        <f t="shared" si="41"/>
        <v>0</v>
      </c>
      <c r="Q77" s="293">
        <f t="shared" si="41"/>
        <v>0.15942028985507245</v>
      </c>
      <c r="R77" s="293">
        <f t="shared" si="41"/>
        <v>0</v>
      </c>
      <c r="S77" s="293">
        <f t="shared" si="41"/>
        <v>0</v>
      </c>
      <c r="T77" s="293">
        <f t="shared" si="41"/>
        <v>0</v>
      </c>
      <c r="U77" s="293">
        <f t="shared" si="41"/>
        <v>0</v>
      </c>
      <c r="W77" s="428">
        <f t="shared" si="34"/>
        <v>2.377717391304348E-3</v>
      </c>
      <c r="X77" s="429">
        <f t="shared" si="34"/>
        <v>7.1331521739130431E-3</v>
      </c>
      <c r="Y77" s="429">
        <f t="shared" si="34"/>
        <v>1.9248188405797102E-3</v>
      </c>
      <c r="Z77" s="429">
        <f t="shared" si="34"/>
        <v>1.2454710144927535E-3</v>
      </c>
      <c r="AA77" s="429">
        <f t="shared" si="34"/>
        <v>0</v>
      </c>
      <c r="AB77" s="427">
        <f t="shared" si="35"/>
        <v>1.2681159420289856E-2</v>
      </c>
    </row>
    <row r="78" spans="1:28" hidden="1" outlineLevel="1" x14ac:dyDescent="0.3">
      <c r="A78" s="57">
        <f t="shared" si="31"/>
        <v>43027</v>
      </c>
      <c r="B78" s="58"/>
      <c r="C78" s="58">
        <f t="shared" si="29"/>
        <v>1.2681159420289856E-2</v>
      </c>
      <c r="D78" s="293">
        <f t="shared" ref="D78:U78" si="42">D16/$C$3</f>
        <v>0.27536231884057971</v>
      </c>
      <c r="E78" s="293">
        <f t="shared" si="42"/>
        <v>0</v>
      </c>
      <c r="F78" s="293">
        <f t="shared" si="42"/>
        <v>5.7971014492753624E-2</v>
      </c>
      <c r="G78" s="293">
        <f t="shared" si="42"/>
        <v>0.13043478260869565</v>
      </c>
      <c r="H78" s="293">
        <f t="shared" si="42"/>
        <v>0.59420289855072461</v>
      </c>
      <c r="I78" s="293">
        <f t="shared" si="42"/>
        <v>0.15942028985507245</v>
      </c>
      <c r="J78" s="293">
        <f t="shared" si="42"/>
        <v>2.8985507246376812E-2</v>
      </c>
      <c r="K78" s="293">
        <f t="shared" si="42"/>
        <v>2.8985507246376812E-2</v>
      </c>
      <c r="L78" s="293">
        <f t="shared" si="42"/>
        <v>0.17391304347826086</v>
      </c>
      <c r="M78" s="293">
        <f t="shared" si="42"/>
        <v>1.4492753623188406E-2</v>
      </c>
      <c r="N78" s="293">
        <f t="shared" si="42"/>
        <v>0</v>
      </c>
      <c r="O78" s="293">
        <f t="shared" si="42"/>
        <v>0</v>
      </c>
      <c r="P78" s="293">
        <f t="shared" si="42"/>
        <v>0</v>
      </c>
      <c r="Q78" s="293">
        <f t="shared" si="42"/>
        <v>0.15942028985507245</v>
      </c>
      <c r="R78" s="293">
        <f t="shared" si="42"/>
        <v>0</v>
      </c>
      <c r="S78" s="293">
        <f t="shared" si="42"/>
        <v>0</v>
      </c>
      <c r="T78" s="293">
        <f t="shared" si="42"/>
        <v>0</v>
      </c>
      <c r="U78" s="293">
        <f t="shared" si="42"/>
        <v>0</v>
      </c>
      <c r="W78" s="340">
        <f>'Décembre 17'!C189</f>
        <v>1.7902813299232736E-2</v>
      </c>
      <c r="X78" s="288">
        <f>'Janvier 18'!C189</f>
        <v>2.9453015427769985E-2</v>
      </c>
      <c r="Y78" s="288">
        <f>'Février 18'!C189</f>
        <v>8.7991718426501039E-3</v>
      </c>
      <c r="Z78" s="288">
        <f>'Mars 18'!C189</f>
        <v>5.1425899953249183E-3</v>
      </c>
      <c r="AA78" s="341">
        <f>'Avril 18'!C189</f>
        <v>0</v>
      </c>
      <c r="AB78" s="351">
        <f t="shared" si="35"/>
        <v>1.2681159420289856E-2</v>
      </c>
    </row>
    <row r="79" spans="1:28" hidden="1" outlineLevel="1" x14ac:dyDescent="0.3">
      <c r="A79" s="57">
        <f t="shared" si="31"/>
        <v>43034</v>
      </c>
      <c r="B79" s="58"/>
      <c r="C79" s="58">
        <f t="shared" si="29"/>
        <v>1.2681159420289856E-2</v>
      </c>
      <c r="D79" s="293">
        <f t="shared" ref="D79:U79" si="43">D17/$C$3</f>
        <v>0.27536231884057971</v>
      </c>
      <c r="E79" s="293">
        <f t="shared" si="43"/>
        <v>0</v>
      </c>
      <c r="F79" s="293">
        <f t="shared" si="43"/>
        <v>5.7971014492753624E-2</v>
      </c>
      <c r="G79" s="293">
        <f t="shared" si="43"/>
        <v>0.13043478260869565</v>
      </c>
      <c r="H79" s="293">
        <f t="shared" si="43"/>
        <v>0.59420289855072461</v>
      </c>
      <c r="I79" s="293">
        <f t="shared" si="43"/>
        <v>0.15942028985507245</v>
      </c>
      <c r="J79" s="293">
        <f t="shared" si="43"/>
        <v>2.8985507246376812E-2</v>
      </c>
      <c r="K79" s="293">
        <f t="shared" si="43"/>
        <v>2.8985507246376812E-2</v>
      </c>
      <c r="L79" s="293">
        <f t="shared" si="43"/>
        <v>0.17391304347826086</v>
      </c>
      <c r="M79" s="293">
        <f t="shared" si="43"/>
        <v>1.4492753623188406E-2</v>
      </c>
      <c r="N79" s="293">
        <f t="shared" si="43"/>
        <v>0</v>
      </c>
      <c r="O79" s="293">
        <f t="shared" si="43"/>
        <v>0</v>
      </c>
      <c r="P79" s="293">
        <f t="shared" si="43"/>
        <v>0</v>
      </c>
      <c r="Q79" s="293">
        <f t="shared" si="43"/>
        <v>0.15942028985507245</v>
      </c>
      <c r="R79" s="293">
        <f t="shared" si="43"/>
        <v>0</v>
      </c>
      <c r="S79" s="293">
        <f t="shared" si="43"/>
        <v>0</v>
      </c>
      <c r="T79" s="293">
        <f t="shared" si="43"/>
        <v>0</v>
      </c>
      <c r="U79" s="293">
        <f t="shared" si="43"/>
        <v>0</v>
      </c>
      <c r="W79" s="340">
        <f>'Décembre 17'!C190</f>
        <v>1.7902813299232736E-2</v>
      </c>
      <c r="X79" s="288">
        <f>'Janvier 18'!C190</f>
        <v>2.9453015427769985E-2</v>
      </c>
      <c r="Y79" s="288">
        <f>'Février 18'!C190</f>
        <v>8.7991718426501039E-3</v>
      </c>
      <c r="Z79" s="288">
        <f>'Mars 18'!C190</f>
        <v>5.1425899953249183E-3</v>
      </c>
      <c r="AA79" s="341">
        <f>'Avril 18'!C190</f>
        <v>0</v>
      </c>
      <c r="AB79" s="351">
        <f t="shared" si="35"/>
        <v>1.2681159420289856E-2</v>
      </c>
    </row>
    <row r="80" spans="1:28" hidden="1" outlineLevel="1" x14ac:dyDescent="0.3">
      <c r="A80" s="57">
        <f t="shared" si="31"/>
        <v>43041</v>
      </c>
      <c r="B80" s="58"/>
      <c r="C80" s="58">
        <f t="shared" si="29"/>
        <v>1.2681159420289856E-2</v>
      </c>
      <c r="D80" s="293">
        <f t="shared" ref="D80:U80" si="44">D18/$C$3</f>
        <v>0.27536231884057971</v>
      </c>
      <c r="E80" s="293">
        <f t="shared" si="44"/>
        <v>0</v>
      </c>
      <c r="F80" s="293">
        <f t="shared" si="44"/>
        <v>5.7971014492753624E-2</v>
      </c>
      <c r="G80" s="293">
        <f t="shared" si="44"/>
        <v>0.13043478260869565</v>
      </c>
      <c r="H80" s="293">
        <f t="shared" si="44"/>
        <v>0.59420289855072461</v>
      </c>
      <c r="I80" s="293">
        <f t="shared" si="44"/>
        <v>0.15942028985507245</v>
      </c>
      <c r="J80" s="293">
        <f t="shared" si="44"/>
        <v>2.8985507246376812E-2</v>
      </c>
      <c r="K80" s="293">
        <f t="shared" si="44"/>
        <v>2.8985507246376812E-2</v>
      </c>
      <c r="L80" s="293">
        <f t="shared" si="44"/>
        <v>0.17391304347826086</v>
      </c>
      <c r="M80" s="293">
        <f t="shared" si="44"/>
        <v>1.4492753623188406E-2</v>
      </c>
      <c r="N80" s="293">
        <f t="shared" si="44"/>
        <v>0</v>
      </c>
      <c r="O80" s="293">
        <f t="shared" si="44"/>
        <v>0</v>
      </c>
      <c r="P80" s="293">
        <f t="shared" si="44"/>
        <v>0</v>
      </c>
      <c r="Q80" s="293">
        <f t="shared" si="44"/>
        <v>0.15942028985507245</v>
      </c>
      <c r="R80" s="293">
        <f t="shared" si="44"/>
        <v>0</v>
      </c>
      <c r="S80" s="293">
        <f t="shared" si="44"/>
        <v>0</v>
      </c>
      <c r="T80" s="293">
        <f t="shared" si="44"/>
        <v>0</v>
      </c>
      <c r="U80" s="293">
        <f t="shared" si="44"/>
        <v>0</v>
      </c>
      <c r="W80" s="340">
        <f>'Décembre 17'!C191</f>
        <v>1.7902813299232736E-2</v>
      </c>
      <c r="X80" s="288">
        <f>'Janvier 18'!C191</f>
        <v>2.9453015427769985E-2</v>
      </c>
      <c r="Y80" s="288">
        <f>'Février 18'!C191</f>
        <v>8.7991718426501039E-3</v>
      </c>
      <c r="Z80" s="288">
        <f>'Mars 18'!C191</f>
        <v>5.1425899953249183E-3</v>
      </c>
      <c r="AA80" s="341">
        <f>'Avril 18'!C191</f>
        <v>0</v>
      </c>
      <c r="AB80" s="351">
        <f t="shared" si="35"/>
        <v>1.2681159420289856E-2</v>
      </c>
    </row>
    <row r="81" spans="1:28" hidden="1" outlineLevel="1" x14ac:dyDescent="0.3">
      <c r="A81" s="57">
        <f t="shared" si="31"/>
        <v>43048</v>
      </c>
      <c r="B81" s="58"/>
      <c r="C81" s="58">
        <f t="shared" si="29"/>
        <v>1.2681159420289856E-2</v>
      </c>
      <c r="D81" s="293">
        <f t="shared" ref="D81:U81" si="45">D19/$C$3</f>
        <v>0.27536231884057971</v>
      </c>
      <c r="E81" s="293">
        <f t="shared" si="45"/>
        <v>0</v>
      </c>
      <c r="F81" s="293">
        <f t="shared" si="45"/>
        <v>5.7971014492753624E-2</v>
      </c>
      <c r="G81" s="293">
        <f t="shared" si="45"/>
        <v>0.13043478260869565</v>
      </c>
      <c r="H81" s="293">
        <f t="shared" si="45"/>
        <v>0.59420289855072461</v>
      </c>
      <c r="I81" s="293">
        <f t="shared" si="45"/>
        <v>0.15942028985507245</v>
      </c>
      <c r="J81" s="293">
        <f t="shared" si="45"/>
        <v>2.8985507246376812E-2</v>
      </c>
      <c r="K81" s="293">
        <f t="shared" si="45"/>
        <v>2.8985507246376812E-2</v>
      </c>
      <c r="L81" s="293">
        <f t="shared" si="45"/>
        <v>0.17391304347826086</v>
      </c>
      <c r="M81" s="293">
        <f t="shared" si="45"/>
        <v>1.4492753623188406E-2</v>
      </c>
      <c r="N81" s="293">
        <f t="shared" si="45"/>
        <v>0</v>
      </c>
      <c r="O81" s="293">
        <f t="shared" si="45"/>
        <v>0</v>
      </c>
      <c r="P81" s="293">
        <f t="shared" si="45"/>
        <v>0</v>
      </c>
      <c r="Q81" s="293">
        <f t="shared" si="45"/>
        <v>0.15942028985507245</v>
      </c>
      <c r="R81" s="293">
        <f t="shared" si="45"/>
        <v>0</v>
      </c>
      <c r="S81" s="293">
        <f t="shared" si="45"/>
        <v>0</v>
      </c>
      <c r="T81" s="293">
        <f t="shared" si="45"/>
        <v>0</v>
      </c>
      <c r="U81" s="293">
        <f t="shared" si="45"/>
        <v>0</v>
      </c>
      <c r="W81" s="340">
        <f>'Décembre 17'!C192</f>
        <v>1.7902813299232736E-2</v>
      </c>
      <c r="X81" s="288">
        <f>'Janvier 18'!C192</f>
        <v>2.9453015427769985E-2</v>
      </c>
      <c r="Y81" s="288">
        <f>'Février 18'!C192</f>
        <v>8.7991718426501039E-3</v>
      </c>
      <c r="Z81" s="288">
        <f>'Mars 18'!C192</f>
        <v>5.1425899953249183E-3</v>
      </c>
      <c r="AA81" s="341">
        <f>'Avril 18'!C192</f>
        <v>0</v>
      </c>
      <c r="AB81" s="351">
        <f t="shared" si="35"/>
        <v>1.2681159420289856E-2</v>
      </c>
    </row>
    <row r="82" spans="1:28" hidden="1" outlineLevel="1" x14ac:dyDescent="0.3">
      <c r="A82" s="57">
        <f t="shared" si="31"/>
        <v>43055</v>
      </c>
      <c r="B82" s="58"/>
      <c r="C82" s="58">
        <f t="shared" si="29"/>
        <v>1.2681159420289856E-2</v>
      </c>
      <c r="D82" s="293">
        <f t="shared" ref="D82:U82" si="46">D20/$C$3</f>
        <v>0.27536231884057971</v>
      </c>
      <c r="E82" s="293">
        <f t="shared" si="46"/>
        <v>0</v>
      </c>
      <c r="F82" s="293">
        <f t="shared" si="46"/>
        <v>5.7971014492753624E-2</v>
      </c>
      <c r="G82" s="293">
        <f t="shared" si="46"/>
        <v>0.13043478260869565</v>
      </c>
      <c r="H82" s="293">
        <f t="shared" si="46"/>
        <v>0.59420289855072461</v>
      </c>
      <c r="I82" s="293">
        <f t="shared" si="46"/>
        <v>0.15942028985507245</v>
      </c>
      <c r="J82" s="293">
        <f t="shared" si="46"/>
        <v>2.8985507246376812E-2</v>
      </c>
      <c r="K82" s="293">
        <f t="shared" si="46"/>
        <v>2.8985507246376812E-2</v>
      </c>
      <c r="L82" s="293">
        <f t="shared" si="46"/>
        <v>0.17391304347826086</v>
      </c>
      <c r="M82" s="293">
        <f t="shared" si="46"/>
        <v>1.4492753623188406E-2</v>
      </c>
      <c r="N82" s="293">
        <f t="shared" si="46"/>
        <v>0</v>
      </c>
      <c r="O82" s="293">
        <f t="shared" si="46"/>
        <v>0</v>
      </c>
      <c r="P82" s="293">
        <f t="shared" si="46"/>
        <v>0</v>
      </c>
      <c r="Q82" s="293">
        <f t="shared" si="46"/>
        <v>0.15942028985507245</v>
      </c>
      <c r="R82" s="293">
        <f t="shared" si="46"/>
        <v>0</v>
      </c>
      <c r="S82" s="293">
        <f t="shared" si="46"/>
        <v>0</v>
      </c>
      <c r="T82" s="293">
        <f t="shared" si="46"/>
        <v>0</v>
      </c>
      <c r="U82" s="293">
        <f t="shared" si="46"/>
        <v>0</v>
      </c>
      <c r="W82" s="340">
        <f>'Décembre 17'!C193</f>
        <v>1.7902813299232736E-2</v>
      </c>
      <c r="X82" s="288">
        <f>'Janvier 18'!C193</f>
        <v>2.9453015427769985E-2</v>
      </c>
      <c r="Y82" s="288">
        <f>'Février 18'!C193</f>
        <v>8.7991718426501039E-3</v>
      </c>
      <c r="Z82" s="288">
        <f>'Mars 18'!C193</f>
        <v>5.1425899953249183E-3</v>
      </c>
      <c r="AA82" s="341">
        <f>'Avril 18'!C193</f>
        <v>0</v>
      </c>
      <c r="AB82" s="351">
        <f t="shared" si="35"/>
        <v>1.2681159420289856E-2</v>
      </c>
    </row>
    <row r="83" spans="1:28" hidden="1" outlineLevel="1" x14ac:dyDescent="0.3">
      <c r="A83" s="57">
        <f t="shared" si="31"/>
        <v>43062</v>
      </c>
      <c r="B83" s="58"/>
      <c r="C83" s="58">
        <f t="shared" si="29"/>
        <v>1.2681159420289856E-2</v>
      </c>
      <c r="D83" s="293">
        <f t="shared" ref="D83:U83" si="47">D21/$C$3</f>
        <v>0.27536231884057971</v>
      </c>
      <c r="E83" s="293">
        <f t="shared" si="47"/>
        <v>0</v>
      </c>
      <c r="F83" s="293">
        <f t="shared" si="47"/>
        <v>5.7971014492753624E-2</v>
      </c>
      <c r="G83" s="293">
        <f t="shared" si="47"/>
        <v>0.13043478260869565</v>
      </c>
      <c r="H83" s="293">
        <f t="shared" si="47"/>
        <v>0.59420289855072461</v>
      </c>
      <c r="I83" s="293">
        <f t="shared" si="47"/>
        <v>0.15942028985507245</v>
      </c>
      <c r="J83" s="293">
        <f t="shared" si="47"/>
        <v>2.8985507246376812E-2</v>
      </c>
      <c r="K83" s="293">
        <f t="shared" si="47"/>
        <v>2.8985507246376812E-2</v>
      </c>
      <c r="L83" s="293">
        <f t="shared" si="47"/>
        <v>0.17391304347826086</v>
      </c>
      <c r="M83" s="293">
        <f t="shared" si="47"/>
        <v>1.4492753623188406E-2</v>
      </c>
      <c r="N83" s="293">
        <f t="shared" si="47"/>
        <v>0</v>
      </c>
      <c r="O83" s="293">
        <f t="shared" si="47"/>
        <v>0</v>
      </c>
      <c r="P83" s="293">
        <f t="shared" si="47"/>
        <v>0</v>
      </c>
      <c r="Q83" s="293">
        <f t="shared" si="47"/>
        <v>0.15942028985507245</v>
      </c>
      <c r="R83" s="293">
        <f t="shared" si="47"/>
        <v>0</v>
      </c>
      <c r="S83" s="293">
        <f t="shared" si="47"/>
        <v>0</v>
      </c>
      <c r="T83" s="293">
        <f t="shared" si="47"/>
        <v>0</v>
      </c>
      <c r="U83" s="293">
        <f t="shared" si="47"/>
        <v>0</v>
      </c>
      <c r="W83" s="340">
        <f>'Décembre 17'!C194</f>
        <v>1.7902813299232736E-2</v>
      </c>
      <c r="X83" s="288">
        <f>'Janvier 18'!C194</f>
        <v>2.9453015427769985E-2</v>
      </c>
      <c r="Y83" s="288">
        <f>'Février 18'!C194</f>
        <v>8.7991718426501039E-3</v>
      </c>
      <c r="Z83" s="288">
        <f>'Mars 18'!C194</f>
        <v>5.1425899953249183E-3</v>
      </c>
      <c r="AA83" s="341">
        <f>'Avril 18'!C194</f>
        <v>0</v>
      </c>
      <c r="AB83" s="351">
        <f t="shared" si="35"/>
        <v>1.2681159420289856E-2</v>
      </c>
    </row>
    <row r="84" spans="1:28" ht="15" hidden="1" outlineLevel="1" thickBot="1" x14ac:dyDescent="0.35">
      <c r="A84" s="57">
        <f t="shared" si="31"/>
        <v>43069</v>
      </c>
      <c r="B84" s="58"/>
      <c r="C84" s="58">
        <f t="shared" si="29"/>
        <v>1.2681159420289856E-2</v>
      </c>
      <c r="D84" s="293">
        <f t="shared" ref="D84:U84" si="48">D22/$C$3</f>
        <v>0.27536231884057971</v>
      </c>
      <c r="E84" s="293">
        <f t="shared" si="48"/>
        <v>0</v>
      </c>
      <c r="F84" s="293">
        <f t="shared" si="48"/>
        <v>5.7971014492753624E-2</v>
      </c>
      <c r="G84" s="293">
        <f t="shared" si="48"/>
        <v>0.13043478260869565</v>
      </c>
      <c r="H84" s="293">
        <f t="shared" si="48"/>
        <v>0.59420289855072461</v>
      </c>
      <c r="I84" s="293">
        <f t="shared" si="48"/>
        <v>0.15942028985507245</v>
      </c>
      <c r="J84" s="293">
        <f t="shared" si="48"/>
        <v>2.8985507246376812E-2</v>
      </c>
      <c r="K84" s="293">
        <f t="shared" si="48"/>
        <v>2.8985507246376812E-2</v>
      </c>
      <c r="L84" s="293">
        <f t="shared" si="48"/>
        <v>0.17391304347826086</v>
      </c>
      <c r="M84" s="293">
        <f t="shared" si="48"/>
        <v>1.4492753623188406E-2</v>
      </c>
      <c r="N84" s="293">
        <f t="shared" si="48"/>
        <v>0</v>
      </c>
      <c r="O84" s="293">
        <f t="shared" si="48"/>
        <v>0</v>
      </c>
      <c r="P84" s="293">
        <f t="shared" si="48"/>
        <v>0</v>
      </c>
      <c r="Q84" s="293">
        <f t="shared" si="48"/>
        <v>0.15942028985507245</v>
      </c>
      <c r="R84" s="293">
        <f t="shared" si="48"/>
        <v>0</v>
      </c>
      <c r="S84" s="293">
        <f t="shared" si="48"/>
        <v>0</v>
      </c>
      <c r="T84" s="293">
        <f t="shared" si="48"/>
        <v>0</v>
      </c>
      <c r="U84" s="293">
        <f t="shared" si="48"/>
        <v>0</v>
      </c>
      <c r="W84" s="342">
        <f>'Décembre 17'!C195</f>
        <v>1.7902813299232736E-2</v>
      </c>
      <c r="X84" s="343">
        <f>'Janvier 18'!C195</f>
        <v>2.9453015427769985E-2</v>
      </c>
      <c r="Y84" s="343">
        <f>'Février 18'!C195</f>
        <v>8.7991718426501039E-3</v>
      </c>
      <c r="Z84" s="343">
        <f>'Mars 18'!C195</f>
        <v>5.1425899953249183E-3</v>
      </c>
      <c r="AA84" s="344">
        <f>'Avril 18'!C195</f>
        <v>0</v>
      </c>
      <c r="AB84" s="352">
        <f t="shared" si="35"/>
        <v>1.2681159420289856E-2</v>
      </c>
    </row>
    <row r="85" spans="1:28" x14ac:dyDescent="0.3">
      <c r="A85" s="57"/>
      <c r="B85" s="38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W85" s="67"/>
      <c r="X85" s="67"/>
      <c r="Y85" s="67"/>
      <c r="Z85" s="67"/>
      <c r="AA85" s="67"/>
    </row>
  </sheetData>
  <conditionalFormatting sqref="T66:U66">
    <cfRule type="cellIs" dxfId="173" priority="29" operator="lessThan">
      <formula>0</formula>
    </cfRule>
    <cfRule type="cellIs" dxfId="172" priority="30" operator="greaterThan">
      <formula>0</formula>
    </cfRule>
  </conditionalFormatting>
  <conditionalFormatting sqref="C44:U44">
    <cfRule type="cellIs" dxfId="171" priority="25" operator="lessThan">
      <formula>0</formula>
    </cfRule>
    <cfRule type="cellIs" dxfId="170" priority="26" operator="greaterThan">
      <formula>0</formula>
    </cfRule>
  </conditionalFormatting>
  <conditionalFormatting sqref="D65:U65">
    <cfRule type="cellIs" dxfId="169" priority="23" operator="lessThan">
      <formula>0</formula>
    </cfRule>
    <cfRule type="cellIs" dxfId="168" priority="24" operator="greaterThan">
      <formula>0</formula>
    </cfRule>
  </conditionalFormatting>
  <conditionalFormatting sqref="C85:U85">
    <cfRule type="cellIs" dxfId="167" priority="21" operator="lessThan">
      <formula>0</formula>
    </cfRule>
    <cfRule type="cellIs" dxfId="166" priority="22" operator="greaterThan">
      <formula>0</formula>
    </cfRule>
  </conditionalFormatting>
  <conditionalFormatting sqref="C23">
    <cfRule type="cellIs" dxfId="165" priority="19" operator="lessThan">
      <formula>0</formula>
    </cfRule>
    <cfRule type="cellIs" dxfId="164" priority="20" operator="greaterThan">
      <formula>0</formula>
    </cfRule>
  </conditionalFormatting>
  <conditionalFormatting sqref="D23:U23">
    <cfRule type="cellIs" dxfId="163" priority="17" operator="lessThan">
      <formula>0</formula>
    </cfRule>
    <cfRule type="cellIs" dxfId="162" priority="18" operator="greaterThan">
      <formula>0</formula>
    </cfRule>
  </conditionalFormatting>
  <conditionalFormatting sqref="C65">
    <cfRule type="cellIs" dxfId="161" priority="15" operator="lessThan">
      <formula>0</formula>
    </cfRule>
    <cfRule type="cellIs" dxfId="160" priority="16" operator="greaterThan">
      <formula>0</formula>
    </cfRule>
  </conditionalFormatting>
  <conditionalFormatting sqref="Z66:AA66">
    <cfRule type="cellIs" dxfId="159" priority="13" operator="lessThan">
      <formula>0</formula>
    </cfRule>
    <cfRule type="cellIs" dxfId="158" priority="14" operator="greaterThan">
      <formula>0</formula>
    </cfRule>
  </conditionalFormatting>
  <conditionalFormatting sqref="W44:AA44">
    <cfRule type="cellIs" dxfId="157" priority="11" operator="lessThan">
      <formula>0</formula>
    </cfRule>
    <cfRule type="cellIs" dxfId="156" priority="12" operator="greaterThan">
      <formula>0</formula>
    </cfRule>
  </conditionalFormatting>
  <conditionalFormatting sqref="W65:AA65">
    <cfRule type="cellIs" dxfId="155" priority="9" operator="lessThan">
      <formula>0</formula>
    </cfRule>
    <cfRule type="cellIs" dxfId="154" priority="10" operator="greaterThan">
      <formula>0</formula>
    </cfRule>
  </conditionalFormatting>
  <conditionalFormatting sqref="W85:AA85">
    <cfRule type="cellIs" dxfId="153" priority="7" operator="lessThan">
      <formula>0</formula>
    </cfRule>
    <cfRule type="cellIs" dxfId="152" priority="8" operator="greaterThan">
      <formula>0</formula>
    </cfRule>
  </conditionalFormatting>
  <conditionalFormatting sqref="W23:AA23">
    <cfRule type="cellIs" dxfId="151" priority="5" operator="lessThan">
      <formula>0</formula>
    </cfRule>
    <cfRule type="cellIs" dxfId="150" priority="6" operator="greaterThan">
      <formula>0</formula>
    </cfRule>
  </conditionalFormatting>
  <conditionalFormatting sqref="AB44">
    <cfRule type="cellIs" dxfId="149" priority="3" operator="lessThan">
      <formula>0</formula>
    </cfRule>
    <cfRule type="cellIs" dxfId="148" priority="4" operator="greaterThan">
      <formula>0</formula>
    </cfRule>
  </conditionalFormatting>
  <conditionalFormatting sqref="AB23">
    <cfRule type="cellIs" dxfId="147" priority="1" operator="lessThan">
      <formula>0</formula>
    </cfRule>
    <cfRule type="cellIs" dxfId="146" priority="2" operator="greaterThan">
      <formula>0</formula>
    </cfRule>
  </conditionalFormatting>
  <pageMargins left="0.7" right="0.7" top="0.75" bottom="0.75" header="0.3" footer="0.3"/>
  <pageSetup paperSize="9" scale="37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pageSetUpPr fitToPage="1"/>
  </sheetPr>
  <dimension ref="A1:AI196"/>
  <sheetViews>
    <sheetView zoomScale="55" zoomScaleNormal="55" workbookViewId="0">
      <selection activeCell="V99" sqref="V99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4" width="10.6640625" customWidth="1"/>
  </cols>
  <sheetData>
    <row r="1" spans="1:35" ht="25.8" x14ac:dyDescent="0.5">
      <c r="A1" s="35" t="s">
        <v>21</v>
      </c>
    </row>
    <row r="2" spans="1:35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</row>
    <row r="3" spans="1:35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</row>
    <row r="4" spans="1:35" x14ac:dyDescent="0.3">
      <c r="A4" s="42" t="s">
        <v>24</v>
      </c>
      <c r="B4" s="43"/>
      <c r="C4" s="44">
        <v>17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</row>
    <row r="5" spans="1:35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</row>
    <row r="6" spans="1:35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5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  <c r="AH7" s="48">
        <v>31</v>
      </c>
    </row>
    <row r="8" spans="1:35" x14ac:dyDescent="0.3">
      <c r="A8" s="51" t="s">
        <v>29</v>
      </c>
      <c r="B8" s="52"/>
      <c r="C8" s="105">
        <f>SUM(D8:AH8)</f>
        <v>822</v>
      </c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5">
        <v>36</v>
      </c>
      <c r="S8" s="55">
        <v>36</v>
      </c>
      <c r="T8" s="55">
        <v>36</v>
      </c>
      <c r="U8" s="55">
        <v>24</v>
      </c>
      <c r="V8" s="55">
        <v>24</v>
      </c>
      <c r="W8" s="55">
        <v>24</v>
      </c>
      <c r="X8" s="55">
        <v>24</v>
      </c>
      <c r="Y8" s="55">
        <v>24</v>
      </c>
      <c r="Z8" s="55">
        <v>60</v>
      </c>
      <c r="AA8" s="55">
        <v>60</v>
      </c>
      <c r="AB8" s="55">
        <v>60</v>
      </c>
      <c r="AC8" s="55">
        <v>69</v>
      </c>
      <c r="AD8" s="55">
        <v>69</v>
      </c>
      <c r="AE8" s="55">
        <v>69</v>
      </c>
      <c r="AF8" s="55">
        <v>69</v>
      </c>
      <c r="AG8" s="55">
        <v>69</v>
      </c>
      <c r="AH8" s="317">
        <v>69</v>
      </c>
      <c r="AI8" s="56"/>
    </row>
    <row r="9" spans="1:35" hidden="1" x14ac:dyDescent="0.3">
      <c r="A9" s="57">
        <v>42102</v>
      </c>
      <c r="B9" s="58"/>
      <c r="C9" s="59">
        <f t="shared" ref="C9:C27" si="0">SUM(D9:AH9)</f>
        <v>518</v>
      </c>
      <c r="D9" s="60">
        <v>0</v>
      </c>
      <c r="E9" s="60">
        <v>0</v>
      </c>
      <c r="F9" s="60">
        <v>77</v>
      </c>
      <c r="G9" s="60">
        <v>77</v>
      </c>
      <c r="H9" s="60">
        <v>77</v>
      </c>
      <c r="I9" s="60">
        <v>2</v>
      </c>
      <c r="J9" s="60">
        <v>1</v>
      </c>
      <c r="K9" s="60">
        <v>2</v>
      </c>
      <c r="L9" s="60">
        <v>2</v>
      </c>
      <c r="M9" s="60">
        <v>3</v>
      </c>
      <c r="N9" s="60">
        <v>2</v>
      </c>
      <c r="O9" s="60">
        <v>4</v>
      </c>
      <c r="P9" s="60">
        <v>3</v>
      </c>
      <c r="Q9" s="60">
        <v>4</v>
      </c>
      <c r="R9" s="61">
        <v>4</v>
      </c>
      <c r="S9" s="62">
        <v>12</v>
      </c>
      <c r="T9" s="62">
        <v>34</v>
      </c>
      <c r="U9" s="61">
        <v>33</v>
      </c>
      <c r="V9" s="63">
        <v>33</v>
      </c>
      <c r="W9" s="63">
        <v>13</v>
      </c>
      <c r="X9" s="61">
        <v>13</v>
      </c>
      <c r="Y9" s="61">
        <v>14</v>
      </c>
      <c r="Z9" s="62">
        <v>5</v>
      </c>
      <c r="AA9" s="62">
        <v>5</v>
      </c>
      <c r="AB9" s="64">
        <v>6</v>
      </c>
      <c r="AC9" s="63">
        <v>2</v>
      </c>
      <c r="AD9" s="63">
        <v>13</v>
      </c>
      <c r="AE9" s="61">
        <v>18</v>
      </c>
      <c r="AF9" s="61">
        <v>20</v>
      </c>
      <c r="AG9" s="62">
        <v>20</v>
      </c>
      <c r="AH9" s="64">
        <v>19</v>
      </c>
    </row>
    <row r="10" spans="1:35" hidden="1" x14ac:dyDescent="0.3">
      <c r="A10" s="57">
        <v>42123</v>
      </c>
      <c r="B10" s="58"/>
      <c r="C10" s="59">
        <f t="shared" si="0"/>
        <v>561</v>
      </c>
      <c r="D10" s="60">
        <v>1</v>
      </c>
      <c r="E10" s="60">
        <v>1</v>
      </c>
      <c r="F10" s="60">
        <v>78</v>
      </c>
      <c r="G10" s="60">
        <v>78</v>
      </c>
      <c r="H10" s="60">
        <v>78</v>
      </c>
      <c r="I10" s="60">
        <v>3</v>
      </c>
      <c r="J10" s="60">
        <v>2</v>
      </c>
      <c r="K10" s="60">
        <v>3</v>
      </c>
      <c r="L10" s="60">
        <v>3</v>
      </c>
      <c r="M10" s="60">
        <v>4</v>
      </c>
      <c r="N10" s="60">
        <v>3</v>
      </c>
      <c r="O10" s="60">
        <v>6</v>
      </c>
      <c r="P10" s="60">
        <v>4</v>
      </c>
      <c r="Q10" s="60">
        <v>5</v>
      </c>
      <c r="R10" s="61">
        <v>5</v>
      </c>
      <c r="S10" s="62">
        <v>10</v>
      </c>
      <c r="T10" s="62">
        <v>34</v>
      </c>
      <c r="U10" s="61">
        <v>33</v>
      </c>
      <c r="V10" s="63">
        <v>33</v>
      </c>
      <c r="W10" s="63">
        <v>14</v>
      </c>
      <c r="X10" s="61">
        <v>15</v>
      </c>
      <c r="Y10" s="61">
        <v>18</v>
      </c>
      <c r="Z10" s="62">
        <v>11</v>
      </c>
      <c r="AA10" s="62">
        <v>11</v>
      </c>
      <c r="AB10" s="64">
        <v>12</v>
      </c>
      <c r="AC10" s="63">
        <v>9</v>
      </c>
      <c r="AD10" s="63">
        <v>15</v>
      </c>
      <c r="AE10" s="61">
        <v>19</v>
      </c>
      <c r="AF10" s="61">
        <v>18</v>
      </c>
      <c r="AG10" s="62">
        <v>18</v>
      </c>
      <c r="AH10" s="64">
        <v>17</v>
      </c>
    </row>
    <row r="11" spans="1:35" hidden="1" outlineLevel="1" x14ac:dyDescent="0.3">
      <c r="A11" s="57">
        <v>42142</v>
      </c>
      <c r="B11" s="58"/>
      <c r="C11" s="59">
        <f t="shared" si="0"/>
        <v>603</v>
      </c>
      <c r="D11" s="60">
        <v>0</v>
      </c>
      <c r="E11" s="60">
        <v>3</v>
      </c>
      <c r="F11" s="60">
        <v>80</v>
      </c>
      <c r="G11" s="60">
        <v>81</v>
      </c>
      <c r="H11" s="60">
        <v>84</v>
      </c>
      <c r="I11" s="60">
        <v>6</v>
      </c>
      <c r="J11" s="60">
        <v>1</v>
      </c>
      <c r="K11" s="60">
        <v>2</v>
      </c>
      <c r="L11" s="60">
        <v>2</v>
      </c>
      <c r="M11" s="60">
        <v>3</v>
      </c>
      <c r="N11" s="60">
        <v>2</v>
      </c>
      <c r="O11" s="60">
        <v>5</v>
      </c>
      <c r="P11" s="60">
        <v>3</v>
      </c>
      <c r="Q11" s="60">
        <v>4</v>
      </c>
      <c r="R11" s="61">
        <v>5</v>
      </c>
      <c r="S11" s="62">
        <v>11</v>
      </c>
      <c r="T11" s="62">
        <v>36</v>
      </c>
      <c r="U11" s="61">
        <v>34</v>
      </c>
      <c r="V11" s="63">
        <v>33</v>
      </c>
      <c r="W11" s="63">
        <v>13</v>
      </c>
      <c r="X11" s="61">
        <v>14</v>
      </c>
      <c r="Y11" s="61">
        <v>17</v>
      </c>
      <c r="Z11" s="62">
        <v>19</v>
      </c>
      <c r="AA11" s="62">
        <v>20</v>
      </c>
      <c r="AB11" s="64">
        <v>21</v>
      </c>
      <c r="AC11" s="63">
        <v>13</v>
      </c>
      <c r="AD11" s="63">
        <v>18</v>
      </c>
      <c r="AE11" s="61">
        <v>20</v>
      </c>
      <c r="AF11" s="61">
        <v>18</v>
      </c>
      <c r="AG11" s="62">
        <v>18</v>
      </c>
      <c r="AH11" s="64">
        <v>17</v>
      </c>
    </row>
    <row r="12" spans="1:35" hidden="1" outlineLevel="1" x14ac:dyDescent="0.3">
      <c r="A12" s="57">
        <v>42157</v>
      </c>
      <c r="B12" s="58"/>
      <c r="C12" s="59">
        <f t="shared" si="0"/>
        <v>650</v>
      </c>
      <c r="D12" s="60">
        <v>0</v>
      </c>
      <c r="E12" s="60">
        <v>3</v>
      </c>
      <c r="F12" s="60">
        <v>80</v>
      </c>
      <c r="G12" s="60">
        <v>81</v>
      </c>
      <c r="H12" s="60">
        <v>84</v>
      </c>
      <c r="I12" s="60">
        <v>6</v>
      </c>
      <c r="J12" s="60">
        <v>1</v>
      </c>
      <c r="K12" s="60">
        <v>2</v>
      </c>
      <c r="L12" s="60">
        <v>3</v>
      </c>
      <c r="M12" s="60">
        <v>28</v>
      </c>
      <c r="N12" s="60">
        <v>3</v>
      </c>
      <c r="O12" s="60">
        <v>9</v>
      </c>
      <c r="P12" s="60">
        <v>8</v>
      </c>
      <c r="Q12" s="60">
        <v>6</v>
      </c>
      <c r="R12" s="61">
        <v>6</v>
      </c>
      <c r="S12" s="62">
        <v>12</v>
      </c>
      <c r="T12" s="62">
        <v>37</v>
      </c>
      <c r="U12" s="61">
        <v>34</v>
      </c>
      <c r="V12" s="63">
        <v>33</v>
      </c>
      <c r="W12" s="63">
        <v>13</v>
      </c>
      <c r="X12" s="61">
        <v>16</v>
      </c>
      <c r="Y12" s="61">
        <v>17</v>
      </c>
      <c r="Z12" s="62">
        <v>16</v>
      </c>
      <c r="AA12" s="62">
        <v>15</v>
      </c>
      <c r="AB12" s="64">
        <v>18</v>
      </c>
      <c r="AC12" s="63">
        <v>17</v>
      </c>
      <c r="AD12" s="63">
        <v>22</v>
      </c>
      <c r="AE12" s="61">
        <v>23</v>
      </c>
      <c r="AF12" s="61">
        <v>20</v>
      </c>
      <c r="AG12" s="62">
        <v>19</v>
      </c>
      <c r="AH12" s="64">
        <v>18</v>
      </c>
    </row>
    <row r="13" spans="1:35" hidden="1" outlineLevel="1" x14ac:dyDescent="0.3">
      <c r="A13" s="57">
        <v>42172</v>
      </c>
      <c r="B13" s="58"/>
      <c r="C13" s="59">
        <f>SUM(D13:AH13)</f>
        <v>891</v>
      </c>
      <c r="D13" s="60">
        <v>1</v>
      </c>
      <c r="E13" s="60">
        <v>3</v>
      </c>
      <c r="F13" s="60">
        <v>80</v>
      </c>
      <c r="G13" s="60">
        <v>81</v>
      </c>
      <c r="H13" s="60">
        <v>85</v>
      </c>
      <c r="I13" s="60">
        <v>8</v>
      </c>
      <c r="J13" s="60">
        <v>3</v>
      </c>
      <c r="K13" s="60">
        <v>2</v>
      </c>
      <c r="L13" s="60">
        <v>3</v>
      </c>
      <c r="M13" s="60">
        <v>29</v>
      </c>
      <c r="N13" s="60">
        <v>5</v>
      </c>
      <c r="O13" s="60">
        <v>10</v>
      </c>
      <c r="P13" s="60">
        <v>6</v>
      </c>
      <c r="Q13" s="60">
        <v>94</v>
      </c>
      <c r="R13" s="61">
        <v>95</v>
      </c>
      <c r="S13" s="62">
        <v>11</v>
      </c>
      <c r="T13" s="62">
        <v>35</v>
      </c>
      <c r="U13" s="61">
        <v>33</v>
      </c>
      <c r="V13" s="63">
        <v>38</v>
      </c>
      <c r="W13" s="63">
        <v>19</v>
      </c>
      <c r="X13" s="61">
        <v>22</v>
      </c>
      <c r="Y13" s="61">
        <v>21</v>
      </c>
      <c r="Z13" s="62">
        <v>20</v>
      </c>
      <c r="AA13" s="62">
        <v>20</v>
      </c>
      <c r="AB13" s="64">
        <v>23</v>
      </c>
      <c r="AC13" s="63">
        <v>18</v>
      </c>
      <c r="AD13" s="63">
        <v>24</v>
      </c>
      <c r="AE13" s="61">
        <v>28</v>
      </c>
      <c r="AF13" s="61">
        <v>25</v>
      </c>
      <c r="AG13" s="62">
        <v>25</v>
      </c>
      <c r="AH13" s="64">
        <v>24</v>
      </c>
    </row>
    <row r="14" spans="1:35" hidden="1" outlineLevel="1" x14ac:dyDescent="0.3">
      <c r="A14" s="57">
        <v>42193</v>
      </c>
      <c r="B14" s="58"/>
      <c r="C14" s="59">
        <f t="shared" si="0"/>
        <v>880</v>
      </c>
      <c r="D14" s="60">
        <v>2</v>
      </c>
      <c r="E14" s="60">
        <v>4</v>
      </c>
      <c r="F14" s="60">
        <v>81</v>
      </c>
      <c r="G14" s="60">
        <v>81</v>
      </c>
      <c r="H14" s="60">
        <v>85</v>
      </c>
      <c r="I14" s="60">
        <v>10</v>
      </c>
      <c r="J14" s="60">
        <v>6</v>
      </c>
      <c r="K14" s="60">
        <v>3</v>
      </c>
      <c r="L14" s="60">
        <v>4</v>
      </c>
      <c r="M14" s="60">
        <v>6</v>
      </c>
      <c r="N14" s="60">
        <v>7</v>
      </c>
      <c r="O14" s="60">
        <v>13</v>
      </c>
      <c r="P14" s="60">
        <v>9</v>
      </c>
      <c r="Q14" s="60">
        <v>94</v>
      </c>
      <c r="R14" s="61">
        <v>95</v>
      </c>
      <c r="S14" s="62">
        <v>6</v>
      </c>
      <c r="T14" s="62">
        <v>30</v>
      </c>
      <c r="U14" s="61">
        <v>28</v>
      </c>
      <c r="V14" s="63">
        <v>35</v>
      </c>
      <c r="W14" s="63">
        <v>16</v>
      </c>
      <c r="X14" s="61">
        <v>19</v>
      </c>
      <c r="Y14" s="61">
        <v>18</v>
      </c>
      <c r="Z14" s="62">
        <v>22</v>
      </c>
      <c r="AA14" s="62">
        <v>26</v>
      </c>
      <c r="AB14" s="64">
        <v>30</v>
      </c>
      <c r="AC14" s="63">
        <v>23</v>
      </c>
      <c r="AD14" s="63">
        <v>24</v>
      </c>
      <c r="AE14" s="61">
        <v>29</v>
      </c>
      <c r="AF14" s="61">
        <v>26</v>
      </c>
      <c r="AG14" s="62">
        <v>25</v>
      </c>
      <c r="AH14" s="64">
        <v>23</v>
      </c>
    </row>
    <row r="15" spans="1:35" hidden="1" outlineLevel="1" x14ac:dyDescent="0.3">
      <c r="A15" s="57">
        <v>42200</v>
      </c>
      <c r="B15" s="58"/>
      <c r="C15" s="59">
        <f t="shared" si="0"/>
        <v>741</v>
      </c>
      <c r="D15" s="60">
        <v>3</v>
      </c>
      <c r="E15" s="60">
        <v>5</v>
      </c>
      <c r="F15" s="60">
        <v>82</v>
      </c>
      <c r="G15" s="60">
        <v>82</v>
      </c>
      <c r="H15" s="60">
        <v>86</v>
      </c>
      <c r="I15" s="60">
        <v>10</v>
      </c>
      <c r="J15" s="60">
        <v>5</v>
      </c>
      <c r="K15" s="60">
        <v>2</v>
      </c>
      <c r="L15" s="60">
        <v>3</v>
      </c>
      <c r="M15" s="60">
        <v>5</v>
      </c>
      <c r="N15" s="60">
        <v>6</v>
      </c>
      <c r="O15" s="60">
        <v>12</v>
      </c>
      <c r="P15" s="60">
        <v>11</v>
      </c>
      <c r="Q15" s="60">
        <v>6</v>
      </c>
      <c r="R15" s="61">
        <v>7</v>
      </c>
      <c r="S15" s="62">
        <v>8</v>
      </c>
      <c r="T15" s="62">
        <v>32</v>
      </c>
      <c r="U15" s="61">
        <v>28</v>
      </c>
      <c r="V15" s="63">
        <v>35</v>
      </c>
      <c r="W15" s="63">
        <v>16</v>
      </c>
      <c r="X15" s="61">
        <v>20</v>
      </c>
      <c r="Y15" s="61">
        <v>21</v>
      </c>
      <c r="Z15" s="62">
        <v>26</v>
      </c>
      <c r="AA15" s="62">
        <v>30</v>
      </c>
      <c r="AB15" s="64">
        <v>34</v>
      </c>
      <c r="AC15" s="63">
        <v>27</v>
      </c>
      <c r="AD15" s="63">
        <v>28</v>
      </c>
      <c r="AE15" s="61">
        <v>33</v>
      </c>
      <c r="AF15" s="61">
        <v>28</v>
      </c>
      <c r="AG15" s="62">
        <v>26</v>
      </c>
      <c r="AH15" s="64">
        <v>24</v>
      </c>
    </row>
    <row r="16" spans="1:35" hidden="1" outlineLevel="1" x14ac:dyDescent="0.3">
      <c r="A16" s="57">
        <v>42207</v>
      </c>
      <c r="B16" s="58"/>
      <c r="C16" s="59">
        <f t="shared" si="0"/>
        <v>914</v>
      </c>
      <c r="D16" s="60">
        <v>2</v>
      </c>
      <c r="E16" s="60">
        <v>4</v>
      </c>
      <c r="F16" s="60">
        <v>81</v>
      </c>
      <c r="G16" s="60">
        <v>84</v>
      </c>
      <c r="H16" s="60">
        <v>92</v>
      </c>
      <c r="I16" s="60">
        <v>14</v>
      </c>
      <c r="J16" s="60">
        <v>10</v>
      </c>
      <c r="K16" s="60">
        <v>70</v>
      </c>
      <c r="L16" s="60">
        <v>71</v>
      </c>
      <c r="M16" s="60">
        <v>7</v>
      </c>
      <c r="N16" s="60">
        <v>7</v>
      </c>
      <c r="O16" s="60">
        <v>12</v>
      </c>
      <c r="P16" s="60">
        <v>9</v>
      </c>
      <c r="Q16" s="60">
        <v>6</v>
      </c>
      <c r="R16" s="61">
        <v>6</v>
      </c>
      <c r="S16" s="62">
        <v>7</v>
      </c>
      <c r="T16" s="62">
        <v>31</v>
      </c>
      <c r="U16" s="61">
        <v>28</v>
      </c>
      <c r="V16" s="63">
        <v>35</v>
      </c>
      <c r="W16" s="63">
        <v>16</v>
      </c>
      <c r="X16" s="61">
        <v>20</v>
      </c>
      <c r="Y16" s="61">
        <v>22</v>
      </c>
      <c r="Z16" s="62">
        <v>27</v>
      </c>
      <c r="AA16" s="62">
        <v>31</v>
      </c>
      <c r="AB16" s="64">
        <v>40</v>
      </c>
      <c r="AC16" s="63">
        <v>32</v>
      </c>
      <c r="AD16" s="63">
        <v>30</v>
      </c>
      <c r="AE16" s="61">
        <v>35</v>
      </c>
      <c r="AF16" s="61">
        <v>30</v>
      </c>
      <c r="AG16" s="62">
        <v>29</v>
      </c>
      <c r="AH16" s="64">
        <v>26</v>
      </c>
    </row>
    <row r="17" spans="1:34" hidden="1" outlineLevel="1" x14ac:dyDescent="0.3">
      <c r="A17" s="57">
        <v>42214</v>
      </c>
      <c r="B17" s="58"/>
      <c r="C17" s="59">
        <f t="shared" si="0"/>
        <v>945</v>
      </c>
      <c r="D17" s="60">
        <v>3</v>
      </c>
      <c r="E17" s="60">
        <v>5</v>
      </c>
      <c r="F17" s="60">
        <v>82</v>
      </c>
      <c r="G17" s="60">
        <v>84</v>
      </c>
      <c r="H17" s="60">
        <v>90</v>
      </c>
      <c r="I17" s="60">
        <v>12</v>
      </c>
      <c r="J17" s="60">
        <v>7</v>
      </c>
      <c r="K17" s="60">
        <v>69</v>
      </c>
      <c r="L17" s="60">
        <v>70</v>
      </c>
      <c r="M17" s="60">
        <v>6</v>
      </c>
      <c r="N17" s="60">
        <v>13</v>
      </c>
      <c r="O17" s="60">
        <v>19</v>
      </c>
      <c r="P17" s="60">
        <v>10</v>
      </c>
      <c r="Q17" s="60">
        <v>8</v>
      </c>
      <c r="R17" s="61">
        <v>8</v>
      </c>
      <c r="S17" s="62">
        <v>9</v>
      </c>
      <c r="T17" s="62">
        <v>32</v>
      </c>
      <c r="U17" s="61">
        <v>30</v>
      </c>
      <c r="V17" s="63">
        <v>39</v>
      </c>
      <c r="W17" s="63">
        <v>20</v>
      </c>
      <c r="X17" s="61">
        <v>23</v>
      </c>
      <c r="Y17" s="61">
        <v>23</v>
      </c>
      <c r="Z17" s="62">
        <v>27</v>
      </c>
      <c r="AA17" s="62">
        <v>31</v>
      </c>
      <c r="AB17" s="64">
        <v>40</v>
      </c>
      <c r="AC17" s="63">
        <v>32</v>
      </c>
      <c r="AD17" s="63">
        <v>30</v>
      </c>
      <c r="AE17" s="61">
        <v>35</v>
      </c>
      <c r="AF17" s="61">
        <v>31</v>
      </c>
      <c r="AG17" s="62">
        <v>30</v>
      </c>
      <c r="AH17" s="64">
        <v>27</v>
      </c>
    </row>
    <row r="18" spans="1:34" hidden="1" outlineLevel="1" x14ac:dyDescent="0.3">
      <c r="A18" s="57">
        <v>42221</v>
      </c>
      <c r="B18" s="58"/>
      <c r="C18" s="59">
        <f t="shared" si="0"/>
        <v>955</v>
      </c>
      <c r="D18" s="60">
        <v>5</v>
      </c>
      <c r="E18" s="60">
        <v>7</v>
      </c>
      <c r="F18" s="60">
        <v>84</v>
      </c>
      <c r="G18" s="60">
        <v>85</v>
      </c>
      <c r="H18" s="60">
        <v>91</v>
      </c>
      <c r="I18" s="60">
        <v>13</v>
      </c>
      <c r="J18" s="60">
        <v>8</v>
      </c>
      <c r="K18" s="60">
        <v>69</v>
      </c>
      <c r="L18" s="60">
        <v>70</v>
      </c>
      <c r="M18" s="60">
        <v>7</v>
      </c>
      <c r="N18" s="60">
        <v>14</v>
      </c>
      <c r="O18" s="60">
        <v>21</v>
      </c>
      <c r="P18" s="60">
        <v>11</v>
      </c>
      <c r="Q18" s="60">
        <v>8</v>
      </c>
      <c r="R18" s="61">
        <v>8</v>
      </c>
      <c r="S18" s="62">
        <v>9</v>
      </c>
      <c r="T18" s="62">
        <v>33</v>
      </c>
      <c r="U18" s="61">
        <v>31</v>
      </c>
      <c r="V18" s="63">
        <v>38</v>
      </c>
      <c r="W18" s="63">
        <v>20</v>
      </c>
      <c r="X18" s="61">
        <v>23</v>
      </c>
      <c r="Y18" s="61">
        <v>23</v>
      </c>
      <c r="Z18" s="62">
        <v>27</v>
      </c>
      <c r="AA18" s="62">
        <v>31</v>
      </c>
      <c r="AB18" s="64">
        <v>39</v>
      </c>
      <c r="AC18" s="63">
        <v>31</v>
      </c>
      <c r="AD18" s="63">
        <v>29</v>
      </c>
      <c r="AE18" s="61">
        <v>34</v>
      </c>
      <c r="AF18" s="61">
        <v>30</v>
      </c>
      <c r="AG18" s="62">
        <v>29</v>
      </c>
      <c r="AH18" s="64">
        <v>27</v>
      </c>
    </row>
    <row r="19" spans="1:34" hidden="1" outlineLevel="1" x14ac:dyDescent="0.3">
      <c r="A19" s="57">
        <v>42228</v>
      </c>
      <c r="B19" s="58"/>
      <c r="C19" s="59">
        <f t="shared" si="0"/>
        <v>1056</v>
      </c>
      <c r="D19" s="60">
        <v>4</v>
      </c>
      <c r="E19" s="60">
        <v>6</v>
      </c>
      <c r="F19" s="60">
        <v>83</v>
      </c>
      <c r="G19" s="60">
        <v>84</v>
      </c>
      <c r="H19" s="60">
        <v>90</v>
      </c>
      <c r="I19" s="60">
        <v>14</v>
      </c>
      <c r="J19" s="60">
        <v>10</v>
      </c>
      <c r="K19" s="60">
        <v>71</v>
      </c>
      <c r="L19" s="60">
        <v>72</v>
      </c>
      <c r="M19" s="60">
        <v>9</v>
      </c>
      <c r="N19" s="60">
        <v>17</v>
      </c>
      <c r="O19" s="60">
        <v>24</v>
      </c>
      <c r="P19" s="60">
        <v>31</v>
      </c>
      <c r="Q19" s="60">
        <v>29</v>
      </c>
      <c r="R19" s="61">
        <v>29</v>
      </c>
      <c r="S19" s="62">
        <v>30</v>
      </c>
      <c r="T19" s="62">
        <v>34</v>
      </c>
      <c r="U19" s="61">
        <v>31</v>
      </c>
      <c r="V19" s="63">
        <v>37</v>
      </c>
      <c r="W19" s="63">
        <v>19</v>
      </c>
      <c r="X19" s="61">
        <v>22</v>
      </c>
      <c r="Y19" s="61">
        <v>22</v>
      </c>
      <c r="Z19" s="62">
        <v>29</v>
      </c>
      <c r="AA19" s="62">
        <v>33</v>
      </c>
      <c r="AB19" s="64">
        <v>41</v>
      </c>
      <c r="AC19" s="63">
        <v>31</v>
      </c>
      <c r="AD19" s="63">
        <v>30</v>
      </c>
      <c r="AE19" s="61">
        <v>35</v>
      </c>
      <c r="AF19" s="61">
        <v>31</v>
      </c>
      <c r="AG19" s="62">
        <v>30</v>
      </c>
      <c r="AH19" s="64">
        <v>28</v>
      </c>
    </row>
    <row r="20" spans="1:34" hidden="1" outlineLevel="1" x14ac:dyDescent="0.3">
      <c r="A20" s="57">
        <v>42235</v>
      </c>
      <c r="B20" s="58"/>
      <c r="C20" s="59">
        <f t="shared" si="0"/>
        <v>1155</v>
      </c>
      <c r="D20" s="60">
        <v>4</v>
      </c>
      <c r="E20" s="60">
        <v>6</v>
      </c>
      <c r="F20" s="60">
        <v>83</v>
      </c>
      <c r="G20" s="60">
        <v>84</v>
      </c>
      <c r="H20" s="60">
        <v>90</v>
      </c>
      <c r="I20" s="60">
        <v>15</v>
      </c>
      <c r="J20" s="60">
        <v>14</v>
      </c>
      <c r="K20" s="60">
        <v>74</v>
      </c>
      <c r="L20" s="60">
        <v>73</v>
      </c>
      <c r="M20" s="60">
        <v>12</v>
      </c>
      <c r="N20" s="60">
        <v>19</v>
      </c>
      <c r="O20" s="60">
        <v>26</v>
      </c>
      <c r="P20" s="60">
        <v>30</v>
      </c>
      <c r="Q20" s="60">
        <v>28</v>
      </c>
      <c r="R20" s="61">
        <v>28</v>
      </c>
      <c r="S20" s="62">
        <v>29</v>
      </c>
      <c r="T20" s="62">
        <v>32</v>
      </c>
      <c r="U20" s="61">
        <v>30</v>
      </c>
      <c r="V20" s="63">
        <v>36</v>
      </c>
      <c r="W20" s="63">
        <v>21</v>
      </c>
      <c r="X20" s="61">
        <v>24</v>
      </c>
      <c r="Y20" s="61">
        <v>24</v>
      </c>
      <c r="Z20" s="62">
        <v>33</v>
      </c>
      <c r="AA20" s="62">
        <v>41</v>
      </c>
      <c r="AB20" s="64">
        <v>49</v>
      </c>
      <c r="AC20" s="63">
        <v>40</v>
      </c>
      <c r="AD20" s="63">
        <v>41</v>
      </c>
      <c r="AE20" s="61">
        <v>47</v>
      </c>
      <c r="AF20" s="61">
        <v>42</v>
      </c>
      <c r="AG20" s="62">
        <v>41</v>
      </c>
      <c r="AH20" s="64">
        <v>39</v>
      </c>
    </row>
    <row r="21" spans="1:34" hidden="1" outlineLevel="1" x14ac:dyDescent="0.3">
      <c r="A21" s="57">
        <v>42242</v>
      </c>
      <c r="B21" s="58"/>
      <c r="C21" s="59">
        <f t="shared" si="0"/>
        <v>1100</v>
      </c>
      <c r="D21" s="60">
        <v>4</v>
      </c>
      <c r="E21" s="60">
        <v>6</v>
      </c>
      <c r="F21" s="60">
        <v>83</v>
      </c>
      <c r="G21" s="60">
        <v>86</v>
      </c>
      <c r="H21" s="60">
        <v>93</v>
      </c>
      <c r="I21" s="60">
        <v>18</v>
      </c>
      <c r="J21" s="60">
        <v>15</v>
      </c>
      <c r="K21" s="60">
        <v>74</v>
      </c>
      <c r="L21" s="60">
        <v>75</v>
      </c>
      <c r="M21" s="60">
        <v>13</v>
      </c>
      <c r="N21" s="60">
        <v>20</v>
      </c>
      <c r="O21" s="60">
        <v>27</v>
      </c>
      <c r="P21" s="60">
        <v>10</v>
      </c>
      <c r="Q21" s="60">
        <v>8</v>
      </c>
      <c r="R21" s="61">
        <v>8</v>
      </c>
      <c r="S21" s="62">
        <v>9</v>
      </c>
      <c r="T21" s="62">
        <v>31</v>
      </c>
      <c r="U21" s="61">
        <v>31</v>
      </c>
      <c r="V21" s="63">
        <v>37</v>
      </c>
      <c r="W21" s="63">
        <v>23</v>
      </c>
      <c r="X21" s="61">
        <v>28</v>
      </c>
      <c r="Y21" s="61">
        <v>28</v>
      </c>
      <c r="Z21" s="62">
        <v>33</v>
      </c>
      <c r="AA21" s="62">
        <v>41</v>
      </c>
      <c r="AB21" s="64">
        <v>47</v>
      </c>
      <c r="AC21" s="63">
        <v>41</v>
      </c>
      <c r="AD21" s="63">
        <v>41</v>
      </c>
      <c r="AE21" s="61">
        <v>47</v>
      </c>
      <c r="AF21" s="61">
        <v>43</v>
      </c>
      <c r="AG21" s="62">
        <v>41</v>
      </c>
      <c r="AH21" s="64">
        <v>39</v>
      </c>
    </row>
    <row r="22" spans="1:34" hidden="1" outlineLevel="1" x14ac:dyDescent="0.3">
      <c r="A22" s="57">
        <v>42249</v>
      </c>
      <c r="B22" s="58"/>
      <c r="C22" s="59">
        <f t="shared" si="0"/>
        <v>1185</v>
      </c>
      <c r="D22" s="60">
        <v>4</v>
      </c>
      <c r="E22" s="60">
        <v>6</v>
      </c>
      <c r="F22" s="60">
        <v>83</v>
      </c>
      <c r="G22" s="60">
        <v>85</v>
      </c>
      <c r="H22" s="60">
        <v>92</v>
      </c>
      <c r="I22" s="60">
        <v>19</v>
      </c>
      <c r="J22" s="60">
        <v>16</v>
      </c>
      <c r="K22" s="60">
        <v>74</v>
      </c>
      <c r="L22" s="60">
        <v>88</v>
      </c>
      <c r="M22" s="60">
        <v>27</v>
      </c>
      <c r="N22" s="60">
        <v>37</v>
      </c>
      <c r="O22" s="60">
        <v>45</v>
      </c>
      <c r="P22" s="60">
        <v>11</v>
      </c>
      <c r="Q22" s="60">
        <v>8</v>
      </c>
      <c r="R22" s="61">
        <v>8</v>
      </c>
      <c r="S22" s="62">
        <v>9</v>
      </c>
      <c r="T22" s="62">
        <v>32</v>
      </c>
      <c r="U22" s="61">
        <v>35</v>
      </c>
      <c r="V22" s="63">
        <v>40</v>
      </c>
      <c r="W22" s="63">
        <v>26</v>
      </c>
      <c r="X22" s="61">
        <v>29</v>
      </c>
      <c r="Y22" s="61">
        <v>28</v>
      </c>
      <c r="Z22" s="62">
        <v>33</v>
      </c>
      <c r="AA22" s="62">
        <v>41</v>
      </c>
      <c r="AB22" s="64">
        <v>47</v>
      </c>
      <c r="AC22" s="63">
        <v>41</v>
      </c>
      <c r="AD22" s="63">
        <v>41</v>
      </c>
      <c r="AE22" s="61">
        <v>49</v>
      </c>
      <c r="AF22" s="61">
        <v>45</v>
      </c>
      <c r="AG22" s="62">
        <v>44</v>
      </c>
      <c r="AH22" s="64">
        <v>42</v>
      </c>
    </row>
    <row r="23" spans="1:34" hidden="1" outlineLevel="1" x14ac:dyDescent="0.3">
      <c r="A23" s="57">
        <v>42256</v>
      </c>
      <c r="B23" s="58"/>
      <c r="C23" s="59">
        <f t="shared" si="0"/>
        <v>1261</v>
      </c>
      <c r="D23" s="60">
        <v>4</v>
      </c>
      <c r="E23" s="60">
        <v>6</v>
      </c>
      <c r="F23" s="60">
        <v>83</v>
      </c>
      <c r="G23" s="60">
        <v>86</v>
      </c>
      <c r="H23" s="60">
        <v>94</v>
      </c>
      <c r="I23" s="60">
        <v>24</v>
      </c>
      <c r="J23" s="60">
        <v>20</v>
      </c>
      <c r="K23" s="60">
        <v>76</v>
      </c>
      <c r="L23" s="60">
        <v>91</v>
      </c>
      <c r="M23" s="60">
        <v>30</v>
      </c>
      <c r="N23" s="60">
        <v>51</v>
      </c>
      <c r="O23" s="60">
        <v>58</v>
      </c>
      <c r="P23" s="60">
        <v>20</v>
      </c>
      <c r="Q23" s="60">
        <v>13</v>
      </c>
      <c r="R23" s="61">
        <v>11</v>
      </c>
      <c r="S23" s="62">
        <v>11</v>
      </c>
      <c r="T23" s="62">
        <v>35</v>
      </c>
      <c r="U23" s="61">
        <v>35</v>
      </c>
      <c r="V23" s="63">
        <v>41</v>
      </c>
      <c r="W23" s="63">
        <v>27</v>
      </c>
      <c r="X23" s="61">
        <v>30</v>
      </c>
      <c r="Y23" s="61">
        <v>29</v>
      </c>
      <c r="Z23" s="62">
        <v>29</v>
      </c>
      <c r="AA23" s="62">
        <v>38</v>
      </c>
      <c r="AB23" s="64">
        <v>46</v>
      </c>
      <c r="AC23" s="63">
        <v>43</v>
      </c>
      <c r="AD23" s="63">
        <v>41</v>
      </c>
      <c r="AE23" s="61">
        <v>52</v>
      </c>
      <c r="AF23" s="61">
        <v>47</v>
      </c>
      <c r="AG23" s="62">
        <v>46</v>
      </c>
      <c r="AH23" s="64">
        <v>44</v>
      </c>
    </row>
    <row r="24" spans="1:34" hidden="1" outlineLevel="1" x14ac:dyDescent="0.3">
      <c r="A24" s="57">
        <v>42263</v>
      </c>
      <c r="B24" s="58"/>
      <c r="C24" s="59">
        <f t="shared" si="0"/>
        <v>1314</v>
      </c>
      <c r="D24" s="60">
        <v>5</v>
      </c>
      <c r="E24" s="60">
        <v>7</v>
      </c>
      <c r="F24" s="60">
        <v>83</v>
      </c>
      <c r="G24" s="60">
        <v>85</v>
      </c>
      <c r="H24" s="60">
        <v>93</v>
      </c>
      <c r="I24" s="60">
        <v>24</v>
      </c>
      <c r="J24" s="60">
        <v>23</v>
      </c>
      <c r="K24" s="60">
        <v>76</v>
      </c>
      <c r="L24" s="60">
        <v>91</v>
      </c>
      <c r="M24" s="60">
        <v>42</v>
      </c>
      <c r="N24" s="60">
        <v>51</v>
      </c>
      <c r="O24" s="60">
        <v>58</v>
      </c>
      <c r="P24" s="60">
        <v>21</v>
      </c>
      <c r="Q24" s="60">
        <v>15</v>
      </c>
      <c r="R24" s="61">
        <v>13</v>
      </c>
      <c r="S24" s="62">
        <v>13</v>
      </c>
      <c r="T24" s="62">
        <v>37</v>
      </c>
      <c r="U24" s="61">
        <v>37</v>
      </c>
      <c r="V24" s="63">
        <v>43</v>
      </c>
      <c r="W24" s="63">
        <v>36</v>
      </c>
      <c r="X24" s="61">
        <v>38</v>
      </c>
      <c r="Y24" s="61">
        <v>31</v>
      </c>
      <c r="Z24" s="62">
        <v>31</v>
      </c>
      <c r="AA24" s="62">
        <v>41</v>
      </c>
      <c r="AB24" s="64">
        <v>48</v>
      </c>
      <c r="AC24" s="63">
        <v>44</v>
      </c>
      <c r="AD24" s="63">
        <v>45</v>
      </c>
      <c r="AE24" s="61">
        <v>52</v>
      </c>
      <c r="AF24" s="61">
        <v>45</v>
      </c>
      <c r="AG24" s="62">
        <v>44</v>
      </c>
      <c r="AH24" s="64">
        <v>42</v>
      </c>
    </row>
    <row r="25" spans="1:34" hidden="1" outlineLevel="1" x14ac:dyDescent="0.3">
      <c r="A25" s="57">
        <v>42270</v>
      </c>
      <c r="B25" s="58"/>
      <c r="C25" s="59">
        <f t="shared" si="0"/>
        <v>1309</v>
      </c>
      <c r="D25" s="60">
        <v>7</v>
      </c>
      <c r="E25" s="60">
        <v>9</v>
      </c>
      <c r="F25" s="60">
        <v>85</v>
      </c>
      <c r="G25" s="60">
        <v>87</v>
      </c>
      <c r="H25" s="60">
        <v>92</v>
      </c>
      <c r="I25" s="60">
        <v>23</v>
      </c>
      <c r="J25" s="60">
        <v>23</v>
      </c>
      <c r="K25" s="60">
        <v>77</v>
      </c>
      <c r="L25" s="60">
        <v>82</v>
      </c>
      <c r="M25" s="60">
        <v>20</v>
      </c>
      <c r="N25" s="60">
        <v>41</v>
      </c>
      <c r="O25" s="60">
        <v>48</v>
      </c>
      <c r="P25" s="60">
        <v>23</v>
      </c>
      <c r="Q25" s="60">
        <v>17</v>
      </c>
      <c r="R25" s="61">
        <v>15</v>
      </c>
      <c r="S25" s="62">
        <v>16</v>
      </c>
      <c r="T25" s="62">
        <v>42</v>
      </c>
      <c r="U25" s="61">
        <v>40</v>
      </c>
      <c r="V25" s="63">
        <v>44</v>
      </c>
      <c r="W25" s="63">
        <v>36</v>
      </c>
      <c r="X25" s="61">
        <v>38</v>
      </c>
      <c r="Y25" s="61">
        <v>31</v>
      </c>
      <c r="Z25" s="62">
        <v>31</v>
      </c>
      <c r="AA25" s="62">
        <v>39</v>
      </c>
      <c r="AB25" s="64">
        <v>46</v>
      </c>
      <c r="AC25" s="63">
        <v>44</v>
      </c>
      <c r="AD25" s="63">
        <v>50</v>
      </c>
      <c r="AE25" s="61">
        <v>57</v>
      </c>
      <c r="AF25" s="61">
        <v>50</v>
      </c>
      <c r="AG25" s="62">
        <v>49</v>
      </c>
      <c r="AH25" s="64">
        <v>47</v>
      </c>
    </row>
    <row r="26" spans="1:34" hidden="1" outlineLevel="1" x14ac:dyDescent="0.3">
      <c r="A26" s="57">
        <v>42277</v>
      </c>
      <c r="B26" s="58"/>
      <c r="C26" s="59">
        <f t="shared" si="0"/>
        <v>1414</v>
      </c>
      <c r="D26" s="60">
        <v>8</v>
      </c>
      <c r="E26" s="60">
        <v>10</v>
      </c>
      <c r="F26" s="60">
        <v>86</v>
      </c>
      <c r="G26" s="60">
        <v>87</v>
      </c>
      <c r="H26" s="60">
        <v>92</v>
      </c>
      <c r="I26" s="60">
        <v>25</v>
      </c>
      <c r="J26" s="60">
        <v>24</v>
      </c>
      <c r="K26" s="60">
        <v>68</v>
      </c>
      <c r="L26" s="60">
        <v>72</v>
      </c>
      <c r="M26" s="60">
        <v>80</v>
      </c>
      <c r="N26" s="60">
        <v>45</v>
      </c>
      <c r="O26" s="60">
        <v>53</v>
      </c>
      <c r="P26" s="60">
        <v>24</v>
      </c>
      <c r="Q26" s="60">
        <v>15</v>
      </c>
      <c r="R26" s="61">
        <v>14</v>
      </c>
      <c r="S26" s="62">
        <v>16</v>
      </c>
      <c r="T26" s="62">
        <v>45</v>
      </c>
      <c r="U26" s="61">
        <v>45</v>
      </c>
      <c r="V26" s="63">
        <v>50</v>
      </c>
      <c r="W26" s="63">
        <v>42</v>
      </c>
      <c r="X26" s="61">
        <v>43</v>
      </c>
      <c r="Y26" s="61">
        <v>32</v>
      </c>
      <c r="Z26" s="62">
        <v>32</v>
      </c>
      <c r="AA26" s="62">
        <v>40</v>
      </c>
      <c r="AB26" s="64">
        <v>50</v>
      </c>
      <c r="AC26" s="63">
        <v>47</v>
      </c>
      <c r="AD26" s="63">
        <v>51</v>
      </c>
      <c r="AE26" s="61">
        <v>58</v>
      </c>
      <c r="AF26" s="61">
        <v>54</v>
      </c>
      <c r="AG26" s="62">
        <v>54</v>
      </c>
      <c r="AH26" s="64">
        <v>52</v>
      </c>
    </row>
    <row r="27" spans="1:34" collapsed="1" x14ac:dyDescent="0.3">
      <c r="A27" s="57">
        <v>42978</v>
      </c>
      <c r="B27" s="58"/>
      <c r="C27" s="59">
        <f t="shared" si="0"/>
        <v>0</v>
      </c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5">
        <f>'Pick up #'!B4</f>
        <v>0</v>
      </c>
      <c r="S27" s="62">
        <f>'Pick up #'!C4</f>
        <v>0</v>
      </c>
      <c r="T27" s="62">
        <f>'Pick up #'!D4</f>
        <v>0</v>
      </c>
      <c r="U27" s="65">
        <f>'Pick up #'!E4</f>
        <v>0</v>
      </c>
      <c r="V27" s="65">
        <f>'Pick up #'!F4</f>
        <v>0</v>
      </c>
      <c r="W27" s="65">
        <f>'Pick up #'!G4</f>
        <v>0</v>
      </c>
      <c r="X27" s="65">
        <f>'Pick up #'!H4</f>
        <v>0</v>
      </c>
      <c r="Y27" s="65">
        <f>'Pick up #'!I4</f>
        <v>0</v>
      </c>
      <c r="Z27" s="62">
        <f>'Pick up #'!J4</f>
        <v>0</v>
      </c>
      <c r="AA27" s="62">
        <f>'Pick up #'!K4</f>
        <v>0</v>
      </c>
      <c r="AB27" s="64">
        <f>'Pick up #'!L4</f>
        <v>0</v>
      </c>
      <c r="AC27" s="65">
        <f>'Pick up #'!M4</f>
        <v>0</v>
      </c>
      <c r="AD27" s="65">
        <f>'Pick up #'!N4</f>
        <v>0</v>
      </c>
      <c r="AE27" s="65">
        <f>'Pick up #'!O4</f>
        <v>0</v>
      </c>
      <c r="AF27" s="65">
        <f>'Pick up #'!P4</f>
        <v>0</v>
      </c>
      <c r="AG27" s="62">
        <f>'Pick up #'!Q4</f>
        <v>0</v>
      </c>
      <c r="AH27" s="310">
        <f>'Pick up #'!R4</f>
        <v>0</v>
      </c>
    </row>
    <row r="28" spans="1:34" x14ac:dyDescent="0.3">
      <c r="A28" s="57">
        <f>A27+7</f>
        <v>42985</v>
      </c>
      <c r="B28" s="58"/>
      <c r="C28" s="59">
        <f>SUM(D28:AH28)</f>
        <v>0</v>
      </c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5">
        <f>'Pick up #'!B5+R27</f>
        <v>0</v>
      </c>
      <c r="S28" s="62">
        <f>'Pick up #'!C5+S27</f>
        <v>0</v>
      </c>
      <c r="T28" s="62">
        <f>'Pick up #'!D5+T27</f>
        <v>0</v>
      </c>
      <c r="U28" s="65">
        <f>'Pick up #'!E5+U27</f>
        <v>0</v>
      </c>
      <c r="V28" s="65">
        <f>'Pick up #'!F5+V27</f>
        <v>0</v>
      </c>
      <c r="W28" s="65">
        <f>'Pick up #'!G5+W27</f>
        <v>0</v>
      </c>
      <c r="X28" s="65">
        <f>'Pick up #'!H5+X27</f>
        <v>0</v>
      </c>
      <c r="Y28" s="65">
        <f>'Pick up #'!I5+Y27</f>
        <v>0</v>
      </c>
      <c r="Z28" s="62">
        <f>'Pick up #'!J5+Z27</f>
        <v>0</v>
      </c>
      <c r="AA28" s="62">
        <f>'Pick up #'!K5+AA27</f>
        <v>0</v>
      </c>
      <c r="AB28" s="64">
        <f>'Pick up #'!L5+AB27</f>
        <v>0</v>
      </c>
      <c r="AC28" s="65">
        <f>'Pick up #'!M5+AC27</f>
        <v>0</v>
      </c>
      <c r="AD28" s="65">
        <f>'Pick up #'!N5+AD27</f>
        <v>0</v>
      </c>
      <c r="AE28" s="65">
        <f>'Pick up #'!O5+AE27</f>
        <v>0</v>
      </c>
      <c r="AF28" s="65">
        <f>'Pick up #'!P5+AF27</f>
        <v>0</v>
      </c>
      <c r="AG28" s="62">
        <f>'Pick up #'!Q5+AG27</f>
        <v>0</v>
      </c>
      <c r="AH28" s="310">
        <f>'Pick up #'!R5+AH27</f>
        <v>0</v>
      </c>
    </row>
    <row r="29" spans="1:34" x14ac:dyDescent="0.3">
      <c r="A29" s="57">
        <f t="shared" ref="A29:A40" si="1">A28+7</f>
        <v>42992</v>
      </c>
      <c r="B29" s="58"/>
      <c r="C29" s="59">
        <f t="shared" ref="C29:C40" si="2">SUM(D29:AH29)</f>
        <v>0</v>
      </c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5">
        <f>'Pick up #'!B6+R28</f>
        <v>0</v>
      </c>
      <c r="S29" s="62">
        <f>'Pick up #'!C6+S28</f>
        <v>0</v>
      </c>
      <c r="T29" s="62">
        <f>'Pick up #'!D6+T28</f>
        <v>0</v>
      </c>
      <c r="U29" s="65">
        <f>'Pick up #'!E6+U28</f>
        <v>0</v>
      </c>
      <c r="V29" s="65">
        <f>'Pick up #'!F6+V28</f>
        <v>0</v>
      </c>
      <c r="W29" s="65">
        <f>'Pick up #'!G6+W28</f>
        <v>0</v>
      </c>
      <c r="X29" s="65">
        <f>'Pick up #'!H6+X28</f>
        <v>0</v>
      </c>
      <c r="Y29" s="65">
        <f>'Pick up #'!I6+Y28</f>
        <v>0</v>
      </c>
      <c r="Z29" s="62">
        <f>'Pick up #'!J6+Z28</f>
        <v>0</v>
      </c>
      <c r="AA29" s="62">
        <f>'Pick up #'!K6+AA28</f>
        <v>0</v>
      </c>
      <c r="AB29" s="64">
        <f>'Pick up #'!L6+AB28</f>
        <v>0</v>
      </c>
      <c r="AC29" s="65">
        <f>'Pick up #'!M6+AC28</f>
        <v>0</v>
      </c>
      <c r="AD29" s="65">
        <f>'Pick up #'!N6+AD28</f>
        <v>0</v>
      </c>
      <c r="AE29" s="65">
        <f>'Pick up #'!O6+AE28</f>
        <v>0</v>
      </c>
      <c r="AF29" s="65">
        <f>'Pick up #'!P6+AF28</f>
        <v>0</v>
      </c>
      <c r="AG29" s="62">
        <f>'Pick up #'!Q6+AG28</f>
        <v>0</v>
      </c>
      <c r="AH29" s="310">
        <f>'Pick up #'!R6+AH28</f>
        <v>0</v>
      </c>
    </row>
    <row r="30" spans="1:34" x14ac:dyDescent="0.3">
      <c r="A30" s="57">
        <f t="shared" si="1"/>
        <v>42999</v>
      </c>
      <c r="B30" s="58"/>
      <c r="C30" s="59">
        <f t="shared" si="2"/>
        <v>2</v>
      </c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5">
        <f>'Pick up #'!B7+R29</f>
        <v>0</v>
      </c>
      <c r="S30" s="62">
        <f>'Pick up #'!C7+S29</f>
        <v>0</v>
      </c>
      <c r="T30" s="62">
        <f>'Pick up #'!D7+T29</f>
        <v>0</v>
      </c>
      <c r="U30" s="65">
        <f>'Pick up #'!E7+U29</f>
        <v>0</v>
      </c>
      <c r="V30" s="65">
        <f>'Pick up #'!F7+V29</f>
        <v>0</v>
      </c>
      <c r="W30" s="65">
        <f>'Pick up #'!G7+W29</f>
        <v>0</v>
      </c>
      <c r="X30" s="65">
        <f>'Pick up #'!H7+X29</f>
        <v>0</v>
      </c>
      <c r="Y30" s="65">
        <f>'Pick up #'!I7+Y29</f>
        <v>0</v>
      </c>
      <c r="Z30" s="62">
        <f>'Pick up #'!J7+Z29</f>
        <v>0</v>
      </c>
      <c r="AA30" s="62">
        <f>'Pick up #'!K7+AA29</f>
        <v>0</v>
      </c>
      <c r="AB30" s="64">
        <f>'Pick up #'!L7+AB29</f>
        <v>0</v>
      </c>
      <c r="AC30" s="65">
        <f>'Pick up #'!M7+AC29</f>
        <v>0</v>
      </c>
      <c r="AD30" s="65">
        <f>'Pick up #'!N7+AD29</f>
        <v>0</v>
      </c>
      <c r="AE30" s="65">
        <f>'Pick up #'!O7+AE29</f>
        <v>0</v>
      </c>
      <c r="AF30" s="65">
        <f>'Pick up #'!P7+AF29</f>
        <v>0</v>
      </c>
      <c r="AG30" s="62">
        <f>'Pick up #'!Q7+AG29</f>
        <v>1</v>
      </c>
      <c r="AH30" s="310">
        <f>'Pick up #'!R7+AH29</f>
        <v>1</v>
      </c>
    </row>
    <row r="31" spans="1:34" hidden="1" x14ac:dyDescent="0.3">
      <c r="A31" s="57">
        <f t="shared" si="1"/>
        <v>43006</v>
      </c>
      <c r="B31" s="58"/>
      <c r="C31" s="59">
        <f t="shared" si="2"/>
        <v>2</v>
      </c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5">
        <f>'Pick up #'!B8+R30</f>
        <v>0</v>
      </c>
      <c r="S31" s="62">
        <f>'Pick up #'!C8+S30</f>
        <v>0</v>
      </c>
      <c r="T31" s="62">
        <f>'Pick up #'!D8+T30</f>
        <v>0</v>
      </c>
      <c r="U31" s="65">
        <f>'Pick up #'!E8+U30</f>
        <v>0</v>
      </c>
      <c r="V31" s="65">
        <f>'Pick up #'!F8+V30</f>
        <v>0</v>
      </c>
      <c r="W31" s="65">
        <f>'Pick up #'!G8+W30</f>
        <v>0</v>
      </c>
      <c r="X31" s="65">
        <f>'Pick up #'!H8+X30</f>
        <v>0</v>
      </c>
      <c r="Y31" s="65">
        <f>'Pick up #'!I8+Y30</f>
        <v>0</v>
      </c>
      <c r="Z31" s="62">
        <f>'Pick up #'!J8+Z30</f>
        <v>0</v>
      </c>
      <c r="AA31" s="62">
        <f>'Pick up #'!K8+AA30</f>
        <v>0</v>
      </c>
      <c r="AB31" s="64">
        <f>'Pick up #'!L8+AB30</f>
        <v>0</v>
      </c>
      <c r="AC31" s="65">
        <f>'Pick up #'!M8+AC30</f>
        <v>0</v>
      </c>
      <c r="AD31" s="65">
        <f>'Pick up #'!N8+AD30</f>
        <v>0</v>
      </c>
      <c r="AE31" s="65">
        <f>'Pick up #'!O8+AE30</f>
        <v>0</v>
      </c>
      <c r="AF31" s="65">
        <f>'Pick up #'!P8+AF30</f>
        <v>0</v>
      </c>
      <c r="AG31" s="62">
        <f>'Pick up #'!Q8+AG30</f>
        <v>1</v>
      </c>
      <c r="AH31" s="310">
        <f>'Pick up #'!R8+AH30</f>
        <v>1</v>
      </c>
    </row>
    <row r="32" spans="1:34" hidden="1" x14ac:dyDescent="0.3">
      <c r="A32" s="57">
        <f t="shared" si="1"/>
        <v>43013</v>
      </c>
      <c r="B32" s="58"/>
      <c r="C32" s="59">
        <f t="shared" si="2"/>
        <v>9</v>
      </c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5">
        <f>'Pick up #'!B9+R31</f>
        <v>1</v>
      </c>
      <c r="S32" s="62">
        <f>'Pick up #'!C9+S31</f>
        <v>1</v>
      </c>
      <c r="T32" s="62">
        <f>'Pick up #'!D9+T31</f>
        <v>1</v>
      </c>
      <c r="U32" s="65">
        <f>'Pick up #'!E9+U31</f>
        <v>1</v>
      </c>
      <c r="V32" s="65">
        <f>'Pick up #'!F9+V31</f>
        <v>1</v>
      </c>
      <c r="W32" s="65">
        <f>'Pick up #'!G9+W31</f>
        <v>1</v>
      </c>
      <c r="X32" s="65">
        <f>'Pick up #'!H9+X31</f>
        <v>1</v>
      </c>
      <c r="Y32" s="65">
        <f>'Pick up #'!I9+Y31</f>
        <v>0</v>
      </c>
      <c r="Z32" s="62">
        <f>'Pick up #'!J9+Z31</f>
        <v>0</v>
      </c>
      <c r="AA32" s="62">
        <f>'Pick up #'!K9+AA31</f>
        <v>0</v>
      </c>
      <c r="AB32" s="64">
        <f>'Pick up #'!L9+AB31</f>
        <v>0</v>
      </c>
      <c r="AC32" s="65">
        <f>'Pick up #'!M9+AC31</f>
        <v>0</v>
      </c>
      <c r="AD32" s="65">
        <f>'Pick up #'!N9+AD31</f>
        <v>0</v>
      </c>
      <c r="AE32" s="65">
        <f>'Pick up #'!O9+AE31</f>
        <v>0</v>
      </c>
      <c r="AF32" s="65">
        <f>'Pick up #'!P9+AF31</f>
        <v>0</v>
      </c>
      <c r="AG32" s="62">
        <f>'Pick up #'!Q9+AG31</f>
        <v>1</v>
      </c>
      <c r="AH32" s="310">
        <f>'Pick up #'!R9+AH31</f>
        <v>1</v>
      </c>
    </row>
    <row r="33" spans="1:34" hidden="1" outlineLevel="1" x14ac:dyDescent="0.3">
      <c r="A33" s="57">
        <f t="shared" si="1"/>
        <v>43020</v>
      </c>
      <c r="B33" s="58"/>
      <c r="C33" s="59">
        <f t="shared" si="2"/>
        <v>21</v>
      </c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5">
        <f>'Pick up #'!B10+R32</f>
        <v>3</v>
      </c>
      <c r="S33" s="62">
        <f>'Pick up #'!C10+S32</f>
        <v>3</v>
      </c>
      <c r="T33" s="62">
        <f>'Pick up #'!D10+T32</f>
        <v>3</v>
      </c>
      <c r="U33" s="65">
        <f>'Pick up #'!E10+U32</f>
        <v>3</v>
      </c>
      <c r="V33" s="65">
        <f>'Pick up #'!F10+V32</f>
        <v>3</v>
      </c>
      <c r="W33" s="65">
        <f>'Pick up #'!G10+W32</f>
        <v>2</v>
      </c>
      <c r="X33" s="65">
        <f>'Pick up #'!H10+X32</f>
        <v>2</v>
      </c>
      <c r="Y33" s="65">
        <f>'Pick up #'!I10+Y32</f>
        <v>0</v>
      </c>
      <c r="Z33" s="62">
        <f>'Pick up #'!J10+Z32</f>
        <v>0</v>
      </c>
      <c r="AA33" s="62">
        <f>'Pick up #'!K10+AA32</f>
        <v>0</v>
      </c>
      <c r="AB33" s="64">
        <f>'Pick up #'!L10+AB32</f>
        <v>0</v>
      </c>
      <c r="AC33" s="65">
        <f>'Pick up #'!M10+AC32</f>
        <v>0</v>
      </c>
      <c r="AD33" s="65">
        <f>'Pick up #'!N10+AD32</f>
        <v>0</v>
      </c>
      <c r="AE33" s="65">
        <f>'Pick up #'!O10+AE32</f>
        <v>0</v>
      </c>
      <c r="AF33" s="65">
        <f>'Pick up #'!P10+AF32</f>
        <v>0</v>
      </c>
      <c r="AG33" s="62">
        <f>'Pick up #'!Q10+AG32</f>
        <v>1</v>
      </c>
      <c r="AH33" s="310">
        <f>'Pick up #'!R10+AH32</f>
        <v>1</v>
      </c>
    </row>
    <row r="34" spans="1:34" hidden="1" outlineLevel="1" x14ac:dyDescent="0.3">
      <c r="A34" s="57">
        <f t="shared" si="1"/>
        <v>43027</v>
      </c>
      <c r="B34" s="58"/>
      <c r="C34" s="59">
        <f t="shared" si="2"/>
        <v>21</v>
      </c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5">
        <f>'Pick up #'!B11+R33</f>
        <v>3</v>
      </c>
      <c r="S34" s="62">
        <f>'Pick up #'!C11+S33</f>
        <v>3</v>
      </c>
      <c r="T34" s="62">
        <f>'Pick up #'!D11+T33</f>
        <v>3</v>
      </c>
      <c r="U34" s="65">
        <f>'Pick up #'!E11+U33</f>
        <v>3</v>
      </c>
      <c r="V34" s="65">
        <f>'Pick up #'!F11+V33</f>
        <v>3</v>
      </c>
      <c r="W34" s="65">
        <f>'Pick up #'!G11+W33</f>
        <v>2</v>
      </c>
      <c r="X34" s="65">
        <f>'Pick up #'!H11+X33</f>
        <v>2</v>
      </c>
      <c r="Y34" s="65">
        <f>'Pick up #'!I11+Y33</f>
        <v>0</v>
      </c>
      <c r="Z34" s="62">
        <f>'Pick up #'!J11+Z33</f>
        <v>0</v>
      </c>
      <c r="AA34" s="62">
        <f>'Pick up #'!K11+AA33</f>
        <v>0</v>
      </c>
      <c r="AB34" s="64">
        <f>'Pick up #'!L11+AB33</f>
        <v>0</v>
      </c>
      <c r="AC34" s="65">
        <f>'Pick up #'!M11+AC33</f>
        <v>0</v>
      </c>
      <c r="AD34" s="65">
        <f>'Pick up #'!N11+AD33</f>
        <v>0</v>
      </c>
      <c r="AE34" s="65">
        <f>'Pick up #'!O11+AE33</f>
        <v>0</v>
      </c>
      <c r="AF34" s="65">
        <f>'Pick up #'!P11+AF33</f>
        <v>0</v>
      </c>
      <c r="AG34" s="62">
        <f>'Pick up #'!Q11+AG33</f>
        <v>1</v>
      </c>
      <c r="AH34" s="310">
        <f>'Pick up #'!R11+AH33</f>
        <v>1</v>
      </c>
    </row>
    <row r="35" spans="1:34" hidden="1" outlineLevel="1" x14ac:dyDescent="0.3">
      <c r="A35" s="57">
        <f t="shared" si="1"/>
        <v>43034</v>
      </c>
      <c r="B35" s="58"/>
      <c r="C35" s="59">
        <f t="shared" si="2"/>
        <v>21</v>
      </c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5">
        <f>'Pick up #'!B12+R34</f>
        <v>3</v>
      </c>
      <c r="S35" s="62">
        <f>'Pick up #'!C12+S34</f>
        <v>3</v>
      </c>
      <c r="T35" s="62">
        <f>'Pick up #'!D12+T34</f>
        <v>3</v>
      </c>
      <c r="U35" s="65">
        <f>'Pick up #'!E12+U34</f>
        <v>3</v>
      </c>
      <c r="V35" s="65">
        <f>'Pick up #'!F12+V34</f>
        <v>3</v>
      </c>
      <c r="W35" s="65">
        <f>'Pick up #'!G12+W34</f>
        <v>2</v>
      </c>
      <c r="X35" s="65">
        <f>'Pick up #'!H12+X34</f>
        <v>2</v>
      </c>
      <c r="Y35" s="65">
        <f>'Pick up #'!I12+Y34</f>
        <v>0</v>
      </c>
      <c r="Z35" s="62">
        <f>'Pick up #'!J12+Z34</f>
        <v>0</v>
      </c>
      <c r="AA35" s="62">
        <f>'Pick up #'!K12+AA34</f>
        <v>0</v>
      </c>
      <c r="AB35" s="64">
        <f>'Pick up #'!L12+AB34</f>
        <v>0</v>
      </c>
      <c r="AC35" s="65">
        <f>'Pick up #'!M12+AC34</f>
        <v>0</v>
      </c>
      <c r="AD35" s="65">
        <f>'Pick up #'!N12+AD34</f>
        <v>0</v>
      </c>
      <c r="AE35" s="65">
        <f>'Pick up #'!O12+AE34</f>
        <v>0</v>
      </c>
      <c r="AF35" s="65">
        <f>'Pick up #'!P12+AF34</f>
        <v>0</v>
      </c>
      <c r="AG35" s="62">
        <f>'Pick up #'!Q12+AG34</f>
        <v>1</v>
      </c>
      <c r="AH35" s="310">
        <f>'Pick up #'!R12+AH34</f>
        <v>1</v>
      </c>
    </row>
    <row r="36" spans="1:34" hidden="1" outlineLevel="1" x14ac:dyDescent="0.3">
      <c r="A36" s="57">
        <f t="shared" si="1"/>
        <v>43041</v>
      </c>
      <c r="B36" s="58"/>
      <c r="C36" s="59">
        <f t="shared" si="2"/>
        <v>21</v>
      </c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5">
        <f>'Pick up #'!B13+R35</f>
        <v>3</v>
      </c>
      <c r="S36" s="62">
        <f>'Pick up #'!C13+S35</f>
        <v>3</v>
      </c>
      <c r="T36" s="62">
        <f>'Pick up #'!D13+T35</f>
        <v>3</v>
      </c>
      <c r="U36" s="65">
        <f>'Pick up #'!E13+U35</f>
        <v>3</v>
      </c>
      <c r="V36" s="65">
        <f>'Pick up #'!F13+V35</f>
        <v>3</v>
      </c>
      <c r="W36" s="65">
        <f>'Pick up #'!G13+W35</f>
        <v>2</v>
      </c>
      <c r="X36" s="65">
        <f>'Pick up #'!H13+X35</f>
        <v>2</v>
      </c>
      <c r="Y36" s="65">
        <f>'Pick up #'!I13+Y35</f>
        <v>0</v>
      </c>
      <c r="Z36" s="62">
        <f>'Pick up #'!J13+Z35</f>
        <v>0</v>
      </c>
      <c r="AA36" s="62">
        <f>'Pick up #'!K13+AA35</f>
        <v>0</v>
      </c>
      <c r="AB36" s="64">
        <f>'Pick up #'!L13+AB35</f>
        <v>0</v>
      </c>
      <c r="AC36" s="65">
        <f>'Pick up #'!M13+AC35</f>
        <v>0</v>
      </c>
      <c r="AD36" s="65">
        <f>'Pick up #'!N13+AD35</f>
        <v>0</v>
      </c>
      <c r="AE36" s="65">
        <f>'Pick up #'!O13+AE35</f>
        <v>0</v>
      </c>
      <c r="AF36" s="65">
        <f>'Pick up #'!P13+AF35</f>
        <v>0</v>
      </c>
      <c r="AG36" s="62">
        <f>'Pick up #'!Q13+AG35</f>
        <v>1</v>
      </c>
      <c r="AH36" s="310">
        <f>'Pick up #'!R13+AH35</f>
        <v>1</v>
      </c>
    </row>
    <row r="37" spans="1:34" hidden="1" outlineLevel="1" x14ac:dyDescent="0.3">
      <c r="A37" s="57">
        <f t="shared" si="1"/>
        <v>43048</v>
      </c>
      <c r="B37" s="58"/>
      <c r="C37" s="59">
        <f t="shared" si="2"/>
        <v>21</v>
      </c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5">
        <f>'Pick up #'!B14+R36</f>
        <v>3</v>
      </c>
      <c r="S37" s="62">
        <f>'Pick up #'!C14+S36</f>
        <v>3</v>
      </c>
      <c r="T37" s="62">
        <f>'Pick up #'!D14+T36</f>
        <v>3</v>
      </c>
      <c r="U37" s="65">
        <f>'Pick up #'!E14+U36</f>
        <v>3</v>
      </c>
      <c r="V37" s="65">
        <f>'Pick up #'!F14+V36</f>
        <v>3</v>
      </c>
      <c r="W37" s="65">
        <f>'Pick up #'!G14+W36</f>
        <v>2</v>
      </c>
      <c r="X37" s="65">
        <f>'Pick up #'!H14+X36</f>
        <v>2</v>
      </c>
      <c r="Y37" s="65">
        <f>'Pick up #'!I14+Y36</f>
        <v>0</v>
      </c>
      <c r="Z37" s="62">
        <f>'Pick up #'!J14+Z36</f>
        <v>0</v>
      </c>
      <c r="AA37" s="62">
        <f>'Pick up #'!K14+AA36</f>
        <v>0</v>
      </c>
      <c r="AB37" s="64">
        <f>'Pick up #'!L14+AB36</f>
        <v>0</v>
      </c>
      <c r="AC37" s="65">
        <f>'Pick up #'!M14+AC36</f>
        <v>0</v>
      </c>
      <c r="AD37" s="65">
        <f>'Pick up #'!N14+AD36</f>
        <v>0</v>
      </c>
      <c r="AE37" s="65">
        <f>'Pick up #'!O14+AE36</f>
        <v>0</v>
      </c>
      <c r="AF37" s="65">
        <f>'Pick up #'!P14+AF36</f>
        <v>0</v>
      </c>
      <c r="AG37" s="62">
        <f>'Pick up #'!Q14+AG36</f>
        <v>1</v>
      </c>
      <c r="AH37" s="310">
        <f>'Pick up #'!R14+AH36</f>
        <v>1</v>
      </c>
    </row>
    <row r="38" spans="1:34" hidden="1" outlineLevel="1" x14ac:dyDescent="0.3">
      <c r="A38" s="57">
        <f t="shared" si="1"/>
        <v>43055</v>
      </c>
      <c r="B38" s="58"/>
      <c r="C38" s="59">
        <f t="shared" si="2"/>
        <v>21</v>
      </c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5">
        <f>'Pick up #'!B15+R37</f>
        <v>3</v>
      </c>
      <c r="S38" s="62">
        <f>'Pick up #'!C15+S37</f>
        <v>3</v>
      </c>
      <c r="T38" s="62">
        <f>'Pick up #'!D15+T37</f>
        <v>3</v>
      </c>
      <c r="U38" s="65">
        <f>'Pick up #'!E15+U37</f>
        <v>3</v>
      </c>
      <c r="V38" s="65">
        <f>'Pick up #'!F15+V37</f>
        <v>3</v>
      </c>
      <c r="W38" s="65">
        <f>'Pick up #'!G15+W37</f>
        <v>2</v>
      </c>
      <c r="X38" s="65">
        <f>'Pick up #'!H15+X37</f>
        <v>2</v>
      </c>
      <c r="Y38" s="65">
        <f>'Pick up #'!I15+Y37</f>
        <v>0</v>
      </c>
      <c r="Z38" s="62">
        <f>'Pick up #'!J15+Z37</f>
        <v>0</v>
      </c>
      <c r="AA38" s="62">
        <f>'Pick up #'!K15+AA37</f>
        <v>0</v>
      </c>
      <c r="AB38" s="64">
        <f>'Pick up #'!L15+AB37</f>
        <v>0</v>
      </c>
      <c r="AC38" s="65">
        <f>'Pick up #'!M15+AC37</f>
        <v>0</v>
      </c>
      <c r="AD38" s="65">
        <f>'Pick up #'!N15+AD37</f>
        <v>0</v>
      </c>
      <c r="AE38" s="65">
        <f>'Pick up #'!O15+AE37</f>
        <v>0</v>
      </c>
      <c r="AF38" s="65">
        <f>'Pick up #'!P15+AF37</f>
        <v>0</v>
      </c>
      <c r="AG38" s="62">
        <f>'Pick up #'!Q15+AG37</f>
        <v>1</v>
      </c>
      <c r="AH38" s="310">
        <f>'Pick up #'!R15+AH37</f>
        <v>1</v>
      </c>
    </row>
    <row r="39" spans="1:34" hidden="1" outlineLevel="1" x14ac:dyDescent="0.3">
      <c r="A39" s="57">
        <f t="shared" si="1"/>
        <v>43062</v>
      </c>
      <c r="B39" s="58"/>
      <c r="C39" s="59">
        <f t="shared" si="2"/>
        <v>21</v>
      </c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5">
        <f>'Pick up #'!B16+R38</f>
        <v>3</v>
      </c>
      <c r="S39" s="62">
        <f>'Pick up #'!C16+S38</f>
        <v>3</v>
      </c>
      <c r="T39" s="62">
        <f>'Pick up #'!D16+T38</f>
        <v>3</v>
      </c>
      <c r="U39" s="65">
        <f>'Pick up #'!E16+U38</f>
        <v>3</v>
      </c>
      <c r="V39" s="65">
        <f>'Pick up #'!F16+V38</f>
        <v>3</v>
      </c>
      <c r="W39" s="65">
        <f>'Pick up #'!G16+W38</f>
        <v>2</v>
      </c>
      <c r="X39" s="65">
        <f>'Pick up #'!H16+X38</f>
        <v>2</v>
      </c>
      <c r="Y39" s="65">
        <f>'Pick up #'!I16+Y38</f>
        <v>0</v>
      </c>
      <c r="Z39" s="62">
        <f>'Pick up #'!J16+Z38</f>
        <v>0</v>
      </c>
      <c r="AA39" s="62">
        <f>'Pick up #'!K16+AA38</f>
        <v>0</v>
      </c>
      <c r="AB39" s="64">
        <f>'Pick up #'!L16+AB38</f>
        <v>0</v>
      </c>
      <c r="AC39" s="65">
        <f>'Pick up #'!M16+AC38</f>
        <v>0</v>
      </c>
      <c r="AD39" s="65">
        <f>'Pick up #'!N16+AD38</f>
        <v>0</v>
      </c>
      <c r="AE39" s="65">
        <f>'Pick up #'!O16+AE38</f>
        <v>0</v>
      </c>
      <c r="AF39" s="65">
        <f>'Pick up #'!P16+AF38</f>
        <v>0</v>
      </c>
      <c r="AG39" s="62">
        <f>'Pick up #'!Q16+AG38</f>
        <v>1</v>
      </c>
      <c r="AH39" s="310">
        <f>'Pick up #'!R16+AH38</f>
        <v>1</v>
      </c>
    </row>
    <row r="40" spans="1:34" hidden="1" outlineLevel="1" x14ac:dyDescent="0.3">
      <c r="A40" s="57">
        <f t="shared" si="1"/>
        <v>43069</v>
      </c>
      <c r="B40" s="58"/>
      <c r="C40" s="59">
        <f t="shared" si="2"/>
        <v>21</v>
      </c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5">
        <f>'Pick up #'!B17+R39</f>
        <v>3</v>
      </c>
      <c r="S40" s="62">
        <f>'Pick up #'!C17+S39</f>
        <v>3</v>
      </c>
      <c r="T40" s="62">
        <f>'Pick up #'!D17+T39</f>
        <v>3</v>
      </c>
      <c r="U40" s="65">
        <f>'Pick up #'!E17+U39</f>
        <v>3</v>
      </c>
      <c r="V40" s="65">
        <f>'Pick up #'!F17+V39</f>
        <v>3</v>
      </c>
      <c r="W40" s="65">
        <f>'Pick up #'!G17+W39</f>
        <v>2</v>
      </c>
      <c r="X40" s="65">
        <f>'Pick up #'!H17+X39</f>
        <v>2</v>
      </c>
      <c r="Y40" s="65">
        <f>'Pick up #'!I17+Y39</f>
        <v>0</v>
      </c>
      <c r="Z40" s="62">
        <f>'Pick up #'!J17+Z39</f>
        <v>0</v>
      </c>
      <c r="AA40" s="62">
        <f>'Pick up #'!K17+AA39</f>
        <v>0</v>
      </c>
      <c r="AB40" s="64">
        <f>'Pick up #'!L17+AB39</f>
        <v>0</v>
      </c>
      <c r="AC40" s="65">
        <f>'Pick up #'!M17+AC39</f>
        <v>0</v>
      </c>
      <c r="AD40" s="65">
        <f>'Pick up #'!N17+AD39</f>
        <v>0</v>
      </c>
      <c r="AE40" s="65">
        <f>'Pick up #'!O17+AE39</f>
        <v>0</v>
      </c>
      <c r="AF40" s="65">
        <f>'Pick up #'!P17+AF39</f>
        <v>0</v>
      </c>
      <c r="AG40" s="62">
        <f>'Pick up #'!Q17+AG39</f>
        <v>1</v>
      </c>
      <c r="AH40" s="311">
        <f>'Pick up #'!R17+AH39</f>
        <v>1</v>
      </c>
    </row>
    <row r="41" spans="1:34" collapsed="1" x14ac:dyDescent="0.3">
      <c r="A41" s="57"/>
      <c r="B41" s="38"/>
      <c r="C41" s="328">
        <f t="shared" ref="C41:Q41" si="3">C30-C8</f>
        <v>-820</v>
      </c>
      <c r="D41" s="67">
        <f t="shared" si="3"/>
        <v>0</v>
      </c>
      <c r="E41" s="67">
        <f t="shared" si="3"/>
        <v>0</v>
      </c>
      <c r="F41" s="67">
        <f t="shared" si="3"/>
        <v>0</v>
      </c>
      <c r="G41" s="67">
        <f t="shared" si="3"/>
        <v>0</v>
      </c>
      <c r="H41" s="67">
        <f t="shared" si="3"/>
        <v>0</v>
      </c>
      <c r="I41" s="67">
        <f t="shared" si="3"/>
        <v>0</v>
      </c>
      <c r="J41" s="67">
        <f t="shared" si="3"/>
        <v>0</v>
      </c>
      <c r="K41" s="67">
        <f t="shared" si="3"/>
        <v>0</v>
      </c>
      <c r="L41" s="67">
        <f t="shared" si="3"/>
        <v>0</v>
      </c>
      <c r="M41" s="67">
        <f t="shared" si="3"/>
        <v>0</v>
      </c>
      <c r="N41" s="67">
        <f t="shared" si="3"/>
        <v>0</v>
      </c>
      <c r="O41" s="67">
        <f t="shared" si="3"/>
        <v>0</v>
      </c>
      <c r="P41" s="67">
        <f t="shared" si="3"/>
        <v>0</v>
      </c>
      <c r="Q41" s="67">
        <f t="shared" si="3"/>
        <v>0</v>
      </c>
      <c r="R41" s="328">
        <f>R30-R8</f>
        <v>-36</v>
      </c>
      <c r="S41" s="67">
        <f t="shared" ref="S41:AH41" si="4">S30-S8</f>
        <v>-36</v>
      </c>
      <c r="T41" s="67">
        <f t="shared" si="4"/>
        <v>-36</v>
      </c>
      <c r="U41" s="67">
        <f t="shared" si="4"/>
        <v>-24</v>
      </c>
      <c r="V41" s="67">
        <f t="shared" si="4"/>
        <v>-24</v>
      </c>
      <c r="W41" s="67">
        <f t="shared" si="4"/>
        <v>-24</v>
      </c>
      <c r="X41" s="67">
        <f t="shared" si="4"/>
        <v>-24</v>
      </c>
      <c r="Y41" s="67">
        <f t="shared" si="4"/>
        <v>-24</v>
      </c>
      <c r="Z41" s="67">
        <f t="shared" si="4"/>
        <v>-60</v>
      </c>
      <c r="AA41" s="67">
        <f t="shared" si="4"/>
        <v>-60</v>
      </c>
      <c r="AB41" s="67">
        <f t="shared" si="4"/>
        <v>-60</v>
      </c>
      <c r="AC41" s="67">
        <f t="shared" si="4"/>
        <v>-69</v>
      </c>
      <c r="AD41" s="67">
        <f t="shared" si="4"/>
        <v>-69</v>
      </c>
      <c r="AE41" s="67">
        <f t="shared" si="4"/>
        <v>-69</v>
      </c>
      <c r="AF41" s="67">
        <f t="shared" si="4"/>
        <v>-69</v>
      </c>
      <c r="AG41" s="67">
        <f t="shared" si="4"/>
        <v>-68</v>
      </c>
      <c r="AH41" s="67">
        <f t="shared" si="4"/>
        <v>-68</v>
      </c>
    </row>
    <row r="42" spans="1:34" ht="15.6" x14ac:dyDescent="0.3">
      <c r="C42" s="283"/>
    </row>
    <row r="44" spans="1:34" x14ac:dyDescent="0.3">
      <c r="C44" s="68">
        <f>A27</f>
        <v>42978</v>
      </c>
      <c r="D44" s="68">
        <f>C44+7</f>
        <v>42985</v>
      </c>
      <c r="E44" s="68">
        <f t="shared" ref="E44:K44" si="5">D44+7</f>
        <v>42992</v>
      </c>
      <c r="F44" s="68">
        <f t="shared" si="5"/>
        <v>42999</v>
      </c>
      <c r="G44" s="68">
        <f t="shared" si="5"/>
        <v>43006</v>
      </c>
      <c r="H44" s="68">
        <f t="shared" si="5"/>
        <v>43013</v>
      </c>
      <c r="I44" s="68">
        <f t="shared" si="5"/>
        <v>43020</v>
      </c>
      <c r="J44" s="68">
        <f t="shared" si="5"/>
        <v>43027</v>
      </c>
      <c r="K44" s="68">
        <f t="shared" si="5"/>
        <v>43034</v>
      </c>
      <c r="L44" s="68">
        <f>K44+7</f>
        <v>43041</v>
      </c>
      <c r="M44" s="68">
        <f t="shared" ref="M44:T44" si="6">L44+7</f>
        <v>43048</v>
      </c>
      <c r="N44" s="68">
        <f t="shared" si="6"/>
        <v>43055</v>
      </c>
      <c r="O44" s="68">
        <f t="shared" si="6"/>
        <v>43062</v>
      </c>
      <c r="P44" s="68">
        <f t="shared" si="6"/>
        <v>43069</v>
      </c>
      <c r="Q44" s="68">
        <f t="shared" si="6"/>
        <v>43076</v>
      </c>
      <c r="R44" s="68">
        <f t="shared" si="6"/>
        <v>43083</v>
      </c>
      <c r="S44" s="68">
        <f t="shared" si="6"/>
        <v>43090</v>
      </c>
      <c r="T44" s="68">
        <f t="shared" si="6"/>
        <v>43097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  <c r="AH46" s="209"/>
    </row>
    <row r="47" spans="1:34" x14ac:dyDescent="0.3">
      <c r="A47" s="447" t="s">
        <v>32</v>
      </c>
      <c r="B47" s="448"/>
      <c r="C47" s="73"/>
      <c r="D47" s="73"/>
      <c r="E47" s="73"/>
      <c r="F47" s="73">
        <v>2</v>
      </c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  <c r="AH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  <c r="AH48" s="77"/>
    </row>
    <row r="49" spans="1:34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  <c r="AH49" s="80"/>
    </row>
    <row r="50" spans="1:34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  <c r="AH50" s="80"/>
    </row>
    <row r="51" spans="1:34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  <c r="AH51" s="80"/>
    </row>
    <row r="52" spans="1:34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82"/>
      <c r="Z52" s="80"/>
      <c r="AA52" s="82"/>
      <c r="AB52" s="80"/>
      <c r="AC52" s="82"/>
      <c r="AD52" s="80"/>
      <c r="AE52" s="82"/>
      <c r="AF52" s="80"/>
      <c r="AG52" s="83"/>
      <c r="AH52" s="80"/>
    </row>
    <row r="53" spans="1:34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82"/>
      <c r="Z53" s="80"/>
      <c r="AA53" s="82"/>
      <c r="AB53" s="80"/>
      <c r="AC53" s="82"/>
      <c r="AD53" s="80"/>
      <c r="AE53" s="82"/>
      <c r="AF53" s="80"/>
      <c r="AG53" s="83"/>
      <c r="AH53" s="80"/>
    </row>
    <row r="54" spans="1:34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4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4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4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  <c r="AH59" s="48">
        <v>31</v>
      </c>
    </row>
    <row r="60" spans="1:34" s="87" customFormat="1" x14ac:dyDescent="0.3">
      <c r="A60" s="51" t="s">
        <v>29</v>
      </c>
      <c r="B60" s="52"/>
      <c r="C60" s="105">
        <f>SUM(D60:AH60)</f>
        <v>273738</v>
      </c>
      <c r="D60" s="54">
        <f t="shared" ref="D60:AH60" si="7">D8*D112</f>
        <v>0</v>
      </c>
      <c r="E60" s="54">
        <f t="shared" si="7"/>
        <v>0</v>
      </c>
      <c r="F60" s="54">
        <f t="shared" si="7"/>
        <v>0</v>
      </c>
      <c r="G60" s="54">
        <f t="shared" si="7"/>
        <v>0</v>
      </c>
      <c r="H60" s="54">
        <f t="shared" si="7"/>
        <v>0</v>
      </c>
      <c r="I60" s="54">
        <f t="shared" si="7"/>
        <v>0</v>
      </c>
      <c r="J60" s="54">
        <f t="shared" si="7"/>
        <v>0</v>
      </c>
      <c r="K60" s="54">
        <f t="shared" si="7"/>
        <v>0</v>
      </c>
      <c r="L60" s="54">
        <f t="shared" si="7"/>
        <v>0</v>
      </c>
      <c r="M60" s="54">
        <f t="shared" si="7"/>
        <v>0</v>
      </c>
      <c r="N60" s="54">
        <f t="shared" si="7"/>
        <v>0</v>
      </c>
      <c r="O60" s="54">
        <f t="shared" si="7"/>
        <v>0</v>
      </c>
      <c r="P60" s="54">
        <f t="shared" si="7"/>
        <v>0</v>
      </c>
      <c r="Q60" s="54">
        <f t="shared" si="7"/>
        <v>0</v>
      </c>
      <c r="R60" s="55">
        <f t="shared" si="7"/>
        <v>6606</v>
      </c>
      <c r="S60" s="55">
        <f t="shared" si="7"/>
        <v>6606</v>
      </c>
      <c r="T60" s="55">
        <f t="shared" si="7"/>
        <v>6606</v>
      </c>
      <c r="U60" s="55">
        <f t="shared" si="7"/>
        <v>4166.3999999999996</v>
      </c>
      <c r="V60" s="55">
        <f t="shared" si="7"/>
        <v>4166.3999999999996</v>
      </c>
      <c r="W60" s="55">
        <f t="shared" si="7"/>
        <v>4166.3999999999996</v>
      </c>
      <c r="X60" s="55">
        <f t="shared" si="7"/>
        <v>4166.3999999999996</v>
      </c>
      <c r="Y60" s="55">
        <f t="shared" si="7"/>
        <v>4166.3999999999996</v>
      </c>
      <c r="Z60" s="55">
        <f t="shared" si="7"/>
        <v>25380</v>
      </c>
      <c r="AA60" s="55">
        <f t="shared" si="7"/>
        <v>25380</v>
      </c>
      <c r="AB60" s="55">
        <f t="shared" si="7"/>
        <v>20040</v>
      </c>
      <c r="AC60" s="55">
        <f t="shared" si="7"/>
        <v>20079</v>
      </c>
      <c r="AD60" s="55">
        <f t="shared" si="7"/>
        <v>20079</v>
      </c>
      <c r="AE60" s="55">
        <f t="shared" si="7"/>
        <v>25323</v>
      </c>
      <c r="AF60" s="55">
        <f t="shared" si="7"/>
        <v>30981</v>
      </c>
      <c r="AG60" s="55">
        <f t="shared" si="7"/>
        <v>32913</v>
      </c>
      <c r="AH60" s="317">
        <f t="shared" si="7"/>
        <v>32913</v>
      </c>
    </row>
    <row r="61" spans="1:34" hidden="1" x14ac:dyDescent="0.3">
      <c r="A61" s="57">
        <f t="shared" ref="A61:A92" si="8">+A9</f>
        <v>42102</v>
      </c>
      <c r="B61" s="58"/>
      <c r="C61" s="59">
        <f>SUM(D61:AH61)</f>
        <v>89737.002100000027</v>
      </c>
      <c r="D61" s="60">
        <f t="shared" ref="D61:AH61" si="9">D9*D113</f>
        <v>0</v>
      </c>
      <c r="E61" s="60">
        <f t="shared" si="9"/>
        <v>0</v>
      </c>
      <c r="F61" s="60">
        <f t="shared" si="9"/>
        <v>5722.0009</v>
      </c>
      <c r="G61" s="60">
        <f t="shared" si="9"/>
        <v>5722.0009</v>
      </c>
      <c r="H61" s="60">
        <f t="shared" si="9"/>
        <v>5722.0009</v>
      </c>
      <c r="I61" s="60">
        <f t="shared" si="9"/>
        <v>260</v>
      </c>
      <c r="J61" s="60">
        <f t="shared" si="9"/>
        <v>90</v>
      </c>
      <c r="K61" s="60">
        <f t="shared" si="9"/>
        <v>180</v>
      </c>
      <c r="L61" s="60">
        <f t="shared" si="9"/>
        <v>180</v>
      </c>
      <c r="M61" s="60">
        <f t="shared" si="9"/>
        <v>250.20000000000002</v>
      </c>
      <c r="N61" s="60">
        <f t="shared" si="9"/>
        <v>204.7</v>
      </c>
      <c r="O61" s="60">
        <f t="shared" si="9"/>
        <v>434.7</v>
      </c>
      <c r="P61" s="60">
        <f t="shared" si="9"/>
        <v>250.20000000000002</v>
      </c>
      <c r="Q61" s="60">
        <f t="shared" si="9"/>
        <v>340.2</v>
      </c>
      <c r="R61" s="61">
        <f t="shared" si="9"/>
        <v>340.2</v>
      </c>
      <c r="S61" s="62">
        <f t="shared" si="9"/>
        <v>1665</v>
      </c>
      <c r="T61" s="62">
        <f t="shared" si="9"/>
        <v>4310.9993999999997</v>
      </c>
      <c r="U61" s="61">
        <f t="shared" si="9"/>
        <v>4560.9992999999995</v>
      </c>
      <c r="V61" s="63">
        <f t="shared" si="9"/>
        <v>9005.7990000000009</v>
      </c>
      <c r="W61" s="63">
        <f t="shared" si="9"/>
        <v>3906.8002999999999</v>
      </c>
      <c r="X61" s="61">
        <f t="shared" si="9"/>
        <v>3906.8002999999999</v>
      </c>
      <c r="Y61" s="61">
        <f t="shared" si="9"/>
        <v>4166.8004000000001</v>
      </c>
      <c r="Z61" s="62">
        <f t="shared" si="9"/>
        <v>1466.8000000000002</v>
      </c>
      <c r="AA61" s="62">
        <f t="shared" si="9"/>
        <v>1466.8000000000002</v>
      </c>
      <c r="AB61" s="64">
        <f t="shared" si="9"/>
        <v>1882.8000000000002</v>
      </c>
      <c r="AC61" s="63">
        <f t="shared" si="9"/>
        <v>991</v>
      </c>
      <c r="AD61" s="63">
        <f t="shared" si="9"/>
        <v>4753.9998999999998</v>
      </c>
      <c r="AE61" s="61">
        <f t="shared" si="9"/>
        <v>6458.0508</v>
      </c>
      <c r="AF61" s="61">
        <f t="shared" si="9"/>
        <v>7358.0499999999993</v>
      </c>
      <c r="AG61" s="62">
        <f t="shared" si="9"/>
        <v>7358.0499999999993</v>
      </c>
      <c r="AH61" s="64">
        <f t="shared" si="9"/>
        <v>6782.05</v>
      </c>
    </row>
    <row r="62" spans="1:34" hidden="1" x14ac:dyDescent="0.3">
      <c r="A62" s="57">
        <f t="shared" si="8"/>
        <v>42123</v>
      </c>
      <c r="B62" s="58"/>
      <c r="C62" s="59">
        <f t="shared" ref="C62:C79" si="10">SUM(D62:AH62)</f>
        <v>97447.992199999979</v>
      </c>
      <c r="D62" s="60">
        <f t="shared" ref="D62:AH62" si="11">D10*D114</f>
        <v>110</v>
      </c>
      <c r="E62" s="60">
        <f t="shared" si="11"/>
        <v>110</v>
      </c>
      <c r="F62" s="60">
        <f t="shared" si="11"/>
        <v>5831.9975999999997</v>
      </c>
      <c r="G62" s="60">
        <f t="shared" si="11"/>
        <v>5856.9965999999995</v>
      </c>
      <c r="H62" s="60">
        <f t="shared" si="11"/>
        <v>5856.9965999999995</v>
      </c>
      <c r="I62" s="60">
        <f t="shared" si="11"/>
        <v>369.99989999999997</v>
      </c>
      <c r="J62" s="60">
        <f t="shared" si="11"/>
        <v>200</v>
      </c>
      <c r="K62" s="60">
        <f t="shared" si="11"/>
        <v>290.00010000000003</v>
      </c>
      <c r="L62" s="60">
        <f t="shared" si="11"/>
        <v>290.00010000000003</v>
      </c>
      <c r="M62" s="60">
        <f t="shared" si="11"/>
        <v>360.2</v>
      </c>
      <c r="N62" s="60">
        <f t="shared" si="11"/>
        <v>339.69990000000001</v>
      </c>
      <c r="O62" s="60">
        <f t="shared" si="11"/>
        <v>764.7</v>
      </c>
      <c r="P62" s="60">
        <f t="shared" si="11"/>
        <v>360.2</v>
      </c>
      <c r="Q62" s="60">
        <f t="shared" si="11"/>
        <v>450.20000000000005</v>
      </c>
      <c r="R62" s="61">
        <f t="shared" si="11"/>
        <v>450.20000000000005</v>
      </c>
      <c r="S62" s="62">
        <f t="shared" si="11"/>
        <v>1355</v>
      </c>
      <c r="T62" s="62">
        <f t="shared" si="11"/>
        <v>4231.0007999999998</v>
      </c>
      <c r="U62" s="61">
        <f t="shared" si="11"/>
        <v>4481.0007000000005</v>
      </c>
      <c r="V62" s="63">
        <f t="shared" si="11"/>
        <v>8905.7991000000002</v>
      </c>
      <c r="W62" s="63">
        <f t="shared" si="11"/>
        <v>4091.7996000000003</v>
      </c>
      <c r="X62" s="61">
        <f t="shared" si="11"/>
        <v>4436.8005000000003</v>
      </c>
      <c r="Y62" s="61">
        <f t="shared" si="11"/>
        <v>5216.7996000000003</v>
      </c>
      <c r="Z62" s="62">
        <f t="shared" si="11"/>
        <v>3116.8005000000003</v>
      </c>
      <c r="AA62" s="62">
        <f t="shared" si="11"/>
        <v>3116.8005000000003</v>
      </c>
      <c r="AB62" s="64">
        <f t="shared" si="11"/>
        <v>3607.7999999999997</v>
      </c>
      <c r="AC62" s="63">
        <f t="shared" si="11"/>
        <v>3257.0000999999997</v>
      </c>
      <c r="AD62" s="63">
        <f t="shared" si="11"/>
        <v>5205</v>
      </c>
      <c r="AE62" s="61">
        <f t="shared" si="11"/>
        <v>6389.0502000000006</v>
      </c>
      <c r="AF62" s="61">
        <f t="shared" si="11"/>
        <v>6324.0497999999998</v>
      </c>
      <c r="AG62" s="62">
        <f t="shared" si="11"/>
        <v>6324.0497999999998</v>
      </c>
      <c r="AH62" s="64">
        <f t="shared" si="11"/>
        <v>5748.0502000000006</v>
      </c>
    </row>
    <row r="63" spans="1:34" hidden="1" outlineLevel="1" x14ac:dyDescent="0.3">
      <c r="A63" s="57">
        <f t="shared" si="8"/>
        <v>42142</v>
      </c>
      <c r="B63" s="58"/>
      <c r="C63" s="59">
        <f t="shared" si="10"/>
        <v>107430.02539999998</v>
      </c>
      <c r="D63" s="60">
        <f t="shared" ref="D63:AH63" si="12">D11*D115</f>
        <v>0</v>
      </c>
      <c r="E63" s="60">
        <f t="shared" si="12"/>
        <v>0</v>
      </c>
      <c r="F63" s="60">
        <f t="shared" si="12"/>
        <v>5722</v>
      </c>
      <c r="G63" s="60">
        <f t="shared" si="12"/>
        <v>5856.9965999999995</v>
      </c>
      <c r="H63" s="60">
        <f t="shared" si="12"/>
        <v>6257.0003999999999</v>
      </c>
      <c r="I63" s="60">
        <f t="shared" si="12"/>
        <v>349.99979999999999</v>
      </c>
      <c r="J63" s="60">
        <f t="shared" si="12"/>
        <v>90</v>
      </c>
      <c r="K63" s="60">
        <f t="shared" si="12"/>
        <v>180</v>
      </c>
      <c r="L63" s="60">
        <f t="shared" si="12"/>
        <v>180</v>
      </c>
      <c r="M63" s="60">
        <f t="shared" si="12"/>
        <v>250.20000000000002</v>
      </c>
      <c r="N63" s="60">
        <f t="shared" si="12"/>
        <v>204.7</v>
      </c>
      <c r="O63" s="60">
        <f t="shared" si="12"/>
        <v>614.70000000000005</v>
      </c>
      <c r="P63" s="60">
        <f t="shared" si="12"/>
        <v>250.20000000000002</v>
      </c>
      <c r="Q63" s="60">
        <f t="shared" si="12"/>
        <v>340.2</v>
      </c>
      <c r="R63" s="61">
        <f t="shared" si="12"/>
        <v>430.20000000000005</v>
      </c>
      <c r="S63" s="62">
        <f t="shared" si="12"/>
        <v>1379.9994999999999</v>
      </c>
      <c r="T63" s="62">
        <f t="shared" si="12"/>
        <v>4515.0012000000006</v>
      </c>
      <c r="U63" s="61">
        <f t="shared" si="12"/>
        <v>4694.9988000000003</v>
      </c>
      <c r="V63" s="63">
        <f t="shared" si="12"/>
        <v>8849.8014000000003</v>
      </c>
      <c r="W63" s="63">
        <f t="shared" si="12"/>
        <v>3791.7997</v>
      </c>
      <c r="X63" s="61">
        <f t="shared" si="12"/>
        <v>4136.7997999999998</v>
      </c>
      <c r="Y63" s="61">
        <f t="shared" si="12"/>
        <v>4916.7995000000001</v>
      </c>
      <c r="Z63" s="62">
        <f t="shared" si="12"/>
        <v>5783.2807999999995</v>
      </c>
      <c r="AA63" s="62">
        <f t="shared" si="12"/>
        <v>6103.28</v>
      </c>
      <c r="AB63" s="64">
        <f t="shared" si="12"/>
        <v>6600.2789999999995</v>
      </c>
      <c r="AC63" s="63">
        <f t="shared" si="12"/>
        <v>4616.3299000000006</v>
      </c>
      <c r="AD63" s="63">
        <f t="shared" si="12"/>
        <v>6158.3291999999992</v>
      </c>
      <c r="AE63" s="61">
        <f t="shared" si="12"/>
        <v>6760.98</v>
      </c>
      <c r="AF63" s="61">
        <f t="shared" si="12"/>
        <v>6324.0497999999998</v>
      </c>
      <c r="AG63" s="62">
        <f t="shared" si="12"/>
        <v>6324.0497999999998</v>
      </c>
      <c r="AH63" s="64">
        <f t="shared" si="12"/>
        <v>5748.0502000000006</v>
      </c>
    </row>
    <row r="64" spans="1:34" hidden="1" outlineLevel="1" x14ac:dyDescent="0.3">
      <c r="A64" s="57">
        <f t="shared" si="8"/>
        <v>42157</v>
      </c>
      <c r="B64" s="58"/>
      <c r="C64" s="59">
        <f t="shared" si="10"/>
        <v>114418.57330000002</v>
      </c>
      <c r="D64" s="60">
        <f t="shared" ref="D64:AH64" si="13">D12*D116</f>
        <v>0</v>
      </c>
      <c r="E64" s="60">
        <f t="shared" si="13"/>
        <v>0</v>
      </c>
      <c r="F64" s="60">
        <f t="shared" si="13"/>
        <v>5722</v>
      </c>
      <c r="G64" s="60">
        <f t="shared" si="13"/>
        <v>5856.9965999999995</v>
      </c>
      <c r="H64" s="60">
        <f t="shared" si="13"/>
        <v>6257.0003999999999</v>
      </c>
      <c r="I64" s="60">
        <f t="shared" si="13"/>
        <v>349.99979999999999</v>
      </c>
      <c r="J64" s="60">
        <f t="shared" si="13"/>
        <v>90</v>
      </c>
      <c r="K64" s="60">
        <f t="shared" si="13"/>
        <v>180</v>
      </c>
      <c r="L64" s="60">
        <f t="shared" si="13"/>
        <v>270</v>
      </c>
      <c r="M64" s="60">
        <f t="shared" si="13"/>
        <v>2548.1987999999997</v>
      </c>
      <c r="N64" s="60">
        <f t="shared" si="13"/>
        <v>294.69990000000001</v>
      </c>
      <c r="O64" s="60">
        <f t="shared" si="13"/>
        <v>1049.6997000000001</v>
      </c>
      <c r="P64" s="60">
        <f t="shared" si="13"/>
        <v>755.2</v>
      </c>
      <c r="Q64" s="60">
        <f t="shared" si="13"/>
        <v>575.2002</v>
      </c>
      <c r="R64" s="61">
        <f t="shared" si="13"/>
        <v>575.2002</v>
      </c>
      <c r="S64" s="62">
        <f t="shared" si="13"/>
        <v>1520.0004000000001</v>
      </c>
      <c r="T64" s="62">
        <f t="shared" si="13"/>
        <v>4729.9985999999999</v>
      </c>
      <c r="U64" s="61">
        <f t="shared" si="13"/>
        <v>4779.9988000000003</v>
      </c>
      <c r="V64" s="63">
        <f t="shared" si="13"/>
        <v>8849.8014000000003</v>
      </c>
      <c r="W64" s="63">
        <f t="shared" si="13"/>
        <v>3791.7997</v>
      </c>
      <c r="X64" s="61">
        <f t="shared" si="13"/>
        <v>4716.8</v>
      </c>
      <c r="Y64" s="61">
        <f t="shared" si="13"/>
        <v>4976.7993000000006</v>
      </c>
      <c r="Z64" s="62">
        <f t="shared" si="13"/>
        <v>4469.7295999999997</v>
      </c>
      <c r="AA64" s="62">
        <f t="shared" si="13"/>
        <v>4209.7305000000006</v>
      </c>
      <c r="AB64" s="64">
        <f t="shared" si="13"/>
        <v>5226.7302</v>
      </c>
      <c r="AC64" s="63">
        <f t="shared" si="13"/>
        <v>6312.4297999999999</v>
      </c>
      <c r="AD64" s="63">
        <f t="shared" si="13"/>
        <v>7854.4290000000001</v>
      </c>
      <c r="AE64" s="61">
        <f t="shared" si="13"/>
        <v>7926.9799000000003</v>
      </c>
      <c r="AF64" s="61">
        <f t="shared" si="13"/>
        <v>7217.05</v>
      </c>
      <c r="AG64" s="62">
        <f t="shared" si="13"/>
        <v>6944.0496999999996</v>
      </c>
      <c r="AH64" s="64">
        <f t="shared" si="13"/>
        <v>6368.0508</v>
      </c>
    </row>
    <row r="65" spans="1:34" hidden="1" outlineLevel="1" x14ac:dyDescent="0.3">
      <c r="A65" s="57">
        <f t="shared" si="8"/>
        <v>42172</v>
      </c>
      <c r="B65" s="58"/>
      <c r="C65" s="59">
        <f t="shared" si="10"/>
        <v>148199.43849999996</v>
      </c>
      <c r="D65" s="60">
        <f t="shared" ref="D65:AH65" si="14">D13*D117</f>
        <v>63</v>
      </c>
      <c r="E65" s="60">
        <f t="shared" si="14"/>
        <v>0</v>
      </c>
      <c r="F65" s="60">
        <f t="shared" si="14"/>
        <v>5722</v>
      </c>
      <c r="G65" s="60">
        <f t="shared" si="14"/>
        <v>5856.9965999999995</v>
      </c>
      <c r="H65" s="60">
        <f t="shared" si="14"/>
        <v>6367.0015000000003</v>
      </c>
      <c r="I65" s="60">
        <f t="shared" si="14"/>
        <v>520</v>
      </c>
      <c r="J65" s="60">
        <f t="shared" si="14"/>
        <v>260.00010000000003</v>
      </c>
      <c r="K65" s="60">
        <f t="shared" si="14"/>
        <v>180</v>
      </c>
      <c r="L65" s="60">
        <f t="shared" si="14"/>
        <v>270</v>
      </c>
      <c r="M65" s="60">
        <f t="shared" si="14"/>
        <v>2638.1995999999999</v>
      </c>
      <c r="N65" s="60">
        <f t="shared" si="14"/>
        <v>604.70000000000005</v>
      </c>
      <c r="O65" s="60">
        <f t="shared" si="14"/>
        <v>1239.7</v>
      </c>
      <c r="P65" s="60">
        <f t="shared" si="14"/>
        <v>515.2002</v>
      </c>
      <c r="Q65" s="60">
        <f t="shared" si="14"/>
        <v>7165.1970000000001</v>
      </c>
      <c r="R65" s="61">
        <f t="shared" si="14"/>
        <v>7235.3994999999995</v>
      </c>
      <c r="S65" s="62">
        <f t="shared" si="14"/>
        <v>1264.1002000000001</v>
      </c>
      <c r="T65" s="62">
        <f t="shared" si="14"/>
        <v>4412.1594999999998</v>
      </c>
      <c r="U65" s="61">
        <f t="shared" si="14"/>
        <v>4319.6009999999997</v>
      </c>
      <c r="V65" s="63">
        <f t="shared" si="14"/>
        <v>10285.3992</v>
      </c>
      <c r="W65" s="63">
        <f t="shared" si="14"/>
        <v>5717.4002</v>
      </c>
      <c r="X65" s="61">
        <f t="shared" si="14"/>
        <v>6642.4005999999999</v>
      </c>
      <c r="Y65" s="61">
        <f t="shared" si="14"/>
        <v>6457.8002999999999</v>
      </c>
      <c r="Z65" s="62">
        <f t="shared" si="14"/>
        <v>5820.73</v>
      </c>
      <c r="AA65" s="62">
        <f t="shared" si="14"/>
        <v>5820.73</v>
      </c>
      <c r="AB65" s="64">
        <f t="shared" si="14"/>
        <v>6837.7298000000001</v>
      </c>
      <c r="AC65" s="63">
        <f t="shared" si="14"/>
        <v>6712.4304000000002</v>
      </c>
      <c r="AD65" s="63">
        <f t="shared" si="14"/>
        <v>8629.4303999999993</v>
      </c>
      <c r="AE65" s="61">
        <f t="shared" si="14"/>
        <v>9755.9812000000002</v>
      </c>
      <c r="AF65" s="61">
        <f t="shared" si="14"/>
        <v>9046.0499999999993</v>
      </c>
      <c r="AG65" s="62">
        <f t="shared" si="14"/>
        <v>9208.0499999999993</v>
      </c>
      <c r="AH65" s="64">
        <f t="shared" si="14"/>
        <v>8632.0511999999999</v>
      </c>
    </row>
    <row r="66" spans="1:34" hidden="1" outlineLevel="1" x14ac:dyDescent="0.3">
      <c r="A66" s="57">
        <f t="shared" si="8"/>
        <v>42193</v>
      </c>
      <c r="B66" s="58"/>
      <c r="C66" s="59">
        <f>SUM(D66:AH66)</f>
        <v>153774.6464</v>
      </c>
      <c r="D66" s="60">
        <f t="shared" ref="D66:AH66" si="15">D14*D118</f>
        <v>153</v>
      </c>
      <c r="E66" s="60">
        <f t="shared" si="15"/>
        <v>90</v>
      </c>
      <c r="F66" s="60">
        <f t="shared" si="15"/>
        <v>5877.0036</v>
      </c>
      <c r="G66" s="60">
        <f t="shared" si="15"/>
        <v>5856.9965999999995</v>
      </c>
      <c r="H66" s="60">
        <f t="shared" si="15"/>
        <v>6367.0015000000003</v>
      </c>
      <c r="I66" s="60">
        <f t="shared" si="15"/>
        <v>695</v>
      </c>
      <c r="J66" s="60">
        <f t="shared" si="15"/>
        <v>544.99979999999994</v>
      </c>
      <c r="K66" s="60">
        <f t="shared" si="15"/>
        <v>290.00010000000003</v>
      </c>
      <c r="L66" s="60">
        <f t="shared" si="15"/>
        <v>380</v>
      </c>
      <c r="M66" s="60">
        <f t="shared" si="15"/>
        <v>540.19979999999998</v>
      </c>
      <c r="N66" s="60">
        <f t="shared" si="15"/>
        <v>874.69970000000001</v>
      </c>
      <c r="O66" s="60">
        <f t="shared" si="15"/>
        <v>1629.6995000000002</v>
      </c>
      <c r="P66" s="60">
        <f t="shared" si="15"/>
        <v>800.19990000000007</v>
      </c>
      <c r="Q66" s="60">
        <f t="shared" si="15"/>
        <v>9065.2001999999993</v>
      </c>
      <c r="R66" s="61">
        <f t="shared" si="15"/>
        <v>9135.3994999999995</v>
      </c>
      <c r="S66" s="62">
        <f t="shared" si="15"/>
        <v>489.10019999999997</v>
      </c>
      <c r="T66" s="62">
        <f t="shared" si="15"/>
        <v>3637.1610000000001</v>
      </c>
      <c r="U66" s="61">
        <f t="shared" si="15"/>
        <v>3544.6012000000001</v>
      </c>
      <c r="V66" s="63">
        <f t="shared" si="15"/>
        <v>9493.4</v>
      </c>
      <c r="W66" s="63">
        <f t="shared" si="15"/>
        <v>4925.3999999999996</v>
      </c>
      <c r="X66" s="61">
        <f t="shared" si="15"/>
        <v>5850.4002</v>
      </c>
      <c r="Y66" s="61">
        <f t="shared" si="15"/>
        <v>5665.8006000000005</v>
      </c>
      <c r="Z66" s="62">
        <f t="shared" si="15"/>
        <v>6528.7309999999998</v>
      </c>
      <c r="AA66" s="62">
        <f t="shared" si="15"/>
        <v>7858.7287999999999</v>
      </c>
      <c r="AB66" s="64">
        <f t="shared" si="15"/>
        <v>8986.7309999999998</v>
      </c>
      <c r="AC66" s="63">
        <f t="shared" si="15"/>
        <v>8651.6293999999998</v>
      </c>
      <c r="AD66" s="63">
        <f t="shared" si="15"/>
        <v>8614.4303999999993</v>
      </c>
      <c r="AE66" s="61">
        <f t="shared" si="15"/>
        <v>10133.9804</v>
      </c>
      <c r="AF66" s="61">
        <f t="shared" si="15"/>
        <v>9424.0509999999995</v>
      </c>
      <c r="AG66" s="62">
        <f t="shared" si="15"/>
        <v>9151.0499999999993</v>
      </c>
      <c r="AH66" s="64">
        <f t="shared" si="15"/>
        <v>8520.0509999999995</v>
      </c>
    </row>
    <row r="67" spans="1:34" hidden="1" outlineLevel="1" x14ac:dyDescent="0.3">
      <c r="A67" s="57">
        <f t="shared" si="8"/>
        <v>42200</v>
      </c>
      <c r="B67" s="58"/>
      <c r="C67" s="59">
        <f t="shared" si="10"/>
        <v>148239.14350000001</v>
      </c>
      <c r="D67" s="60">
        <f t="shared" ref="D67:AH67" si="16">D15*D119</f>
        <v>323.00010000000003</v>
      </c>
      <c r="E67" s="60">
        <f t="shared" si="16"/>
        <v>260</v>
      </c>
      <c r="F67" s="60">
        <f t="shared" si="16"/>
        <v>6112.0012000000006</v>
      </c>
      <c r="G67" s="60">
        <f t="shared" si="16"/>
        <v>6092.0014000000001</v>
      </c>
      <c r="H67" s="60">
        <f t="shared" si="16"/>
        <v>6601.9964</v>
      </c>
      <c r="I67" s="60">
        <f t="shared" si="16"/>
        <v>775</v>
      </c>
      <c r="J67" s="60">
        <f t="shared" si="16"/>
        <v>455</v>
      </c>
      <c r="K67" s="60">
        <f t="shared" si="16"/>
        <v>200</v>
      </c>
      <c r="L67" s="60">
        <f t="shared" si="16"/>
        <v>290.00010000000003</v>
      </c>
      <c r="M67" s="60">
        <f t="shared" si="16"/>
        <v>450.20000000000005</v>
      </c>
      <c r="N67" s="60">
        <f t="shared" si="16"/>
        <v>759.7002</v>
      </c>
      <c r="O67" s="60">
        <f t="shared" si="16"/>
        <v>1514.6999999999998</v>
      </c>
      <c r="P67" s="60">
        <f t="shared" si="16"/>
        <v>1050.1997000000001</v>
      </c>
      <c r="Q67" s="60">
        <f t="shared" si="16"/>
        <v>585.19979999999998</v>
      </c>
      <c r="R67" s="61">
        <f t="shared" si="16"/>
        <v>655.40020000000004</v>
      </c>
      <c r="S67" s="62">
        <f t="shared" si="16"/>
        <v>739.1</v>
      </c>
      <c r="T67" s="62">
        <f t="shared" si="16"/>
        <v>3962.16</v>
      </c>
      <c r="U67" s="61">
        <f t="shared" si="16"/>
        <v>3544.6012000000001</v>
      </c>
      <c r="V67" s="63">
        <f t="shared" si="16"/>
        <v>9493.4</v>
      </c>
      <c r="W67" s="63">
        <f t="shared" si="16"/>
        <v>4925.3999999999996</v>
      </c>
      <c r="X67" s="61">
        <f t="shared" si="16"/>
        <v>6037.9</v>
      </c>
      <c r="Y67" s="61">
        <f t="shared" si="16"/>
        <v>6387.2991000000002</v>
      </c>
      <c r="Z67" s="62">
        <f t="shared" si="16"/>
        <v>7570.2301999999991</v>
      </c>
      <c r="AA67" s="62">
        <f t="shared" si="16"/>
        <v>9048.2309999999998</v>
      </c>
      <c r="AB67" s="64">
        <f t="shared" si="16"/>
        <v>10176.230600000001</v>
      </c>
      <c r="AC67" s="63">
        <f t="shared" si="16"/>
        <v>10075.131000000001</v>
      </c>
      <c r="AD67" s="63">
        <f t="shared" si="16"/>
        <v>10037.93</v>
      </c>
      <c r="AE67" s="61">
        <f t="shared" si="16"/>
        <v>11557.481099999999</v>
      </c>
      <c r="AF67" s="61">
        <f t="shared" si="16"/>
        <v>10108.5488</v>
      </c>
      <c r="AG67" s="62">
        <f t="shared" si="16"/>
        <v>9541.0509999999995</v>
      </c>
      <c r="AH67" s="64">
        <f t="shared" si="16"/>
        <v>8910.0504000000001</v>
      </c>
    </row>
    <row r="68" spans="1:34" hidden="1" outlineLevel="1" x14ac:dyDescent="0.3">
      <c r="A68" s="57">
        <f t="shared" si="8"/>
        <v>42207</v>
      </c>
      <c r="B68" s="58"/>
      <c r="C68" s="59">
        <f t="shared" si="10"/>
        <v>170581.14770000003</v>
      </c>
      <c r="D68" s="60">
        <f t="shared" ref="D68:AH68" si="17">D16*D120</f>
        <v>233</v>
      </c>
      <c r="E68" s="60">
        <f t="shared" si="17"/>
        <v>170</v>
      </c>
      <c r="F68" s="60">
        <f t="shared" si="17"/>
        <v>5956.9992000000002</v>
      </c>
      <c r="G68" s="60">
        <f t="shared" si="17"/>
        <v>6391.9968000000008</v>
      </c>
      <c r="H68" s="60">
        <f t="shared" si="17"/>
        <v>7554.0003999999999</v>
      </c>
      <c r="I68" s="60">
        <f t="shared" si="17"/>
        <v>1181.3004000000001</v>
      </c>
      <c r="J68" s="60">
        <f t="shared" si="17"/>
        <v>951.3</v>
      </c>
      <c r="K68" s="60">
        <f t="shared" si="17"/>
        <v>6421.3029999999999</v>
      </c>
      <c r="L68" s="60">
        <f t="shared" si="17"/>
        <v>6511.3035</v>
      </c>
      <c r="M68" s="60">
        <f t="shared" si="17"/>
        <v>625.20010000000002</v>
      </c>
      <c r="N68" s="60">
        <f t="shared" si="17"/>
        <v>879.6998000000001</v>
      </c>
      <c r="O68" s="60">
        <f t="shared" si="17"/>
        <v>1519.7003999999999</v>
      </c>
      <c r="P68" s="60">
        <f t="shared" si="17"/>
        <v>805.20029999999997</v>
      </c>
      <c r="Q68" s="60">
        <f t="shared" si="17"/>
        <v>490.39980000000003</v>
      </c>
      <c r="R68" s="61">
        <f t="shared" si="17"/>
        <v>475.60019999999997</v>
      </c>
      <c r="S68" s="62">
        <f t="shared" si="17"/>
        <v>559.30000000000007</v>
      </c>
      <c r="T68" s="62">
        <f t="shared" si="17"/>
        <v>3765.8613999999998</v>
      </c>
      <c r="U68" s="61">
        <f t="shared" si="17"/>
        <v>3544.6012000000001</v>
      </c>
      <c r="V68" s="63">
        <f t="shared" si="17"/>
        <v>9395.4</v>
      </c>
      <c r="W68" s="63">
        <f t="shared" si="17"/>
        <v>4827.3999999999996</v>
      </c>
      <c r="X68" s="61">
        <f t="shared" si="17"/>
        <v>5939.9</v>
      </c>
      <c r="Y68" s="61">
        <f t="shared" si="17"/>
        <v>6559.2999999999993</v>
      </c>
      <c r="Z68" s="62">
        <f t="shared" si="17"/>
        <v>7728.2289000000001</v>
      </c>
      <c r="AA68" s="62">
        <f t="shared" si="17"/>
        <v>9226.2292999999991</v>
      </c>
      <c r="AB68" s="64">
        <f t="shared" si="17"/>
        <v>11974.232</v>
      </c>
      <c r="AC68" s="63">
        <f t="shared" si="17"/>
        <v>11922.2304</v>
      </c>
      <c r="AD68" s="63">
        <f t="shared" si="17"/>
        <v>10754.030999999999</v>
      </c>
      <c r="AE68" s="61">
        <f t="shared" si="17"/>
        <v>12273.5795</v>
      </c>
      <c r="AF68" s="61">
        <f t="shared" si="17"/>
        <v>10824.651</v>
      </c>
      <c r="AG68" s="62">
        <f t="shared" si="17"/>
        <v>10891.150099999999</v>
      </c>
      <c r="AH68" s="64">
        <f t="shared" si="17"/>
        <v>10228.049000000001</v>
      </c>
    </row>
    <row r="69" spans="1:34" hidden="1" outlineLevel="1" x14ac:dyDescent="0.3">
      <c r="A69" s="57">
        <f t="shared" si="8"/>
        <v>42214</v>
      </c>
      <c r="B69" s="58"/>
      <c r="C69" s="59">
        <f t="shared" si="10"/>
        <v>174628.41560000004</v>
      </c>
      <c r="D69" s="60">
        <f t="shared" ref="D69:AH69" si="18">D17*D121</f>
        <v>312</v>
      </c>
      <c r="E69" s="60">
        <f t="shared" si="18"/>
        <v>249</v>
      </c>
      <c r="F69" s="60">
        <f t="shared" si="18"/>
        <v>6091.0010000000002</v>
      </c>
      <c r="G69" s="60">
        <f t="shared" si="18"/>
        <v>6391.9968000000008</v>
      </c>
      <c r="H69" s="60">
        <f t="shared" si="18"/>
        <v>7169.0040000000008</v>
      </c>
      <c r="I69" s="60">
        <f t="shared" si="18"/>
        <v>926.30039999999997</v>
      </c>
      <c r="J69" s="60">
        <f t="shared" si="18"/>
        <v>606.30010000000004</v>
      </c>
      <c r="K69" s="60">
        <f t="shared" si="18"/>
        <v>6331.3019999999997</v>
      </c>
      <c r="L69" s="60">
        <f t="shared" si="18"/>
        <v>6421.3029999999999</v>
      </c>
      <c r="M69" s="60">
        <f t="shared" si="18"/>
        <v>535.20000000000005</v>
      </c>
      <c r="N69" s="60">
        <f t="shared" si="18"/>
        <v>1809.7000999999998</v>
      </c>
      <c r="O69" s="60">
        <f t="shared" si="18"/>
        <v>2569.7006000000001</v>
      </c>
      <c r="P69" s="60">
        <f t="shared" si="18"/>
        <v>890.19999999999993</v>
      </c>
      <c r="Q69" s="60">
        <f t="shared" si="18"/>
        <v>745.4</v>
      </c>
      <c r="R69" s="61">
        <f t="shared" si="18"/>
        <v>730.6</v>
      </c>
      <c r="S69" s="62">
        <f t="shared" si="18"/>
        <v>814.30020000000002</v>
      </c>
      <c r="T69" s="62">
        <f t="shared" si="18"/>
        <v>4010.8607999999999</v>
      </c>
      <c r="U69" s="61">
        <f t="shared" si="18"/>
        <v>4359.5999999999995</v>
      </c>
      <c r="V69" s="63">
        <f t="shared" si="18"/>
        <v>10258.400100000001</v>
      </c>
      <c r="W69" s="63">
        <f t="shared" si="18"/>
        <v>5690.4</v>
      </c>
      <c r="X69" s="61">
        <f t="shared" si="18"/>
        <v>6352.8990000000003</v>
      </c>
      <c r="Y69" s="61">
        <f t="shared" si="18"/>
        <v>6347.3008</v>
      </c>
      <c r="Z69" s="62">
        <f t="shared" si="18"/>
        <v>7221.2499000000007</v>
      </c>
      <c r="AA69" s="62">
        <f t="shared" si="18"/>
        <v>8719.2490999999991</v>
      </c>
      <c r="AB69" s="64">
        <f t="shared" si="18"/>
        <v>11407.248</v>
      </c>
      <c r="AC69" s="63">
        <f t="shared" si="18"/>
        <v>11815.299199999999</v>
      </c>
      <c r="AD69" s="63">
        <f t="shared" si="18"/>
        <v>10707.099</v>
      </c>
      <c r="AE69" s="61">
        <f t="shared" si="18"/>
        <v>12226.6515</v>
      </c>
      <c r="AF69" s="61">
        <f t="shared" si="18"/>
        <v>11149.649099999999</v>
      </c>
      <c r="AG69" s="62">
        <f t="shared" si="18"/>
        <v>11216.151</v>
      </c>
      <c r="AH69" s="64">
        <f t="shared" si="18"/>
        <v>10553.0499</v>
      </c>
    </row>
    <row r="70" spans="1:34" hidden="1" outlineLevel="1" x14ac:dyDescent="0.3">
      <c r="A70" s="57">
        <f t="shared" si="8"/>
        <v>42221</v>
      </c>
      <c r="B70" s="58"/>
      <c r="C70" s="59">
        <f t="shared" si="10"/>
        <v>173544.41399999999</v>
      </c>
      <c r="D70" s="60">
        <f t="shared" ref="D70:AH70" si="19">D18*D122</f>
        <v>482</v>
      </c>
      <c r="E70" s="60">
        <f t="shared" si="19"/>
        <v>418.99970000000002</v>
      </c>
      <c r="F70" s="60">
        <f t="shared" si="19"/>
        <v>6390.9971999999998</v>
      </c>
      <c r="G70" s="60">
        <f t="shared" si="19"/>
        <v>6526.0024999999996</v>
      </c>
      <c r="H70" s="60">
        <f t="shared" si="19"/>
        <v>7302.9957000000004</v>
      </c>
      <c r="I70" s="60">
        <f t="shared" si="19"/>
        <v>1016.2997</v>
      </c>
      <c r="J70" s="60">
        <f t="shared" si="19"/>
        <v>696.3</v>
      </c>
      <c r="K70" s="60">
        <f t="shared" si="19"/>
        <v>6331.3019999999997</v>
      </c>
      <c r="L70" s="60">
        <f t="shared" si="19"/>
        <v>6421.3029999999999</v>
      </c>
      <c r="M70" s="60">
        <f t="shared" si="19"/>
        <v>620.19999999999993</v>
      </c>
      <c r="N70" s="60">
        <f t="shared" si="19"/>
        <v>1979.6994000000002</v>
      </c>
      <c r="O70" s="60">
        <f t="shared" si="19"/>
        <v>2974.7004000000002</v>
      </c>
      <c r="P70" s="60">
        <f t="shared" si="19"/>
        <v>1000.2003</v>
      </c>
      <c r="Q70" s="60">
        <f t="shared" si="19"/>
        <v>745.4</v>
      </c>
      <c r="R70" s="61">
        <f t="shared" si="19"/>
        <v>730.6</v>
      </c>
      <c r="S70" s="62">
        <f t="shared" si="19"/>
        <v>814.30020000000002</v>
      </c>
      <c r="T70" s="62">
        <f t="shared" si="19"/>
        <v>4159.8612000000003</v>
      </c>
      <c r="U70" s="61">
        <f t="shared" si="19"/>
        <v>4508.5997000000007</v>
      </c>
      <c r="V70" s="63">
        <f t="shared" si="19"/>
        <v>9683.9009999999998</v>
      </c>
      <c r="W70" s="63">
        <f t="shared" si="19"/>
        <v>5538.9</v>
      </c>
      <c r="X70" s="61">
        <f t="shared" si="19"/>
        <v>6201.4003000000002</v>
      </c>
      <c r="Y70" s="61">
        <f t="shared" si="19"/>
        <v>6195.7998000000007</v>
      </c>
      <c r="Z70" s="62">
        <f t="shared" si="19"/>
        <v>7087.7510999999995</v>
      </c>
      <c r="AA70" s="62">
        <f t="shared" si="19"/>
        <v>8857.7509000000009</v>
      </c>
      <c r="AB70" s="64">
        <f t="shared" si="19"/>
        <v>10787.2518</v>
      </c>
      <c r="AC70" s="63">
        <f t="shared" si="19"/>
        <v>11490.2988</v>
      </c>
      <c r="AD70" s="63">
        <f t="shared" si="19"/>
        <v>10382.098599999999</v>
      </c>
      <c r="AE70" s="61">
        <f t="shared" si="19"/>
        <v>11901.648999999999</v>
      </c>
      <c r="AF70" s="61">
        <f t="shared" si="19"/>
        <v>10824.651</v>
      </c>
      <c r="AG70" s="62">
        <f t="shared" si="19"/>
        <v>10891.150099999999</v>
      </c>
      <c r="AH70" s="64">
        <f t="shared" si="19"/>
        <v>10582.0506</v>
      </c>
    </row>
    <row r="71" spans="1:34" hidden="1" outlineLevel="1" x14ac:dyDescent="0.3">
      <c r="A71" s="57">
        <f t="shared" si="8"/>
        <v>42228</v>
      </c>
      <c r="B71" s="58"/>
      <c r="C71" s="59">
        <f t="shared" si="10"/>
        <v>188179.20670000001</v>
      </c>
      <c r="D71" s="60">
        <f t="shared" ref="D71:AH71" si="20">D19*D123</f>
        <v>312</v>
      </c>
      <c r="E71" s="60">
        <f t="shared" si="20"/>
        <v>249</v>
      </c>
      <c r="F71" s="60">
        <f t="shared" si="20"/>
        <v>6156.0020999999997</v>
      </c>
      <c r="G71" s="60">
        <f t="shared" si="20"/>
        <v>6291.0036</v>
      </c>
      <c r="H71" s="60">
        <f t="shared" si="20"/>
        <v>7067.9969999999994</v>
      </c>
      <c r="I71" s="60">
        <f t="shared" si="20"/>
        <v>1016.3006</v>
      </c>
      <c r="J71" s="60">
        <f t="shared" si="20"/>
        <v>866.3</v>
      </c>
      <c r="K71" s="60">
        <f t="shared" si="20"/>
        <v>6501.2996000000003</v>
      </c>
      <c r="L71" s="60">
        <f t="shared" si="20"/>
        <v>6591.2975999999999</v>
      </c>
      <c r="M71" s="60">
        <f t="shared" si="20"/>
        <v>790.19999999999993</v>
      </c>
      <c r="N71" s="60">
        <f t="shared" si="20"/>
        <v>2434.6992</v>
      </c>
      <c r="O71" s="60">
        <f t="shared" si="20"/>
        <v>3418.6992</v>
      </c>
      <c r="P71" s="60">
        <f t="shared" si="20"/>
        <v>3140.2008000000001</v>
      </c>
      <c r="Q71" s="60">
        <f t="shared" si="20"/>
        <v>2995.4013</v>
      </c>
      <c r="R71" s="61">
        <f t="shared" si="20"/>
        <v>2980.5997000000002</v>
      </c>
      <c r="S71" s="62">
        <f t="shared" si="20"/>
        <v>3064.299</v>
      </c>
      <c r="T71" s="62">
        <f t="shared" si="20"/>
        <v>4324.8612000000003</v>
      </c>
      <c r="U71" s="61">
        <f t="shared" si="20"/>
        <v>4508.5997000000007</v>
      </c>
      <c r="V71" s="63">
        <f t="shared" si="20"/>
        <v>9688.3981999999996</v>
      </c>
      <c r="W71" s="63">
        <f t="shared" si="20"/>
        <v>5543.4000999999998</v>
      </c>
      <c r="X71" s="61">
        <f t="shared" si="20"/>
        <v>6205.9008000000003</v>
      </c>
      <c r="Y71" s="61">
        <f t="shared" si="20"/>
        <v>6200.2995999999994</v>
      </c>
      <c r="Z71" s="62">
        <f t="shared" si="20"/>
        <v>8018.2506000000003</v>
      </c>
      <c r="AA71" s="62">
        <f t="shared" si="20"/>
        <v>9948.6486000000004</v>
      </c>
      <c r="AB71" s="64">
        <f t="shared" si="20"/>
        <v>11873.6492</v>
      </c>
      <c r="AC71" s="63">
        <f t="shared" si="20"/>
        <v>11490.2988</v>
      </c>
      <c r="AD71" s="63">
        <f t="shared" si="20"/>
        <v>10766.1</v>
      </c>
      <c r="AE71" s="61">
        <f t="shared" si="20"/>
        <v>12285.651</v>
      </c>
      <c r="AF71" s="61">
        <f t="shared" si="20"/>
        <v>11208.651399999999</v>
      </c>
      <c r="AG71" s="62">
        <f t="shared" si="20"/>
        <v>11275.148999999999</v>
      </c>
      <c r="AH71" s="64">
        <f t="shared" si="20"/>
        <v>10966.0488</v>
      </c>
    </row>
    <row r="72" spans="1:34" hidden="1" outlineLevel="1" x14ac:dyDescent="0.3">
      <c r="A72" s="57">
        <f t="shared" si="8"/>
        <v>42235</v>
      </c>
      <c r="B72" s="58"/>
      <c r="C72" s="59">
        <f t="shared" si="10"/>
        <v>226157.4063</v>
      </c>
      <c r="D72" s="60">
        <f t="shared" ref="D72:AH72" si="21">D20*D124</f>
        <v>312</v>
      </c>
      <c r="E72" s="60">
        <f t="shared" si="21"/>
        <v>249</v>
      </c>
      <c r="F72" s="60">
        <f t="shared" si="21"/>
        <v>6156.0020999999997</v>
      </c>
      <c r="G72" s="60">
        <f t="shared" si="21"/>
        <v>6291.0036</v>
      </c>
      <c r="H72" s="60">
        <f t="shared" si="21"/>
        <v>7067.9969999999994</v>
      </c>
      <c r="I72" s="60">
        <f t="shared" si="21"/>
        <v>1111.3004999999998</v>
      </c>
      <c r="J72" s="60">
        <f t="shared" si="21"/>
        <v>1296.3006</v>
      </c>
      <c r="K72" s="60">
        <f t="shared" si="21"/>
        <v>6836.2975999999999</v>
      </c>
      <c r="L72" s="60">
        <f t="shared" si="21"/>
        <v>6741.3017999999993</v>
      </c>
      <c r="M72" s="60">
        <f t="shared" si="21"/>
        <v>1110.3996</v>
      </c>
      <c r="N72" s="60">
        <f t="shared" si="21"/>
        <v>2706.7001</v>
      </c>
      <c r="O72" s="60">
        <f t="shared" si="21"/>
        <v>3690.7</v>
      </c>
      <c r="P72" s="60">
        <f t="shared" si="21"/>
        <v>3030.201</v>
      </c>
      <c r="Q72" s="60">
        <f t="shared" si="21"/>
        <v>3165.4</v>
      </c>
      <c r="R72" s="61">
        <f t="shared" si="21"/>
        <v>3150.5992000000001</v>
      </c>
      <c r="S72" s="62">
        <f t="shared" si="21"/>
        <v>3234.3004000000001</v>
      </c>
      <c r="T72" s="62">
        <f t="shared" si="21"/>
        <v>4369.8591999999999</v>
      </c>
      <c r="U72" s="61">
        <f t="shared" si="21"/>
        <v>4513.5990000000002</v>
      </c>
      <c r="V72" s="63">
        <f t="shared" si="21"/>
        <v>9498.3984</v>
      </c>
      <c r="W72" s="63">
        <f t="shared" si="21"/>
        <v>6503.3996999999999</v>
      </c>
      <c r="X72" s="61">
        <f t="shared" si="21"/>
        <v>7165.9008000000003</v>
      </c>
      <c r="Y72" s="61">
        <f t="shared" si="21"/>
        <v>7160.2991999999995</v>
      </c>
      <c r="Z72" s="62">
        <f t="shared" si="21"/>
        <v>9268.2513000000017</v>
      </c>
      <c r="AA72" s="62">
        <f t="shared" si="21"/>
        <v>13076.6507</v>
      </c>
      <c r="AB72" s="64">
        <f t="shared" si="21"/>
        <v>15001.648899999998</v>
      </c>
      <c r="AC72" s="63">
        <f t="shared" si="21"/>
        <v>15002.3</v>
      </c>
      <c r="AD72" s="63">
        <f t="shared" si="21"/>
        <v>15057.098300000001</v>
      </c>
      <c r="AE72" s="61">
        <f t="shared" si="21"/>
        <v>16911.648099999999</v>
      </c>
      <c r="AF72" s="61">
        <f t="shared" si="21"/>
        <v>15416.6502</v>
      </c>
      <c r="AG72" s="62">
        <f t="shared" si="21"/>
        <v>15483.149800000001</v>
      </c>
      <c r="AH72" s="64">
        <f t="shared" si="21"/>
        <v>15579.049200000001</v>
      </c>
    </row>
    <row r="73" spans="1:34" hidden="1" outlineLevel="1" x14ac:dyDescent="0.3">
      <c r="A73" s="57">
        <f t="shared" si="8"/>
        <v>42242</v>
      </c>
      <c r="B73" s="58"/>
      <c r="C73" s="59">
        <f t="shared" si="10"/>
        <v>222857.6882</v>
      </c>
      <c r="D73" s="60">
        <f t="shared" ref="D73:AH73" si="22">D21*D125</f>
        <v>312</v>
      </c>
      <c r="E73" s="60">
        <f t="shared" si="22"/>
        <v>249</v>
      </c>
      <c r="F73" s="60">
        <f t="shared" si="22"/>
        <v>6156.0020999999997</v>
      </c>
      <c r="G73" s="60">
        <f t="shared" si="22"/>
        <v>6590.9969999999994</v>
      </c>
      <c r="H73" s="60">
        <f t="shared" si="22"/>
        <v>7457.9955</v>
      </c>
      <c r="I73" s="60">
        <f t="shared" si="22"/>
        <v>1381.3002000000001</v>
      </c>
      <c r="J73" s="60">
        <f t="shared" si="22"/>
        <v>1411.3004999999998</v>
      </c>
      <c r="K73" s="60">
        <f t="shared" si="22"/>
        <v>6861.3021999999992</v>
      </c>
      <c r="L73" s="60">
        <f t="shared" si="22"/>
        <v>6951.3</v>
      </c>
      <c r="M73" s="60">
        <f t="shared" si="22"/>
        <v>1205.4003</v>
      </c>
      <c r="N73" s="60">
        <f t="shared" si="22"/>
        <v>2941.7000000000003</v>
      </c>
      <c r="O73" s="60">
        <f t="shared" si="22"/>
        <v>3925.7001</v>
      </c>
      <c r="P73" s="60">
        <f t="shared" si="22"/>
        <v>890.19999999999993</v>
      </c>
      <c r="Q73" s="60">
        <f t="shared" si="22"/>
        <v>674.4</v>
      </c>
      <c r="R73" s="61">
        <f t="shared" si="22"/>
        <v>659.6</v>
      </c>
      <c r="S73" s="62">
        <f t="shared" si="22"/>
        <v>743.30009999999993</v>
      </c>
      <c r="T73" s="62">
        <f t="shared" si="22"/>
        <v>3919.8601000000003</v>
      </c>
      <c r="U73" s="61">
        <f t="shared" si="22"/>
        <v>4768.5998</v>
      </c>
      <c r="V73" s="63">
        <f t="shared" si="22"/>
        <v>9753.3997999999992</v>
      </c>
      <c r="W73" s="63">
        <f t="shared" si="22"/>
        <v>7238.3990000000003</v>
      </c>
      <c r="X73" s="61">
        <f t="shared" si="22"/>
        <v>8819.8991999999998</v>
      </c>
      <c r="Y73" s="61">
        <f t="shared" si="22"/>
        <v>8814.2991999999995</v>
      </c>
      <c r="Z73" s="62">
        <f t="shared" si="22"/>
        <v>9507.2505000000001</v>
      </c>
      <c r="AA73" s="62">
        <f t="shared" si="22"/>
        <v>13538.3107</v>
      </c>
      <c r="AB73" s="64">
        <f t="shared" si="22"/>
        <v>14154.308500000001</v>
      </c>
      <c r="AC73" s="63">
        <f t="shared" si="22"/>
        <v>15394.9588</v>
      </c>
      <c r="AD73" s="63">
        <f t="shared" si="22"/>
        <v>15058.758800000001</v>
      </c>
      <c r="AE73" s="61">
        <f t="shared" si="22"/>
        <v>16913.311900000001</v>
      </c>
      <c r="AF73" s="61">
        <f t="shared" si="22"/>
        <v>15836.310899999999</v>
      </c>
      <c r="AG73" s="62">
        <f t="shared" si="22"/>
        <v>15518.811600000001</v>
      </c>
      <c r="AH73" s="64">
        <f t="shared" si="22"/>
        <v>15209.7114</v>
      </c>
    </row>
    <row r="74" spans="1:34" hidden="1" outlineLevel="1" x14ac:dyDescent="0.3">
      <c r="A74" s="57">
        <f t="shared" si="8"/>
        <v>42249</v>
      </c>
      <c r="B74" s="58"/>
      <c r="C74" s="59">
        <f>SUM(D74:AH74)</f>
        <v>237613.39230000001</v>
      </c>
      <c r="D74" s="60">
        <f t="shared" ref="D74:AH74" si="23">D22*D126</f>
        <v>312</v>
      </c>
      <c r="E74" s="60">
        <f t="shared" si="23"/>
        <v>249</v>
      </c>
      <c r="F74" s="60">
        <f t="shared" si="23"/>
        <v>6156.0020999999997</v>
      </c>
      <c r="G74" s="60">
        <f t="shared" si="23"/>
        <v>6441.0024999999996</v>
      </c>
      <c r="H74" s="60">
        <f t="shared" si="23"/>
        <v>7308.0015999999996</v>
      </c>
      <c r="I74" s="60">
        <f t="shared" si="23"/>
        <v>1450.3003999999999</v>
      </c>
      <c r="J74" s="60">
        <f t="shared" si="23"/>
        <v>1480.3008</v>
      </c>
      <c r="K74" s="60">
        <f t="shared" si="23"/>
        <v>6861.3021999999992</v>
      </c>
      <c r="L74" s="60">
        <f t="shared" si="23"/>
        <v>8280.2983999999997</v>
      </c>
      <c r="M74" s="60">
        <f t="shared" si="23"/>
        <v>2689.3998000000001</v>
      </c>
      <c r="N74" s="60">
        <f t="shared" si="23"/>
        <v>4833.6985000000004</v>
      </c>
      <c r="O74" s="60">
        <f t="shared" si="23"/>
        <v>5782.5989999999993</v>
      </c>
      <c r="P74" s="60">
        <f t="shared" si="23"/>
        <v>976.00030000000004</v>
      </c>
      <c r="Q74" s="60">
        <f t="shared" si="23"/>
        <v>674.4</v>
      </c>
      <c r="R74" s="61">
        <f t="shared" si="23"/>
        <v>659.6</v>
      </c>
      <c r="S74" s="62">
        <f t="shared" si="23"/>
        <v>743.30009999999993</v>
      </c>
      <c r="T74" s="62">
        <f t="shared" si="23"/>
        <v>4028.8607999999999</v>
      </c>
      <c r="U74" s="61">
        <f t="shared" si="23"/>
        <v>5897.6015000000007</v>
      </c>
      <c r="V74" s="63">
        <f t="shared" si="23"/>
        <v>10773.4</v>
      </c>
      <c r="W74" s="63">
        <f t="shared" si="23"/>
        <v>8258.4008000000013</v>
      </c>
      <c r="X74" s="61">
        <f t="shared" si="23"/>
        <v>9119.8996999999999</v>
      </c>
      <c r="Y74" s="61">
        <f t="shared" si="23"/>
        <v>8814.2991999999995</v>
      </c>
      <c r="Z74" s="62">
        <f t="shared" si="23"/>
        <v>9507.2505000000001</v>
      </c>
      <c r="AA74" s="62">
        <f t="shared" si="23"/>
        <v>13538.3107</v>
      </c>
      <c r="AB74" s="64">
        <f t="shared" si="23"/>
        <v>14154.308500000001</v>
      </c>
      <c r="AC74" s="63">
        <f t="shared" si="23"/>
        <v>15394.9588</v>
      </c>
      <c r="AD74" s="63">
        <f t="shared" si="23"/>
        <v>15058.758800000001</v>
      </c>
      <c r="AE74" s="61">
        <f t="shared" si="23"/>
        <v>17886.308300000001</v>
      </c>
      <c r="AF74" s="61">
        <f t="shared" si="23"/>
        <v>16809.309000000001</v>
      </c>
      <c r="AG74" s="62">
        <f t="shared" si="23"/>
        <v>16891.8112</v>
      </c>
      <c r="AH74" s="64">
        <f t="shared" si="23"/>
        <v>16582.7088</v>
      </c>
    </row>
    <row r="75" spans="1:34" hidden="1" outlineLevel="1" x14ac:dyDescent="0.3">
      <c r="A75" s="57">
        <f t="shared" si="8"/>
        <v>42256</v>
      </c>
      <c r="B75" s="58"/>
      <c r="C75" s="59">
        <f t="shared" si="10"/>
        <v>250730.82949999999</v>
      </c>
      <c r="D75" s="60">
        <f t="shared" ref="D75:AH75" si="24">D23*D127</f>
        <v>312</v>
      </c>
      <c r="E75" s="60">
        <f t="shared" si="24"/>
        <v>249</v>
      </c>
      <c r="F75" s="60">
        <f t="shared" si="24"/>
        <v>6156.0020999999997</v>
      </c>
      <c r="G75" s="60">
        <f t="shared" si="24"/>
        <v>6590.9969999999994</v>
      </c>
      <c r="H75" s="60">
        <f t="shared" si="24"/>
        <v>7608.0028000000002</v>
      </c>
      <c r="I75" s="60">
        <f t="shared" si="24"/>
        <v>1899.3000000000002</v>
      </c>
      <c r="J75" s="60">
        <f t="shared" si="24"/>
        <v>1865.3</v>
      </c>
      <c r="K75" s="60">
        <f t="shared" si="24"/>
        <v>7041.3012000000008</v>
      </c>
      <c r="L75" s="60">
        <f t="shared" si="24"/>
        <v>8575.3030999999992</v>
      </c>
      <c r="M75" s="60">
        <f t="shared" si="24"/>
        <v>2984.4</v>
      </c>
      <c r="N75" s="60">
        <f t="shared" si="24"/>
        <v>6906.7004999999999</v>
      </c>
      <c r="O75" s="60">
        <f t="shared" si="24"/>
        <v>7888.5973999999997</v>
      </c>
      <c r="P75" s="60">
        <f t="shared" si="24"/>
        <v>2021</v>
      </c>
      <c r="Q75" s="60">
        <f t="shared" si="24"/>
        <v>1379.4000999999998</v>
      </c>
      <c r="R75" s="61">
        <f t="shared" si="24"/>
        <v>1054.5997</v>
      </c>
      <c r="S75" s="62">
        <f t="shared" si="24"/>
        <v>1028.2998</v>
      </c>
      <c r="T75" s="62">
        <f t="shared" si="24"/>
        <v>4564.9414999999999</v>
      </c>
      <c r="U75" s="61">
        <f t="shared" si="24"/>
        <v>5897.6015000000007</v>
      </c>
      <c r="V75" s="63">
        <f t="shared" si="24"/>
        <v>11147.801600000001</v>
      </c>
      <c r="W75" s="63">
        <f t="shared" si="24"/>
        <v>8632.7991000000002</v>
      </c>
      <c r="X75" s="61">
        <f t="shared" si="24"/>
        <v>9494.3009999999995</v>
      </c>
      <c r="Y75" s="61">
        <f t="shared" si="24"/>
        <v>9188.6993000000002</v>
      </c>
      <c r="Z75" s="62">
        <f t="shared" si="24"/>
        <v>8478.1006999999991</v>
      </c>
      <c r="AA75" s="62">
        <f t="shared" si="24"/>
        <v>12870.759600000001</v>
      </c>
      <c r="AB75" s="64">
        <f t="shared" si="24"/>
        <v>14266.761999999999</v>
      </c>
      <c r="AC75" s="63">
        <f t="shared" si="24"/>
        <v>16235.4584</v>
      </c>
      <c r="AD75" s="63">
        <f t="shared" si="24"/>
        <v>15151.258899999999</v>
      </c>
      <c r="AE75" s="61">
        <f t="shared" si="24"/>
        <v>19022.312399999999</v>
      </c>
      <c r="AF75" s="61">
        <f t="shared" si="24"/>
        <v>17521.3086</v>
      </c>
      <c r="AG75" s="62">
        <f t="shared" si="24"/>
        <v>17503.809600000001</v>
      </c>
      <c r="AH75" s="64">
        <f t="shared" si="24"/>
        <v>17194.711600000002</v>
      </c>
    </row>
    <row r="76" spans="1:34" hidden="1" outlineLevel="1" x14ac:dyDescent="0.3">
      <c r="A76" s="57">
        <f t="shared" si="8"/>
        <v>42263</v>
      </c>
      <c r="B76" s="58"/>
      <c r="C76" s="59">
        <f t="shared" si="10"/>
        <v>260697.2231</v>
      </c>
      <c r="D76" s="60">
        <f t="shared" ref="D76:AH76" si="25">D24*D128</f>
        <v>402</v>
      </c>
      <c r="E76" s="60">
        <f t="shared" si="25"/>
        <v>339.00020000000001</v>
      </c>
      <c r="F76" s="60">
        <f t="shared" si="25"/>
        <v>6156.0020999999997</v>
      </c>
      <c r="G76" s="60">
        <f t="shared" si="25"/>
        <v>6441.0024999999996</v>
      </c>
      <c r="H76" s="60">
        <f t="shared" si="25"/>
        <v>7457.9955</v>
      </c>
      <c r="I76" s="60">
        <f t="shared" si="25"/>
        <v>1939.3008</v>
      </c>
      <c r="J76" s="60">
        <f t="shared" si="25"/>
        <v>2305.2991999999999</v>
      </c>
      <c r="K76" s="60">
        <f t="shared" si="25"/>
        <v>7041.3012000000008</v>
      </c>
      <c r="L76" s="60">
        <f t="shared" si="25"/>
        <v>8575.3030999999992</v>
      </c>
      <c r="M76" s="60">
        <f t="shared" si="25"/>
        <v>4148.3987999999999</v>
      </c>
      <c r="N76" s="60">
        <f t="shared" si="25"/>
        <v>6770.6988000000001</v>
      </c>
      <c r="O76" s="60">
        <f t="shared" si="25"/>
        <v>7752.5990000000002</v>
      </c>
      <c r="P76" s="60">
        <f t="shared" si="25"/>
        <v>2156.0007000000001</v>
      </c>
      <c r="Q76" s="60">
        <f t="shared" si="25"/>
        <v>1589.3999999999999</v>
      </c>
      <c r="R76" s="61">
        <f t="shared" si="25"/>
        <v>1264.5997</v>
      </c>
      <c r="S76" s="62">
        <f t="shared" si="25"/>
        <v>1238.2993999999999</v>
      </c>
      <c r="T76" s="62">
        <f t="shared" si="25"/>
        <v>4788.9396000000006</v>
      </c>
      <c r="U76" s="61">
        <f t="shared" si="25"/>
        <v>6121.5982000000004</v>
      </c>
      <c r="V76" s="63">
        <f t="shared" si="25"/>
        <v>11556.198400000001</v>
      </c>
      <c r="W76" s="63">
        <f t="shared" si="25"/>
        <v>11366.200800000001</v>
      </c>
      <c r="X76" s="61">
        <f t="shared" si="25"/>
        <v>11758.701000000001</v>
      </c>
      <c r="Y76" s="61">
        <f t="shared" si="25"/>
        <v>9828.1005000000005</v>
      </c>
      <c r="Z76" s="62">
        <f t="shared" si="25"/>
        <v>9117.4999000000007</v>
      </c>
      <c r="AA76" s="62">
        <f t="shared" si="25"/>
        <v>14160.1618</v>
      </c>
      <c r="AB76" s="64">
        <f t="shared" si="25"/>
        <v>14690.76</v>
      </c>
      <c r="AC76" s="63">
        <f t="shared" si="25"/>
        <v>16659.4604</v>
      </c>
      <c r="AD76" s="63">
        <f t="shared" si="25"/>
        <v>16648.960500000001</v>
      </c>
      <c r="AE76" s="61">
        <f t="shared" si="25"/>
        <v>18886.009999999998</v>
      </c>
      <c r="AF76" s="61">
        <f t="shared" si="25"/>
        <v>16615.512000000002</v>
      </c>
      <c r="AG76" s="62">
        <f t="shared" si="25"/>
        <v>16598.010000000002</v>
      </c>
      <c r="AH76" s="64">
        <f t="shared" si="25"/>
        <v>16323.909</v>
      </c>
    </row>
    <row r="77" spans="1:34" hidden="1" outlineLevel="1" x14ac:dyDescent="0.3">
      <c r="A77" s="57">
        <f t="shared" si="8"/>
        <v>42270</v>
      </c>
      <c r="B77" s="58"/>
      <c r="C77" s="59">
        <f t="shared" si="10"/>
        <v>270364.46270000003</v>
      </c>
      <c r="D77" s="60">
        <f t="shared" ref="D77:AH77" si="26">D25*D129</f>
        <v>558.74979999999994</v>
      </c>
      <c r="E77" s="60">
        <f t="shared" si="26"/>
        <v>495.74970000000002</v>
      </c>
      <c r="F77" s="60">
        <f t="shared" si="26"/>
        <v>6424.9970000000003</v>
      </c>
      <c r="G77" s="60">
        <f t="shared" si="26"/>
        <v>6693.9974999999995</v>
      </c>
      <c r="H77" s="60">
        <f t="shared" si="26"/>
        <v>7368.0039999999999</v>
      </c>
      <c r="I77" s="60">
        <f t="shared" si="26"/>
        <v>1849.2989000000002</v>
      </c>
      <c r="J77" s="60">
        <f t="shared" si="26"/>
        <v>2305.2991999999999</v>
      </c>
      <c r="K77" s="60">
        <f t="shared" si="26"/>
        <v>7151.2979999999998</v>
      </c>
      <c r="L77" s="60">
        <f t="shared" si="26"/>
        <v>7736.2982000000002</v>
      </c>
      <c r="M77" s="60">
        <f t="shared" si="26"/>
        <v>2035.3999999999999</v>
      </c>
      <c r="N77" s="60">
        <f t="shared" si="26"/>
        <v>5931.6995999999999</v>
      </c>
      <c r="O77" s="60">
        <f t="shared" si="26"/>
        <v>6988.5983999999999</v>
      </c>
      <c r="P77" s="60">
        <f t="shared" si="26"/>
        <v>2510.9997000000003</v>
      </c>
      <c r="Q77" s="60">
        <f t="shared" si="26"/>
        <v>1944.4005</v>
      </c>
      <c r="R77" s="61">
        <f t="shared" si="26"/>
        <v>1619.5994999999998</v>
      </c>
      <c r="S77" s="62">
        <f t="shared" si="26"/>
        <v>1713.2991999999999</v>
      </c>
      <c r="T77" s="62">
        <f t="shared" si="26"/>
        <v>5653.1915999999992</v>
      </c>
      <c r="U77" s="61">
        <f t="shared" si="26"/>
        <v>6905.848</v>
      </c>
      <c r="V77" s="63">
        <f t="shared" si="26"/>
        <v>11750.450800000001</v>
      </c>
      <c r="W77" s="63">
        <f t="shared" si="26"/>
        <v>11446.199999999999</v>
      </c>
      <c r="X77" s="61">
        <f t="shared" si="26"/>
        <v>11958.6988</v>
      </c>
      <c r="Y77" s="61">
        <f t="shared" si="26"/>
        <v>10058.0988</v>
      </c>
      <c r="Z77" s="62">
        <f t="shared" si="26"/>
        <v>9347.5012999999999</v>
      </c>
      <c r="AA77" s="62">
        <f t="shared" si="26"/>
        <v>13464.161099999999</v>
      </c>
      <c r="AB77" s="64">
        <f t="shared" si="26"/>
        <v>14030.759</v>
      </c>
      <c r="AC77" s="63">
        <f t="shared" si="26"/>
        <v>16659.4604</v>
      </c>
      <c r="AD77" s="63">
        <f t="shared" si="26"/>
        <v>18786.96</v>
      </c>
      <c r="AE77" s="61">
        <f t="shared" si="26"/>
        <v>21024.0111</v>
      </c>
      <c r="AF77" s="61">
        <f t="shared" si="26"/>
        <v>18753.509999999998</v>
      </c>
      <c r="AG77" s="62">
        <f t="shared" si="26"/>
        <v>18736.0124</v>
      </c>
      <c r="AH77" s="64">
        <f t="shared" si="26"/>
        <v>18461.910199999998</v>
      </c>
    </row>
    <row r="78" spans="1:34" hidden="1" outlineLevel="1" x14ac:dyDescent="0.3">
      <c r="A78" s="57">
        <f t="shared" si="8"/>
        <v>42277</v>
      </c>
      <c r="B78" s="58"/>
      <c r="C78" s="59">
        <f t="shared" si="10"/>
        <v>298020.96580000001</v>
      </c>
      <c r="D78" s="60">
        <f t="shared" ref="D78:AH78" si="27">D26*D130</f>
        <v>648.75040000000001</v>
      </c>
      <c r="E78" s="60">
        <f t="shared" si="27"/>
        <v>585.75</v>
      </c>
      <c r="F78" s="60">
        <f t="shared" si="27"/>
        <v>6564.9991999999993</v>
      </c>
      <c r="G78" s="60">
        <f t="shared" si="27"/>
        <v>6693.9974999999995</v>
      </c>
      <c r="H78" s="60">
        <f t="shared" si="27"/>
        <v>7368.0039999999999</v>
      </c>
      <c r="I78" s="60">
        <f t="shared" si="27"/>
        <v>2014.3000000000002</v>
      </c>
      <c r="J78" s="60">
        <f t="shared" si="27"/>
        <v>2305.3008</v>
      </c>
      <c r="K78" s="60">
        <f t="shared" si="27"/>
        <v>7881.3019999999997</v>
      </c>
      <c r="L78" s="60">
        <f t="shared" si="27"/>
        <v>8351.3016000000007</v>
      </c>
      <c r="M78" s="60">
        <f t="shared" si="27"/>
        <v>9136.4</v>
      </c>
      <c r="N78" s="60">
        <f t="shared" si="27"/>
        <v>6487.6994999999997</v>
      </c>
      <c r="O78" s="60">
        <f t="shared" si="27"/>
        <v>7673.2975999999999</v>
      </c>
      <c r="P78" s="60">
        <f t="shared" si="27"/>
        <v>2540.5992000000001</v>
      </c>
      <c r="Q78" s="60">
        <f t="shared" si="27"/>
        <v>1698</v>
      </c>
      <c r="R78" s="61">
        <f t="shared" si="27"/>
        <v>1503.1995999999999</v>
      </c>
      <c r="S78" s="62">
        <f t="shared" si="27"/>
        <v>1727.2991999999999</v>
      </c>
      <c r="T78" s="62">
        <f t="shared" si="27"/>
        <v>6031.1880000000001</v>
      </c>
      <c r="U78" s="61">
        <f t="shared" si="27"/>
        <v>8432.8515000000007</v>
      </c>
      <c r="V78" s="63">
        <f t="shared" si="27"/>
        <v>13690.45</v>
      </c>
      <c r="W78" s="63">
        <f t="shared" si="27"/>
        <v>13283.2014</v>
      </c>
      <c r="X78" s="61">
        <f t="shared" si="27"/>
        <v>13501.699000000001</v>
      </c>
      <c r="Y78" s="61">
        <f t="shared" si="27"/>
        <v>10163.1008</v>
      </c>
      <c r="Z78" s="62">
        <f t="shared" si="27"/>
        <v>9386.4992000000002</v>
      </c>
      <c r="AA78" s="62">
        <f t="shared" si="27"/>
        <v>13393.16</v>
      </c>
      <c r="AB78" s="64">
        <f t="shared" si="27"/>
        <v>15584.76</v>
      </c>
      <c r="AC78" s="63">
        <f t="shared" si="27"/>
        <v>18115.4591</v>
      </c>
      <c r="AD78" s="63">
        <f t="shared" si="27"/>
        <v>19503.960600000002</v>
      </c>
      <c r="AE78" s="61">
        <f t="shared" si="27"/>
        <v>21741.010000000002</v>
      </c>
      <c r="AF78" s="61">
        <f t="shared" si="27"/>
        <v>20583.509400000003</v>
      </c>
      <c r="AG78" s="62">
        <f t="shared" si="27"/>
        <v>20852.0082</v>
      </c>
      <c r="AH78" s="64">
        <f t="shared" si="27"/>
        <v>20577.907999999999</v>
      </c>
    </row>
    <row r="79" spans="1:34" collapsed="1" x14ac:dyDescent="0.3">
      <c r="A79" s="57">
        <f t="shared" si="8"/>
        <v>42978</v>
      </c>
      <c r="B79" s="58"/>
      <c r="C79" s="59">
        <f t="shared" si="10"/>
        <v>0</v>
      </c>
      <c r="D79" s="60"/>
      <c r="E79" s="60"/>
      <c r="F79" s="60"/>
      <c r="G79" s="60"/>
      <c r="H79" s="60"/>
      <c r="I79" s="60"/>
      <c r="J79" s="60"/>
      <c r="K79" s="60"/>
      <c r="L79" s="60"/>
      <c r="M79" s="60"/>
      <c r="N79" s="60"/>
      <c r="O79" s="60"/>
      <c r="P79" s="60"/>
      <c r="Q79" s="60"/>
      <c r="R79" s="65">
        <f t="shared" ref="R79:AH79" si="28">R27*R131</f>
        <v>0</v>
      </c>
      <c r="S79" s="62">
        <f t="shared" si="28"/>
        <v>0</v>
      </c>
      <c r="T79" s="62">
        <f t="shared" si="28"/>
        <v>0</v>
      </c>
      <c r="U79" s="65">
        <f t="shared" si="28"/>
        <v>0</v>
      </c>
      <c r="V79" s="65">
        <f t="shared" si="28"/>
        <v>0</v>
      </c>
      <c r="W79" s="65">
        <f t="shared" si="28"/>
        <v>0</v>
      </c>
      <c r="X79" s="65">
        <f t="shared" si="28"/>
        <v>0</v>
      </c>
      <c r="Y79" s="65">
        <f t="shared" si="28"/>
        <v>0</v>
      </c>
      <c r="Z79" s="62">
        <f t="shared" si="28"/>
        <v>0</v>
      </c>
      <c r="AA79" s="62">
        <f t="shared" si="28"/>
        <v>0</v>
      </c>
      <c r="AB79" s="64">
        <f t="shared" si="28"/>
        <v>0</v>
      </c>
      <c r="AC79" s="65">
        <f t="shared" si="28"/>
        <v>0</v>
      </c>
      <c r="AD79" s="65">
        <f t="shared" si="28"/>
        <v>0</v>
      </c>
      <c r="AE79" s="65">
        <f t="shared" si="28"/>
        <v>0</v>
      </c>
      <c r="AF79" s="65">
        <f t="shared" si="28"/>
        <v>0</v>
      </c>
      <c r="AG79" s="62">
        <f t="shared" si="28"/>
        <v>0</v>
      </c>
      <c r="AH79" s="310">
        <f t="shared" si="28"/>
        <v>0</v>
      </c>
    </row>
    <row r="80" spans="1:34" x14ac:dyDescent="0.3">
      <c r="A80" s="57">
        <f t="shared" si="8"/>
        <v>42985</v>
      </c>
      <c r="B80" s="58"/>
      <c r="C80" s="59">
        <f>SUM(D80:AH80)</f>
        <v>0</v>
      </c>
      <c r="D80" s="60"/>
      <c r="E80" s="60"/>
      <c r="F80" s="60"/>
      <c r="G80" s="60"/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5">
        <f t="shared" ref="R80:AH80" si="29">R28*R132</f>
        <v>0</v>
      </c>
      <c r="S80" s="62">
        <f t="shared" si="29"/>
        <v>0</v>
      </c>
      <c r="T80" s="62">
        <f t="shared" si="29"/>
        <v>0</v>
      </c>
      <c r="U80" s="65">
        <f t="shared" si="29"/>
        <v>0</v>
      </c>
      <c r="V80" s="65">
        <f t="shared" si="29"/>
        <v>0</v>
      </c>
      <c r="W80" s="65">
        <f t="shared" si="29"/>
        <v>0</v>
      </c>
      <c r="X80" s="65">
        <f t="shared" si="29"/>
        <v>0</v>
      </c>
      <c r="Y80" s="65">
        <f t="shared" si="29"/>
        <v>0</v>
      </c>
      <c r="Z80" s="62">
        <f t="shared" si="29"/>
        <v>0</v>
      </c>
      <c r="AA80" s="62">
        <f t="shared" si="29"/>
        <v>0</v>
      </c>
      <c r="AB80" s="64">
        <f t="shared" si="29"/>
        <v>0</v>
      </c>
      <c r="AC80" s="65">
        <f t="shared" si="29"/>
        <v>0</v>
      </c>
      <c r="AD80" s="65">
        <f t="shared" si="29"/>
        <v>0</v>
      </c>
      <c r="AE80" s="65">
        <f t="shared" si="29"/>
        <v>0</v>
      </c>
      <c r="AF80" s="65">
        <f t="shared" si="29"/>
        <v>0</v>
      </c>
      <c r="AG80" s="62">
        <f t="shared" si="29"/>
        <v>0</v>
      </c>
      <c r="AH80" s="310">
        <f t="shared" si="29"/>
        <v>0</v>
      </c>
    </row>
    <row r="81" spans="1:34" x14ac:dyDescent="0.3">
      <c r="A81" s="57">
        <f t="shared" si="8"/>
        <v>42992</v>
      </c>
      <c r="B81" s="58"/>
      <c r="C81" s="59">
        <f t="shared" ref="C81:C92" si="30">SUM(D81:AH81)</f>
        <v>0</v>
      </c>
      <c r="D81" s="60"/>
      <c r="E81" s="60"/>
      <c r="F81" s="60"/>
      <c r="G81" s="60"/>
      <c r="H81" s="60"/>
      <c r="I81" s="60"/>
      <c r="J81" s="60"/>
      <c r="K81" s="60"/>
      <c r="L81" s="60"/>
      <c r="M81" s="60"/>
      <c r="N81" s="60"/>
      <c r="O81" s="60"/>
      <c r="P81" s="60"/>
      <c r="Q81" s="60"/>
      <c r="R81" s="65">
        <f t="shared" ref="R81:AH81" si="31">R29*R133</f>
        <v>0</v>
      </c>
      <c r="S81" s="62">
        <f t="shared" si="31"/>
        <v>0</v>
      </c>
      <c r="T81" s="62">
        <f t="shared" si="31"/>
        <v>0</v>
      </c>
      <c r="U81" s="65">
        <f t="shared" si="31"/>
        <v>0</v>
      </c>
      <c r="V81" s="65">
        <f t="shared" si="31"/>
        <v>0</v>
      </c>
      <c r="W81" s="65">
        <f t="shared" si="31"/>
        <v>0</v>
      </c>
      <c r="X81" s="65">
        <f t="shared" si="31"/>
        <v>0</v>
      </c>
      <c r="Y81" s="65">
        <f t="shared" si="31"/>
        <v>0</v>
      </c>
      <c r="Z81" s="62">
        <f t="shared" si="31"/>
        <v>0</v>
      </c>
      <c r="AA81" s="62">
        <f t="shared" si="31"/>
        <v>0</v>
      </c>
      <c r="AB81" s="64">
        <f t="shared" si="31"/>
        <v>0</v>
      </c>
      <c r="AC81" s="65">
        <f t="shared" si="31"/>
        <v>0</v>
      </c>
      <c r="AD81" s="65">
        <f t="shared" si="31"/>
        <v>0</v>
      </c>
      <c r="AE81" s="65">
        <f t="shared" si="31"/>
        <v>0</v>
      </c>
      <c r="AF81" s="65">
        <f t="shared" si="31"/>
        <v>0</v>
      </c>
      <c r="AG81" s="62">
        <f t="shared" si="31"/>
        <v>0</v>
      </c>
      <c r="AH81" s="310">
        <f t="shared" si="31"/>
        <v>0</v>
      </c>
    </row>
    <row r="82" spans="1:34" x14ac:dyDescent="0.3">
      <c r="A82" s="57">
        <f t="shared" si="8"/>
        <v>42999</v>
      </c>
      <c r="B82" s="58"/>
      <c r="C82" s="59">
        <f t="shared" si="30"/>
        <v>796</v>
      </c>
      <c r="D82" s="60"/>
      <c r="E82" s="60"/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5">
        <f t="shared" ref="R82:AH82" si="32">R30*R134</f>
        <v>0</v>
      </c>
      <c r="S82" s="62">
        <f t="shared" si="32"/>
        <v>0</v>
      </c>
      <c r="T82" s="62">
        <f t="shared" si="32"/>
        <v>0</v>
      </c>
      <c r="U82" s="65">
        <f t="shared" si="32"/>
        <v>0</v>
      </c>
      <c r="V82" s="65">
        <f t="shared" si="32"/>
        <v>0</v>
      </c>
      <c r="W82" s="65">
        <f t="shared" si="32"/>
        <v>0</v>
      </c>
      <c r="X82" s="65">
        <f t="shared" si="32"/>
        <v>0</v>
      </c>
      <c r="Y82" s="65">
        <f t="shared" si="32"/>
        <v>0</v>
      </c>
      <c r="Z82" s="62">
        <f t="shared" si="32"/>
        <v>0</v>
      </c>
      <c r="AA82" s="62">
        <f t="shared" si="32"/>
        <v>0</v>
      </c>
      <c r="AB82" s="64">
        <f t="shared" si="32"/>
        <v>0</v>
      </c>
      <c r="AC82" s="65">
        <f t="shared" si="32"/>
        <v>0</v>
      </c>
      <c r="AD82" s="65">
        <f t="shared" si="32"/>
        <v>0</v>
      </c>
      <c r="AE82" s="65">
        <f t="shared" si="32"/>
        <v>0</v>
      </c>
      <c r="AF82" s="65">
        <f t="shared" si="32"/>
        <v>0</v>
      </c>
      <c r="AG82" s="62">
        <f t="shared" si="32"/>
        <v>398</v>
      </c>
      <c r="AH82" s="310">
        <f t="shared" si="32"/>
        <v>398</v>
      </c>
    </row>
    <row r="83" spans="1:34" hidden="1" x14ac:dyDescent="0.3">
      <c r="A83" s="57">
        <f t="shared" si="8"/>
        <v>43006</v>
      </c>
      <c r="B83" s="58"/>
      <c r="C83" s="59">
        <f t="shared" si="30"/>
        <v>796</v>
      </c>
      <c r="D83" s="60"/>
      <c r="E83" s="60"/>
      <c r="F83" s="60"/>
      <c r="G83" s="60"/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5">
        <f t="shared" ref="R83:AH83" si="33">R31*R135</f>
        <v>0</v>
      </c>
      <c r="S83" s="62">
        <f t="shared" si="33"/>
        <v>0</v>
      </c>
      <c r="T83" s="62">
        <f t="shared" si="33"/>
        <v>0</v>
      </c>
      <c r="U83" s="65">
        <f t="shared" si="33"/>
        <v>0</v>
      </c>
      <c r="V83" s="65">
        <f t="shared" si="33"/>
        <v>0</v>
      </c>
      <c r="W83" s="65">
        <f t="shared" si="33"/>
        <v>0</v>
      </c>
      <c r="X83" s="65">
        <f t="shared" si="33"/>
        <v>0</v>
      </c>
      <c r="Y83" s="65">
        <f t="shared" si="33"/>
        <v>0</v>
      </c>
      <c r="Z83" s="62">
        <f t="shared" si="33"/>
        <v>0</v>
      </c>
      <c r="AA83" s="62">
        <f t="shared" si="33"/>
        <v>0</v>
      </c>
      <c r="AB83" s="64">
        <f t="shared" si="33"/>
        <v>0</v>
      </c>
      <c r="AC83" s="65">
        <f t="shared" si="33"/>
        <v>0</v>
      </c>
      <c r="AD83" s="65">
        <f t="shared" si="33"/>
        <v>0</v>
      </c>
      <c r="AE83" s="65">
        <f t="shared" si="33"/>
        <v>0</v>
      </c>
      <c r="AF83" s="65">
        <f t="shared" si="33"/>
        <v>0</v>
      </c>
      <c r="AG83" s="62">
        <f t="shared" si="33"/>
        <v>398</v>
      </c>
      <c r="AH83" s="310">
        <f t="shared" si="33"/>
        <v>398</v>
      </c>
    </row>
    <row r="84" spans="1:34" hidden="1" x14ac:dyDescent="0.3">
      <c r="A84" s="57">
        <f t="shared" si="8"/>
        <v>43013</v>
      </c>
      <c r="B84" s="58"/>
      <c r="C84" s="59">
        <f t="shared" si="30"/>
        <v>2126</v>
      </c>
      <c r="D84" s="60"/>
      <c r="E84" s="60"/>
      <c r="F84" s="60"/>
      <c r="G84" s="60"/>
      <c r="H84" s="60"/>
      <c r="I84" s="60"/>
      <c r="J84" s="60"/>
      <c r="K84" s="60"/>
      <c r="L84" s="60"/>
      <c r="M84" s="60"/>
      <c r="N84" s="60"/>
      <c r="O84" s="60"/>
      <c r="P84" s="60"/>
      <c r="Q84" s="60"/>
      <c r="R84" s="65">
        <f t="shared" ref="R84:AH84" si="34">R32*R136</f>
        <v>190</v>
      </c>
      <c r="S84" s="62">
        <f t="shared" si="34"/>
        <v>190</v>
      </c>
      <c r="T84" s="62">
        <f t="shared" si="34"/>
        <v>190</v>
      </c>
      <c r="U84" s="65">
        <f t="shared" si="34"/>
        <v>190</v>
      </c>
      <c r="V84" s="65">
        <f t="shared" si="34"/>
        <v>190</v>
      </c>
      <c r="W84" s="65">
        <f t="shared" si="34"/>
        <v>190</v>
      </c>
      <c r="X84" s="65">
        <f t="shared" si="34"/>
        <v>190</v>
      </c>
      <c r="Y84" s="65">
        <f t="shared" si="34"/>
        <v>0</v>
      </c>
      <c r="Z84" s="62">
        <f t="shared" si="34"/>
        <v>0</v>
      </c>
      <c r="AA84" s="62">
        <f t="shared" si="34"/>
        <v>0</v>
      </c>
      <c r="AB84" s="64">
        <f t="shared" si="34"/>
        <v>0</v>
      </c>
      <c r="AC84" s="65">
        <f t="shared" si="34"/>
        <v>0</v>
      </c>
      <c r="AD84" s="65">
        <f t="shared" si="34"/>
        <v>0</v>
      </c>
      <c r="AE84" s="65">
        <f t="shared" si="34"/>
        <v>0</v>
      </c>
      <c r="AF84" s="65">
        <f t="shared" si="34"/>
        <v>0</v>
      </c>
      <c r="AG84" s="62">
        <f t="shared" si="34"/>
        <v>398</v>
      </c>
      <c r="AH84" s="310">
        <f t="shared" si="34"/>
        <v>398</v>
      </c>
    </row>
    <row r="85" spans="1:34" hidden="1" outlineLevel="1" x14ac:dyDescent="0.3">
      <c r="A85" s="57">
        <f t="shared" si="8"/>
        <v>43020</v>
      </c>
      <c r="B85" s="58"/>
      <c r="C85" s="59">
        <f t="shared" si="30"/>
        <v>5966</v>
      </c>
      <c r="D85" s="60"/>
      <c r="E85" s="60"/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5">
        <f t="shared" ref="R85:AH85" si="35">R33*R137</f>
        <v>960</v>
      </c>
      <c r="S85" s="62">
        <f t="shared" si="35"/>
        <v>960</v>
      </c>
      <c r="T85" s="62">
        <f t="shared" si="35"/>
        <v>960</v>
      </c>
      <c r="U85" s="65">
        <f t="shared" si="35"/>
        <v>960</v>
      </c>
      <c r="V85" s="65">
        <f t="shared" si="35"/>
        <v>570</v>
      </c>
      <c r="W85" s="65">
        <f t="shared" si="35"/>
        <v>380</v>
      </c>
      <c r="X85" s="65">
        <f t="shared" si="35"/>
        <v>380</v>
      </c>
      <c r="Y85" s="65">
        <f t="shared" si="35"/>
        <v>0</v>
      </c>
      <c r="Z85" s="62">
        <f t="shared" si="35"/>
        <v>0</v>
      </c>
      <c r="AA85" s="62">
        <f t="shared" si="35"/>
        <v>0</v>
      </c>
      <c r="AB85" s="66">
        <f t="shared" si="35"/>
        <v>0</v>
      </c>
      <c r="AC85" s="65">
        <f t="shared" si="35"/>
        <v>0</v>
      </c>
      <c r="AD85" s="65">
        <f t="shared" si="35"/>
        <v>0</v>
      </c>
      <c r="AE85" s="65">
        <f t="shared" si="35"/>
        <v>0</v>
      </c>
      <c r="AF85" s="65">
        <f t="shared" si="35"/>
        <v>0</v>
      </c>
      <c r="AG85" s="62">
        <f t="shared" si="35"/>
        <v>398</v>
      </c>
      <c r="AH85" s="310">
        <f t="shared" si="35"/>
        <v>398</v>
      </c>
    </row>
    <row r="86" spans="1:34" hidden="1" outlineLevel="1" x14ac:dyDescent="0.3">
      <c r="A86" s="57">
        <f t="shared" si="8"/>
        <v>43027</v>
      </c>
      <c r="B86" s="58"/>
      <c r="C86" s="59">
        <f t="shared" si="30"/>
        <v>5966</v>
      </c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5">
        <f t="shared" ref="R86:AH86" si="36">R34*R138</f>
        <v>960</v>
      </c>
      <c r="S86" s="62">
        <f t="shared" si="36"/>
        <v>960</v>
      </c>
      <c r="T86" s="62">
        <f t="shared" si="36"/>
        <v>960</v>
      </c>
      <c r="U86" s="65">
        <f t="shared" si="36"/>
        <v>960</v>
      </c>
      <c r="V86" s="65">
        <f t="shared" si="36"/>
        <v>570</v>
      </c>
      <c r="W86" s="65">
        <f t="shared" si="36"/>
        <v>380</v>
      </c>
      <c r="X86" s="65">
        <f t="shared" si="36"/>
        <v>380</v>
      </c>
      <c r="Y86" s="65">
        <f t="shared" si="36"/>
        <v>0</v>
      </c>
      <c r="Z86" s="62">
        <f t="shared" si="36"/>
        <v>0</v>
      </c>
      <c r="AA86" s="62">
        <f t="shared" si="36"/>
        <v>0</v>
      </c>
      <c r="AB86" s="66">
        <f t="shared" si="36"/>
        <v>0</v>
      </c>
      <c r="AC86" s="65">
        <f t="shared" si="36"/>
        <v>0</v>
      </c>
      <c r="AD86" s="65">
        <f t="shared" si="36"/>
        <v>0</v>
      </c>
      <c r="AE86" s="65">
        <f t="shared" si="36"/>
        <v>0</v>
      </c>
      <c r="AF86" s="65">
        <f t="shared" si="36"/>
        <v>0</v>
      </c>
      <c r="AG86" s="62">
        <f t="shared" si="36"/>
        <v>398</v>
      </c>
      <c r="AH86" s="310">
        <f t="shared" si="36"/>
        <v>398</v>
      </c>
    </row>
    <row r="87" spans="1:34" hidden="1" outlineLevel="1" x14ac:dyDescent="0.3">
      <c r="A87" s="57">
        <f t="shared" si="8"/>
        <v>43034</v>
      </c>
      <c r="B87" s="58"/>
      <c r="C87" s="59">
        <f t="shared" si="30"/>
        <v>5966</v>
      </c>
      <c r="D87" s="60"/>
      <c r="E87" s="60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5">
        <f t="shared" ref="R87:AH87" si="37">R35*R139</f>
        <v>960</v>
      </c>
      <c r="S87" s="62">
        <f t="shared" si="37"/>
        <v>960</v>
      </c>
      <c r="T87" s="62">
        <f t="shared" si="37"/>
        <v>960</v>
      </c>
      <c r="U87" s="65">
        <f t="shared" si="37"/>
        <v>960</v>
      </c>
      <c r="V87" s="65">
        <f t="shared" si="37"/>
        <v>570</v>
      </c>
      <c r="W87" s="65">
        <f t="shared" si="37"/>
        <v>380</v>
      </c>
      <c r="X87" s="65">
        <f t="shared" si="37"/>
        <v>380</v>
      </c>
      <c r="Y87" s="65">
        <f t="shared" si="37"/>
        <v>0</v>
      </c>
      <c r="Z87" s="62">
        <f t="shared" si="37"/>
        <v>0</v>
      </c>
      <c r="AA87" s="62">
        <f t="shared" si="37"/>
        <v>0</v>
      </c>
      <c r="AB87" s="66">
        <f t="shared" si="37"/>
        <v>0</v>
      </c>
      <c r="AC87" s="65">
        <f t="shared" si="37"/>
        <v>0</v>
      </c>
      <c r="AD87" s="65">
        <f t="shared" si="37"/>
        <v>0</v>
      </c>
      <c r="AE87" s="65">
        <f t="shared" si="37"/>
        <v>0</v>
      </c>
      <c r="AF87" s="65">
        <f t="shared" si="37"/>
        <v>0</v>
      </c>
      <c r="AG87" s="62">
        <f t="shared" si="37"/>
        <v>398</v>
      </c>
      <c r="AH87" s="310">
        <f t="shared" si="37"/>
        <v>398</v>
      </c>
    </row>
    <row r="88" spans="1:34" hidden="1" outlineLevel="1" x14ac:dyDescent="0.3">
      <c r="A88" s="57">
        <f t="shared" si="8"/>
        <v>43041</v>
      </c>
      <c r="B88" s="58"/>
      <c r="C88" s="59">
        <f t="shared" si="30"/>
        <v>5966</v>
      </c>
      <c r="D88" s="60"/>
      <c r="E88" s="60"/>
      <c r="F88" s="60"/>
      <c r="G88" s="60"/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5">
        <f t="shared" ref="R88:AH88" si="38">R36*R140</f>
        <v>960</v>
      </c>
      <c r="S88" s="62">
        <f t="shared" si="38"/>
        <v>960</v>
      </c>
      <c r="T88" s="62">
        <f t="shared" si="38"/>
        <v>960</v>
      </c>
      <c r="U88" s="65">
        <f t="shared" si="38"/>
        <v>960</v>
      </c>
      <c r="V88" s="65">
        <f t="shared" si="38"/>
        <v>570</v>
      </c>
      <c r="W88" s="65">
        <f t="shared" si="38"/>
        <v>380</v>
      </c>
      <c r="X88" s="65">
        <f t="shared" si="38"/>
        <v>380</v>
      </c>
      <c r="Y88" s="65">
        <f t="shared" si="38"/>
        <v>0</v>
      </c>
      <c r="Z88" s="62">
        <f t="shared" si="38"/>
        <v>0</v>
      </c>
      <c r="AA88" s="62">
        <f t="shared" si="38"/>
        <v>0</v>
      </c>
      <c r="AB88" s="66">
        <f t="shared" si="38"/>
        <v>0</v>
      </c>
      <c r="AC88" s="65">
        <f t="shared" si="38"/>
        <v>0</v>
      </c>
      <c r="AD88" s="65">
        <f t="shared" si="38"/>
        <v>0</v>
      </c>
      <c r="AE88" s="65">
        <f t="shared" si="38"/>
        <v>0</v>
      </c>
      <c r="AF88" s="65">
        <f t="shared" si="38"/>
        <v>0</v>
      </c>
      <c r="AG88" s="62">
        <f t="shared" si="38"/>
        <v>398</v>
      </c>
      <c r="AH88" s="310">
        <f t="shared" si="38"/>
        <v>398</v>
      </c>
    </row>
    <row r="89" spans="1:34" hidden="1" outlineLevel="1" x14ac:dyDescent="0.3">
      <c r="A89" s="57">
        <f t="shared" si="8"/>
        <v>43048</v>
      </c>
      <c r="B89" s="58"/>
      <c r="C89" s="59">
        <f t="shared" si="30"/>
        <v>5966</v>
      </c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5">
        <f t="shared" ref="R89:AH89" si="39">R37*R141</f>
        <v>960</v>
      </c>
      <c r="S89" s="62">
        <f t="shared" si="39"/>
        <v>960</v>
      </c>
      <c r="T89" s="62">
        <f t="shared" si="39"/>
        <v>960</v>
      </c>
      <c r="U89" s="65">
        <f t="shared" si="39"/>
        <v>960</v>
      </c>
      <c r="V89" s="65">
        <f t="shared" si="39"/>
        <v>570</v>
      </c>
      <c r="W89" s="65">
        <f t="shared" si="39"/>
        <v>380</v>
      </c>
      <c r="X89" s="65">
        <f t="shared" si="39"/>
        <v>380</v>
      </c>
      <c r="Y89" s="65">
        <f t="shared" si="39"/>
        <v>0</v>
      </c>
      <c r="Z89" s="62">
        <f t="shared" si="39"/>
        <v>0</v>
      </c>
      <c r="AA89" s="62">
        <f t="shared" si="39"/>
        <v>0</v>
      </c>
      <c r="AB89" s="66">
        <f t="shared" si="39"/>
        <v>0</v>
      </c>
      <c r="AC89" s="65">
        <f t="shared" si="39"/>
        <v>0</v>
      </c>
      <c r="AD89" s="65">
        <f t="shared" si="39"/>
        <v>0</v>
      </c>
      <c r="AE89" s="65">
        <f t="shared" si="39"/>
        <v>0</v>
      </c>
      <c r="AF89" s="65">
        <f t="shared" si="39"/>
        <v>0</v>
      </c>
      <c r="AG89" s="62">
        <f t="shared" si="39"/>
        <v>398</v>
      </c>
      <c r="AH89" s="310">
        <f t="shared" si="39"/>
        <v>398</v>
      </c>
    </row>
    <row r="90" spans="1:34" hidden="1" outlineLevel="1" x14ac:dyDescent="0.3">
      <c r="A90" s="57">
        <f t="shared" si="8"/>
        <v>43055</v>
      </c>
      <c r="B90" s="58"/>
      <c r="C90" s="59">
        <f t="shared" si="30"/>
        <v>5966</v>
      </c>
      <c r="D90" s="60"/>
      <c r="E90" s="60"/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5">
        <f t="shared" ref="R90:AH90" si="40">R38*R142</f>
        <v>960</v>
      </c>
      <c r="S90" s="62">
        <f t="shared" si="40"/>
        <v>960</v>
      </c>
      <c r="T90" s="62">
        <f t="shared" si="40"/>
        <v>960</v>
      </c>
      <c r="U90" s="65">
        <f t="shared" si="40"/>
        <v>960</v>
      </c>
      <c r="V90" s="65">
        <f t="shared" si="40"/>
        <v>570</v>
      </c>
      <c r="W90" s="65">
        <f t="shared" si="40"/>
        <v>380</v>
      </c>
      <c r="X90" s="65">
        <f t="shared" si="40"/>
        <v>380</v>
      </c>
      <c r="Y90" s="65">
        <f t="shared" si="40"/>
        <v>0</v>
      </c>
      <c r="Z90" s="62">
        <f t="shared" si="40"/>
        <v>0</v>
      </c>
      <c r="AA90" s="62">
        <f t="shared" si="40"/>
        <v>0</v>
      </c>
      <c r="AB90" s="66">
        <f t="shared" si="40"/>
        <v>0</v>
      </c>
      <c r="AC90" s="65">
        <f t="shared" si="40"/>
        <v>0</v>
      </c>
      <c r="AD90" s="65">
        <f t="shared" si="40"/>
        <v>0</v>
      </c>
      <c r="AE90" s="65">
        <f t="shared" si="40"/>
        <v>0</v>
      </c>
      <c r="AF90" s="65">
        <f t="shared" si="40"/>
        <v>0</v>
      </c>
      <c r="AG90" s="62">
        <f t="shared" si="40"/>
        <v>398</v>
      </c>
      <c r="AH90" s="310">
        <f t="shared" si="40"/>
        <v>398</v>
      </c>
    </row>
    <row r="91" spans="1:34" hidden="1" outlineLevel="1" x14ac:dyDescent="0.3">
      <c r="A91" s="57">
        <f t="shared" si="8"/>
        <v>43062</v>
      </c>
      <c r="B91" s="58"/>
      <c r="C91" s="59">
        <f t="shared" si="30"/>
        <v>5966</v>
      </c>
      <c r="D91" s="60"/>
      <c r="E91" s="60"/>
      <c r="F91" s="60"/>
      <c r="G91" s="60"/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5">
        <f t="shared" ref="R91:AH91" si="41">R39*R143</f>
        <v>960</v>
      </c>
      <c r="S91" s="62">
        <f t="shared" si="41"/>
        <v>960</v>
      </c>
      <c r="T91" s="62">
        <f t="shared" si="41"/>
        <v>960</v>
      </c>
      <c r="U91" s="65">
        <f t="shared" si="41"/>
        <v>960</v>
      </c>
      <c r="V91" s="65">
        <f t="shared" si="41"/>
        <v>570</v>
      </c>
      <c r="W91" s="65">
        <f t="shared" si="41"/>
        <v>380</v>
      </c>
      <c r="X91" s="65">
        <f t="shared" si="41"/>
        <v>380</v>
      </c>
      <c r="Y91" s="65">
        <f t="shared" si="41"/>
        <v>0</v>
      </c>
      <c r="Z91" s="62">
        <f t="shared" si="41"/>
        <v>0</v>
      </c>
      <c r="AA91" s="62">
        <f t="shared" si="41"/>
        <v>0</v>
      </c>
      <c r="AB91" s="66">
        <f t="shared" si="41"/>
        <v>0</v>
      </c>
      <c r="AC91" s="65">
        <f t="shared" si="41"/>
        <v>0</v>
      </c>
      <c r="AD91" s="65">
        <f t="shared" si="41"/>
        <v>0</v>
      </c>
      <c r="AE91" s="65">
        <f t="shared" si="41"/>
        <v>0</v>
      </c>
      <c r="AF91" s="65">
        <f t="shared" si="41"/>
        <v>0</v>
      </c>
      <c r="AG91" s="62">
        <f t="shared" si="41"/>
        <v>398</v>
      </c>
      <c r="AH91" s="310">
        <f t="shared" si="41"/>
        <v>398</v>
      </c>
    </row>
    <row r="92" spans="1:34" hidden="1" outlineLevel="1" x14ac:dyDescent="0.3">
      <c r="A92" s="57">
        <f t="shared" si="8"/>
        <v>43069</v>
      </c>
      <c r="B92" s="58"/>
      <c r="C92" s="59">
        <f t="shared" si="30"/>
        <v>5966</v>
      </c>
      <c r="D92" s="60"/>
      <c r="E92" s="60"/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5">
        <f t="shared" ref="R92:AH92" si="42">R40*R144</f>
        <v>960</v>
      </c>
      <c r="S92" s="62">
        <f t="shared" si="42"/>
        <v>960</v>
      </c>
      <c r="T92" s="62">
        <f t="shared" si="42"/>
        <v>960</v>
      </c>
      <c r="U92" s="65">
        <f t="shared" si="42"/>
        <v>960</v>
      </c>
      <c r="V92" s="65">
        <f t="shared" si="42"/>
        <v>570</v>
      </c>
      <c r="W92" s="65">
        <f t="shared" si="42"/>
        <v>380</v>
      </c>
      <c r="X92" s="65">
        <f t="shared" si="42"/>
        <v>380</v>
      </c>
      <c r="Y92" s="65">
        <f t="shared" si="42"/>
        <v>0</v>
      </c>
      <c r="Z92" s="62">
        <f t="shared" si="42"/>
        <v>0</v>
      </c>
      <c r="AA92" s="62">
        <f t="shared" si="42"/>
        <v>0</v>
      </c>
      <c r="AB92" s="66">
        <f t="shared" si="42"/>
        <v>0</v>
      </c>
      <c r="AC92" s="65">
        <f t="shared" si="42"/>
        <v>0</v>
      </c>
      <c r="AD92" s="65">
        <f t="shared" si="42"/>
        <v>0</v>
      </c>
      <c r="AE92" s="65">
        <f t="shared" si="42"/>
        <v>0</v>
      </c>
      <c r="AF92" s="65">
        <f t="shared" si="42"/>
        <v>0</v>
      </c>
      <c r="AG92" s="62">
        <f t="shared" si="42"/>
        <v>398</v>
      </c>
      <c r="AH92" s="311">
        <f t="shared" si="42"/>
        <v>398</v>
      </c>
    </row>
    <row r="93" spans="1:34" collapsed="1" x14ac:dyDescent="0.3">
      <c r="A93" s="57"/>
      <c r="B93" s="38"/>
      <c r="C93" s="328">
        <f t="shared" ref="C93:AH93" si="43">C82-C60</f>
        <v>-272942</v>
      </c>
      <c r="D93" s="67">
        <f t="shared" si="43"/>
        <v>0</v>
      </c>
      <c r="E93" s="67">
        <f t="shared" si="43"/>
        <v>0</v>
      </c>
      <c r="F93" s="67">
        <f t="shared" si="43"/>
        <v>0</v>
      </c>
      <c r="G93" s="67">
        <f t="shared" si="43"/>
        <v>0</v>
      </c>
      <c r="H93" s="67">
        <f t="shared" si="43"/>
        <v>0</v>
      </c>
      <c r="I93" s="67">
        <f t="shared" si="43"/>
        <v>0</v>
      </c>
      <c r="J93" s="67">
        <f t="shared" si="43"/>
        <v>0</v>
      </c>
      <c r="K93" s="67">
        <f t="shared" si="43"/>
        <v>0</v>
      </c>
      <c r="L93" s="67">
        <f t="shared" si="43"/>
        <v>0</v>
      </c>
      <c r="M93" s="67">
        <f t="shared" si="43"/>
        <v>0</v>
      </c>
      <c r="N93" s="67">
        <f t="shared" si="43"/>
        <v>0</v>
      </c>
      <c r="O93" s="67">
        <f t="shared" si="43"/>
        <v>0</v>
      </c>
      <c r="P93" s="67">
        <f t="shared" si="43"/>
        <v>0</v>
      </c>
      <c r="Q93" s="67">
        <f t="shared" si="43"/>
        <v>0</v>
      </c>
      <c r="R93" s="67">
        <f t="shared" si="43"/>
        <v>-6606</v>
      </c>
      <c r="S93" s="67">
        <f t="shared" si="43"/>
        <v>-6606</v>
      </c>
      <c r="T93" s="67">
        <f t="shared" si="43"/>
        <v>-6606</v>
      </c>
      <c r="U93" s="67">
        <f t="shared" si="43"/>
        <v>-4166.3999999999996</v>
      </c>
      <c r="V93" s="67">
        <f t="shared" si="43"/>
        <v>-4166.3999999999996</v>
      </c>
      <c r="W93" s="67">
        <f t="shared" si="43"/>
        <v>-4166.3999999999996</v>
      </c>
      <c r="X93" s="67">
        <f t="shared" si="43"/>
        <v>-4166.3999999999996</v>
      </c>
      <c r="Y93" s="67">
        <f t="shared" si="43"/>
        <v>-4166.3999999999996</v>
      </c>
      <c r="Z93" s="67">
        <f t="shared" si="43"/>
        <v>-25380</v>
      </c>
      <c r="AA93" s="67">
        <f t="shared" si="43"/>
        <v>-25380</v>
      </c>
      <c r="AB93" s="67">
        <f t="shared" si="43"/>
        <v>-20040</v>
      </c>
      <c r="AC93" s="67">
        <f t="shared" si="43"/>
        <v>-20079</v>
      </c>
      <c r="AD93" s="67">
        <f t="shared" si="43"/>
        <v>-20079</v>
      </c>
      <c r="AE93" s="67">
        <f t="shared" si="43"/>
        <v>-25323</v>
      </c>
      <c r="AF93" s="67">
        <f t="shared" si="43"/>
        <v>-30981</v>
      </c>
      <c r="AG93" s="67">
        <f t="shared" si="43"/>
        <v>-32515</v>
      </c>
      <c r="AH93" s="67">
        <f t="shared" si="43"/>
        <v>-32515</v>
      </c>
    </row>
    <row r="94" spans="1:34" ht="15.6" x14ac:dyDescent="0.3">
      <c r="B94" s="208"/>
      <c r="C94" s="283"/>
      <c r="D94" s="56"/>
    </row>
    <row r="95" spans="1:34" ht="15.6" x14ac:dyDescent="0.3">
      <c r="B95" s="208"/>
      <c r="C95" s="208"/>
      <c r="D95" s="56"/>
    </row>
    <row r="96" spans="1:34" x14ac:dyDescent="0.3">
      <c r="C96" s="68">
        <f t="shared" ref="C96:T96" si="44">C44</f>
        <v>42978</v>
      </c>
      <c r="D96" s="68">
        <f t="shared" si="44"/>
        <v>42985</v>
      </c>
      <c r="E96" s="68">
        <f t="shared" si="44"/>
        <v>42992</v>
      </c>
      <c r="F96" s="68">
        <f t="shared" si="44"/>
        <v>42999</v>
      </c>
      <c r="G96" s="68">
        <f t="shared" si="44"/>
        <v>43006</v>
      </c>
      <c r="H96" s="68">
        <f t="shared" si="44"/>
        <v>43013</v>
      </c>
      <c r="I96" s="68">
        <f t="shared" si="44"/>
        <v>43020</v>
      </c>
      <c r="J96" s="68">
        <f t="shared" si="44"/>
        <v>43027</v>
      </c>
      <c r="K96" s="68">
        <f t="shared" si="44"/>
        <v>43034</v>
      </c>
      <c r="L96" s="68">
        <f t="shared" si="44"/>
        <v>43041</v>
      </c>
      <c r="M96" s="68">
        <f t="shared" si="44"/>
        <v>43048</v>
      </c>
      <c r="N96" s="68">
        <f t="shared" si="44"/>
        <v>43055</v>
      </c>
      <c r="O96" s="68">
        <f t="shared" si="44"/>
        <v>43062</v>
      </c>
      <c r="P96" s="68">
        <f t="shared" si="44"/>
        <v>43069</v>
      </c>
      <c r="Q96" s="68">
        <f t="shared" si="44"/>
        <v>43076</v>
      </c>
      <c r="R96" s="68">
        <f t="shared" si="44"/>
        <v>43083</v>
      </c>
      <c r="S96" s="68">
        <f t="shared" si="44"/>
        <v>43090</v>
      </c>
      <c r="T96" s="68">
        <f t="shared" si="44"/>
        <v>43097</v>
      </c>
      <c r="U96" s="69"/>
      <c r="V96" s="69"/>
    </row>
    <row r="97" spans="1:35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5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5" x14ac:dyDescent="0.3">
      <c r="A99" s="447" t="s">
        <v>32</v>
      </c>
      <c r="B99" s="448"/>
      <c r="C99" s="89"/>
      <c r="D99" s="89"/>
      <c r="E99" s="89"/>
      <c r="F99" s="89">
        <v>796</v>
      </c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5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5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5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5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5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5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5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5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5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5" x14ac:dyDescent="0.3">
      <c r="U109" s="107"/>
      <c r="V109" s="107"/>
    </row>
    <row r="110" spans="1:35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5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  <c r="AH111" s="48">
        <v>31</v>
      </c>
    </row>
    <row r="112" spans="1:35" s="92" customFormat="1" x14ac:dyDescent="0.3">
      <c r="A112" s="51" t="s">
        <v>29</v>
      </c>
      <c r="B112" s="52"/>
      <c r="C112" s="105">
        <f>C60/C8</f>
        <v>333.01459854014598</v>
      </c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5">
        <v>183.5</v>
      </c>
      <c r="S112" s="55">
        <v>183.5</v>
      </c>
      <c r="T112" s="55">
        <v>183.5</v>
      </c>
      <c r="U112" s="55">
        <v>173.6</v>
      </c>
      <c r="V112" s="55">
        <v>173.6</v>
      </c>
      <c r="W112" s="55">
        <v>173.6</v>
      </c>
      <c r="X112" s="55">
        <v>173.6</v>
      </c>
      <c r="Y112" s="55">
        <v>173.6</v>
      </c>
      <c r="Z112" s="55">
        <v>423</v>
      </c>
      <c r="AA112" s="55">
        <v>423</v>
      </c>
      <c r="AB112" s="55">
        <v>334</v>
      </c>
      <c r="AC112" s="55">
        <v>291</v>
      </c>
      <c r="AD112" s="55">
        <v>291</v>
      </c>
      <c r="AE112" s="55">
        <v>367</v>
      </c>
      <c r="AF112" s="55">
        <v>449</v>
      </c>
      <c r="AG112" s="55">
        <v>477</v>
      </c>
      <c r="AH112" s="317">
        <v>477</v>
      </c>
      <c r="AI112" s="166"/>
    </row>
    <row r="113" spans="1:34" hidden="1" x14ac:dyDescent="0.3">
      <c r="A113" s="57">
        <f t="shared" ref="A113:A144" si="45">+A61</f>
        <v>42102</v>
      </c>
      <c r="B113" s="58"/>
      <c r="C113" s="59">
        <f t="shared" ref="C113:C144" si="46">IF(C9=0,0,C61/C9)</f>
        <v>173.23745579150585</v>
      </c>
      <c r="D113" s="60">
        <v>0</v>
      </c>
      <c r="E113" s="60">
        <v>0</v>
      </c>
      <c r="F113" s="60">
        <v>74.311700000000002</v>
      </c>
      <c r="G113" s="60">
        <v>74.311700000000002</v>
      </c>
      <c r="H113" s="60">
        <v>74.311700000000002</v>
      </c>
      <c r="I113" s="60">
        <v>130</v>
      </c>
      <c r="J113" s="60">
        <v>90</v>
      </c>
      <c r="K113" s="60">
        <v>90</v>
      </c>
      <c r="L113" s="60">
        <v>90</v>
      </c>
      <c r="M113" s="60">
        <v>83.4</v>
      </c>
      <c r="N113" s="60">
        <v>102.35</v>
      </c>
      <c r="O113" s="60">
        <v>108.675</v>
      </c>
      <c r="P113" s="60">
        <v>83.4</v>
      </c>
      <c r="Q113" s="60">
        <v>85.05</v>
      </c>
      <c r="R113" s="61">
        <v>85.05</v>
      </c>
      <c r="S113" s="62">
        <v>138.75</v>
      </c>
      <c r="T113" s="62">
        <v>126.7941</v>
      </c>
      <c r="U113" s="61">
        <v>138.21209999999999</v>
      </c>
      <c r="V113" s="63">
        <v>272.90300000000002</v>
      </c>
      <c r="W113" s="63">
        <v>300.5231</v>
      </c>
      <c r="X113" s="61">
        <v>300.5231</v>
      </c>
      <c r="Y113" s="61">
        <v>297.62860000000001</v>
      </c>
      <c r="Z113" s="62">
        <v>293.36</v>
      </c>
      <c r="AA113" s="62">
        <v>293.36</v>
      </c>
      <c r="AB113" s="64">
        <v>313.8</v>
      </c>
      <c r="AC113" s="63">
        <v>495.5</v>
      </c>
      <c r="AD113" s="63">
        <v>365.69229999999999</v>
      </c>
      <c r="AE113" s="61">
        <v>358.78059999999999</v>
      </c>
      <c r="AF113" s="61">
        <v>367.90249999999997</v>
      </c>
      <c r="AG113" s="62">
        <v>367.90249999999997</v>
      </c>
      <c r="AH113" s="64">
        <v>356.95</v>
      </c>
    </row>
    <row r="114" spans="1:34" hidden="1" x14ac:dyDescent="0.3">
      <c r="A114" s="57">
        <f t="shared" si="45"/>
        <v>42123</v>
      </c>
      <c r="B114" s="58"/>
      <c r="C114" s="59">
        <f t="shared" si="46"/>
        <v>173.70408591800353</v>
      </c>
      <c r="D114" s="60">
        <v>110</v>
      </c>
      <c r="E114" s="60">
        <v>110</v>
      </c>
      <c r="F114" s="60">
        <v>74.769199999999998</v>
      </c>
      <c r="G114" s="60">
        <v>75.089699999999993</v>
      </c>
      <c r="H114" s="60">
        <v>75.089699999999993</v>
      </c>
      <c r="I114" s="60">
        <v>123.33329999999999</v>
      </c>
      <c r="J114" s="60">
        <v>100</v>
      </c>
      <c r="K114" s="60">
        <v>96.666700000000006</v>
      </c>
      <c r="L114" s="60">
        <v>96.666700000000006</v>
      </c>
      <c r="M114" s="60">
        <v>90.05</v>
      </c>
      <c r="N114" s="60">
        <v>113.2333</v>
      </c>
      <c r="O114" s="60">
        <v>127.45</v>
      </c>
      <c r="P114" s="60">
        <v>90.05</v>
      </c>
      <c r="Q114" s="60">
        <v>90.04</v>
      </c>
      <c r="R114" s="61">
        <v>90.04</v>
      </c>
      <c r="S114" s="62">
        <v>135.5</v>
      </c>
      <c r="T114" s="62">
        <v>124.44119999999999</v>
      </c>
      <c r="U114" s="61">
        <v>135.78790000000001</v>
      </c>
      <c r="V114" s="63">
        <v>269.87270000000001</v>
      </c>
      <c r="W114" s="63">
        <v>292.27140000000003</v>
      </c>
      <c r="X114" s="61">
        <v>295.7867</v>
      </c>
      <c r="Y114" s="61">
        <v>289.82220000000001</v>
      </c>
      <c r="Z114" s="62">
        <v>283.34550000000002</v>
      </c>
      <c r="AA114" s="62">
        <v>283.34550000000002</v>
      </c>
      <c r="AB114" s="64">
        <v>300.64999999999998</v>
      </c>
      <c r="AC114" s="63">
        <v>361.88889999999998</v>
      </c>
      <c r="AD114" s="63">
        <v>347</v>
      </c>
      <c r="AE114" s="61">
        <v>336.26580000000001</v>
      </c>
      <c r="AF114" s="61">
        <v>351.33609999999999</v>
      </c>
      <c r="AG114" s="62">
        <v>351.33609999999999</v>
      </c>
      <c r="AH114" s="64">
        <v>338.12060000000002</v>
      </c>
    </row>
    <row r="115" spans="1:34" hidden="1" outlineLevel="1" x14ac:dyDescent="0.3">
      <c r="A115" s="57">
        <f t="shared" si="45"/>
        <v>42142</v>
      </c>
      <c r="B115" s="58"/>
      <c r="C115" s="59">
        <f t="shared" si="46"/>
        <v>178.15924610281922</v>
      </c>
      <c r="D115" s="60">
        <v>0</v>
      </c>
      <c r="E115" s="60">
        <v>0</v>
      </c>
      <c r="F115" s="60">
        <v>71.525000000000006</v>
      </c>
      <c r="G115" s="60">
        <v>72.308599999999998</v>
      </c>
      <c r="H115" s="60">
        <v>74.488100000000003</v>
      </c>
      <c r="I115" s="60">
        <v>58.333300000000001</v>
      </c>
      <c r="J115" s="60">
        <v>90</v>
      </c>
      <c r="K115" s="60">
        <v>90</v>
      </c>
      <c r="L115" s="60">
        <v>90</v>
      </c>
      <c r="M115" s="60">
        <v>83.4</v>
      </c>
      <c r="N115" s="60">
        <v>102.35</v>
      </c>
      <c r="O115" s="60">
        <v>122.94</v>
      </c>
      <c r="P115" s="60">
        <v>83.4</v>
      </c>
      <c r="Q115" s="60">
        <v>85.05</v>
      </c>
      <c r="R115" s="61">
        <v>86.04</v>
      </c>
      <c r="S115" s="62">
        <v>125.4545</v>
      </c>
      <c r="T115" s="62">
        <v>125.41670000000001</v>
      </c>
      <c r="U115" s="61">
        <v>138.0882</v>
      </c>
      <c r="V115" s="63">
        <v>268.17579999999998</v>
      </c>
      <c r="W115" s="63">
        <v>291.67689999999999</v>
      </c>
      <c r="X115" s="61">
        <v>295.48570000000001</v>
      </c>
      <c r="Y115" s="61">
        <v>289.2235</v>
      </c>
      <c r="Z115" s="62">
        <v>304.38319999999999</v>
      </c>
      <c r="AA115" s="62">
        <v>305.16399999999999</v>
      </c>
      <c r="AB115" s="64">
        <v>314.29899999999998</v>
      </c>
      <c r="AC115" s="63">
        <v>355.10230000000001</v>
      </c>
      <c r="AD115" s="63">
        <v>342.12939999999998</v>
      </c>
      <c r="AE115" s="61">
        <v>338.04899999999998</v>
      </c>
      <c r="AF115" s="61">
        <v>351.33609999999999</v>
      </c>
      <c r="AG115" s="62">
        <v>351.33609999999999</v>
      </c>
      <c r="AH115" s="64">
        <v>338.12060000000002</v>
      </c>
    </row>
    <row r="116" spans="1:34" hidden="1" outlineLevel="1" x14ac:dyDescent="0.3">
      <c r="A116" s="57">
        <f t="shared" si="45"/>
        <v>42157</v>
      </c>
      <c r="B116" s="58"/>
      <c r="C116" s="59">
        <f t="shared" si="46"/>
        <v>176.02857430769234</v>
      </c>
      <c r="D116" s="60">
        <v>0</v>
      </c>
      <c r="E116" s="60">
        <v>0</v>
      </c>
      <c r="F116" s="60">
        <v>71.525000000000006</v>
      </c>
      <c r="G116" s="60">
        <v>72.308599999999998</v>
      </c>
      <c r="H116" s="60">
        <v>74.488100000000003</v>
      </c>
      <c r="I116" s="60">
        <v>58.333300000000001</v>
      </c>
      <c r="J116" s="60">
        <v>90</v>
      </c>
      <c r="K116" s="60">
        <v>90</v>
      </c>
      <c r="L116" s="60">
        <v>90</v>
      </c>
      <c r="M116" s="60">
        <v>91.007099999999994</v>
      </c>
      <c r="N116" s="60">
        <v>98.2333</v>
      </c>
      <c r="O116" s="60">
        <v>116.63330000000001</v>
      </c>
      <c r="P116" s="60">
        <v>94.4</v>
      </c>
      <c r="Q116" s="60">
        <v>95.866699999999994</v>
      </c>
      <c r="R116" s="61">
        <v>95.866699999999994</v>
      </c>
      <c r="S116" s="62">
        <v>126.66670000000001</v>
      </c>
      <c r="T116" s="62">
        <v>127.8378</v>
      </c>
      <c r="U116" s="61">
        <v>140.5882</v>
      </c>
      <c r="V116" s="63">
        <v>268.17579999999998</v>
      </c>
      <c r="W116" s="63">
        <v>291.67689999999999</v>
      </c>
      <c r="X116" s="61">
        <v>294.8</v>
      </c>
      <c r="Y116" s="61">
        <v>292.75290000000001</v>
      </c>
      <c r="Z116" s="62">
        <v>279.35809999999998</v>
      </c>
      <c r="AA116" s="62">
        <v>280.64870000000002</v>
      </c>
      <c r="AB116" s="64">
        <v>290.37389999999999</v>
      </c>
      <c r="AC116" s="63">
        <v>371.31939999999997</v>
      </c>
      <c r="AD116" s="63">
        <v>357.01949999999999</v>
      </c>
      <c r="AE116" s="61">
        <v>344.65129999999999</v>
      </c>
      <c r="AF116" s="61">
        <v>360.85250000000002</v>
      </c>
      <c r="AG116" s="62">
        <v>365.47629999999998</v>
      </c>
      <c r="AH116" s="64">
        <v>353.78059999999999</v>
      </c>
    </row>
    <row r="117" spans="1:34" hidden="1" outlineLevel="1" x14ac:dyDescent="0.3">
      <c r="A117" s="57">
        <f t="shared" si="45"/>
        <v>42172</v>
      </c>
      <c r="B117" s="58"/>
      <c r="C117" s="59">
        <f t="shared" si="46"/>
        <v>166.32933613916944</v>
      </c>
      <c r="D117" s="60">
        <v>63</v>
      </c>
      <c r="E117" s="60">
        <v>0</v>
      </c>
      <c r="F117" s="60">
        <v>71.525000000000006</v>
      </c>
      <c r="G117" s="60">
        <v>72.308599999999998</v>
      </c>
      <c r="H117" s="60">
        <v>74.905900000000003</v>
      </c>
      <c r="I117" s="60">
        <v>65</v>
      </c>
      <c r="J117" s="60">
        <v>86.666700000000006</v>
      </c>
      <c r="K117" s="60">
        <v>90</v>
      </c>
      <c r="L117" s="60">
        <v>90</v>
      </c>
      <c r="M117" s="60">
        <v>90.972399999999993</v>
      </c>
      <c r="N117" s="60">
        <v>120.94</v>
      </c>
      <c r="O117" s="60">
        <v>123.97</v>
      </c>
      <c r="P117" s="60">
        <v>85.866699999999994</v>
      </c>
      <c r="Q117" s="60">
        <v>76.225499999999997</v>
      </c>
      <c r="R117" s="61">
        <v>76.162099999999995</v>
      </c>
      <c r="S117" s="62">
        <v>114.9182</v>
      </c>
      <c r="T117" s="62">
        <v>126.0617</v>
      </c>
      <c r="U117" s="61">
        <v>130.89699999999999</v>
      </c>
      <c r="V117" s="63">
        <v>270.66840000000002</v>
      </c>
      <c r="W117" s="63">
        <v>300.91579999999999</v>
      </c>
      <c r="X117" s="61">
        <v>301.9273</v>
      </c>
      <c r="Y117" s="61">
        <v>307.51429999999999</v>
      </c>
      <c r="Z117" s="62">
        <v>291.03649999999999</v>
      </c>
      <c r="AA117" s="62">
        <v>291.03649999999999</v>
      </c>
      <c r="AB117" s="64">
        <v>297.29259999999999</v>
      </c>
      <c r="AC117" s="63">
        <v>372.9128</v>
      </c>
      <c r="AD117" s="63">
        <v>359.55959999999999</v>
      </c>
      <c r="AE117" s="61">
        <v>348.42790000000002</v>
      </c>
      <c r="AF117" s="61">
        <v>361.84199999999998</v>
      </c>
      <c r="AG117" s="62">
        <v>368.322</v>
      </c>
      <c r="AH117" s="64">
        <v>359.66879999999998</v>
      </c>
    </row>
    <row r="118" spans="1:34" hidden="1" outlineLevel="1" x14ac:dyDescent="0.3">
      <c r="A118" s="57">
        <f t="shared" si="45"/>
        <v>42193</v>
      </c>
      <c r="B118" s="58"/>
      <c r="C118" s="59">
        <f t="shared" si="46"/>
        <v>174.74391636363637</v>
      </c>
      <c r="D118" s="60">
        <v>76.5</v>
      </c>
      <c r="E118" s="60">
        <v>22.5</v>
      </c>
      <c r="F118" s="60">
        <v>72.555599999999998</v>
      </c>
      <c r="G118" s="60">
        <v>72.308599999999998</v>
      </c>
      <c r="H118" s="60">
        <v>74.905900000000003</v>
      </c>
      <c r="I118" s="60">
        <v>69.5</v>
      </c>
      <c r="J118" s="60">
        <v>90.833299999999994</v>
      </c>
      <c r="K118" s="60">
        <v>96.666700000000006</v>
      </c>
      <c r="L118" s="60">
        <v>95</v>
      </c>
      <c r="M118" s="60">
        <v>90.033299999999997</v>
      </c>
      <c r="N118" s="60">
        <v>124.9571</v>
      </c>
      <c r="O118" s="60">
        <v>125.36150000000001</v>
      </c>
      <c r="P118" s="60">
        <v>88.911100000000005</v>
      </c>
      <c r="Q118" s="60">
        <v>96.438299999999998</v>
      </c>
      <c r="R118" s="61">
        <v>96.162099999999995</v>
      </c>
      <c r="S118" s="62">
        <v>81.5167</v>
      </c>
      <c r="T118" s="62">
        <v>121.23869999999999</v>
      </c>
      <c r="U118" s="61">
        <v>126.5929</v>
      </c>
      <c r="V118" s="63">
        <v>271.24</v>
      </c>
      <c r="W118" s="63">
        <v>307.83749999999998</v>
      </c>
      <c r="X118" s="61">
        <v>307.91579999999999</v>
      </c>
      <c r="Y118" s="61">
        <v>314.76670000000001</v>
      </c>
      <c r="Z118" s="62">
        <v>296.76049999999998</v>
      </c>
      <c r="AA118" s="62">
        <v>302.25880000000001</v>
      </c>
      <c r="AB118" s="64">
        <v>299.55770000000001</v>
      </c>
      <c r="AC118" s="63">
        <v>376.15780000000001</v>
      </c>
      <c r="AD118" s="63">
        <v>358.93459999999999</v>
      </c>
      <c r="AE118" s="61">
        <v>349.44760000000002</v>
      </c>
      <c r="AF118" s="61">
        <v>362.46350000000001</v>
      </c>
      <c r="AG118" s="62">
        <v>366.04199999999997</v>
      </c>
      <c r="AH118" s="64">
        <v>370.43700000000001</v>
      </c>
    </row>
    <row r="119" spans="1:34" hidden="1" outlineLevel="1" x14ac:dyDescent="0.3">
      <c r="A119" s="57">
        <f t="shared" si="45"/>
        <v>42200</v>
      </c>
      <c r="B119" s="58"/>
      <c r="C119" s="59">
        <f t="shared" si="46"/>
        <v>200.05282523616734</v>
      </c>
      <c r="D119" s="60">
        <v>107.66670000000001</v>
      </c>
      <c r="E119" s="60">
        <v>52</v>
      </c>
      <c r="F119" s="60">
        <v>74.536600000000007</v>
      </c>
      <c r="G119" s="60">
        <v>74.292699999999996</v>
      </c>
      <c r="H119" s="60">
        <v>76.767399999999995</v>
      </c>
      <c r="I119" s="60">
        <v>77.5</v>
      </c>
      <c r="J119" s="60">
        <v>91</v>
      </c>
      <c r="K119" s="60">
        <v>100</v>
      </c>
      <c r="L119" s="60">
        <v>96.666700000000006</v>
      </c>
      <c r="M119" s="60">
        <v>90.04</v>
      </c>
      <c r="N119" s="60">
        <v>126.61669999999999</v>
      </c>
      <c r="O119" s="60">
        <v>126.22499999999999</v>
      </c>
      <c r="P119" s="60">
        <v>95.472700000000003</v>
      </c>
      <c r="Q119" s="60">
        <v>97.533299999999997</v>
      </c>
      <c r="R119" s="61">
        <v>93.628600000000006</v>
      </c>
      <c r="S119" s="62">
        <v>92.387500000000003</v>
      </c>
      <c r="T119" s="62">
        <v>123.8175</v>
      </c>
      <c r="U119" s="61">
        <v>126.5929</v>
      </c>
      <c r="V119" s="63">
        <v>271.24</v>
      </c>
      <c r="W119" s="63">
        <v>307.83749999999998</v>
      </c>
      <c r="X119" s="61">
        <v>301.89499999999998</v>
      </c>
      <c r="Y119" s="61">
        <v>304.15710000000001</v>
      </c>
      <c r="Z119" s="62">
        <v>291.16269999999997</v>
      </c>
      <c r="AA119" s="62">
        <v>301.60770000000002</v>
      </c>
      <c r="AB119" s="64">
        <v>299.30090000000001</v>
      </c>
      <c r="AC119" s="63">
        <v>373.15300000000002</v>
      </c>
      <c r="AD119" s="63">
        <v>358.4975</v>
      </c>
      <c r="AE119" s="61">
        <v>350.22669999999999</v>
      </c>
      <c r="AF119" s="61">
        <v>361.01960000000003</v>
      </c>
      <c r="AG119" s="62">
        <v>366.96350000000001</v>
      </c>
      <c r="AH119" s="64">
        <v>371.25209999999998</v>
      </c>
    </row>
    <row r="120" spans="1:34" hidden="1" outlineLevel="1" x14ac:dyDescent="0.3">
      <c r="A120" s="57">
        <f t="shared" si="45"/>
        <v>42207</v>
      </c>
      <c r="B120" s="58"/>
      <c r="C120" s="59">
        <f t="shared" si="46"/>
        <v>186.6314526258206</v>
      </c>
      <c r="D120" s="60">
        <v>116.5</v>
      </c>
      <c r="E120" s="60">
        <v>42.5</v>
      </c>
      <c r="F120" s="60">
        <v>73.543199999999999</v>
      </c>
      <c r="G120" s="60">
        <v>76.095200000000006</v>
      </c>
      <c r="H120" s="60">
        <v>82.108699999999999</v>
      </c>
      <c r="I120" s="60">
        <v>84.378600000000006</v>
      </c>
      <c r="J120" s="60">
        <v>95.13</v>
      </c>
      <c r="K120" s="60">
        <v>91.732900000000001</v>
      </c>
      <c r="L120" s="60">
        <v>91.708500000000001</v>
      </c>
      <c r="M120" s="60">
        <v>89.314300000000003</v>
      </c>
      <c r="N120" s="60">
        <v>125.67140000000001</v>
      </c>
      <c r="O120" s="60">
        <v>126.6417</v>
      </c>
      <c r="P120" s="60">
        <v>89.466700000000003</v>
      </c>
      <c r="Q120" s="60">
        <v>81.7333</v>
      </c>
      <c r="R120" s="61">
        <v>79.2667</v>
      </c>
      <c r="S120" s="62">
        <v>79.900000000000006</v>
      </c>
      <c r="T120" s="62">
        <v>121.4794</v>
      </c>
      <c r="U120" s="61">
        <v>126.5929</v>
      </c>
      <c r="V120" s="63">
        <v>268.44</v>
      </c>
      <c r="W120" s="63">
        <v>301.71249999999998</v>
      </c>
      <c r="X120" s="61">
        <v>296.995</v>
      </c>
      <c r="Y120" s="61">
        <v>298.14999999999998</v>
      </c>
      <c r="Z120" s="62">
        <v>286.23070000000001</v>
      </c>
      <c r="AA120" s="62">
        <v>297.62029999999999</v>
      </c>
      <c r="AB120" s="64">
        <v>299.35579999999999</v>
      </c>
      <c r="AC120" s="63">
        <v>372.56970000000001</v>
      </c>
      <c r="AD120" s="63">
        <v>358.46769999999998</v>
      </c>
      <c r="AE120" s="61">
        <v>350.6737</v>
      </c>
      <c r="AF120" s="61">
        <v>360.82170000000002</v>
      </c>
      <c r="AG120" s="62">
        <v>375.55689999999998</v>
      </c>
      <c r="AH120" s="64">
        <v>393.38650000000001</v>
      </c>
    </row>
    <row r="121" spans="1:34" hidden="1" outlineLevel="1" x14ac:dyDescent="0.3">
      <c r="A121" s="57">
        <f t="shared" si="45"/>
        <v>42214</v>
      </c>
      <c r="B121" s="58"/>
      <c r="C121" s="59">
        <f t="shared" si="46"/>
        <v>184.79197417989423</v>
      </c>
      <c r="D121" s="60">
        <v>104</v>
      </c>
      <c r="E121" s="60">
        <v>49.8</v>
      </c>
      <c r="F121" s="60">
        <v>74.280500000000004</v>
      </c>
      <c r="G121" s="60">
        <v>76.095200000000006</v>
      </c>
      <c r="H121" s="60">
        <v>79.655600000000007</v>
      </c>
      <c r="I121" s="60">
        <v>77.191699999999997</v>
      </c>
      <c r="J121" s="60">
        <v>86.6143</v>
      </c>
      <c r="K121" s="60">
        <v>91.757999999999996</v>
      </c>
      <c r="L121" s="60">
        <v>91.732900000000001</v>
      </c>
      <c r="M121" s="60">
        <v>89.2</v>
      </c>
      <c r="N121" s="60">
        <v>139.20769999999999</v>
      </c>
      <c r="O121" s="60">
        <v>135.2474</v>
      </c>
      <c r="P121" s="60">
        <v>89.02</v>
      </c>
      <c r="Q121" s="60">
        <v>93.174999999999997</v>
      </c>
      <c r="R121" s="61">
        <v>91.325000000000003</v>
      </c>
      <c r="S121" s="62">
        <v>90.477800000000002</v>
      </c>
      <c r="T121" s="62">
        <v>125.3394</v>
      </c>
      <c r="U121" s="61">
        <v>145.32</v>
      </c>
      <c r="V121" s="63">
        <v>263.03590000000003</v>
      </c>
      <c r="W121" s="63">
        <v>284.52</v>
      </c>
      <c r="X121" s="61">
        <v>276.21300000000002</v>
      </c>
      <c r="Y121" s="61">
        <v>275.96960000000001</v>
      </c>
      <c r="Z121" s="62">
        <v>267.45370000000003</v>
      </c>
      <c r="AA121" s="62">
        <v>281.26609999999999</v>
      </c>
      <c r="AB121" s="64">
        <v>285.18119999999999</v>
      </c>
      <c r="AC121" s="63">
        <v>369.22809999999998</v>
      </c>
      <c r="AD121" s="63">
        <v>356.9033</v>
      </c>
      <c r="AE121" s="61">
        <v>349.3329</v>
      </c>
      <c r="AF121" s="61">
        <v>359.66609999999997</v>
      </c>
      <c r="AG121" s="62">
        <v>373.87169999999998</v>
      </c>
      <c r="AH121" s="64">
        <v>390.8537</v>
      </c>
    </row>
    <row r="122" spans="1:34" hidden="1" outlineLevel="1" x14ac:dyDescent="0.3">
      <c r="A122" s="57">
        <f t="shared" si="45"/>
        <v>42221</v>
      </c>
      <c r="B122" s="58"/>
      <c r="C122" s="59">
        <f t="shared" si="46"/>
        <v>181.72189947643977</v>
      </c>
      <c r="D122" s="60">
        <v>96.4</v>
      </c>
      <c r="E122" s="60">
        <v>59.857100000000003</v>
      </c>
      <c r="F122" s="60">
        <v>76.083299999999994</v>
      </c>
      <c r="G122" s="60">
        <v>76.776499999999999</v>
      </c>
      <c r="H122" s="60">
        <v>80.252700000000004</v>
      </c>
      <c r="I122" s="60">
        <v>78.176900000000003</v>
      </c>
      <c r="J122" s="60">
        <v>87.037499999999994</v>
      </c>
      <c r="K122" s="60">
        <v>91.757999999999996</v>
      </c>
      <c r="L122" s="60">
        <v>91.732900000000001</v>
      </c>
      <c r="M122" s="60">
        <v>88.6</v>
      </c>
      <c r="N122" s="60">
        <v>141.40710000000001</v>
      </c>
      <c r="O122" s="60">
        <v>141.6524</v>
      </c>
      <c r="P122" s="60">
        <v>90.927300000000002</v>
      </c>
      <c r="Q122" s="60">
        <v>93.174999999999997</v>
      </c>
      <c r="R122" s="61">
        <v>91.325000000000003</v>
      </c>
      <c r="S122" s="62">
        <v>90.477800000000002</v>
      </c>
      <c r="T122" s="62">
        <v>126.0564</v>
      </c>
      <c r="U122" s="61">
        <v>145.43870000000001</v>
      </c>
      <c r="V122" s="63">
        <v>254.83949999999999</v>
      </c>
      <c r="W122" s="63">
        <v>276.94499999999999</v>
      </c>
      <c r="X122" s="61">
        <v>269.62610000000001</v>
      </c>
      <c r="Y122" s="61">
        <v>269.38260000000002</v>
      </c>
      <c r="Z122" s="62">
        <v>262.5093</v>
      </c>
      <c r="AA122" s="62">
        <v>285.73390000000001</v>
      </c>
      <c r="AB122" s="64">
        <v>276.59620000000001</v>
      </c>
      <c r="AC122" s="63">
        <v>370.65480000000002</v>
      </c>
      <c r="AD122" s="63">
        <v>358.0034</v>
      </c>
      <c r="AE122" s="61">
        <v>350.04849999999999</v>
      </c>
      <c r="AF122" s="61">
        <v>360.82170000000002</v>
      </c>
      <c r="AG122" s="62">
        <v>375.55689999999998</v>
      </c>
      <c r="AH122" s="64">
        <v>391.92779999999999</v>
      </c>
    </row>
    <row r="123" spans="1:34" hidden="1" outlineLevel="1" x14ac:dyDescent="0.3">
      <c r="A123" s="57">
        <f t="shared" si="45"/>
        <v>42228</v>
      </c>
      <c r="B123" s="58"/>
      <c r="C123" s="59">
        <f t="shared" si="46"/>
        <v>178.20000634469699</v>
      </c>
      <c r="D123" s="60">
        <v>78</v>
      </c>
      <c r="E123" s="60">
        <v>41.5</v>
      </c>
      <c r="F123" s="60">
        <v>74.168700000000001</v>
      </c>
      <c r="G123" s="60">
        <v>74.892899999999997</v>
      </c>
      <c r="H123" s="60">
        <v>78.533299999999997</v>
      </c>
      <c r="I123" s="60">
        <v>72.5929</v>
      </c>
      <c r="J123" s="60">
        <v>86.63</v>
      </c>
      <c r="K123" s="60">
        <v>91.567599999999999</v>
      </c>
      <c r="L123" s="60">
        <v>91.5458</v>
      </c>
      <c r="M123" s="60">
        <v>87.8</v>
      </c>
      <c r="N123" s="60">
        <v>143.2176</v>
      </c>
      <c r="O123" s="60">
        <v>142.44579999999999</v>
      </c>
      <c r="P123" s="60">
        <v>101.2968</v>
      </c>
      <c r="Q123" s="60">
        <v>103.2897</v>
      </c>
      <c r="R123" s="61">
        <v>102.77930000000001</v>
      </c>
      <c r="S123" s="62">
        <v>102.1433</v>
      </c>
      <c r="T123" s="62">
        <v>127.20180000000001</v>
      </c>
      <c r="U123" s="61">
        <v>145.43870000000001</v>
      </c>
      <c r="V123" s="63">
        <v>261.84859999999998</v>
      </c>
      <c r="W123" s="63">
        <v>291.75790000000001</v>
      </c>
      <c r="X123" s="61">
        <v>282.08640000000003</v>
      </c>
      <c r="Y123" s="61">
        <v>281.83179999999999</v>
      </c>
      <c r="Z123" s="62">
        <v>276.4914</v>
      </c>
      <c r="AA123" s="62">
        <v>301.4742</v>
      </c>
      <c r="AB123" s="64">
        <v>289.60120000000001</v>
      </c>
      <c r="AC123" s="63">
        <v>370.65480000000002</v>
      </c>
      <c r="AD123" s="63">
        <v>358.87</v>
      </c>
      <c r="AE123" s="61">
        <v>351.01859999999999</v>
      </c>
      <c r="AF123" s="61">
        <v>361.56939999999997</v>
      </c>
      <c r="AG123" s="62">
        <v>375.8383</v>
      </c>
      <c r="AH123" s="64">
        <v>391.64460000000003</v>
      </c>
    </row>
    <row r="124" spans="1:34" hidden="1" outlineLevel="1" x14ac:dyDescent="0.3">
      <c r="A124" s="57">
        <f t="shared" si="45"/>
        <v>42235</v>
      </c>
      <c r="B124" s="58"/>
      <c r="C124" s="59">
        <f t="shared" si="46"/>
        <v>195.80727818181819</v>
      </c>
      <c r="D124" s="60">
        <v>78</v>
      </c>
      <c r="E124" s="60">
        <v>41.5</v>
      </c>
      <c r="F124" s="60">
        <v>74.168700000000001</v>
      </c>
      <c r="G124" s="60">
        <v>74.892899999999997</v>
      </c>
      <c r="H124" s="60">
        <v>78.533299999999997</v>
      </c>
      <c r="I124" s="60">
        <v>74.086699999999993</v>
      </c>
      <c r="J124" s="60">
        <v>92.5929</v>
      </c>
      <c r="K124" s="60">
        <v>92.382400000000004</v>
      </c>
      <c r="L124" s="60">
        <v>92.346599999999995</v>
      </c>
      <c r="M124" s="60">
        <v>92.533299999999997</v>
      </c>
      <c r="N124" s="60">
        <v>142.4579</v>
      </c>
      <c r="O124" s="60">
        <v>141.94999999999999</v>
      </c>
      <c r="P124" s="60">
        <v>101.0067</v>
      </c>
      <c r="Q124" s="60">
        <v>113.05</v>
      </c>
      <c r="R124" s="61">
        <v>112.5214</v>
      </c>
      <c r="S124" s="62">
        <v>111.52760000000001</v>
      </c>
      <c r="T124" s="62">
        <v>136.5581</v>
      </c>
      <c r="U124" s="61">
        <v>150.45330000000001</v>
      </c>
      <c r="V124" s="63">
        <v>263.84440000000001</v>
      </c>
      <c r="W124" s="63">
        <v>309.6857</v>
      </c>
      <c r="X124" s="61">
        <v>298.57920000000001</v>
      </c>
      <c r="Y124" s="61">
        <v>298.3458</v>
      </c>
      <c r="Z124" s="62">
        <v>280.85610000000003</v>
      </c>
      <c r="AA124" s="62">
        <v>318.9427</v>
      </c>
      <c r="AB124" s="64">
        <v>306.15609999999998</v>
      </c>
      <c r="AC124" s="63">
        <v>375.0575</v>
      </c>
      <c r="AD124" s="63">
        <v>367.24630000000002</v>
      </c>
      <c r="AE124" s="61">
        <v>359.82229999999998</v>
      </c>
      <c r="AF124" s="61">
        <v>367.06310000000002</v>
      </c>
      <c r="AG124" s="62">
        <v>377.63780000000003</v>
      </c>
      <c r="AH124" s="64">
        <v>399.46280000000002</v>
      </c>
    </row>
    <row r="125" spans="1:34" hidden="1" outlineLevel="1" x14ac:dyDescent="0.3">
      <c r="A125" s="57">
        <f t="shared" si="45"/>
        <v>42242</v>
      </c>
      <c r="B125" s="58"/>
      <c r="C125" s="59">
        <f t="shared" si="46"/>
        <v>202.59789836363638</v>
      </c>
      <c r="D125" s="60">
        <v>78</v>
      </c>
      <c r="E125" s="60">
        <v>41.5</v>
      </c>
      <c r="F125" s="60">
        <v>74.168700000000001</v>
      </c>
      <c r="G125" s="60">
        <v>76.639499999999998</v>
      </c>
      <c r="H125" s="60">
        <v>80.1935</v>
      </c>
      <c r="I125" s="60">
        <v>76.738900000000001</v>
      </c>
      <c r="J125" s="60">
        <v>94.086699999999993</v>
      </c>
      <c r="K125" s="60">
        <v>92.720299999999995</v>
      </c>
      <c r="L125" s="60">
        <v>92.683999999999997</v>
      </c>
      <c r="M125" s="60">
        <v>92.723100000000002</v>
      </c>
      <c r="N125" s="60">
        <v>147.08500000000001</v>
      </c>
      <c r="O125" s="60">
        <v>145.3963</v>
      </c>
      <c r="P125" s="60">
        <v>89.02</v>
      </c>
      <c r="Q125" s="60">
        <v>84.3</v>
      </c>
      <c r="R125" s="61">
        <v>82.45</v>
      </c>
      <c r="S125" s="62">
        <v>82.588899999999995</v>
      </c>
      <c r="T125" s="62">
        <v>126.44710000000001</v>
      </c>
      <c r="U125" s="61">
        <v>153.82579999999999</v>
      </c>
      <c r="V125" s="63">
        <v>263.60539999999997</v>
      </c>
      <c r="W125" s="63">
        <v>314.71300000000002</v>
      </c>
      <c r="X125" s="61">
        <v>314.99639999999999</v>
      </c>
      <c r="Y125" s="61">
        <v>314.79640000000001</v>
      </c>
      <c r="Z125" s="62">
        <v>288.0985</v>
      </c>
      <c r="AA125" s="62">
        <v>330.20269999999999</v>
      </c>
      <c r="AB125" s="64">
        <v>301.15550000000002</v>
      </c>
      <c r="AC125" s="63">
        <v>375.48680000000002</v>
      </c>
      <c r="AD125" s="63">
        <v>367.28680000000003</v>
      </c>
      <c r="AE125" s="61">
        <v>359.85770000000002</v>
      </c>
      <c r="AF125" s="61">
        <v>368.28629999999998</v>
      </c>
      <c r="AG125" s="62">
        <v>378.50760000000002</v>
      </c>
      <c r="AH125" s="64">
        <v>389.99259999999998</v>
      </c>
    </row>
    <row r="126" spans="1:34" hidden="1" outlineLevel="1" x14ac:dyDescent="0.3">
      <c r="A126" s="57">
        <f t="shared" si="45"/>
        <v>42249</v>
      </c>
      <c r="B126" s="58"/>
      <c r="C126" s="59">
        <f t="shared" si="46"/>
        <v>200.51763063291139</v>
      </c>
      <c r="D126" s="60">
        <v>78</v>
      </c>
      <c r="E126" s="60">
        <v>41.5</v>
      </c>
      <c r="F126" s="60">
        <v>74.168700000000001</v>
      </c>
      <c r="G126" s="60">
        <v>75.776499999999999</v>
      </c>
      <c r="H126" s="60">
        <v>79.434799999999996</v>
      </c>
      <c r="I126" s="60">
        <v>76.331599999999995</v>
      </c>
      <c r="J126" s="60">
        <v>92.518799999999999</v>
      </c>
      <c r="K126" s="60">
        <v>92.720299999999995</v>
      </c>
      <c r="L126" s="60">
        <v>94.094300000000004</v>
      </c>
      <c r="M126" s="60">
        <v>99.607399999999998</v>
      </c>
      <c r="N126" s="60">
        <v>130.6405</v>
      </c>
      <c r="O126" s="60">
        <v>128.50219999999999</v>
      </c>
      <c r="P126" s="60">
        <v>88.7273</v>
      </c>
      <c r="Q126" s="60">
        <v>84.3</v>
      </c>
      <c r="R126" s="61">
        <v>82.45</v>
      </c>
      <c r="S126" s="62">
        <v>82.588899999999995</v>
      </c>
      <c r="T126" s="62">
        <v>125.9019</v>
      </c>
      <c r="U126" s="61">
        <v>168.50290000000001</v>
      </c>
      <c r="V126" s="63">
        <v>269.33499999999998</v>
      </c>
      <c r="W126" s="63">
        <v>317.63080000000002</v>
      </c>
      <c r="X126" s="61">
        <v>314.47930000000002</v>
      </c>
      <c r="Y126" s="61">
        <v>314.79640000000001</v>
      </c>
      <c r="Z126" s="62">
        <v>288.0985</v>
      </c>
      <c r="AA126" s="62">
        <v>330.20269999999999</v>
      </c>
      <c r="AB126" s="64">
        <v>301.15550000000002</v>
      </c>
      <c r="AC126" s="63">
        <v>375.48680000000002</v>
      </c>
      <c r="AD126" s="63">
        <v>367.28680000000003</v>
      </c>
      <c r="AE126" s="61">
        <v>365.02670000000001</v>
      </c>
      <c r="AF126" s="61">
        <v>373.54020000000003</v>
      </c>
      <c r="AG126" s="62">
        <v>383.90480000000002</v>
      </c>
      <c r="AH126" s="64">
        <v>394.82639999999998</v>
      </c>
    </row>
    <row r="127" spans="1:34" hidden="1" outlineLevel="1" x14ac:dyDescent="0.3">
      <c r="A127" s="57">
        <f t="shared" si="45"/>
        <v>42256</v>
      </c>
      <c r="B127" s="58"/>
      <c r="C127" s="59">
        <f t="shared" si="46"/>
        <v>198.83491633624106</v>
      </c>
      <c r="D127" s="60">
        <v>78</v>
      </c>
      <c r="E127" s="60">
        <v>41.5</v>
      </c>
      <c r="F127" s="60">
        <v>74.168700000000001</v>
      </c>
      <c r="G127" s="60">
        <v>76.639499999999998</v>
      </c>
      <c r="H127" s="60">
        <v>80.936199999999999</v>
      </c>
      <c r="I127" s="60">
        <v>79.137500000000003</v>
      </c>
      <c r="J127" s="60">
        <v>93.265000000000001</v>
      </c>
      <c r="K127" s="60">
        <v>92.648700000000005</v>
      </c>
      <c r="L127" s="60">
        <v>94.234099999999998</v>
      </c>
      <c r="M127" s="60">
        <v>99.48</v>
      </c>
      <c r="N127" s="60">
        <v>135.4255</v>
      </c>
      <c r="O127" s="60">
        <v>136.0103</v>
      </c>
      <c r="P127" s="60">
        <v>101.05</v>
      </c>
      <c r="Q127" s="60">
        <v>106.10769999999999</v>
      </c>
      <c r="R127" s="61">
        <v>95.872699999999995</v>
      </c>
      <c r="S127" s="62">
        <v>93.481800000000007</v>
      </c>
      <c r="T127" s="62">
        <v>130.42689999999999</v>
      </c>
      <c r="U127" s="61">
        <v>168.50290000000001</v>
      </c>
      <c r="V127" s="63">
        <v>271.89760000000001</v>
      </c>
      <c r="W127" s="63">
        <v>319.73329999999999</v>
      </c>
      <c r="X127" s="61">
        <v>316.47669999999999</v>
      </c>
      <c r="Y127" s="61">
        <v>316.85169999999999</v>
      </c>
      <c r="Z127" s="62">
        <v>292.34829999999999</v>
      </c>
      <c r="AA127" s="62">
        <v>338.70420000000001</v>
      </c>
      <c r="AB127" s="64">
        <v>310.14699999999999</v>
      </c>
      <c r="AC127" s="63">
        <v>377.56880000000001</v>
      </c>
      <c r="AD127" s="63">
        <v>369.54289999999997</v>
      </c>
      <c r="AE127" s="61">
        <v>365.81369999999998</v>
      </c>
      <c r="AF127" s="61">
        <v>372.79379999999998</v>
      </c>
      <c r="AG127" s="62">
        <v>380.51760000000002</v>
      </c>
      <c r="AH127" s="64">
        <v>390.78890000000001</v>
      </c>
    </row>
    <row r="128" spans="1:34" hidden="1" outlineLevel="1" x14ac:dyDescent="0.3">
      <c r="A128" s="57">
        <f t="shared" si="45"/>
        <v>42263</v>
      </c>
      <c r="B128" s="58"/>
      <c r="C128" s="59">
        <f t="shared" si="46"/>
        <v>198.39971316590564</v>
      </c>
      <c r="D128" s="60">
        <v>80.400000000000006</v>
      </c>
      <c r="E128" s="60">
        <v>48.428600000000003</v>
      </c>
      <c r="F128" s="60">
        <v>74.168700000000001</v>
      </c>
      <c r="G128" s="60">
        <v>75.776499999999999</v>
      </c>
      <c r="H128" s="60">
        <v>80.1935</v>
      </c>
      <c r="I128" s="60">
        <v>80.804199999999994</v>
      </c>
      <c r="J128" s="60">
        <v>100.2304</v>
      </c>
      <c r="K128" s="60">
        <v>92.648700000000005</v>
      </c>
      <c r="L128" s="60">
        <v>94.234099999999998</v>
      </c>
      <c r="M128" s="60">
        <v>98.7714</v>
      </c>
      <c r="N128" s="60">
        <v>132.75880000000001</v>
      </c>
      <c r="O128" s="60">
        <v>133.66550000000001</v>
      </c>
      <c r="P128" s="60">
        <v>102.66670000000001</v>
      </c>
      <c r="Q128" s="60">
        <v>105.96</v>
      </c>
      <c r="R128" s="61">
        <v>97.276899999999998</v>
      </c>
      <c r="S128" s="62">
        <v>95.253799999999998</v>
      </c>
      <c r="T128" s="62">
        <v>129.4308</v>
      </c>
      <c r="U128" s="61">
        <v>165.4486</v>
      </c>
      <c r="V128" s="63">
        <v>268.74880000000002</v>
      </c>
      <c r="W128" s="63">
        <v>315.7278</v>
      </c>
      <c r="X128" s="61">
        <v>309.43950000000001</v>
      </c>
      <c r="Y128" s="61">
        <v>317.03550000000001</v>
      </c>
      <c r="Z128" s="62">
        <v>294.11290000000002</v>
      </c>
      <c r="AA128" s="62">
        <v>345.3698</v>
      </c>
      <c r="AB128" s="64">
        <v>306.0575</v>
      </c>
      <c r="AC128" s="63">
        <v>378.6241</v>
      </c>
      <c r="AD128" s="63">
        <v>369.9769</v>
      </c>
      <c r="AE128" s="61">
        <v>363.1925</v>
      </c>
      <c r="AF128" s="61">
        <v>369.23360000000002</v>
      </c>
      <c r="AG128" s="62">
        <v>377.22750000000002</v>
      </c>
      <c r="AH128" s="64">
        <v>388.66449999999998</v>
      </c>
    </row>
    <row r="129" spans="1:34" hidden="1" outlineLevel="1" x14ac:dyDescent="0.3">
      <c r="A129" s="57">
        <f t="shared" si="45"/>
        <v>42270</v>
      </c>
      <c r="B129" s="58"/>
      <c r="C129" s="59">
        <f t="shared" si="46"/>
        <v>206.54275225362875</v>
      </c>
      <c r="D129" s="60">
        <v>79.821399999999997</v>
      </c>
      <c r="E129" s="60">
        <v>55.083300000000001</v>
      </c>
      <c r="F129" s="60">
        <v>75.588200000000001</v>
      </c>
      <c r="G129" s="60">
        <v>76.942499999999995</v>
      </c>
      <c r="H129" s="60">
        <v>80.087000000000003</v>
      </c>
      <c r="I129" s="60">
        <v>80.404300000000006</v>
      </c>
      <c r="J129" s="60">
        <v>100.2304</v>
      </c>
      <c r="K129" s="60">
        <v>92.873999999999995</v>
      </c>
      <c r="L129" s="60">
        <v>94.345100000000002</v>
      </c>
      <c r="M129" s="60">
        <v>101.77</v>
      </c>
      <c r="N129" s="60">
        <v>144.6756</v>
      </c>
      <c r="O129" s="60">
        <v>145.5958</v>
      </c>
      <c r="P129" s="60">
        <v>109.1739</v>
      </c>
      <c r="Q129" s="60">
        <v>114.37649999999999</v>
      </c>
      <c r="R129" s="61">
        <v>107.97329999999999</v>
      </c>
      <c r="S129" s="62">
        <v>107.0812</v>
      </c>
      <c r="T129" s="62">
        <v>134.59979999999999</v>
      </c>
      <c r="U129" s="61">
        <v>172.64619999999999</v>
      </c>
      <c r="V129" s="63">
        <v>267.0557</v>
      </c>
      <c r="W129" s="63">
        <v>317.95</v>
      </c>
      <c r="X129" s="61">
        <v>314.70260000000002</v>
      </c>
      <c r="Y129" s="61">
        <v>324.45479999999998</v>
      </c>
      <c r="Z129" s="62">
        <v>301.53230000000002</v>
      </c>
      <c r="AA129" s="62">
        <v>345.23489999999998</v>
      </c>
      <c r="AB129" s="64">
        <v>305.01650000000001</v>
      </c>
      <c r="AC129" s="63">
        <v>378.6241</v>
      </c>
      <c r="AD129" s="63">
        <v>375.73919999999998</v>
      </c>
      <c r="AE129" s="61">
        <v>368.84230000000002</v>
      </c>
      <c r="AF129" s="61">
        <v>375.0702</v>
      </c>
      <c r="AG129" s="62">
        <v>382.36759999999998</v>
      </c>
      <c r="AH129" s="64">
        <v>392.8066</v>
      </c>
    </row>
    <row r="130" spans="1:34" hidden="1" outlineLevel="1" x14ac:dyDescent="0.3">
      <c r="A130" s="57">
        <f t="shared" si="45"/>
        <v>42277</v>
      </c>
      <c r="B130" s="58"/>
      <c r="C130" s="59">
        <f t="shared" si="46"/>
        <v>210.76447369165487</v>
      </c>
      <c r="D130" s="60">
        <v>81.093800000000002</v>
      </c>
      <c r="E130" s="60">
        <v>58.575000000000003</v>
      </c>
      <c r="F130" s="60">
        <v>76.337199999999996</v>
      </c>
      <c r="G130" s="60">
        <v>76.942499999999995</v>
      </c>
      <c r="H130" s="60">
        <v>80.087000000000003</v>
      </c>
      <c r="I130" s="60">
        <v>80.572000000000003</v>
      </c>
      <c r="J130" s="60">
        <v>96.054199999999994</v>
      </c>
      <c r="K130" s="60">
        <v>115.9015</v>
      </c>
      <c r="L130" s="60">
        <v>115.9903</v>
      </c>
      <c r="M130" s="60">
        <v>114.205</v>
      </c>
      <c r="N130" s="60">
        <v>144.1711</v>
      </c>
      <c r="O130" s="60">
        <v>144.7792</v>
      </c>
      <c r="P130" s="60">
        <v>105.8583</v>
      </c>
      <c r="Q130" s="60">
        <v>113.2</v>
      </c>
      <c r="R130" s="61">
        <v>107.37139999999999</v>
      </c>
      <c r="S130" s="62">
        <v>107.9562</v>
      </c>
      <c r="T130" s="62">
        <v>134.0264</v>
      </c>
      <c r="U130" s="61">
        <v>187.39670000000001</v>
      </c>
      <c r="V130" s="63">
        <v>273.80900000000003</v>
      </c>
      <c r="W130" s="63">
        <v>316.26670000000001</v>
      </c>
      <c r="X130" s="61">
        <v>313.99299999999999</v>
      </c>
      <c r="Y130" s="61">
        <v>317.59690000000001</v>
      </c>
      <c r="Z130" s="62">
        <v>293.32810000000001</v>
      </c>
      <c r="AA130" s="62">
        <v>334.82900000000001</v>
      </c>
      <c r="AB130" s="64">
        <v>311.6952</v>
      </c>
      <c r="AC130" s="63">
        <v>385.43529999999998</v>
      </c>
      <c r="AD130" s="63">
        <v>382.43060000000003</v>
      </c>
      <c r="AE130" s="61">
        <v>374.84500000000003</v>
      </c>
      <c r="AF130" s="61">
        <v>381.17610000000002</v>
      </c>
      <c r="AG130" s="62">
        <v>386.14830000000001</v>
      </c>
      <c r="AH130" s="64">
        <v>395.72899999999998</v>
      </c>
    </row>
    <row r="131" spans="1:34" collapsed="1" x14ac:dyDescent="0.3">
      <c r="A131" s="57">
        <f t="shared" si="45"/>
        <v>42978</v>
      </c>
      <c r="B131" s="58"/>
      <c r="C131" s="59">
        <f t="shared" si="46"/>
        <v>0</v>
      </c>
      <c r="D131" s="60"/>
      <c r="E131" s="60"/>
      <c r="F131" s="60"/>
      <c r="G131" s="60"/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5">
        <f>IFERROR(AVERAGEIF('Pick up PMC'!B4:B6,"&gt;0"),0)</f>
        <v>0</v>
      </c>
      <c r="S131" s="62">
        <f>IFERROR(AVERAGEIF('Pick up PMC'!C4:C6,"&gt;0"),0)</f>
        <v>0</v>
      </c>
      <c r="T131" s="62">
        <f>IFERROR(AVERAGEIF('Pick up PMC'!D4:D6,"&gt;0"),0)</f>
        <v>0</v>
      </c>
      <c r="U131" s="65">
        <f>IFERROR(AVERAGEIF('Pick up PMC'!E4:E6,"&gt;0"),0)</f>
        <v>0</v>
      </c>
      <c r="V131" s="65">
        <f>IFERROR(AVERAGEIF('Pick up PMC'!F4:F6,"&gt;0"),0)</f>
        <v>0</v>
      </c>
      <c r="W131" s="65">
        <f>IFERROR(AVERAGEIF('Pick up PMC'!G4:G6,"&gt;0"),0)</f>
        <v>0</v>
      </c>
      <c r="X131" s="65">
        <f>IFERROR(AVERAGEIF('Pick up PMC'!H4:H6,"&gt;0"),0)</f>
        <v>0</v>
      </c>
      <c r="Y131" s="65">
        <f>IFERROR(AVERAGEIF('Pick up PMC'!I4:I6,"&gt;0"),0)</f>
        <v>0</v>
      </c>
      <c r="Z131" s="62">
        <f>IFERROR(AVERAGEIF('Pick up PMC'!J4:J6,"&gt;0"),0)</f>
        <v>0</v>
      </c>
      <c r="AA131" s="62">
        <f>IFERROR(AVERAGEIF('Pick up PMC'!K4:K6,"&gt;0"),0)</f>
        <v>0</v>
      </c>
      <c r="AB131" s="64">
        <f>IFERROR(AVERAGEIF('Pick up PMC'!L4:L6,"&gt;0"),0)</f>
        <v>0</v>
      </c>
      <c r="AC131" s="65">
        <f>IFERROR(AVERAGEIF('Pick up PMC'!M4:M6,"&gt;0"),0)</f>
        <v>0</v>
      </c>
      <c r="AD131" s="65">
        <f>IFERROR(AVERAGEIF('Pick up PMC'!N4:N6,"&gt;0"),0)</f>
        <v>0</v>
      </c>
      <c r="AE131" s="65">
        <f>IFERROR(AVERAGEIF('Pick up PMC'!O4:O6,"&gt;0"),0)</f>
        <v>0</v>
      </c>
      <c r="AF131" s="65">
        <f>IFERROR(AVERAGEIF('Pick up PMC'!P4:P6,"&gt;0"),0)</f>
        <v>0</v>
      </c>
      <c r="AG131" s="62">
        <f>IFERROR(AVERAGEIF('Pick up PMC'!Q4:Q6,"&gt;0"),0)</f>
        <v>0</v>
      </c>
      <c r="AH131" s="310">
        <f>IFERROR(AVERAGEIF('Pick up PMC'!R4:R6,"&gt;0"),0)</f>
        <v>0</v>
      </c>
    </row>
    <row r="132" spans="1:34" x14ac:dyDescent="0.3">
      <c r="A132" s="57">
        <f t="shared" si="45"/>
        <v>42985</v>
      </c>
      <c r="B132" s="58"/>
      <c r="C132" s="59">
        <f t="shared" si="46"/>
        <v>0</v>
      </c>
      <c r="D132" s="60"/>
      <c r="E132" s="60"/>
      <c r="F132" s="60"/>
      <c r="G132" s="60"/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5">
        <f>IFERROR(AVERAGEIF('Pick up PMC'!B4:B9,"&gt;0"),0)</f>
        <v>0</v>
      </c>
      <c r="S132" s="62">
        <f>IFERROR(AVERAGEIF('Pick up PMC'!C4:C9,"&gt;0"),0)</f>
        <v>0</v>
      </c>
      <c r="T132" s="62">
        <f>IFERROR(AVERAGEIF('Pick up PMC'!D4:D9,"&gt;0"),0)</f>
        <v>0</v>
      </c>
      <c r="U132" s="65">
        <f>IFERROR(AVERAGEIF('Pick up PMC'!E4:E9,"&gt;0"),0)</f>
        <v>0</v>
      </c>
      <c r="V132" s="65">
        <f>IFERROR(AVERAGEIF('Pick up PMC'!F4:F9,"&gt;0"),0)</f>
        <v>0</v>
      </c>
      <c r="W132" s="65">
        <f>IFERROR(AVERAGEIF('Pick up PMC'!G4:G9,"&gt;0"),0)</f>
        <v>0</v>
      </c>
      <c r="X132" s="65">
        <f>IFERROR(AVERAGEIF('Pick up PMC'!H4:H9,"&gt;0"),0)</f>
        <v>0</v>
      </c>
      <c r="Y132" s="65">
        <f>IFERROR(AVERAGEIF('Pick up PMC'!I4:I9,"&gt;0"),0)</f>
        <v>0</v>
      </c>
      <c r="Z132" s="62">
        <f>IFERROR(AVERAGEIF('Pick up PMC'!J4:J9,"&gt;0"),0)</f>
        <v>0</v>
      </c>
      <c r="AA132" s="62">
        <f>IFERROR(AVERAGEIF('Pick up PMC'!K4:K9,"&gt;0"),0)</f>
        <v>0</v>
      </c>
      <c r="AB132" s="64">
        <f>IFERROR(AVERAGEIF('Pick up PMC'!L4:L9,"&gt;0"),0)</f>
        <v>0</v>
      </c>
      <c r="AC132" s="65">
        <f>IFERROR(AVERAGEIF('Pick up PMC'!M4:M9,"&gt;0"),0)</f>
        <v>0</v>
      </c>
      <c r="AD132" s="65">
        <f>IFERROR(AVERAGEIF('Pick up PMC'!N4:N9,"&gt;0"),0)</f>
        <v>0</v>
      </c>
      <c r="AE132" s="65">
        <f>IFERROR(AVERAGEIF('Pick up PMC'!O4:O9,"&gt;0"),0)</f>
        <v>0</v>
      </c>
      <c r="AF132" s="65">
        <f>IFERROR(AVERAGEIF('Pick up PMC'!P4:P9,"&gt;0"),0)</f>
        <v>0</v>
      </c>
      <c r="AG132" s="62">
        <f>IFERROR(AVERAGEIF('Pick up PMC'!Q4:Q9,"&gt;0"),0)</f>
        <v>0</v>
      </c>
      <c r="AH132" s="310">
        <f>IFERROR(AVERAGEIF('Pick up PMC'!R4:R9,"&gt;0"),0)</f>
        <v>0</v>
      </c>
    </row>
    <row r="133" spans="1:34" x14ac:dyDescent="0.3">
      <c r="A133" s="57">
        <f t="shared" si="45"/>
        <v>42992</v>
      </c>
      <c r="B133" s="58"/>
      <c r="C133" s="59">
        <f t="shared" si="46"/>
        <v>0</v>
      </c>
      <c r="D133" s="60"/>
      <c r="E133" s="60"/>
      <c r="F133" s="60"/>
      <c r="G133" s="60"/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5">
        <f>IFERROR(AVERAGEIF('Pick up PMC'!B4:B12,"&gt;0"),0)</f>
        <v>0</v>
      </c>
      <c r="S133" s="62">
        <f>IFERROR(AVERAGEIF('Pick up PMC'!C4:C12,"&gt;0"),0)</f>
        <v>0</v>
      </c>
      <c r="T133" s="62">
        <f>IFERROR(AVERAGEIF('Pick up PMC'!D4:D12,"&gt;0"),0)</f>
        <v>0</v>
      </c>
      <c r="U133" s="65">
        <f>IFERROR(AVERAGEIF('Pick up PMC'!E4:E12,"&gt;0"),0)</f>
        <v>0</v>
      </c>
      <c r="V133" s="65">
        <f>IFERROR(AVERAGEIF('Pick up PMC'!F4:F12,"&gt;0"),0)</f>
        <v>0</v>
      </c>
      <c r="W133" s="65">
        <f>IFERROR(AVERAGEIF('Pick up PMC'!G4:G12,"&gt;0"),0)</f>
        <v>0</v>
      </c>
      <c r="X133" s="65">
        <f>IFERROR(AVERAGEIF('Pick up PMC'!H4:H12,"&gt;0"),0)</f>
        <v>0</v>
      </c>
      <c r="Y133" s="65">
        <f>IFERROR(AVERAGEIF('Pick up PMC'!I4:I12,"&gt;0"),0)</f>
        <v>0</v>
      </c>
      <c r="Z133" s="62">
        <f>IFERROR(AVERAGEIF('Pick up PMC'!J4:J12,"&gt;0"),0)</f>
        <v>0</v>
      </c>
      <c r="AA133" s="62">
        <f>IFERROR(AVERAGEIF('Pick up PMC'!K4:K12,"&gt;0"),0)</f>
        <v>0</v>
      </c>
      <c r="AB133" s="64">
        <f>IFERROR(AVERAGEIF('Pick up PMC'!L4:L12,"&gt;0"),0)</f>
        <v>0</v>
      </c>
      <c r="AC133" s="65">
        <f>IFERROR(AVERAGEIF('Pick up PMC'!M4:M12,"&gt;0"),0)</f>
        <v>0</v>
      </c>
      <c r="AD133" s="65">
        <f>IFERROR(AVERAGEIF('Pick up PMC'!N4:N12,"&gt;0"),0)</f>
        <v>0</v>
      </c>
      <c r="AE133" s="65">
        <f>IFERROR(AVERAGEIF('Pick up PMC'!O4:O12,"&gt;0"),0)</f>
        <v>0</v>
      </c>
      <c r="AF133" s="65">
        <f>IFERROR(AVERAGEIF('Pick up PMC'!P4:P12,"&gt;0"),0)</f>
        <v>0</v>
      </c>
      <c r="AG133" s="62">
        <f>IFERROR(AVERAGEIF('Pick up PMC'!Q4:Q12,"&gt;0"),0)</f>
        <v>0</v>
      </c>
      <c r="AH133" s="310">
        <f>IFERROR(AVERAGEIF('Pick up PMC'!R4:R12,"&gt;0"),0)</f>
        <v>0</v>
      </c>
    </row>
    <row r="134" spans="1:34" x14ac:dyDescent="0.3">
      <c r="A134" s="57">
        <f t="shared" si="45"/>
        <v>42999</v>
      </c>
      <c r="B134" s="58"/>
      <c r="C134" s="59">
        <f t="shared" si="46"/>
        <v>398</v>
      </c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5">
        <f>IFERROR(AVERAGEIF('Pick up PMC'!B4:B15,"&gt;0"),0)</f>
        <v>0</v>
      </c>
      <c r="S134" s="62">
        <f>IFERROR(AVERAGEIF('Pick up PMC'!C4:C15,"&gt;0"),0)</f>
        <v>0</v>
      </c>
      <c r="T134" s="62">
        <f>IFERROR(AVERAGEIF('Pick up PMC'!D4:D15,"&gt;0"),0)</f>
        <v>0</v>
      </c>
      <c r="U134" s="65">
        <f>IFERROR(AVERAGEIF('Pick up PMC'!E4:E15,"&gt;0"),0)</f>
        <v>0</v>
      </c>
      <c r="V134" s="65">
        <f>IFERROR(AVERAGEIF('Pick up PMC'!F4:F15,"&gt;0"),0)</f>
        <v>0</v>
      </c>
      <c r="W134" s="65">
        <f>IFERROR(AVERAGEIF('Pick up PMC'!G4:G15,"&gt;0"),0)</f>
        <v>0</v>
      </c>
      <c r="X134" s="65">
        <f>IFERROR(AVERAGEIF('Pick up PMC'!H4:H15,"&gt;0"),0)</f>
        <v>0</v>
      </c>
      <c r="Y134" s="65">
        <f>IFERROR(AVERAGEIF('Pick up PMC'!I4:I15,"&gt;0"),0)</f>
        <v>0</v>
      </c>
      <c r="Z134" s="62">
        <f>IFERROR(AVERAGEIF('Pick up PMC'!J4:J15,"&gt;0"),0)</f>
        <v>0</v>
      </c>
      <c r="AA134" s="62">
        <f>IFERROR(AVERAGEIF('Pick up PMC'!K4:K15,"&gt;0"),0)</f>
        <v>0</v>
      </c>
      <c r="AB134" s="64">
        <f>IFERROR(AVERAGEIF('Pick up PMC'!L4:L15,"&gt;0"),0)</f>
        <v>0</v>
      </c>
      <c r="AC134" s="65">
        <f>IFERROR(AVERAGEIF('Pick up PMC'!M4:M15,"&gt;0"),0)</f>
        <v>0</v>
      </c>
      <c r="AD134" s="65">
        <f>IFERROR(AVERAGEIF('Pick up PMC'!N4:N15,"&gt;0"),0)</f>
        <v>0</v>
      </c>
      <c r="AE134" s="65">
        <f>IFERROR(AVERAGEIF('Pick up PMC'!O4:O15,"&gt;0"),0)</f>
        <v>0</v>
      </c>
      <c r="AF134" s="65">
        <f>IFERROR(AVERAGEIF('Pick up PMC'!P4:P15,"&gt;0"),0)</f>
        <v>0</v>
      </c>
      <c r="AG134" s="62">
        <f>IFERROR(AVERAGEIF('Pick up PMC'!Q4:Q15,"&gt;0"),0)</f>
        <v>398</v>
      </c>
      <c r="AH134" s="310">
        <f>IFERROR(AVERAGEIF('Pick up PMC'!R4:R15,"&gt;0"),0)</f>
        <v>398</v>
      </c>
    </row>
    <row r="135" spans="1:34" hidden="1" x14ac:dyDescent="0.3">
      <c r="A135" s="57">
        <f t="shared" si="45"/>
        <v>43006</v>
      </c>
      <c r="B135" s="58"/>
      <c r="C135" s="59">
        <f t="shared" si="46"/>
        <v>398</v>
      </c>
      <c r="D135" s="60"/>
      <c r="E135" s="60"/>
      <c r="F135" s="60"/>
      <c r="G135" s="60"/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5">
        <f>IFERROR(AVERAGEIF('Pick up PMC'!B4:B118,"&gt;0"),0)</f>
        <v>320</v>
      </c>
      <c r="S135" s="62">
        <f>IFERROR(AVERAGEIF('Pick up PMC'!C4:C118,"&gt;0"),0)</f>
        <v>320</v>
      </c>
      <c r="T135" s="62">
        <f>IFERROR(AVERAGEIF('Pick up PMC'!D4:D118,"&gt;0"),0)</f>
        <v>320</v>
      </c>
      <c r="U135" s="65">
        <f>IFERROR(AVERAGEIF('Pick up PMC'!E4:E118,"&gt;0"),0)</f>
        <v>320</v>
      </c>
      <c r="V135" s="65">
        <f>IFERROR(AVERAGEIF('Pick up PMC'!F4:F118,"&gt;0"),0)</f>
        <v>190</v>
      </c>
      <c r="W135" s="65">
        <f>IFERROR(AVERAGEIF('Pick up PMC'!G4:G118,"&gt;0"),0)</f>
        <v>190</v>
      </c>
      <c r="X135" s="65">
        <f>IFERROR(AVERAGEIF('Pick up PMC'!H4:H118,"&gt;0"),0)</f>
        <v>190</v>
      </c>
      <c r="Y135" s="65">
        <f>IFERROR(AVERAGEIF('Pick up PMC'!I4:I118,"&gt;0"),0)</f>
        <v>0</v>
      </c>
      <c r="Z135" s="62">
        <f>IFERROR(AVERAGEIF('Pick up PMC'!J4:J118,"&gt;0"),0)</f>
        <v>0</v>
      </c>
      <c r="AA135" s="62">
        <f>IFERROR(AVERAGEIF('Pick up PMC'!K4:K118,"&gt;0"),0)</f>
        <v>0</v>
      </c>
      <c r="AB135" s="64">
        <f>IFERROR(AVERAGEIF('Pick up PMC'!L4:L118,"&gt;0"),0)</f>
        <v>0</v>
      </c>
      <c r="AC135" s="65">
        <f>IFERROR(AVERAGEIF('Pick up PMC'!M4:M118,"&gt;0"),0)</f>
        <v>0</v>
      </c>
      <c r="AD135" s="65">
        <f>IFERROR(AVERAGEIF('Pick up PMC'!N4:N118,"&gt;0"),0)</f>
        <v>0</v>
      </c>
      <c r="AE135" s="65">
        <f>IFERROR(AVERAGEIF('Pick up PMC'!O4:O118,"&gt;0"),0)</f>
        <v>0</v>
      </c>
      <c r="AF135" s="65">
        <f>IFERROR(AVERAGEIF('Pick up PMC'!P4:P118,"&gt;0"),0)</f>
        <v>0</v>
      </c>
      <c r="AG135" s="62">
        <f>IFERROR(AVERAGEIF('Pick up PMC'!Q4:Q118,"&gt;0"),0)</f>
        <v>398</v>
      </c>
      <c r="AH135" s="310">
        <f>IFERROR(AVERAGEIF('Pick up PMC'!R4:R118,"&gt;0"),0)</f>
        <v>398</v>
      </c>
    </row>
    <row r="136" spans="1:34" hidden="1" x14ac:dyDescent="0.3">
      <c r="A136" s="57">
        <f t="shared" si="45"/>
        <v>43013</v>
      </c>
      <c r="B136" s="58"/>
      <c r="C136" s="59">
        <f t="shared" si="46"/>
        <v>236.22222222222223</v>
      </c>
      <c r="D136" s="60"/>
      <c r="E136" s="60"/>
      <c r="F136" s="60"/>
      <c r="G136" s="60"/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5">
        <f>IFERROR(AVERAGEIF('Pick up PMC'!B4:B21,"&gt;0"),0)</f>
        <v>190</v>
      </c>
      <c r="S136" s="62">
        <f>IFERROR(AVERAGEIF('Pick up PMC'!C4:C21,"&gt;0"),0)</f>
        <v>190</v>
      </c>
      <c r="T136" s="62">
        <f>IFERROR(AVERAGEIF('Pick up PMC'!D4:D21,"&gt;0"),0)</f>
        <v>190</v>
      </c>
      <c r="U136" s="65">
        <f>IFERROR(AVERAGEIF('Pick up PMC'!E4:E21,"&gt;0"),0)</f>
        <v>190</v>
      </c>
      <c r="V136" s="65">
        <f>IFERROR(AVERAGEIF('Pick up PMC'!F4:F21,"&gt;0"),0)</f>
        <v>190</v>
      </c>
      <c r="W136" s="65">
        <f>IFERROR(AVERAGEIF('Pick up PMC'!G4:G21,"&gt;0"),0)</f>
        <v>190</v>
      </c>
      <c r="X136" s="65">
        <f>IFERROR(AVERAGEIF('Pick up PMC'!H4:H21,"&gt;0"),0)</f>
        <v>190</v>
      </c>
      <c r="Y136" s="65">
        <f>IFERROR(AVERAGEIF('Pick up PMC'!I4:I21,"&gt;0"),0)</f>
        <v>0</v>
      </c>
      <c r="Z136" s="62">
        <f>IFERROR(AVERAGEIF('Pick up PMC'!J4:J21,"&gt;0"),0)</f>
        <v>0</v>
      </c>
      <c r="AA136" s="62">
        <f>IFERROR(AVERAGEIF('Pick up PMC'!K4:K21,"&gt;0"),0)</f>
        <v>0</v>
      </c>
      <c r="AB136" s="64">
        <f>IFERROR(AVERAGEIF('Pick up PMC'!L4:L21,"&gt;0"),0)</f>
        <v>0</v>
      </c>
      <c r="AC136" s="65">
        <f>IFERROR(AVERAGEIF('Pick up PMC'!M4:M21,"&gt;0"),0)</f>
        <v>0</v>
      </c>
      <c r="AD136" s="65">
        <f>IFERROR(AVERAGEIF('Pick up PMC'!N4:N21,"&gt;0"),0)</f>
        <v>0</v>
      </c>
      <c r="AE136" s="65">
        <f>IFERROR(AVERAGEIF('Pick up PMC'!O4:O21,"&gt;0"),0)</f>
        <v>0</v>
      </c>
      <c r="AF136" s="65">
        <f>IFERROR(AVERAGEIF('Pick up PMC'!P4:P21,"&gt;0"),0)</f>
        <v>0</v>
      </c>
      <c r="AG136" s="62">
        <f>IFERROR(AVERAGEIF('Pick up PMC'!Q4:Q21,"&gt;0"),0)</f>
        <v>398</v>
      </c>
      <c r="AH136" s="310">
        <f>IFERROR(AVERAGEIF('Pick up PMC'!R4:R21,"&gt;0"),0)</f>
        <v>398</v>
      </c>
    </row>
    <row r="137" spans="1:34" hidden="1" outlineLevel="1" x14ac:dyDescent="0.3">
      <c r="A137" s="57">
        <f t="shared" si="45"/>
        <v>43020</v>
      </c>
      <c r="B137" s="58"/>
      <c r="C137" s="59">
        <f t="shared" si="46"/>
        <v>284.09523809523807</v>
      </c>
      <c r="D137" s="60"/>
      <c r="E137" s="60"/>
      <c r="F137" s="60"/>
      <c r="G137" s="60"/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5">
        <f>IFERROR(AVERAGEIF('Pick up PMC'!B4:B24,"&gt;0"),0)</f>
        <v>320</v>
      </c>
      <c r="S137" s="62">
        <f>IFERROR(AVERAGEIF('Pick up PMC'!C4:C24,"&gt;0"),0)</f>
        <v>320</v>
      </c>
      <c r="T137" s="62">
        <f>IFERROR(AVERAGEIF('Pick up PMC'!D4:D24,"&gt;0"),0)</f>
        <v>320</v>
      </c>
      <c r="U137" s="65">
        <f>IFERROR(AVERAGEIF('Pick up PMC'!E4:E24,"&gt;0"),0)</f>
        <v>320</v>
      </c>
      <c r="V137" s="65">
        <f>IFERROR(AVERAGEIF('Pick up PMC'!F4:F24,"&gt;0"),0)</f>
        <v>190</v>
      </c>
      <c r="W137" s="65">
        <f>IFERROR(AVERAGEIF('Pick up PMC'!G4:G24,"&gt;0"),0)</f>
        <v>190</v>
      </c>
      <c r="X137" s="65">
        <f>IFERROR(AVERAGEIF('Pick up PMC'!H4:H24,"&gt;0"),0)</f>
        <v>190</v>
      </c>
      <c r="Y137" s="65">
        <f>IFERROR(AVERAGEIF('Pick up PMC'!I4:I24,"&gt;0"),0)</f>
        <v>0</v>
      </c>
      <c r="Z137" s="62">
        <f>IFERROR(AVERAGEIF('Pick up PMC'!J4:J24,"&gt;0"),0)</f>
        <v>0</v>
      </c>
      <c r="AA137" s="62">
        <f>IFERROR(AVERAGEIF('Pick up PMC'!K4:K24,"&gt;0"),0)</f>
        <v>0</v>
      </c>
      <c r="AB137" s="66">
        <f>IFERROR(AVERAGEIF('Pick up PMC'!L4:L24,"&gt;0"),0)</f>
        <v>0</v>
      </c>
      <c r="AC137" s="65">
        <f>IFERROR(AVERAGEIF('Pick up PMC'!M4:M24,"&gt;0"),0)</f>
        <v>0</v>
      </c>
      <c r="AD137" s="65">
        <f>IFERROR(AVERAGEIF('Pick up PMC'!N4:N24,"&gt;0"),0)</f>
        <v>0</v>
      </c>
      <c r="AE137" s="65">
        <f>IFERROR(AVERAGEIF('Pick up PMC'!O4:O24,"&gt;0"),0)</f>
        <v>0</v>
      </c>
      <c r="AF137" s="65">
        <f>IFERROR(AVERAGEIF('Pick up PMC'!P4:P24,"&gt;0"),0)</f>
        <v>0</v>
      </c>
      <c r="AG137" s="62">
        <f>IFERROR(AVERAGEIF('Pick up PMC'!Q4:Q24,"&gt;0"),0)</f>
        <v>398</v>
      </c>
      <c r="AH137" s="310">
        <f>IFERROR(AVERAGEIF('Pick up PMC'!R4:R24,"&gt;0"),0)</f>
        <v>398</v>
      </c>
    </row>
    <row r="138" spans="1:34" hidden="1" outlineLevel="1" x14ac:dyDescent="0.3">
      <c r="A138" s="57">
        <f t="shared" si="45"/>
        <v>43027</v>
      </c>
      <c r="B138" s="58"/>
      <c r="C138" s="59">
        <f t="shared" si="46"/>
        <v>284.09523809523807</v>
      </c>
      <c r="D138" s="60"/>
      <c r="E138" s="60"/>
      <c r="F138" s="60"/>
      <c r="G138" s="60"/>
      <c r="H138" s="60"/>
      <c r="I138" s="60"/>
      <c r="J138" s="60"/>
      <c r="K138" s="60"/>
      <c r="L138" s="60"/>
      <c r="M138" s="60"/>
      <c r="N138" s="60"/>
      <c r="O138" s="60"/>
      <c r="P138" s="60"/>
      <c r="Q138" s="60"/>
      <c r="R138" s="65">
        <f>IFERROR(AVERAGEIF('Pick up PMC'!B4:B27,"&gt;0"),0)</f>
        <v>320</v>
      </c>
      <c r="S138" s="62">
        <f>IFERROR(AVERAGEIF('Pick up PMC'!C4:C27,"&gt;0"),0)</f>
        <v>320</v>
      </c>
      <c r="T138" s="62">
        <f>IFERROR(AVERAGEIF('Pick up PMC'!D4:D27,"&gt;0"),0)</f>
        <v>320</v>
      </c>
      <c r="U138" s="65">
        <f>IFERROR(AVERAGEIF('Pick up PMC'!E4:E27,"&gt;0"),0)</f>
        <v>320</v>
      </c>
      <c r="V138" s="65">
        <f>IFERROR(AVERAGEIF('Pick up PMC'!F4:F27,"&gt;0"),0)</f>
        <v>190</v>
      </c>
      <c r="W138" s="65">
        <f>IFERROR(AVERAGEIF('Pick up PMC'!G4:G27,"&gt;0"),0)</f>
        <v>190</v>
      </c>
      <c r="X138" s="65">
        <f>IFERROR(AVERAGEIF('Pick up PMC'!H4:H27,"&gt;0"),0)</f>
        <v>190</v>
      </c>
      <c r="Y138" s="65">
        <f>IFERROR(AVERAGEIF('Pick up PMC'!I4:I27,"&gt;0"),0)</f>
        <v>0</v>
      </c>
      <c r="Z138" s="62">
        <f>IFERROR(AVERAGEIF('Pick up PMC'!J4:J27,"&gt;0"),0)</f>
        <v>0</v>
      </c>
      <c r="AA138" s="62">
        <f>IFERROR(AVERAGEIF('Pick up PMC'!K4:K27,"&gt;0"),0)</f>
        <v>0</v>
      </c>
      <c r="AB138" s="66">
        <f>IFERROR(AVERAGEIF('Pick up PMC'!L4:L27,"&gt;0"),0)</f>
        <v>0</v>
      </c>
      <c r="AC138" s="65">
        <f>IFERROR(AVERAGEIF('Pick up PMC'!M4:M27,"&gt;0"),0)</f>
        <v>0</v>
      </c>
      <c r="AD138" s="65">
        <f>IFERROR(AVERAGEIF('Pick up PMC'!N4:N27,"&gt;0"),0)</f>
        <v>0</v>
      </c>
      <c r="AE138" s="65">
        <f>IFERROR(AVERAGEIF('Pick up PMC'!O4:O27,"&gt;0"),0)</f>
        <v>0</v>
      </c>
      <c r="AF138" s="65">
        <f>IFERROR(AVERAGEIF('Pick up PMC'!P4:P27,"&gt;0"),0)</f>
        <v>0</v>
      </c>
      <c r="AG138" s="62">
        <f>IFERROR(AVERAGEIF('Pick up PMC'!Q4:Q27,"&gt;0"),0)</f>
        <v>398</v>
      </c>
      <c r="AH138" s="310">
        <f>IFERROR(AVERAGEIF('Pick up PMC'!R4:R27,"&gt;0"),0)</f>
        <v>398</v>
      </c>
    </row>
    <row r="139" spans="1:34" hidden="1" outlineLevel="1" x14ac:dyDescent="0.3">
      <c r="A139" s="57">
        <f t="shared" si="45"/>
        <v>43034</v>
      </c>
      <c r="B139" s="58"/>
      <c r="C139" s="59">
        <f t="shared" si="46"/>
        <v>284.09523809523807</v>
      </c>
      <c r="D139" s="60"/>
      <c r="E139" s="60"/>
      <c r="F139" s="60"/>
      <c r="G139" s="60"/>
      <c r="H139" s="60"/>
      <c r="I139" s="60"/>
      <c r="J139" s="60"/>
      <c r="K139" s="60"/>
      <c r="L139" s="60"/>
      <c r="M139" s="60"/>
      <c r="N139" s="60"/>
      <c r="O139" s="60"/>
      <c r="P139" s="60"/>
      <c r="Q139" s="60"/>
      <c r="R139" s="65">
        <f>IFERROR(AVERAGEIF('Pick up PMC'!B4:B30,"&gt;0"),0)</f>
        <v>320</v>
      </c>
      <c r="S139" s="62">
        <f>IFERROR(AVERAGEIF('Pick up PMC'!C4:C30,"&gt;0"),0)</f>
        <v>320</v>
      </c>
      <c r="T139" s="62">
        <f>IFERROR(AVERAGEIF('Pick up PMC'!D4:D30,"&gt;0"),0)</f>
        <v>320</v>
      </c>
      <c r="U139" s="65">
        <f>IFERROR(AVERAGEIF('Pick up PMC'!E4:E30,"&gt;0"),0)</f>
        <v>320</v>
      </c>
      <c r="V139" s="65">
        <f>IFERROR(AVERAGEIF('Pick up PMC'!F4:F30,"&gt;0"),0)</f>
        <v>190</v>
      </c>
      <c r="W139" s="65">
        <f>IFERROR(AVERAGEIF('Pick up PMC'!G4:G30,"&gt;0"),0)</f>
        <v>190</v>
      </c>
      <c r="X139" s="65">
        <f>IFERROR(AVERAGEIF('Pick up PMC'!H4:H30,"&gt;0"),0)</f>
        <v>190</v>
      </c>
      <c r="Y139" s="65">
        <f>IFERROR(AVERAGEIF('Pick up PMC'!I4:I30,"&gt;0"),0)</f>
        <v>0</v>
      </c>
      <c r="Z139" s="62">
        <f>IFERROR(AVERAGEIF('Pick up PMC'!J4:J30,"&gt;0"),0)</f>
        <v>0</v>
      </c>
      <c r="AA139" s="62">
        <f>IFERROR(AVERAGEIF('Pick up PMC'!K4:K30,"&gt;0"),0)</f>
        <v>0</v>
      </c>
      <c r="AB139" s="66">
        <f>IFERROR(AVERAGEIF('Pick up PMC'!L4:L30,"&gt;0"),0)</f>
        <v>0</v>
      </c>
      <c r="AC139" s="65">
        <f>IFERROR(AVERAGEIF('Pick up PMC'!M4:M30,"&gt;0"),0)</f>
        <v>0</v>
      </c>
      <c r="AD139" s="65">
        <f>IFERROR(AVERAGEIF('Pick up PMC'!N4:N30,"&gt;0"),0)</f>
        <v>0</v>
      </c>
      <c r="AE139" s="65">
        <f>IFERROR(AVERAGEIF('Pick up PMC'!O4:O30,"&gt;0"),0)</f>
        <v>0</v>
      </c>
      <c r="AF139" s="65">
        <f>IFERROR(AVERAGEIF('Pick up PMC'!P4:P30,"&gt;0"),0)</f>
        <v>0</v>
      </c>
      <c r="AG139" s="62">
        <f>IFERROR(AVERAGEIF('Pick up PMC'!Q4:Q30,"&gt;0"),0)</f>
        <v>398</v>
      </c>
      <c r="AH139" s="310">
        <f>IFERROR(AVERAGEIF('Pick up PMC'!R4:R30,"&gt;0"),0)</f>
        <v>398</v>
      </c>
    </row>
    <row r="140" spans="1:34" hidden="1" outlineLevel="1" x14ac:dyDescent="0.3">
      <c r="A140" s="57">
        <f t="shared" si="45"/>
        <v>43041</v>
      </c>
      <c r="B140" s="58"/>
      <c r="C140" s="59">
        <f t="shared" si="46"/>
        <v>284.09523809523807</v>
      </c>
      <c r="D140" s="60"/>
      <c r="E140" s="60"/>
      <c r="F140" s="60"/>
      <c r="G140" s="60"/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5">
        <f>IFERROR(AVERAGEIF('Pick up PMC'!B4:B33,"&gt;0"),0)</f>
        <v>320</v>
      </c>
      <c r="S140" s="62">
        <f>IFERROR(AVERAGEIF('Pick up PMC'!C4:C33,"&gt;0"),0)</f>
        <v>320</v>
      </c>
      <c r="T140" s="62">
        <f>IFERROR(AVERAGEIF('Pick up PMC'!D4:D33,"&gt;0"),0)</f>
        <v>320</v>
      </c>
      <c r="U140" s="65">
        <f>IFERROR(AVERAGEIF('Pick up PMC'!E4:E33,"&gt;0"),0)</f>
        <v>320</v>
      </c>
      <c r="V140" s="65">
        <f>IFERROR(AVERAGEIF('Pick up PMC'!F4:F33,"&gt;0"),0)</f>
        <v>190</v>
      </c>
      <c r="W140" s="65">
        <f>IFERROR(AVERAGEIF('Pick up PMC'!G4:G33,"&gt;0"),0)</f>
        <v>190</v>
      </c>
      <c r="X140" s="65">
        <f>IFERROR(AVERAGEIF('Pick up PMC'!H4:H33,"&gt;0"),0)</f>
        <v>190</v>
      </c>
      <c r="Y140" s="65">
        <f>IFERROR(AVERAGEIF('Pick up PMC'!I4:I33,"&gt;0"),0)</f>
        <v>0</v>
      </c>
      <c r="Z140" s="62">
        <f>IFERROR(AVERAGEIF('Pick up PMC'!J4:J33,"&gt;0"),0)</f>
        <v>0</v>
      </c>
      <c r="AA140" s="62">
        <f>IFERROR(AVERAGEIF('Pick up PMC'!K4:K33,"&gt;0"),0)</f>
        <v>0</v>
      </c>
      <c r="AB140" s="66">
        <f>IFERROR(AVERAGEIF('Pick up PMC'!L4:L33,"&gt;0"),0)</f>
        <v>0</v>
      </c>
      <c r="AC140" s="65">
        <f>IFERROR(AVERAGEIF('Pick up PMC'!M4:M33,"&gt;0"),0)</f>
        <v>0</v>
      </c>
      <c r="AD140" s="65">
        <f>IFERROR(AVERAGEIF('Pick up PMC'!N4:N33,"&gt;0"),0)</f>
        <v>0</v>
      </c>
      <c r="AE140" s="65">
        <f>IFERROR(AVERAGEIF('Pick up PMC'!O4:O33,"&gt;0"),0)</f>
        <v>0</v>
      </c>
      <c r="AF140" s="65">
        <f>IFERROR(AVERAGEIF('Pick up PMC'!P4:P33,"&gt;0"),0)</f>
        <v>0</v>
      </c>
      <c r="AG140" s="62">
        <f>IFERROR(AVERAGEIF('Pick up PMC'!Q4:Q33,"&gt;0"),0)</f>
        <v>398</v>
      </c>
      <c r="AH140" s="310">
        <f>IFERROR(AVERAGEIF('Pick up PMC'!R4:R33,"&gt;0"),0)</f>
        <v>398</v>
      </c>
    </row>
    <row r="141" spans="1:34" hidden="1" outlineLevel="1" x14ac:dyDescent="0.3">
      <c r="A141" s="57">
        <f t="shared" si="45"/>
        <v>43048</v>
      </c>
      <c r="B141" s="58"/>
      <c r="C141" s="59">
        <f t="shared" si="46"/>
        <v>284.09523809523807</v>
      </c>
      <c r="D141" s="60"/>
      <c r="E141" s="60"/>
      <c r="F141" s="60"/>
      <c r="G141" s="60"/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5">
        <f>IFERROR(AVERAGEIF('Pick up PMC'!B4:B36,"&gt;0"),0)</f>
        <v>320</v>
      </c>
      <c r="S141" s="62">
        <f>IFERROR(AVERAGEIF('Pick up PMC'!C4:C36,"&gt;0"),0)</f>
        <v>320</v>
      </c>
      <c r="T141" s="62">
        <f>IFERROR(AVERAGEIF('Pick up PMC'!D4:D36,"&gt;0"),0)</f>
        <v>320</v>
      </c>
      <c r="U141" s="65">
        <f>IFERROR(AVERAGEIF('Pick up PMC'!E4:E36,"&gt;0"),0)</f>
        <v>320</v>
      </c>
      <c r="V141" s="65">
        <f>IFERROR(AVERAGEIF('Pick up PMC'!F4:F36,"&gt;0"),0)</f>
        <v>190</v>
      </c>
      <c r="W141" s="65">
        <f>IFERROR(AVERAGEIF('Pick up PMC'!G4:G36,"&gt;0"),0)</f>
        <v>190</v>
      </c>
      <c r="X141" s="65">
        <f>IFERROR(AVERAGEIF('Pick up PMC'!H4:H36,"&gt;0"),0)</f>
        <v>190</v>
      </c>
      <c r="Y141" s="65">
        <f>IFERROR(AVERAGEIF('Pick up PMC'!I4:I36,"&gt;0"),0)</f>
        <v>0</v>
      </c>
      <c r="Z141" s="62">
        <f>IFERROR(AVERAGEIF('Pick up PMC'!J4:J36,"&gt;0"),0)</f>
        <v>0</v>
      </c>
      <c r="AA141" s="62">
        <f>IFERROR(AVERAGEIF('Pick up PMC'!K4:K36,"&gt;0"),0)</f>
        <v>0</v>
      </c>
      <c r="AB141" s="66">
        <f>IFERROR(AVERAGEIF('Pick up PMC'!L4:L36,"&gt;0"),0)</f>
        <v>0</v>
      </c>
      <c r="AC141" s="65">
        <f>IFERROR(AVERAGEIF('Pick up PMC'!M4:M36,"&gt;0"),0)</f>
        <v>0</v>
      </c>
      <c r="AD141" s="65">
        <f>IFERROR(AVERAGEIF('Pick up PMC'!N4:N36,"&gt;0"),0)</f>
        <v>0</v>
      </c>
      <c r="AE141" s="65">
        <f>IFERROR(AVERAGEIF('Pick up PMC'!O4:O36,"&gt;0"),0)</f>
        <v>0</v>
      </c>
      <c r="AF141" s="65">
        <f>IFERROR(AVERAGEIF('Pick up PMC'!P4:P36,"&gt;0"),0)</f>
        <v>0</v>
      </c>
      <c r="AG141" s="62">
        <f>IFERROR(AVERAGEIF('Pick up PMC'!Q4:Q36,"&gt;0"),0)</f>
        <v>398</v>
      </c>
      <c r="AH141" s="310">
        <f>IFERROR(AVERAGEIF('Pick up PMC'!R4:R36,"&gt;0"),0)</f>
        <v>398</v>
      </c>
    </row>
    <row r="142" spans="1:34" hidden="1" outlineLevel="1" x14ac:dyDescent="0.3">
      <c r="A142" s="57">
        <f t="shared" si="45"/>
        <v>43055</v>
      </c>
      <c r="B142" s="58"/>
      <c r="C142" s="59">
        <f t="shared" si="46"/>
        <v>284.09523809523807</v>
      </c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5">
        <f>IFERROR(AVERAGEIF('Pick up PMC'!B4:B39,"&gt;0"),0)</f>
        <v>320</v>
      </c>
      <c r="S142" s="62">
        <f>IFERROR(AVERAGEIF('Pick up PMC'!C4:C39,"&gt;0"),0)</f>
        <v>320</v>
      </c>
      <c r="T142" s="62">
        <f>IFERROR(AVERAGEIF('Pick up PMC'!D4:D39,"&gt;0"),0)</f>
        <v>320</v>
      </c>
      <c r="U142" s="65">
        <f>IFERROR(AVERAGEIF('Pick up PMC'!E4:E39,"&gt;0"),0)</f>
        <v>320</v>
      </c>
      <c r="V142" s="65">
        <f>IFERROR(AVERAGEIF('Pick up PMC'!F4:F39,"&gt;0"),0)</f>
        <v>190</v>
      </c>
      <c r="W142" s="65">
        <f>IFERROR(AVERAGEIF('Pick up PMC'!G4:G39,"&gt;0"),0)</f>
        <v>190</v>
      </c>
      <c r="X142" s="65">
        <f>IFERROR(AVERAGEIF('Pick up PMC'!H4:H39,"&gt;0"),0)</f>
        <v>190</v>
      </c>
      <c r="Y142" s="65">
        <f>IFERROR(AVERAGEIF('Pick up PMC'!I4:I39,"&gt;0"),0)</f>
        <v>0</v>
      </c>
      <c r="Z142" s="62">
        <f>IFERROR(AVERAGEIF('Pick up PMC'!J4:J39,"&gt;0"),0)</f>
        <v>0</v>
      </c>
      <c r="AA142" s="62">
        <f>IFERROR(AVERAGEIF('Pick up PMC'!K4:K39,"&gt;0"),0)</f>
        <v>0</v>
      </c>
      <c r="AB142" s="66">
        <f>IFERROR(AVERAGEIF('Pick up PMC'!L4:L39,"&gt;0"),0)</f>
        <v>0</v>
      </c>
      <c r="AC142" s="65">
        <f>IFERROR(AVERAGEIF('Pick up PMC'!M4:M39,"&gt;0"),0)</f>
        <v>0</v>
      </c>
      <c r="AD142" s="65">
        <f>IFERROR(AVERAGEIF('Pick up PMC'!N4:N39,"&gt;0"),0)</f>
        <v>0</v>
      </c>
      <c r="AE142" s="65">
        <f>IFERROR(AVERAGEIF('Pick up PMC'!O4:O39,"&gt;0"),0)</f>
        <v>0</v>
      </c>
      <c r="AF142" s="65">
        <f>IFERROR(AVERAGEIF('Pick up PMC'!P4:P39,"&gt;0"),0)</f>
        <v>0</v>
      </c>
      <c r="AG142" s="62">
        <f>IFERROR(AVERAGEIF('Pick up PMC'!Q4:Q39,"&gt;0"),0)</f>
        <v>398</v>
      </c>
      <c r="AH142" s="310">
        <f>IFERROR(AVERAGEIF('Pick up PMC'!R4:R39,"&gt;0"),0)</f>
        <v>398</v>
      </c>
    </row>
    <row r="143" spans="1:34" hidden="1" outlineLevel="1" x14ac:dyDescent="0.3">
      <c r="A143" s="57">
        <f t="shared" si="45"/>
        <v>43062</v>
      </c>
      <c r="B143" s="58"/>
      <c r="C143" s="59">
        <f t="shared" si="46"/>
        <v>284.09523809523807</v>
      </c>
      <c r="D143" s="60"/>
      <c r="E143" s="60"/>
      <c r="F143" s="60"/>
      <c r="G143" s="60"/>
      <c r="H143" s="60"/>
      <c r="I143" s="60"/>
      <c r="J143" s="60"/>
      <c r="K143" s="60"/>
      <c r="L143" s="60"/>
      <c r="M143" s="60"/>
      <c r="N143" s="60"/>
      <c r="O143" s="60"/>
      <c r="P143" s="60"/>
      <c r="Q143" s="60"/>
      <c r="R143" s="65">
        <f>IFERROR(AVERAGEIF('Pick up PMC'!B4:B42,"&gt;0"),0)</f>
        <v>320</v>
      </c>
      <c r="S143" s="62">
        <f>IFERROR(AVERAGEIF('Pick up PMC'!C4:C42,"&gt;0"),0)</f>
        <v>320</v>
      </c>
      <c r="T143" s="62">
        <f>IFERROR(AVERAGEIF('Pick up PMC'!D4:D42,"&gt;0"),0)</f>
        <v>320</v>
      </c>
      <c r="U143" s="65">
        <f>IFERROR(AVERAGEIF('Pick up PMC'!E4:E42,"&gt;0"),0)</f>
        <v>320</v>
      </c>
      <c r="V143" s="65">
        <f>IFERROR(AVERAGEIF('Pick up PMC'!F4:F42,"&gt;0"),0)</f>
        <v>190</v>
      </c>
      <c r="W143" s="65">
        <f>IFERROR(AVERAGEIF('Pick up PMC'!G4:G42,"&gt;0"),0)</f>
        <v>190</v>
      </c>
      <c r="X143" s="65">
        <f>IFERROR(AVERAGEIF('Pick up PMC'!H4:H42,"&gt;0"),0)</f>
        <v>190</v>
      </c>
      <c r="Y143" s="65">
        <f>IFERROR(AVERAGEIF('Pick up PMC'!I4:I42,"&gt;0"),0)</f>
        <v>0</v>
      </c>
      <c r="Z143" s="62">
        <f>IFERROR(AVERAGEIF('Pick up PMC'!J4:J42,"&gt;0"),0)</f>
        <v>0</v>
      </c>
      <c r="AA143" s="62">
        <f>IFERROR(AVERAGEIF('Pick up PMC'!K4:K42,"&gt;0"),0)</f>
        <v>0</v>
      </c>
      <c r="AB143" s="66">
        <f>IFERROR(AVERAGEIF('Pick up PMC'!L4:L42,"&gt;0"),0)</f>
        <v>0</v>
      </c>
      <c r="AC143" s="65">
        <f>IFERROR(AVERAGEIF('Pick up PMC'!M4:M42,"&gt;0"),0)</f>
        <v>0</v>
      </c>
      <c r="AD143" s="65">
        <f>IFERROR(AVERAGEIF('Pick up PMC'!N4:N42,"&gt;0"),0)</f>
        <v>0</v>
      </c>
      <c r="AE143" s="65">
        <f>IFERROR(AVERAGEIF('Pick up PMC'!O4:O42,"&gt;0"),0)</f>
        <v>0</v>
      </c>
      <c r="AF143" s="65">
        <f>IFERROR(AVERAGEIF('Pick up PMC'!P4:P42,"&gt;0"),0)</f>
        <v>0</v>
      </c>
      <c r="AG143" s="62">
        <f>IFERROR(AVERAGEIF('Pick up PMC'!Q4:Q42,"&gt;0"),0)</f>
        <v>398</v>
      </c>
      <c r="AH143" s="310">
        <f>IFERROR(AVERAGEIF('Pick up PMC'!R4:R42,"&gt;0"),0)</f>
        <v>398</v>
      </c>
    </row>
    <row r="144" spans="1:34" hidden="1" outlineLevel="1" x14ac:dyDescent="0.3">
      <c r="A144" s="57">
        <f t="shared" si="45"/>
        <v>43069</v>
      </c>
      <c r="B144" s="58"/>
      <c r="C144" s="59">
        <f t="shared" si="46"/>
        <v>284.09523809523807</v>
      </c>
      <c r="D144" s="60"/>
      <c r="E144" s="60"/>
      <c r="F144" s="60"/>
      <c r="G144" s="60"/>
      <c r="H144" s="60"/>
      <c r="I144" s="60"/>
      <c r="J144" s="60"/>
      <c r="K144" s="60"/>
      <c r="L144" s="60"/>
      <c r="M144" s="60"/>
      <c r="N144" s="60"/>
      <c r="O144" s="60"/>
      <c r="P144" s="60"/>
      <c r="Q144" s="60"/>
      <c r="R144" s="65">
        <f>IFERROR(AVERAGEIF('Pick up PMC'!B4:B45,"&gt;0"),0)</f>
        <v>320</v>
      </c>
      <c r="S144" s="62">
        <f>IFERROR(AVERAGEIF('Pick up PMC'!C4:C45,"&gt;0"),0)</f>
        <v>320</v>
      </c>
      <c r="T144" s="62">
        <f>IFERROR(AVERAGEIF('Pick up PMC'!D4:D45,"&gt;0"),0)</f>
        <v>320</v>
      </c>
      <c r="U144" s="65">
        <f>IFERROR(AVERAGEIF('Pick up PMC'!E4:E45,"&gt;0"),0)</f>
        <v>320</v>
      </c>
      <c r="V144" s="65">
        <f>IFERROR(AVERAGEIF('Pick up PMC'!F4:F45,"&gt;0"),0)</f>
        <v>190</v>
      </c>
      <c r="W144" s="65">
        <f>IFERROR(AVERAGEIF('Pick up PMC'!G4:G45,"&gt;0"),0)</f>
        <v>190</v>
      </c>
      <c r="X144" s="65">
        <f>IFERROR(AVERAGEIF('Pick up PMC'!H4:H45,"&gt;0"),0)</f>
        <v>190</v>
      </c>
      <c r="Y144" s="65">
        <f>IFERROR(AVERAGEIF('Pick up PMC'!I4:I45,"&gt;0"),0)</f>
        <v>0</v>
      </c>
      <c r="Z144" s="62">
        <f>IFERROR(AVERAGEIF('Pick up PMC'!J4:J45,"&gt;0"),0)</f>
        <v>0</v>
      </c>
      <c r="AA144" s="62">
        <f>IFERROR(AVERAGEIF('Pick up PMC'!K4:K45,"&gt;0"),0)</f>
        <v>0</v>
      </c>
      <c r="AB144" s="66">
        <f>IFERROR(AVERAGEIF('Pick up PMC'!L4:L45,"&gt;0"),0)</f>
        <v>0</v>
      </c>
      <c r="AC144" s="65">
        <f>IFERROR(AVERAGEIF('Pick up PMC'!M4:M45,"&gt;0"),0)</f>
        <v>0</v>
      </c>
      <c r="AD144" s="65">
        <f>IFERROR(AVERAGEIF('Pick up PMC'!N4:N45,"&gt;0"),0)</f>
        <v>0</v>
      </c>
      <c r="AE144" s="65">
        <f>IFERROR(AVERAGEIF('Pick up PMC'!O4:O45,"&gt;0"),0)</f>
        <v>0</v>
      </c>
      <c r="AF144" s="65">
        <f>IFERROR(AVERAGEIF('Pick up PMC'!P4:P45,"&gt;0"),0)</f>
        <v>0</v>
      </c>
      <c r="AG144" s="62">
        <f>IFERROR(AVERAGEIF('Pick up PMC'!Q4:Q45,"&gt;0"),0)</f>
        <v>398</v>
      </c>
      <c r="AH144" s="311">
        <f>IFERROR(AVERAGEIF('Pick up PMC'!R4:R45,"&gt;0"),0)</f>
        <v>398</v>
      </c>
    </row>
    <row r="145" spans="1:34" collapsed="1" x14ac:dyDescent="0.3">
      <c r="A145" s="57"/>
      <c r="B145" s="38"/>
      <c r="C145" s="328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328"/>
      <c r="S145" s="328"/>
      <c r="T145" s="328"/>
      <c r="U145" s="328"/>
      <c r="V145" s="328"/>
      <c r="W145" s="328"/>
      <c r="X145" s="328"/>
      <c r="Y145" s="328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4" x14ac:dyDescent="0.3">
      <c r="A147" s="93"/>
      <c r="B147" s="94"/>
      <c r="C147" s="68">
        <f t="shared" ref="C147:T147" si="47">C96</f>
        <v>42978</v>
      </c>
      <c r="D147" s="68">
        <f t="shared" si="47"/>
        <v>42985</v>
      </c>
      <c r="E147" s="68">
        <f t="shared" si="47"/>
        <v>42992</v>
      </c>
      <c r="F147" s="68">
        <f t="shared" si="47"/>
        <v>42999</v>
      </c>
      <c r="G147" s="68">
        <f t="shared" si="47"/>
        <v>43006</v>
      </c>
      <c r="H147" s="68">
        <f t="shared" si="47"/>
        <v>43013</v>
      </c>
      <c r="I147" s="68">
        <f t="shared" si="47"/>
        <v>43020</v>
      </c>
      <c r="J147" s="68">
        <f t="shared" si="47"/>
        <v>43027</v>
      </c>
      <c r="K147" s="68">
        <f t="shared" si="47"/>
        <v>43034</v>
      </c>
      <c r="L147" s="68">
        <f t="shared" si="47"/>
        <v>43041</v>
      </c>
      <c r="M147" s="68">
        <f t="shared" si="47"/>
        <v>43048</v>
      </c>
      <c r="N147" s="68">
        <f t="shared" si="47"/>
        <v>43055</v>
      </c>
      <c r="O147" s="68">
        <f t="shared" si="47"/>
        <v>43062</v>
      </c>
      <c r="P147" s="68">
        <f t="shared" si="47"/>
        <v>43069</v>
      </c>
      <c r="Q147" s="68">
        <f t="shared" si="47"/>
        <v>43076</v>
      </c>
      <c r="R147" s="68">
        <f t="shared" si="47"/>
        <v>43083</v>
      </c>
      <c r="S147" s="68">
        <f t="shared" si="47"/>
        <v>43090</v>
      </c>
      <c r="T147" s="68">
        <f t="shared" si="47"/>
        <v>43097</v>
      </c>
      <c r="U147" s="69"/>
      <c r="V147" s="69"/>
    </row>
    <row r="148" spans="1:34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4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4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4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4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4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4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4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4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4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4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4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4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  <c r="AH162" s="48">
        <v>31</v>
      </c>
    </row>
    <row r="163" spans="1:34" x14ac:dyDescent="0.3">
      <c r="A163" s="51" t="s">
        <v>29</v>
      </c>
      <c r="B163" s="52"/>
      <c r="C163" s="281">
        <f t="shared" ref="C163:C195" si="48">C8/($C$3*$C$4)</f>
        <v>0.70076726342710993</v>
      </c>
      <c r="D163" s="54">
        <f t="shared" ref="D163:Q163" si="49">D8/$C$3</f>
        <v>0</v>
      </c>
      <c r="E163" s="54">
        <f t="shared" si="49"/>
        <v>0</v>
      </c>
      <c r="F163" s="54">
        <f t="shared" si="49"/>
        <v>0</v>
      </c>
      <c r="G163" s="54">
        <f t="shared" si="49"/>
        <v>0</v>
      </c>
      <c r="H163" s="54">
        <f t="shared" si="49"/>
        <v>0</v>
      </c>
      <c r="I163" s="54">
        <f t="shared" si="49"/>
        <v>0</v>
      </c>
      <c r="J163" s="54">
        <f t="shared" si="49"/>
        <v>0</v>
      </c>
      <c r="K163" s="54">
        <f t="shared" si="49"/>
        <v>0</v>
      </c>
      <c r="L163" s="54">
        <f t="shared" si="49"/>
        <v>0</v>
      </c>
      <c r="M163" s="54">
        <f t="shared" si="49"/>
        <v>0</v>
      </c>
      <c r="N163" s="54">
        <f t="shared" si="49"/>
        <v>0</v>
      </c>
      <c r="O163" s="54">
        <f t="shared" si="49"/>
        <v>0</v>
      </c>
      <c r="P163" s="54">
        <f t="shared" si="49"/>
        <v>0</v>
      </c>
      <c r="Q163" s="54">
        <f t="shared" si="49"/>
        <v>0</v>
      </c>
      <c r="R163" s="55">
        <f t="shared" ref="R163:AH163" si="50">(R8/$C$3)*100</f>
        <v>52.173913043478258</v>
      </c>
      <c r="S163" s="55">
        <f t="shared" si="50"/>
        <v>52.173913043478258</v>
      </c>
      <c r="T163" s="55">
        <f t="shared" si="50"/>
        <v>52.173913043478258</v>
      </c>
      <c r="U163" s="55">
        <f t="shared" si="50"/>
        <v>34.782608695652172</v>
      </c>
      <c r="V163" s="55">
        <f t="shared" si="50"/>
        <v>34.782608695652172</v>
      </c>
      <c r="W163" s="55">
        <f t="shared" si="50"/>
        <v>34.782608695652172</v>
      </c>
      <c r="X163" s="55">
        <f t="shared" si="50"/>
        <v>34.782608695652172</v>
      </c>
      <c r="Y163" s="55">
        <f t="shared" si="50"/>
        <v>34.782608695652172</v>
      </c>
      <c r="Z163" s="55">
        <f t="shared" si="50"/>
        <v>86.956521739130437</v>
      </c>
      <c r="AA163" s="55">
        <f t="shared" si="50"/>
        <v>86.956521739130437</v>
      </c>
      <c r="AB163" s="55">
        <f t="shared" si="50"/>
        <v>86.956521739130437</v>
      </c>
      <c r="AC163" s="55">
        <f t="shared" si="50"/>
        <v>100</v>
      </c>
      <c r="AD163" s="55">
        <f t="shared" si="50"/>
        <v>100</v>
      </c>
      <c r="AE163" s="55">
        <f t="shared" si="50"/>
        <v>100</v>
      </c>
      <c r="AF163" s="55">
        <f t="shared" si="50"/>
        <v>100</v>
      </c>
      <c r="AG163" s="55">
        <f t="shared" si="50"/>
        <v>100</v>
      </c>
      <c r="AH163" s="317">
        <f t="shared" si="50"/>
        <v>100</v>
      </c>
    </row>
    <row r="164" spans="1:34" hidden="1" x14ac:dyDescent="0.3">
      <c r="A164" s="57">
        <f>+A113</f>
        <v>42102</v>
      </c>
      <c r="B164" s="58"/>
      <c r="C164" s="59">
        <f t="shared" si="48"/>
        <v>0.44160272804774081</v>
      </c>
      <c r="D164" s="60">
        <f t="shared" ref="D164:Q164" si="51">D9/$C$3</f>
        <v>0</v>
      </c>
      <c r="E164" s="60">
        <f t="shared" si="51"/>
        <v>0</v>
      </c>
      <c r="F164" s="60">
        <f t="shared" si="51"/>
        <v>1.1159420289855073</v>
      </c>
      <c r="G164" s="60">
        <f t="shared" si="51"/>
        <v>1.1159420289855073</v>
      </c>
      <c r="H164" s="60">
        <f t="shared" si="51"/>
        <v>1.1159420289855073</v>
      </c>
      <c r="I164" s="60">
        <f t="shared" si="51"/>
        <v>2.8985507246376812E-2</v>
      </c>
      <c r="J164" s="60">
        <f t="shared" si="51"/>
        <v>1.4492753623188406E-2</v>
      </c>
      <c r="K164" s="60">
        <f t="shared" si="51"/>
        <v>2.8985507246376812E-2</v>
      </c>
      <c r="L164" s="60">
        <f t="shared" si="51"/>
        <v>2.8985507246376812E-2</v>
      </c>
      <c r="M164" s="60">
        <f t="shared" si="51"/>
        <v>4.3478260869565216E-2</v>
      </c>
      <c r="N164" s="60">
        <f t="shared" si="51"/>
        <v>2.8985507246376812E-2</v>
      </c>
      <c r="O164" s="60">
        <f t="shared" si="51"/>
        <v>5.7971014492753624E-2</v>
      </c>
      <c r="P164" s="60">
        <f t="shared" si="51"/>
        <v>4.3478260869565216E-2</v>
      </c>
      <c r="Q164" s="60">
        <f t="shared" si="51"/>
        <v>5.7971014492753624E-2</v>
      </c>
      <c r="R164" s="61">
        <f t="shared" ref="R164:AH164" si="52">R9/$C$3</f>
        <v>5.7971014492753624E-2</v>
      </c>
      <c r="S164" s="62">
        <f t="shared" si="52"/>
        <v>0.17391304347826086</v>
      </c>
      <c r="T164" s="62">
        <f t="shared" si="52"/>
        <v>0.49275362318840582</v>
      </c>
      <c r="U164" s="61">
        <f t="shared" si="52"/>
        <v>0.47826086956521741</v>
      </c>
      <c r="V164" s="63">
        <f t="shared" si="52"/>
        <v>0.47826086956521741</v>
      </c>
      <c r="W164" s="63">
        <f t="shared" si="52"/>
        <v>0.18840579710144928</v>
      </c>
      <c r="X164" s="61">
        <f t="shared" si="52"/>
        <v>0.18840579710144928</v>
      </c>
      <c r="Y164" s="61">
        <f t="shared" si="52"/>
        <v>0.20289855072463769</v>
      </c>
      <c r="Z164" s="62">
        <f t="shared" si="52"/>
        <v>7.2463768115942032E-2</v>
      </c>
      <c r="AA164" s="62">
        <f t="shared" si="52"/>
        <v>7.2463768115942032E-2</v>
      </c>
      <c r="AB164" s="64">
        <f t="shared" si="52"/>
        <v>8.6956521739130432E-2</v>
      </c>
      <c r="AC164" s="63">
        <f t="shared" si="52"/>
        <v>2.8985507246376812E-2</v>
      </c>
      <c r="AD164" s="63">
        <f t="shared" si="52"/>
        <v>0.18840579710144928</v>
      </c>
      <c r="AE164" s="61">
        <f t="shared" si="52"/>
        <v>0.2608695652173913</v>
      </c>
      <c r="AF164" s="61">
        <f t="shared" si="52"/>
        <v>0.28985507246376813</v>
      </c>
      <c r="AG164" s="62">
        <f t="shared" si="52"/>
        <v>0.28985507246376813</v>
      </c>
      <c r="AH164" s="64">
        <f t="shared" si="52"/>
        <v>0.27536231884057971</v>
      </c>
    </row>
    <row r="165" spans="1:34" hidden="1" x14ac:dyDescent="0.3">
      <c r="A165" s="57">
        <f t="shared" ref="A165:A195" si="53">+A114</f>
        <v>42123</v>
      </c>
      <c r="B165" s="58"/>
      <c r="C165" s="59">
        <f t="shared" si="48"/>
        <v>0.47826086956521741</v>
      </c>
      <c r="D165" s="60">
        <f t="shared" ref="D165:Q165" si="54">D10/$C$3</f>
        <v>1.4492753623188406E-2</v>
      </c>
      <c r="E165" s="60">
        <f t="shared" si="54"/>
        <v>1.4492753623188406E-2</v>
      </c>
      <c r="F165" s="60">
        <f t="shared" si="54"/>
        <v>1.1304347826086956</v>
      </c>
      <c r="G165" s="60">
        <f t="shared" si="54"/>
        <v>1.1304347826086956</v>
      </c>
      <c r="H165" s="60">
        <f t="shared" si="54"/>
        <v>1.1304347826086956</v>
      </c>
      <c r="I165" s="60">
        <f t="shared" si="54"/>
        <v>4.3478260869565216E-2</v>
      </c>
      <c r="J165" s="60">
        <f t="shared" si="54"/>
        <v>2.8985507246376812E-2</v>
      </c>
      <c r="K165" s="60">
        <f t="shared" si="54"/>
        <v>4.3478260869565216E-2</v>
      </c>
      <c r="L165" s="60">
        <f t="shared" si="54"/>
        <v>4.3478260869565216E-2</v>
      </c>
      <c r="M165" s="60">
        <f t="shared" si="54"/>
        <v>5.7971014492753624E-2</v>
      </c>
      <c r="N165" s="60">
        <f t="shared" si="54"/>
        <v>4.3478260869565216E-2</v>
      </c>
      <c r="O165" s="60">
        <f t="shared" si="54"/>
        <v>8.6956521739130432E-2</v>
      </c>
      <c r="P165" s="60">
        <f t="shared" si="54"/>
        <v>5.7971014492753624E-2</v>
      </c>
      <c r="Q165" s="60">
        <f t="shared" si="54"/>
        <v>7.2463768115942032E-2</v>
      </c>
      <c r="R165" s="61">
        <f t="shared" ref="R165:AH165" si="55">R10/$C$3</f>
        <v>7.2463768115942032E-2</v>
      </c>
      <c r="S165" s="62">
        <f t="shared" si="55"/>
        <v>0.14492753623188406</v>
      </c>
      <c r="T165" s="62">
        <f t="shared" si="55"/>
        <v>0.49275362318840582</v>
      </c>
      <c r="U165" s="61">
        <f t="shared" si="55"/>
        <v>0.47826086956521741</v>
      </c>
      <c r="V165" s="63">
        <f t="shared" si="55"/>
        <v>0.47826086956521741</v>
      </c>
      <c r="W165" s="63">
        <f t="shared" si="55"/>
        <v>0.20289855072463769</v>
      </c>
      <c r="X165" s="61">
        <f t="shared" si="55"/>
        <v>0.21739130434782608</v>
      </c>
      <c r="Y165" s="61">
        <f t="shared" si="55"/>
        <v>0.2608695652173913</v>
      </c>
      <c r="Z165" s="62">
        <f t="shared" si="55"/>
        <v>0.15942028985507245</v>
      </c>
      <c r="AA165" s="62">
        <f t="shared" si="55"/>
        <v>0.15942028985507245</v>
      </c>
      <c r="AB165" s="64">
        <f t="shared" si="55"/>
        <v>0.17391304347826086</v>
      </c>
      <c r="AC165" s="63">
        <f t="shared" si="55"/>
        <v>0.13043478260869565</v>
      </c>
      <c r="AD165" s="63">
        <f t="shared" si="55"/>
        <v>0.21739130434782608</v>
      </c>
      <c r="AE165" s="61">
        <f t="shared" si="55"/>
        <v>0.27536231884057971</v>
      </c>
      <c r="AF165" s="61">
        <f t="shared" si="55"/>
        <v>0.2608695652173913</v>
      </c>
      <c r="AG165" s="62">
        <f t="shared" si="55"/>
        <v>0.2608695652173913</v>
      </c>
      <c r="AH165" s="64">
        <f t="shared" si="55"/>
        <v>0.24637681159420291</v>
      </c>
    </row>
    <row r="166" spans="1:34" hidden="1" outlineLevel="1" x14ac:dyDescent="0.3">
      <c r="A166" s="57">
        <f t="shared" si="53"/>
        <v>42142</v>
      </c>
      <c r="B166" s="58"/>
      <c r="C166" s="59">
        <f t="shared" si="48"/>
        <v>0.51406649616368283</v>
      </c>
      <c r="D166" s="60">
        <f t="shared" ref="D166:Q166" si="56">D11/$C$3</f>
        <v>0</v>
      </c>
      <c r="E166" s="60">
        <f t="shared" si="56"/>
        <v>4.3478260869565216E-2</v>
      </c>
      <c r="F166" s="60">
        <f t="shared" si="56"/>
        <v>1.1594202898550725</v>
      </c>
      <c r="G166" s="60">
        <f t="shared" si="56"/>
        <v>1.173913043478261</v>
      </c>
      <c r="H166" s="60">
        <f t="shared" si="56"/>
        <v>1.2173913043478262</v>
      </c>
      <c r="I166" s="60">
        <f t="shared" si="56"/>
        <v>8.6956521739130432E-2</v>
      </c>
      <c r="J166" s="60">
        <f t="shared" si="56"/>
        <v>1.4492753623188406E-2</v>
      </c>
      <c r="K166" s="60">
        <f t="shared" si="56"/>
        <v>2.8985507246376812E-2</v>
      </c>
      <c r="L166" s="60">
        <f t="shared" si="56"/>
        <v>2.8985507246376812E-2</v>
      </c>
      <c r="M166" s="60">
        <f t="shared" si="56"/>
        <v>4.3478260869565216E-2</v>
      </c>
      <c r="N166" s="60">
        <f t="shared" si="56"/>
        <v>2.8985507246376812E-2</v>
      </c>
      <c r="O166" s="60">
        <f t="shared" si="56"/>
        <v>7.2463768115942032E-2</v>
      </c>
      <c r="P166" s="60">
        <f t="shared" si="56"/>
        <v>4.3478260869565216E-2</v>
      </c>
      <c r="Q166" s="60">
        <f t="shared" si="56"/>
        <v>5.7971014492753624E-2</v>
      </c>
      <c r="R166" s="61">
        <f t="shared" ref="R166:AH166" si="57">R11/$C$3</f>
        <v>7.2463768115942032E-2</v>
      </c>
      <c r="S166" s="62">
        <f t="shared" si="57"/>
        <v>0.15942028985507245</v>
      </c>
      <c r="T166" s="62">
        <f t="shared" si="57"/>
        <v>0.52173913043478259</v>
      </c>
      <c r="U166" s="61">
        <f t="shared" si="57"/>
        <v>0.49275362318840582</v>
      </c>
      <c r="V166" s="63">
        <f t="shared" si="57"/>
        <v>0.47826086956521741</v>
      </c>
      <c r="W166" s="63">
        <f t="shared" si="57"/>
        <v>0.18840579710144928</v>
      </c>
      <c r="X166" s="61">
        <f t="shared" si="57"/>
        <v>0.20289855072463769</v>
      </c>
      <c r="Y166" s="61">
        <f t="shared" si="57"/>
        <v>0.24637681159420291</v>
      </c>
      <c r="Z166" s="62">
        <f t="shared" si="57"/>
        <v>0.27536231884057971</v>
      </c>
      <c r="AA166" s="62">
        <f t="shared" si="57"/>
        <v>0.28985507246376813</v>
      </c>
      <c r="AB166" s="64">
        <f t="shared" si="57"/>
        <v>0.30434782608695654</v>
      </c>
      <c r="AC166" s="63">
        <f t="shared" si="57"/>
        <v>0.18840579710144928</v>
      </c>
      <c r="AD166" s="63">
        <f t="shared" si="57"/>
        <v>0.2608695652173913</v>
      </c>
      <c r="AE166" s="61">
        <f t="shared" si="57"/>
        <v>0.28985507246376813</v>
      </c>
      <c r="AF166" s="61">
        <f t="shared" si="57"/>
        <v>0.2608695652173913</v>
      </c>
      <c r="AG166" s="62">
        <f t="shared" si="57"/>
        <v>0.2608695652173913</v>
      </c>
      <c r="AH166" s="64">
        <f t="shared" si="57"/>
        <v>0.24637681159420291</v>
      </c>
    </row>
    <row r="167" spans="1:34" hidden="1" outlineLevel="1" x14ac:dyDescent="0.3">
      <c r="A167" s="57">
        <f t="shared" si="53"/>
        <v>42157</v>
      </c>
      <c r="B167" s="58"/>
      <c r="C167" s="59">
        <f t="shared" si="48"/>
        <v>0.55413469735720378</v>
      </c>
      <c r="D167" s="60">
        <f t="shared" ref="D167:Q167" si="58">D12/$C$3</f>
        <v>0</v>
      </c>
      <c r="E167" s="60">
        <f t="shared" si="58"/>
        <v>4.3478260869565216E-2</v>
      </c>
      <c r="F167" s="60">
        <f t="shared" si="58"/>
        <v>1.1594202898550725</v>
      </c>
      <c r="G167" s="60">
        <f t="shared" si="58"/>
        <v>1.173913043478261</v>
      </c>
      <c r="H167" s="60">
        <f t="shared" si="58"/>
        <v>1.2173913043478262</v>
      </c>
      <c r="I167" s="60">
        <f t="shared" si="58"/>
        <v>8.6956521739130432E-2</v>
      </c>
      <c r="J167" s="60">
        <f t="shared" si="58"/>
        <v>1.4492753623188406E-2</v>
      </c>
      <c r="K167" s="60">
        <f t="shared" si="58"/>
        <v>2.8985507246376812E-2</v>
      </c>
      <c r="L167" s="60">
        <f t="shared" si="58"/>
        <v>4.3478260869565216E-2</v>
      </c>
      <c r="M167" s="60">
        <f t="shared" si="58"/>
        <v>0.40579710144927539</v>
      </c>
      <c r="N167" s="60">
        <f t="shared" si="58"/>
        <v>4.3478260869565216E-2</v>
      </c>
      <c r="O167" s="60">
        <f t="shared" si="58"/>
        <v>0.13043478260869565</v>
      </c>
      <c r="P167" s="60">
        <f t="shared" si="58"/>
        <v>0.11594202898550725</v>
      </c>
      <c r="Q167" s="60">
        <f t="shared" si="58"/>
        <v>8.6956521739130432E-2</v>
      </c>
      <c r="R167" s="61">
        <f t="shared" ref="R167:AH167" si="59">R12/$C$3</f>
        <v>8.6956521739130432E-2</v>
      </c>
      <c r="S167" s="62">
        <f t="shared" si="59"/>
        <v>0.17391304347826086</v>
      </c>
      <c r="T167" s="62">
        <f t="shared" si="59"/>
        <v>0.53623188405797106</v>
      </c>
      <c r="U167" s="61">
        <f t="shared" si="59"/>
        <v>0.49275362318840582</v>
      </c>
      <c r="V167" s="63">
        <f t="shared" si="59"/>
        <v>0.47826086956521741</v>
      </c>
      <c r="W167" s="63">
        <f t="shared" si="59"/>
        <v>0.18840579710144928</v>
      </c>
      <c r="X167" s="61">
        <f t="shared" si="59"/>
        <v>0.2318840579710145</v>
      </c>
      <c r="Y167" s="61">
        <f t="shared" si="59"/>
        <v>0.24637681159420291</v>
      </c>
      <c r="Z167" s="62">
        <f t="shared" si="59"/>
        <v>0.2318840579710145</v>
      </c>
      <c r="AA167" s="62">
        <f t="shared" si="59"/>
        <v>0.21739130434782608</v>
      </c>
      <c r="AB167" s="64">
        <f t="shared" si="59"/>
        <v>0.2608695652173913</v>
      </c>
      <c r="AC167" s="63">
        <f t="shared" si="59"/>
        <v>0.24637681159420291</v>
      </c>
      <c r="AD167" s="63">
        <f t="shared" si="59"/>
        <v>0.3188405797101449</v>
      </c>
      <c r="AE167" s="61">
        <f t="shared" si="59"/>
        <v>0.33333333333333331</v>
      </c>
      <c r="AF167" s="61">
        <f t="shared" si="59"/>
        <v>0.28985507246376813</v>
      </c>
      <c r="AG167" s="62">
        <f t="shared" si="59"/>
        <v>0.27536231884057971</v>
      </c>
      <c r="AH167" s="64">
        <f t="shared" si="59"/>
        <v>0.2608695652173913</v>
      </c>
    </row>
    <row r="168" spans="1:34" hidden="1" outlineLevel="1" x14ac:dyDescent="0.3">
      <c r="A168" s="57">
        <f t="shared" si="53"/>
        <v>42172</v>
      </c>
      <c r="B168" s="58"/>
      <c r="C168" s="59">
        <f t="shared" si="48"/>
        <v>0.75959079283887465</v>
      </c>
      <c r="D168" s="60">
        <f t="shared" ref="D168:Q168" si="60">D13/$C$3</f>
        <v>1.4492753623188406E-2</v>
      </c>
      <c r="E168" s="60">
        <f t="shared" si="60"/>
        <v>4.3478260869565216E-2</v>
      </c>
      <c r="F168" s="60">
        <f t="shared" si="60"/>
        <v>1.1594202898550725</v>
      </c>
      <c r="G168" s="60">
        <f t="shared" si="60"/>
        <v>1.173913043478261</v>
      </c>
      <c r="H168" s="60">
        <f t="shared" si="60"/>
        <v>1.2318840579710144</v>
      </c>
      <c r="I168" s="60">
        <f t="shared" si="60"/>
        <v>0.11594202898550725</v>
      </c>
      <c r="J168" s="60">
        <f t="shared" si="60"/>
        <v>4.3478260869565216E-2</v>
      </c>
      <c r="K168" s="60">
        <f t="shared" si="60"/>
        <v>2.8985507246376812E-2</v>
      </c>
      <c r="L168" s="60">
        <f t="shared" si="60"/>
        <v>4.3478260869565216E-2</v>
      </c>
      <c r="M168" s="60">
        <f t="shared" si="60"/>
        <v>0.42028985507246375</v>
      </c>
      <c r="N168" s="60">
        <f t="shared" si="60"/>
        <v>7.2463768115942032E-2</v>
      </c>
      <c r="O168" s="60">
        <f t="shared" si="60"/>
        <v>0.14492753623188406</v>
      </c>
      <c r="P168" s="60">
        <f t="shared" si="60"/>
        <v>8.6956521739130432E-2</v>
      </c>
      <c r="Q168" s="60">
        <f t="shared" si="60"/>
        <v>1.3623188405797102</v>
      </c>
      <c r="R168" s="61">
        <f t="shared" ref="R168:AH168" si="61">R13/$C$3</f>
        <v>1.3768115942028984</v>
      </c>
      <c r="S168" s="62">
        <f t="shared" si="61"/>
        <v>0.15942028985507245</v>
      </c>
      <c r="T168" s="62">
        <f t="shared" si="61"/>
        <v>0.50724637681159424</v>
      </c>
      <c r="U168" s="61">
        <f t="shared" si="61"/>
        <v>0.47826086956521741</v>
      </c>
      <c r="V168" s="63">
        <f t="shared" si="61"/>
        <v>0.55072463768115942</v>
      </c>
      <c r="W168" s="63">
        <f t="shared" si="61"/>
        <v>0.27536231884057971</v>
      </c>
      <c r="X168" s="61">
        <f t="shared" si="61"/>
        <v>0.3188405797101449</v>
      </c>
      <c r="Y168" s="61">
        <f t="shared" si="61"/>
        <v>0.30434782608695654</v>
      </c>
      <c r="Z168" s="62">
        <f t="shared" si="61"/>
        <v>0.28985507246376813</v>
      </c>
      <c r="AA168" s="62">
        <f t="shared" si="61"/>
        <v>0.28985507246376813</v>
      </c>
      <c r="AB168" s="64">
        <f t="shared" si="61"/>
        <v>0.33333333333333331</v>
      </c>
      <c r="AC168" s="63">
        <f t="shared" si="61"/>
        <v>0.2608695652173913</v>
      </c>
      <c r="AD168" s="63">
        <f t="shared" si="61"/>
        <v>0.34782608695652173</v>
      </c>
      <c r="AE168" s="61">
        <f t="shared" si="61"/>
        <v>0.40579710144927539</v>
      </c>
      <c r="AF168" s="61">
        <f t="shared" si="61"/>
        <v>0.36231884057971014</v>
      </c>
      <c r="AG168" s="62">
        <f t="shared" si="61"/>
        <v>0.36231884057971014</v>
      </c>
      <c r="AH168" s="64">
        <f t="shared" si="61"/>
        <v>0.34782608695652173</v>
      </c>
    </row>
    <row r="169" spans="1:34" hidden="1" outlineLevel="1" x14ac:dyDescent="0.3">
      <c r="A169" s="57">
        <f t="shared" si="53"/>
        <v>42193</v>
      </c>
      <c r="B169" s="58"/>
      <c r="C169" s="59">
        <f t="shared" si="48"/>
        <v>0.75021312872975277</v>
      </c>
      <c r="D169" s="60">
        <f t="shared" ref="D169:Q169" si="62">D14/$C$3</f>
        <v>2.8985507246376812E-2</v>
      </c>
      <c r="E169" s="60">
        <f t="shared" si="62"/>
        <v>5.7971014492753624E-2</v>
      </c>
      <c r="F169" s="60">
        <f t="shared" si="62"/>
        <v>1.173913043478261</v>
      </c>
      <c r="G169" s="60">
        <f t="shared" si="62"/>
        <v>1.173913043478261</v>
      </c>
      <c r="H169" s="60">
        <f t="shared" si="62"/>
        <v>1.2318840579710144</v>
      </c>
      <c r="I169" s="60">
        <f t="shared" si="62"/>
        <v>0.14492753623188406</v>
      </c>
      <c r="J169" s="60">
        <f t="shared" si="62"/>
        <v>8.6956521739130432E-2</v>
      </c>
      <c r="K169" s="60">
        <f t="shared" si="62"/>
        <v>4.3478260869565216E-2</v>
      </c>
      <c r="L169" s="60">
        <f t="shared" si="62"/>
        <v>5.7971014492753624E-2</v>
      </c>
      <c r="M169" s="60">
        <f t="shared" si="62"/>
        <v>8.6956521739130432E-2</v>
      </c>
      <c r="N169" s="60">
        <f t="shared" si="62"/>
        <v>0.10144927536231885</v>
      </c>
      <c r="O169" s="60">
        <f t="shared" si="62"/>
        <v>0.18840579710144928</v>
      </c>
      <c r="P169" s="60">
        <f t="shared" si="62"/>
        <v>0.13043478260869565</v>
      </c>
      <c r="Q169" s="60">
        <f t="shared" si="62"/>
        <v>1.3623188405797102</v>
      </c>
      <c r="R169" s="61">
        <f t="shared" ref="R169:AH169" si="63">R14/$C$3</f>
        <v>1.3768115942028984</v>
      </c>
      <c r="S169" s="62">
        <f t="shared" si="63"/>
        <v>8.6956521739130432E-2</v>
      </c>
      <c r="T169" s="62">
        <f t="shared" si="63"/>
        <v>0.43478260869565216</v>
      </c>
      <c r="U169" s="61">
        <f t="shared" si="63"/>
        <v>0.40579710144927539</v>
      </c>
      <c r="V169" s="63">
        <f t="shared" si="63"/>
        <v>0.50724637681159424</v>
      </c>
      <c r="W169" s="63">
        <f t="shared" si="63"/>
        <v>0.2318840579710145</v>
      </c>
      <c r="X169" s="61">
        <f t="shared" si="63"/>
        <v>0.27536231884057971</v>
      </c>
      <c r="Y169" s="61">
        <f t="shared" si="63"/>
        <v>0.2608695652173913</v>
      </c>
      <c r="Z169" s="62">
        <f t="shared" si="63"/>
        <v>0.3188405797101449</v>
      </c>
      <c r="AA169" s="62">
        <f t="shared" si="63"/>
        <v>0.37681159420289856</v>
      </c>
      <c r="AB169" s="64">
        <f t="shared" si="63"/>
        <v>0.43478260869565216</v>
      </c>
      <c r="AC169" s="63">
        <f t="shared" si="63"/>
        <v>0.33333333333333331</v>
      </c>
      <c r="AD169" s="63">
        <f t="shared" si="63"/>
        <v>0.34782608695652173</v>
      </c>
      <c r="AE169" s="61">
        <f t="shared" si="63"/>
        <v>0.42028985507246375</v>
      </c>
      <c r="AF169" s="61">
        <f t="shared" si="63"/>
        <v>0.37681159420289856</v>
      </c>
      <c r="AG169" s="62">
        <f t="shared" si="63"/>
        <v>0.36231884057971014</v>
      </c>
      <c r="AH169" s="64">
        <f t="shared" si="63"/>
        <v>0.33333333333333331</v>
      </c>
    </row>
    <row r="170" spans="1:34" hidden="1" outlineLevel="1" x14ac:dyDescent="0.3">
      <c r="A170" s="57">
        <f t="shared" si="53"/>
        <v>42200</v>
      </c>
      <c r="B170" s="58"/>
      <c r="C170" s="59">
        <f t="shared" si="48"/>
        <v>0.63171355498721227</v>
      </c>
      <c r="D170" s="60">
        <f t="shared" ref="D170:Q170" si="64">D15/$C$3</f>
        <v>4.3478260869565216E-2</v>
      </c>
      <c r="E170" s="60">
        <f t="shared" si="64"/>
        <v>7.2463768115942032E-2</v>
      </c>
      <c r="F170" s="60">
        <f t="shared" si="64"/>
        <v>1.1884057971014492</v>
      </c>
      <c r="G170" s="60">
        <f t="shared" si="64"/>
        <v>1.1884057971014492</v>
      </c>
      <c r="H170" s="60">
        <f t="shared" si="64"/>
        <v>1.2463768115942029</v>
      </c>
      <c r="I170" s="60">
        <f t="shared" si="64"/>
        <v>0.14492753623188406</v>
      </c>
      <c r="J170" s="60">
        <f t="shared" si="64"/>
        <v>7.2463768115942032E-2</v>
      </c>
      <c r="K170" s="60">
        <f t="shared" si="64"/>
        <v>2.8985507246376812E-2</v>
      </c>
      <c r="L170" s="60">
        <f t="shared" si="64"/>
        <v>4.3478260869565216E-2</v>
      </c>
      <c r="M170" s="60">
        <f t="shared" si="64"/>
        <v>7.2463768115942032E-2</v>
      </c>
      <c r="N170" s="60">
        <f t="shared" si="64"/>
        <v>8.6956521739130432E-2</v>
      </c>
      <c r="O170" s="60">
        <f t="shared" si="64"/>
        <v>0.17391304347826086</v>
      </c>
      <c r="P170" s="60">
        <f t="shared" si="64"/>
        <v>0.15942028985507245</v>
      </c>
      <c r="Q170" s="60">
        <f t="shared" si="64"/>
        <v>8.6956521739130432E-2</v>
      </c>
      <c r="R170" s="61">
        <f t="shared" ref="R170:AH170" si="65">R15/$C$3</f>
        <v>0.10144927536231885</v>
      </c>
      <c r="S170" s="62">
        <f t="shared" si="65"/>
        <v>0.11594202898550725</v>
      </c>
      <c r="T170" s="62">
        <f t="shared" si="65"/>
        <v>0.46376811594202899</v>
      </c>
      <c r="U170" s="61">
        <f t="shared" si="65"/>
        <v>0.40579710144927539</v>
      </c>
      <c r="V170" s="63">
        <f t="shared" si="65"/>
        <v>0.50724637681159424</v>
      </c>
      <c r="W170" s="63">
        <f t="shared" si="65"/>
        <v>0.2318840579710145</v>
      </c>
      <c r="X170" s="61">
        <f t="shared" si="65"/>
        <v>0.28985507246376813</v>
      </c>
      <c r="Y170" s="61">
        <f t="shared" si="65"/>
        <v>0.30434782608695654</v>
      </c>
      <c r="Z170" s="62">
        <f t="shared" si="65"/>
        <v>0.37681159420289856</v>
      </c>
      <c r="AA170" s="62">
        <f t="shared" si="65"/>
        <v>0.43478260869565216</v>
      </c>
      <c r="AB170" s="64">
        <f t="shared" si="65"/>
        <v>0.49275362318840582</v>
      </c>
      <c r="AC170" s="63">
        <f t="shared" si="65"/>
        <v>0.39130434782608697</v>
      </c>
      <c r="AD170" s="63">
        <f t="shared" si="65"/>
        <v>0.40579710144927539</v>
      </c>
      <c r="AE170" s="61">
        <f t="shared" si="65"/>
        <v>0.47826086956521741</v>
      </c>
      <c r="AF170" s="61">
        <f t="shared" si="65"/>
        <v>0.40579710144927539</v>
      </c>
      <c r="AG170" s="62">
        <f t="shared" si="65"/>
        <v>0.37681159420289856</v>
      </c>
      <c r="AH170" s="64">
        <f t="shared" si="65"/>
        <v>0.34782608695652173</v>
      </c>
    </row>
    <row r="171" spans="1:34" hidden="1" outlineLevel="1" x14ac:dyDescent="0.3">
      <c r="A171" s="57">
        <f t="shared" si="53"/>
        <v>42207</v>
      </c>
      <c r="B171" s="58"/>
      <c r="C171" s="59">
        <f t="shared" si="48"/>
        <v>0.77919863597612959</v>
      </c>
      <c r="D171" s="60">
        <f t="shared" ref="D171:Q171" si="66">D16/$C$3</f>
        <v>2.8985507246376812E-2</v>
      </c>
      <c r="E171" s="60">
        <f t="shared" si="66"/>
        <v>5.7971014492753624E-2</v>
      </c>
      <c r="F171" s="60">
        <f t="shared" si="66"/>
        <v>1.173913043478261</v>
      </c>
      <c r="G171" s="60">
        <f t="shared" si="66"/>
        <v>1.2173913043478262</v>
      </c>
      <c r="H171" s="60">
        <f t="shared" si="66"/>
        <v>1.3333333333333333</v>
      </c>
      <c r="I171" s="60">
        <f t="shared" si="66"/>
        <v>0.20289855072463769</v>
      </c>
      <c r="J171" s="60">
        <f t="shared" si="66"/>
        <v>0.14492753623188406</v>
      </c>
      <c r="K171" s="60">
        <f t="shared" si="66"/>
        <v>1.0144927536231885</v>
      </c>
      <c r="L171" s="60">
        <f t="shared" si="66"/>
        <v>1.0289855072463767</v>
      </c>
      <c r="M171" s="60">
        <f t="shared" si="66"/>
        <v>0.10144927536231885</v>
      </c>
      <c r="N171" s="60">
        <f t="shared" si="66"/>
        <v>0.10144927536231885</v>
      </c>
      <c r="O171" s="60">
        <f t="shared" si="66"/>
        <v>0.17391304347826086</v>
      </c>
      <c r="P171" s="60">
        <f t="shared" si="66"/>
        <v>0.13043478260869565</v>
      </c>
      <c r="Q171" s="60">
        <f t="shared" si="66"/>
        <v>8.6956521739130432E-2</v>
      </c>
      <c r="R171" s="61">
        <f t="shared" ref="R171:AH171" si="67">R16/$C$3</f>
        <v>8.6956521739130432E-2</v>
      </c>
      <c r="S171" s="62">
        <f t="shared" si="67"/>
        <v>0.10144927536231885</v>
      </c>
      <c r="T171" s="62">
        <f t="shared" si="67"/>
        <v>0.44927536231884058</v>
      </c>
      <c r="U171" s="61">
        <f t="shared" si="67"/>
        <v>0.40579710144927539</v>
      </c>
      <c r="V171" s="63">
        <f t="shared" si="67"/>
        <v>0.50724637681159424</v>
      </c>
      <c r="W171" s="63">
        <f t="shared" si="67"/>
        <v>0.2318840579710145</v>
      </c>
      <c r="X171" s="61">
        <f t="shared" si="67"/>
        <v>0.28985507246376813</v>
      </c>
      <c r="Y171" s="61">
        <f t="shared" si="67"/>
        <v>0.3188405797101449</v>
      </c>
      <c r="Z171" s="62">
        <f t="shared" si="67"/>
        <v>0.39130434782608697</v>
      </c>
      <c r="AA171" s="62">
        <f t="shared" si="67"/>
        <v>0.44927536231884058</v>
      </c>
      <c r="AB171" s="64">
        <f t="shared" si="67"/>
        <v>0.57971014492753625</v>
      </c>
      <c r="AC171" s="63">
        <f t="shared" si="67"/>
        <v>0.46376811594202899</v>
      </c>
      <c r="AD171" s="63">
        <f t="shared" si="67"/>
        <v>0.43478260869565216</v>
      </c>
      <c r="AE171" s="61">
        <f t="shared" si="67"/>
        <v>0.50724637681159424</v>
      </c>
      <c r="AF171" s="61">
        <f t="shared" si="67"/>
        <v>0.43478260869565216</v>
      </c>
      <c r="AG171" s="62">
        <f t="shared" si="67"/>
        <v>0.42028985507246375</v>
      </c>
      <c r="AH171" s="64">
        <f t="shared" si="67"/>
        <v>0.37681159420289856</v>
      </c>
    </row>
    <row r="172" spans="1:34" hidden="1" outlineLevel="1" x14ac:dyDescent="0.3">
      <c r="A172" s="57">
        <f t="shared" si="53"/>
        <v>42214</v>
      </c>
      <c r="B172" s="58"/>
      <c r="C172" s="59">
        <f t="shared" si="48"/>
        <v>0.80562659846547313</v>
      </c>
      <c r="D172" s="60">
        <f t="shared" ref="D172:Q172" si="68">D17/$C$3</f>
        <v>4.3478260869565216E-2</v>
      </c>
      <c r="E172" s="60">
        <f t="shared" si="68"/>
        <v>7.2463768115942032E-2</v>
      </c>
      <c r="F172" s="60">
        <f t="shared" si="68"/>
        <v>1.1884057971014492</v>
      </c>
      <c r="G172" s="60">
        <f t="shared" si="68"/>
        <v>1.2173913043478262</v>
      </c>
      <c r="H172" s="60">
        <f t="shared" si="68"/>
        <v>1.3043478260869565</v>
      </c>
      <c r="I172" s="60">
        <f t="shared" si="68"/>
        <v>0.17391304347826086</v>
      </c>
      <c r="J172" s="60">
        <f t="shared" si="68"/>
        <v>0.10144927536231885</v>
      </c>
      <c r="K172" s="60">
        <f t="shared" si="68"/>
        <v>1</v>
      </c>
      <c r="L172" s="60">
        <f t="shared" si="68"/>
        <v>1.0144927536231885</v>
      </c>
      <c r="M172" s="60">
        <f t="shared" si="68"/>
        <v>8.6956521739130432E-2</v>
      </c>
      <c r="N172" s="60">
        <f t="shared" si="68"/>
        <v>0.18840579710144928</v>
      </c>
      <c r="O172" s="60">
        <f t="shared" si="68"/>
        <v>0.27536231884057971</v>
      </c>
      <c r="P172" s="60">
        <f t="shared" si="68"/>
        <v>0.14492753623188406</v>
      </c>
      <c r="Q172" s="60">
        <f t="shared" si="68"/>
        <v>0.11594202898550725</v>
      </c>
      <c r="R172" s="61">
        <f t="shared" ref="R172:AH172" si="69">R17/$C$3</f>
        <v>0.11594202898550725</v>
      </c>
      <c r="S172" s="62">
        <f t="shared" si="69"/>
        <v>0.13043478260869565</v>
      </c>
      <c r="T172" s="62">
        <f t="shared" si="69"/>
        <v>0.46376811594202899</v>
      </c>
      <c r="U172" s="61">
        <f t="shared" si="69"/>
        <v>0.43478260869565216</v>
      </c>
      <c r="V172" s="63">
        <f t="shared" si="69"/>
        <v>0.56521739130434778</v>
      </c>
      <c r="W172" s="63">
        <f t="shared" si="69"/>
        <v>0.28985507246376813</v>
      </c>
      <c r="X172" s="61">
        <f t="shared" si="69"/>
        <v>0.33333333333333331</v>
      </c>
      <c r="Y172" s="61">
        <f t="shared" si="69"/>
        <v>0.33333333333333331</v>
      </c>
      <c r="Z172" s="62">
        <f t="shared" si="69"/>
        <v>0.39130434782608697</v>
      </c>
      <c r="AA172" s="62">
        <f t="shared" si="69"/>
        <v>0.44927536231884058</v>
      </c>
      <c r="AB172" s="64">
        <f t="shared" si="69"/>
        <v>0.57971014492753625</v>
      </c>
      <c r="AC172" s="63">
        <f t="shared" si="69"/>
        <v>0.46376811594202899</v>
      </c>
      <c r="AD172" s="63">
        <f t="shared" si="69"/>
        <v>0.43478260869565216</v>
      </c>
      <c r="AE172" s="61">
        <f t="shared" si="69"/>
        <v>0.50724637681159424</v>
      </c>
      <c r="AF172" s="61">
        <f t="shared" si="69"/>
        <v>0.44927536231884058</v>
      </c>
      <c r="AG172" s="62">
        <f t="shared" si="69"/>
        <v>0.43478260869565216</v>
      </c>
      <c r="AH172" s="64">
        <f t="shared" si="69"/>
        <v>0.39130434782608697</v>
      </c>
    </row>
    <row r="173" spans="1:34" hidden="1" outlineLevel="1" x14ac:dyDescent="0.3">
      <c r="A173" s="57">
        <f t="shared" si="53"/>
        <v>42221</v>
      </c>
      <c r="B173" s="58"/>
      <c r="C173" s="59">
        <f t="shared" si="48"/>
        <v>0.81415174765558396</v>
      </c>
      <c r="D173" s="60">
        <f t="shared" ref="D173:Q173" si="70">D18/$C$3</f>
        <v>7.2463768115942032E-2</v>
      </c>
      <c r="E173" s="60">
        <f t="shared" si="70"/>
        <v>0.10144927536231885</v>
      </c>
      <c r="F173" s="60">
        <f t="shared" si="70"/>
        <v>1.2173913043478262</v>
      </c>
      <c r="G173" s="60">
        <f t="shared" si="70"/>
        <v>1.2318840579710144</v>
      </c>
      <c r="H173" s="60">
        <f t="shared" si="70"/>
        <v>1.318840579710145</v>
      </c>
      <c r="I173" s="60">
        <f t="shared" si="70"/>
        <v>0.18840579710144928</v>
      </c>
      <c r="J173" s="60">
        <f t="shared" si="70"/>
        <v>0.11594202898550725</v>
      </c>
      <c r="K173" s="60">
        <f t="shared" si="70"/>
        <v>1</v>
      </c>
      <c r="L173" s="60">
        <f t="shared" si="70"/>
        <v>1.0144927536231885</v>
      </c>
      <c r="M173" s="60">
        <f t="shared" si="70"/>
        <v>0.10144927536231885</v>
      </c>
      <c r="N173" s="60">
        <f t="shared" si="70"/>
        <v>0.20289855072463769</v>
      </c>
      <c r="O173" s="60">
        <f t="shared" si="70"/>
        <v>0.30434782608695654</v>
      </c>
      <c r="P173" s="60">
        <f t="shared" si="70"/>
        <v>0.15942028985507245</v>
      </c>
      <c r="Q173" s="60">
        <f t="shared" si="70"/>
        <v>0.11594202898550725</v>
      </c>
      <c r="R173" s="61">
        <f t="shared" ref="R173:AH173" si="71">R18/$C$3</f>
        <v>0.11594202898550725</v>
      </c>
      <c r="S173" s="62">
        <f t="shared" si="71"/>
        <v>0.13043478260869565</v>
      </c>
      <c r="T173" s="62">
        <f t="shared" si="71"/>
        <v>0.47826086956521741</v>
      </c>
      <c r="U173" s="61">
        <f t="shared" si="71"/>
        <v>0.44927536231884058</v>
      </c>
      <c r="V173" s="63">
        <f t="shared" si="71"/>
        <v>0.55072463768115942</v>
      </c>
      <c r="W173" s="63">
        <f t="shared" si="71"/>
        <v>0.28985507246376813</v>
      </c>
      <c r="X173" s="61">
        <f t="shared" si="71"/>
        <v>0.33333333333333331</v>
      </c>
      <c r="Y173" s="61">
        <f t="shared" si="71"/>
        <v>0.33333333333333331</v>
      </c>
      <c r="Z173" s="62">
        <f t="shared" si="71"/>
        <v>0.39130434782608697</v>
      </c>
      <c r="AA173" s="62">
        <f t="shared" si="71"/>
        <v>0.44927536231884058</v>
      </c>
      <c r="AB173" s="64">
        <f t="shared" si="71"/>
        <v>0.56521739130434778</v>
      </c>
      <c r="AC173" s="63">
        <f t="shared" si="71"/>
        <v>0.44927536231884058</v>
      </c>
      <c r="AD173" s="63">
        <f t="shared" si="71"/>
        <v>0.42028985507246375</v>
      </c>
      <c r="AE173" s="61">
        <f t="shared" si="71"/>
        <v>0.49275362318840582</v>
      </c>
      <c r="AF173" s="61">
        <f t="shared" si="71"/>
        <v>0.43478260869565216</v>
      </c>
      <c r="AG173" s="62">
        <f t="shared" si="71"/>
        <v>0.42028985507246375</v>
      </c>
      <c r="AH173" s="64">
        <f t="shared" si="71"/>
        <v>0.39130434782608697</v>
      </c>
    </row>
    <row r="174" spans="1:34" hidden="1" outlineLevel="1" x14ac:dyDescent="0.3">
      <c r="A174" s="57">
        <f t="shared" si="53"/>
        <v>42228</v>
      </c>
      <c r="B174" s="58"/>
      <c r="C174" s="59">
        <f t="shared" si="48"/>
        <v>0.90025575447570327</v>
      </c>
      <c r="D174" s="60">
        <f t="shared" ref="D174:Q174" si="72">D19/$C$3</f>
        <v>5.7971014492753624E-2</v>
      </c>
      <c r="E174" s="60">
        <f t="shared" si="72"/>
        <v>8.6956521739130432E-2</v>
      </c>
      <c r="F174" s="60">
        <f t="shared" si="72"/>
        <v>1.2028985507246377</v>
      </c>
      <c r="G174" s="60">
        <f t="shared" si="72"/>
        <v>1.2173913043478262</v>
      </c>
      <c r="H174" s="60">
        <f t="shared" si="72"/>
        <v>1.3043478260869565</v>
      </c>
      <c r="I174" s="60">
        <f t="shared" si="72"/>
        <v>0.20289855072463769</v>
      </c>
      <c r="J174" s="60">
        <f t="shared" si="72"/>
        <v>0.14492753623188406</v>
      </c>
      <c r="K174" s="60">
        <f t="shared" si="72"/>
        <v>1.0289855072463767</v>
      </c>
      <c r="L174" s="60">
        <f t="shared" si="72"/>
        <v>1.0434782608695652</v>
      </c>
      <c r="M174" s="60">
        <f t="shared" si="72"/>
        <v>0.13043478260869565</v>
      </c>
      <c r="N174" s="60">
        <f t="shared" si="72"/>
        <v>0.24637681159420291</v>
      </c>
      <c r="O174" s="60">
        <f t="shared" si="72"/>
        <v>0.34782608695652173</v>
      </c>
      <c r="P174" s="60">
        <f t="shared" si="72"/>
        <v>0.44927536231884058</v>
      </c>
      <c r="Q174" s="60">
        <f t="shared" si="72"/>
        <v>0.42028985507246375</v>
      </c>
      <c r="R174" s="61">
        <f t="shared" ref="R174:AH174" si="73">R19/$C$3</f>
        <v>0.42028985507246375</v>
      </c>
      <c r="S174" s="62">
        <f t="shared" si="73"/>
        <v>0.43478260869565216</v>
      </c>
      <c r="T174" s="62">
        <f t="shared" si="73"/>
        <v>0.49275362318840582</v>
      </c>
      <c r="U174" s="61">
        <f t="shared" si="73"/>
        <v>0.44927536231884058</v>
      </c>
      <c r="V174" s="63">
        <f t="shared" si="73"/>
        <v>0.53623188405797106</v>
      </c>
      <c r="W174" s="63">
        <f t="shared" si="73"/>
        <v>0.27536231884057971</v>
      </c>
      <c r="X174" s="61">
        <f t="shared" si="73"/>
        <v>0.3188405797101449</v>
      </c>
      <c r="Y174" s="61">
        <f t="shared" si="73"/>
        <v>0.3188405797101449</v>
      </c>
      <c r="Z174" s="62">
        <f t="shared" si="73"/>
        <v>0.42028985507246375</v>
      </c>
      <c r="AA174" s="62">
        <f t="shared" si="73"/>
        <v>0.47826086956521741</v>
      </c>
      <c r="AB174" s="64">
        <f t="shared" si="73"/>
        <v>0.59420289855072461</v>
      </c>
      <c r="AC174" s="63">
        <f t="shared" si="73"/>
        <v>0.44927536231884058</v>
      </c>
      <c r="AD174" s="63">
        <f t="shared" si="73"/>
        <v>0.43478260869565216</v>
      </c>
      <c r="AE174" s="61">
        <f t="shared" si="73"/>
        <v>0.50724637681159424</v>
      </c>
      <c r="AF174" s="61">
        <f t="shared" si="73"/>
        <v>0.44927536231884058</v>
      </c>
      <c r="AG174" s="62">
        <f t="shared" si="73"/>
        <v>0.43478260869565216</v>
      </c>
      <c r="AH174" s="64">
        <f t="shared" si="73"/>
        <v>0.40579710144927539</v>
      </c>
    </row>
    <row r="175" spans="1:34" hidden="1" outlineLevel="1" x14ac:dyDescent="0.3">
      <c r="A175" s="57">
        <f t="shared" si="53"/>
        <v>42235</v>
      </c>
      <c r="B175" s="58"/>
      <c r="C175" s="59">
        <f t="shared" si="48"/>
        <v>0.98465473145780047</v>
      </c>
      <c r="D175" s="60">
        <f t="shared" ref="D175:Q175" si="74">D20/$C$3</f>
        <v>5.7971014492753624E-2</v>
      </c>
      <c r="E175" s="60">
        <f t="shared" si="74"/>
        <v>8.6956521739130432E-2</v>
      </c>
      <c r="F175" s="60">
        <f t="shared" si="74"/>
        <v>1.2028985507246377</v>
      </c>
      <c r="G175" s="60">
        <f t="shared" si="74"/>
        <v>1.2173913043478262</v>
      </c>
      <c r="H175" s="60">
        <f t="shared" si="74"/>
        <v>1.3043478260869565</v>
      </c>
      <c r="I175" s="60">
        <f t="shared" si="74"/>
        <v>0.21739130434782608</v>
      </c>
      <c r="J175" s="60">
        <f t="shared" si="74"/>
        <v>0.20289855072463769</v>
      </c>
      <c r="K175" s="60">
        <f t="shared" si="74"/>
        <v>1.0724637681159421</v>
      </c>
      <c r="L175" s="60">
        <f t="shared" si="74"/>
        <v>1.0579710144927537</v>
      </c>
      <c r="M175" s="60">
        <f t="shared" si="74"/>
        <v>0.17391304347826086</v>
      </c>
      <c r="N175" s="60">
        <f t="shared" si="74"/>
        <v>0.27536231884057971</v>
      </c>
      <c r="O175" s="60">
        <f t="shared" si="74"/>
        <v>0.37681159420289856</v>
      </c>
      <c r="P175" s="60">
        <f t="shared" si="74"/>
        <v>0.43478260869565216</v>
      </c>
      <c r="Q175" s="60">
        <f t="shared" si="74"/>
        <v>0.40579710144927539</v>
      </c>
      <c r="R175" s="61">
        <f t="shared" ref="R175:AH175" si="75">R20/$C$3</f>
        <v>0.40579710144927539</v>
      </c>
      <c r="S175" s="62">
        <f t="shared" si="75"/>
        <v>0.42028985507246375</v>
      </c>
      <c r="T175" s="62">
        <f t="shared" si="75"/>
        <v>0.46376811594202899</v>
      </c>
      <c r="U175" s="61">
        <f t="shared" si="75"/>
        <v>0.43478260869565216</v>
      </c>
      <c r="V175" s="63">
        <f t="shared" si="75"/>
        <v>0.52173913043478259</v>
      </c>
      <c r="W175" s="63">
        <f t="shared" si="75"/>
        <v>0.30434782608695654</v>
      </c>
      <c r="X175" s="61">
        <f t="shared" si="75"/>
        <v>0.34782608695652173</v>
      </c>
      <c r="Y175" s="61">
        <f t="shared" si="75"/>
        <v>0.34782608695652173</v>
      </c>
      <c r="Z175" s="62">
        <f t="shared" si="75"/>
        <v>0.47826086956521741</v>
      </c>
      <c r="AA175" s="62">
        <f t="shared" si="75"/>
        <v>0.59420289855072461</v>
      </c>
      <c r="AB175" s="64">
        <f t="shared" si="75"/>
        <v>0.71014492753623193</v>
      </c>
      <c r="AC175" s="63">
        <f t="shared" si="75"/>
        <v>0.57971014492753625</v>
      </c>
      <c r="AD175" s="63">
        <f t="shared" si="75"/>
        <v>0.59420289855072461</v>
      </c>
      <c r="AE175" s="61">
        <f t="shared" si="75"/>
        <v>0.6811594202898551</v>
      </c>
      <c r="AF175" s="61">
        <f t="shared" si="75"/>
        <v>0.60869565217391308</v>
      </c>
      <c r="AG175" s="62">
        <f t="shared" si="75"/>
        <v>0.59420289855072461</v>
      </c>
      <c r="AH175" s="64">
        <f t="shared" si="75"/>
        <v>0.56521739130434778</v>
      </c>
    </row>
    <row r="176" spans="1:34" hidden="1" outlineLevel="1" x14ac:dyDescent="0.3">
      <c r="A176" s="57">
        <f t="shared" si="53"/>
        <v>42242</v>
      </c>
      <c r="B176" s="58"/>
      <c r="C176" s="59">
        <f t="shared" si="48"/>
        <v>0.93776641091219093</v>
      </c>
      <c r="D176" s="60">
        <f t="shared" ref="D176:Q176" si="76">D21/$C$3</f>
        <v>5.7971014492753624E-2</v>
      </c>
      <c r="E176" s="60">
        <f t="shared" si="76"/>
        <v>8.6956521739130432E-2</v>
      </c>
      <c r="F176" s="60">
        <f t="shared" si="76"/>
        <v>1.2028985507246377</v>
      </c>
      <c r="G176" s="60">
        <f t="shared" si="76"/>
        <v>1.2463768115942029</v>
      </c>
      <c r="H176" s="60">
        <f t="shared" si="76"/>
        <v>1.3478260869565217</v>
      </c>
      <c r="I176" s="60">
        <f t="shared" si="76"/>
        <v>0.2608695652173913</v>
      </c>
      <c r="J176" s="60">
        <f t="shared" si="76"/>
        <v>0.21739130434782608</v>
      </c>
      <c r="K176" s="60">
        <f t="shared" si="76"/>
        <v>1.0724637681159421</v>
      </c>
      <c r="L176" s="60">
        <f t="shared" si="76"/>
        <v>1.0869565217391304</v>
      </c>
      <c r="M176" s="60">
        <f t="shared" si="76"/>
        <v>0.18840579710144928</v>
      </c>
      <c r="N176" s="60">
        <f t="shared" si="76"/>
        <v>0.28985507246376813</v>
      </c>
      <c r="O176" s="60">
        <f t="shared" si="76"/>
        <v>0.39130434782608697</v>
      </c>
      <c r="P176" s="60">
        <f t="shared" si="76"/>
        <v>0.14492753623188406</v>
      </c>
      <c r="Q176" s="60">
        <f t="shared" si="76"/>
        <v>0.11594202898550725</v>
      </c>
      <c r="R176" s="61">
        <f t="shared" ref="R176:AH176" si="77">R21/$C$3</f>
        <v>0.11594202898550725</v>
      </c>
      <c r="S176" s="62">
        <f t="shared" si="77"/>
        <v>0.13043478260869565</v>
      </c>
      <c r="T176" s="62">
        <f t="shared" si="77"/>
        <v>0.44927536231884058</v>
      </c>
      <c r="U176" s="61">
        <f t="shared" si="77"/>
        <v>0.44927536231884058</v>
      </c>
      <c r="V176" s="63">
        <f t="shared" si="77"/>
        <v>0.53623188405797106</v>
      </c>
      <c r="W176" s="63">
        <f t="shared" si="77"/>
        <v>0.33333333333333331</v>
      </c>
      <c r="X176" s="61">
        <f t="shared" si="77"/>
        <v>0.40579710144927539</v>
      </c>
      <c r="Y176" s="61">
        <f t="shared" si="77"/>
        <v>0.40579710144927539</v>
      </c>
      <c r="Z176" s="62">
        <f t="shared" si="77"/>
        <v>0.47826086956521741</v>
      </c>
      <c r="AA176" s="62">
        <f t="shared" si="77"/>
        <v>0.59420289855072461</v>
      </c>
      <c r="AB176" s="64">
        <f t="shared" si="77"/>
        <v>0.6811594202898551</v>
      </c>
      <c r="AC176" s="63">
        <f t="shared" si="77"/>
        <v>0.59420289855072461</v>
      </c>
      <c r="AD176" s="63">
        <f t="shared" si="77"/>
        <v>0.59420289855072461</v>
      </c>
      <c r="AE176" s="61">
        <f t="shared" si="77"/>
        <v>0.6811594202898551</v>
      </c>
      <c r="AF176" s="61">
        <f t="shared" si="77"/>
        <v>0.62318840579710144</v>
      </c>
      <c r="AG176" s="62">
        <f t="shared" si="77"/>
        <v>0.59420289855072461</v>
      </c>
      <c r="AH176" s="64">
        <f t="shared" si="77"/>
        <v>0.56521739130434778</v>
      </c>
    </row>
    <row r="177" spans="1:34" hidden="1" outlineLevel="1" x14ac:dyDescent="0.3">
      <c r="A177" s="57">
        <f t="shared" si="53"/>
        <v>42249</v>
      </c>
      <c r="B177" s="58"/>
      <c r="C177" s="59">
        <f t="shared" si="48"/>
        <v>1.0102301790281329</v>
      </c>
      <c r="D177" s="60">
        <f t="shared" ref="D177:Q177" si="78">D22/$C$3</f>
        <v>5.7971014492753624E-2</v>
      </c>
      <c r="E177" s="60">
        <f t="shared" si="78"/>
        <v>8.6956521739130432E-2</v>
      </c>
      <c r="F177" s="60">
        <f t="shared" si="78"/>
        <v>1.2028985507246377</v>
      </c>
      <c r="G177" s="60">
        <f t="shared" si="78"/>
        <v>1.2318840579710144</v>
      </c>
      <c r="H177" s="60">
        <f t="shared" si="78"/>
        <v>1.3333333333333333</v>
      </c>
      <c r="I177" s="60">
        <f t="shared" si="78"/>
        <v>0.27536231884057971</v>
      </c>
      <c r="J177" s="60">
        <f t="shared" si="78"/>
        <v>0.2318840579710145</v>
      </c>
      <c r="K177" s="60">
        <f t="shared" si="78"/>
        <v>1.0724637681159421</v>
      </c>
      <c r="L177" s="60">
        <f t="shared" si="78"/>
        <v>1.2753623188405796</v>
      </c>
      <c r="M177" s="60">
        <f t="shared" si="78"/>
        <v>0.39130434782608697</v>
      </c>
      <c r="N177" s="60">
        <f t="shared" si="78"/>
        <v>0.53623188405797106</v>
      </c>
      <c r="O177" s="60">
        <f t="shared" si="78"/>
        <v>0.65217391304347827</v>
      </c>
      <c r="P177" s="60">
        <f t="shared" si="78"/>
        <v>0.15942028985507245</v>
      </c>
      <c r="Q177" s="60">
        <f t="shared" si="78"/>
        <v>0.11594202898550725</v>
      </c>
      <c r="R177" s="61">
        <f t="shared" ref="R177:AH177" si="79">R22/$C$3</f>
        <v>0.11594202898550725</v>
      </c>
      <c r="S177" s="62">
        <f t="shared" si="79"/>
        <v>0.13043478260869565</v>
      </c>
      <c r="T177" s="62">
        <f t="shared" si="79"/>
        <v>0.46376811594202899</v>
      </c>
      <c r="U177" s="61">
        <f t="shared" si="79"/>
        <v>0.50724637681159424</v>
      </c>
      <c r="V177" s="63">
        <f t="shared" si="79"/>
        <v>0.57971014492753625</v>
      </c>
      <c r="W177" s="63">
        <f t="shared" si="79"/>
        <v>0.37681159420289856</v>
      </c>
      <c r="X177" s="61">
        <f t="shared" si="79"/>
        <v>0.42028985507246375</v>
      </c>
      <c r="Y177" s="61">
        <f t="shared" si="79"/>
        <v>0.40579710144927539</v>
      </c>
      <c r="Z177" s="62">
        <f t="shared" si="79"/>
        <v>0.47826086956521741</v>
      </c>
      <c r="AA177" s="62">
        <f t="shared" si="79"/>
        <v>0.59420289855072461</v>
      </c>
      <c r="AB177" s="64">
        <f t="shared" si="79"/>
        <v>0.6811594202898551</v>
      </c>
      <c r="AC177" s="63">
        <f t="shared" si="79"/>
        <v>0.59420289855072461</v>
      </c>
      <c r="AD177" s="63">
        <f t="shared" si="79"/>
        <v>0.59420289855072461</v>
      </c>
      <c r="AE177" s="61">
        <f t="shared" si="79"/>
        <v>0.71014492753623193</v>
      </c>
      <c r="AF177" s="61">
        <f t="shared" si="79"/>
        <v>0.65217391304347827</v>
      </c>
      <c r="AG177" s="62">
        <f t="shared" si="79"/>
        <v>0.6376811594202898</v>
      </c>
      <c r="AH177" s="64">
        <f t="shared" si="79"/>
        <v>0.60869565217391308</v>
      </c>
    </row>
    <row r="178" spans="1:34" hidden="1" outlineLevel="1" x14ac:dyDescent="0.3">
      <c r="A178" s="57">
        <f t="shared" si="53"/>
        <v>42256</v>
      </c>
      <c r="B178" s="58"/>
      <c r="C178" s="59">
        <f t="shared" si="48"/>
        <v>1.0750213128729753</v>
      </c>
      <c r="D178" s="60">
        <f t="shared" ref="D178:Q178" si="80">D23/$C$3</f>
        <v>5.7971014492753624E-2</v>
      </c>
      <c r="E178" s="60">
        <f t="shared" si="80"/>
        <v>8.6956521739130432E-2</v>
      </c>
      <c r="F178" s="60">
        <f t="shared" si="80"/>
        <v>1.2028985507246377</v>
      </c>
      <c r="G178" s="60">
        <f t="shared" si="80"/>
        <v>1.2463768115942029</v>
      </c>
      <c r="H178" s="60">
        <f t="shared" si="80"/>
        <v>1.3623188405797102</v>
      </c>
      <c r="I178" s="60">
        <f t="shared" si="80"/>
        <v>0.34782608695652173</v>
      </c>
      <c r="J178" s="60">
        <f t="shared" si="80"/>
        <v>0.28985507246376813</v>
      </c>
      <c r="K178" s="60">
        <f t="shared" si="80"/>
        <v>1.1014492753623188</v>
      </c>
      <c r="L178" s="60">
        <f t="shared" si="80"/>
        <v>1.318840579710145</v>
      </c>
      <c r="M178" s="60">
        <f t="shared" si="80"/>
        <v>0.43478260869565216</v>
      </c>
      <c r="N178" s="60">
        <f t="shared" si="80"/>
        <v>0.73913043478260865</v>
      </c>
      <c r="O178" s="60">
        <f t="shared" si="80"/>
        <v>0.84057971014492749</v>
      </c>
      <c r="P178" s="60">
        <f t="shared" si="80"/>
        <v>0.28985507246376813</v>
      </c>
      <c r="Q178" s="60">
        <f t="shared" si="80"/>
        <v>0.18840579710144928</v>
      </c>
      <c r="R178" s="61">
        <f t="shared" ref="R178:AH178" si="81">R23/$C$3</f>
        <v>0.15942028985507245</v>
      </c>
      <c r="S178" s="62">
        <f t="shared" si="81"/>
        <v>0.15942028985507245</v>
      </c>
      <c r="T178" s="62">
        <f t="shared" si="81"/>
        <v>0.50724637681159424</v>
      </c>
      <c r="U178" s="61">
        <f t="shared" si="81"/>
        <v>0.50724637681159424</v>
      </c>
      <c r="V178" s="63">
        <f t="shared" si="81"/>
        <v>0.59420289855072461</v>
      </c>
      <c r="W178" s="63">
        <f t="shared" si="81"/>
        <v>0.39130434782608697</v>
      </c>
      <c r="X178" s="61">
        <f t="shared" si="81"/>
        <v>0.43478260869565216</v>
      </c>
      <c r="Y178" s="61">
        <f t="shared" si="81"/>
        <v>0.42028985507246375</v>
      </c>
      <c r="Z178" s="62">
        <f t="shared" si="81"/>
        <v>0.42028985507246375</v>
      </c>
      <c r="AA178" s="62">
        <f t="shared" si="81"/>
        <v>0.55072463768115942</v>
      </c>
      <c r="AB178" s="64">
        <f t="shared" si="81"/>
        <v>0.66666666666666663</v>
      </c>
      <c r="AC178" s="63">
        <f t="shared" si="81"/>
        <v>0.62318840579710144</v>
      </c>
      <c r="AD178" s="63">
        <f t="shared" si="81"/>
        <v>0.59420289855072461</v>
      </c>
      <c r="AE178" s="61">
        <f t="shared" si="81"/>
        <v>0.75362318840579712</v>
      </c>
      <c r="AF178" s="61">
        <f t="shared" si="81"/>
        <v>0.6811594202898551</v>
      </c>
      <c r="AG178" s="62">
        <f t="shared" si="81"/>
        <v>0.66666666666666663</v>
      </c>
      <c r="AH178" s="64">
        <f t="shared" si="81"/>
        <v>0.6376811594202898</v>
      </c>
    </row>
    <row r="179" spans="1:34" hidden="1" outlineLevel="1" x14ac:dyDescent="0.3">
      <c r="A179" s="57">
        <f t="shared" si="53"/>
        <v>42263</v>
      </c>
      <c r="B179" s="58"/>
      <c r="C179" s="59">
        <f t="shared" si="48"/>
        <v>1.1202046035805626</v>
      </c>
      <c r="D179" s="60">
        <f t="shared" ref="D179:Q179" si="82">D24/$C$3</f>
        <v>7.2463768115942032E-2</v>
      </c>
      <c r="E179" s="60">
        <f t="shared" si="82"/>
        <v>0.10144927536231885</v>
      </c>
      <c r="F179" s="60">
        <f t="shared" si="82"/>
        <v>1.2028985507246377</v>
      </c>
      <c r="G179" s="60">
        <f t="shared" si="82"/>
        <v>1.2318840579710144</v>
      </c>
      <c r="H179" s="60">
        <f t="shared" si="82"/>
        <v>1.3478260869565217</v>
      </c>
      <c r="I179" s="60">
        <f t="shared" si="82"/>
        <v>0.34782608695652173</v>
      </c>
      <c r="J179" s="60">
        <f t="shared" si="82"/>
        <v>0.33333333333333331</v>
      </c>
      <c r="K179" s="60">
        <f t="shared" si="82"/>
        <v>1.1014492753623188</v>
      </c>
      <c r="L179" s="60">
        <f t="shared" si="82"/>
        <v>1.318840579710145</v>
      </c>
      <c r="M179" s="60">
        <f t="shared" si="82"/>
        <v>0.60869565217391308</v>
      </c>
      <c r="N179" s="60">
        <f t="shared" si="82"/>
        <v>0.73913043478260865</v>
      </c>
      <c r="O179" s="60">
        <f t="shared" si="82"/>
        <v>0.84057971014492749</v>
      </c>
      <c r="P179" s="60">
        <f t="shared" si="82"/>
        <v>0.30434782608695654</v>
      </c>
      <c r="Q179" s="60">
        <f t="shared" si="82"/>
        <v>0.21739130434782608</v>
      </c>
      <c r="R179" s="61">
        <f t="shared" ref="R179:AH179" si="83">R24/$C$3</f>
        <v>0.18840579710144928</v>
      </c>
      <c r="S179" s="62">
        <f t="shared" si="83"/>
        <v>0.18840579710144928</v>
      </c>
      <c r="T179" s="62">
        <f t="shared" si="83"/>
        <v>0.53623188405797106</v>
      </c>
      <c r="U179" s="61">
        <f t="shared" si="83"/>
        <v>0.53623188405797106</v>
      </c>
      <c r="V179" s="63">
        <f t="shared" si="83"/>
        <v>0.62318840579710144</v>
      </c>
      <c r="W179" s="63">
        <f t="shared" si="83"/>
        <v>0.52173913043478259</v>
      </c>
      <c r="X179" s="61">
        <f t="shared" si="83"/>
        <v>0.55072463768115942</v>
      </c>
      <c r="Y179" s="61">
        <f t="shared" si="83"/>
        <v>0.44927536231884058</v>
      </c>
      <c r="Z179" s="62">
        <f t="shared" si="83"/>
        <v>0.44927536231884058</v>
      </c>
      <c r="AA179" s="62">
        <f t="shared" si="83"/>
        <v>0.59420289855072461</v>
      </c>
      <c r="AB179" s="64">
        <f t="shared" si="83"/>
        <v>0.69565217391304346</v>
      </c>
      <c r="AC179" s="63">
        <f t="shared" si="83"/>
        <v>0.6376811594202898</v>
      </c>
      <c r="AD179" s="63">
        <f t="shared" si="83"/>
        <v>0.65217391304347827</v>
      </c>
      <c r="AE179" s="61">
        <f t="shared" si="83"/>
        <v>0.75362318840579712</v>
      </c>
      <c r="AF179" s="61">
        <f t="shared" si="83"/>
        <v>0.65217391304347827</v>
      </c>
      <c r="AG179" s="62">
        <f t="shared" si="83"/>
        <v>0.6376811594202898</v>
      </c>
      <c r="AH179" s="64">
        <f t="shared" si="83"/>
        <v>0.60869565217391308</v>
      </c>
    </row>
    <row r="180" spans="1:34" hidden="1" outlineLevel="1" x14ac:dyDescent="0.3">
      <c r="A180" s="57">
        <f t="shared" si="53"/>
        <v>42270</v>
      </c>
      <c r="B180" s="58"/>
      <c r="C180" s="59">
        <f t="shared" si="48"/>
        <v>1.1159420289855073</v>
      </c>
      <c r="D180" s="60">
        <f t="shared" ref="D180:Q180" si="84">D25/$C$3</f>
        <v>0.10144927536231885</v>
      </c>
      <c r="E180" s="60">
        <f t="shared" si="84"/>
        <v>0.13043478260869565</v>
      </c>
      <c r="F180" s="60">
        <f t="shared" si="84"/>
        <v>1.2318840579710144</v>
      </c>
      <c r="G180" s="60">
        <f t="shared" si="84"/>
        <v>1.2608695652173914</v>
      </c>
      <c r="H180" s="60">
        <f t="shared" si="84"/>
        <v>1.3333333333333333</v>
      </c>
      <c r="I180" s="60">
        <f t="shared" si="84"/>
        <v>0.33333333333333331</v>
      </c>
      <c r="J180" s="60">
        <f t="shared" si="84"/>
        <v>0.33333333333333331</v>
      </c>
      <c r="K180" s="60">
        <f t="shared" si="84"/>
        <v>1.1159420289855073</v>
      </c>
      <c r="L180" s="60">
        <f t="shared" si="84"/>
        <v>1.1884057971014492</v>
      </c>
      <c r="M180" s="60">
        <f t="shared" si="84"/>
        <v>0.28985507246376813</v>
      </c>
      <c r="N180" s="60">
        <f t="shared" si="84"/>
        <v>0.59420289855072461</v>
      </c>
      <c r="O180" s="60">
        <f t="shared" si="84"/>
        <v>0.69565217391304346</v>
      </c>
      <c r="P180" s="60">
        <f t="shared" si="84"/>
        <v>0.33333333333333331</v>
      </c>
      <c r="Q180" s="60">
        <f t="shared" si="84"/>
        <v>0.24637681159420291</v>
      </c>
      <c r="R180" s="61">
        <f t="shared" ref="R180:AH180" si="85">R25/$C$3</f>
        <v>0.21739130434782608</v>
      </c>
      <c r="S180" s="62">
        <f t="shared" si="85"/>
        <v>0.2318840579710145</v>
      </c>
      <c r="T180" s="62">
        <f t="shared" si="85"/>
        <v>0.60869565217391308</v>
      </c>
      <c r="U180" s="61">
        <f t="shared" si="85"/>
        <v>0.57971014492753625</v>
      </c>
      <c r="V180" s="63">
        <f t="shared" si="85"/>
        <v>0.6376811594202898</v>
      </c>
      <c r="W180" s="63">
        <f t="shared" si="85"/>
        <v>0.52173913043478259</v>
      </c>
      <c r="X180" s="61">
        <f t="shared" si="85"/>
        <v>0.55072463768115942</v>
      </c>
      <c r="Y180" s="61">
        <f t="shared" si="85"/>
        <v>0.44927536231884058</v>
      </c>
      <c r="Z180" s="62">
        <f t="shared" si="85"/>
        <v>0.44927536231884058</v>
      </c>
      <c r="AA180" s="62">
        <f t="shared" si="85"/>
        <v>0.56521739130434778</v>
      </c>
      <c r="AB180" s="64">
        <f t="shared" si="85"/>
        <v>0.66666666666666663</v>
      </c>
      <c r="AC180" s="63">
        <f t="shared" si="85"/>
        <v>0.6376811594202898</v>
      </c>
      <c r="AD180" s="63">
        <f t="shared" si="85"/>
        <v>0.72463768115942029</v>
      </c>
      <c r="AE180" s="61">
        <f t="shared" si="85"/>
        <v>0.82608695652173914</v>
      </c>
      <c r="AF180" s="61">
        <f t="shared" si="85"/>
        <v>0.72463768115942029</v>
      </c>
      <c r="AG180" s="62">
        <f t="shared" si="85"/>
        <v>0.71014492753623193</v>
      </c>
      <c r="AH180" s="64">
        <f t="shared" si="85"/>
        <v>0.6811594202898551</v>
      </c>
    </row>
    <row r="181" spans="1:34" hidden="1" outlineLevel="1" x14ac:dyDescent="0.3">
      <c r="A181" s="57">
        <f t="shared" si="53"/>
        <v>42277</v>
      </c>
      <c r="B181" s="58"/>
      <c r="C181" s="59">
        <f t="shared" si="48"/>
        <v>1.2054560954816709</v>
      </c>
      <c r="D181" s="60">
        <f t="shared" ref="D181:Q181" si="86">D26/$C$3</f>
        <v>0.11594202898550725</v>
      </c>
      <c r="E181" s="60">
        <f t="shared" si="86"/>
        <v>0.14492753623188406</v>
      </c>
      <c r="F181" s="60">
        <f t="shared" si="86"/>
        <v>1.2463768115942029</v>
      </c>
      <c r="G181" s="60">
        <f t="shared" si="86"/>
        <v>1.2608695652173914</v>
      </c>
      <c r="H181" s="60">
        <f t="shared" si="86"/>
        <v>1.3333333333333333</v>
      </c>
      <c r="I181" s="60">
        <f t="shared" si="86"/>
        <v>0.36231884057971014</v>
      </c>
      <c r="J181" s="60">
        <f t="shared" si="86"/>
        <v>0.34782608695652173</v>
      </c>
      <c r="K181" s="60">
        <f t="shared" si="86"/>
        <v>0.98550724637681164</v>
      </c>
      <c r="L181" s="60">
        <f t="shared" si="86"/>
        <v>1.0434782608695652</v>
      </c>
      <c r="M181" s="60">
        <f t="shared" si="86"/>
        <v>1.1594202898550725</v>
      </c>
      <c r="N181" s="60">
        <f t="shared" si="86"/>
        <v>0.65217391304347827</v>
      </c>
      <c r="O181" s="60">
        <f t="shared" si="86"/>
        <v>0.76811594202898548</v>
      </c>
      <c r="P181" s="60">
        <f t="shared" si="86"/>
        <v>0.34782608695652173</v>
      </c>
      <c r="Q181" s="60">
        <f t="shared" si="86"/>
        <v>0.21739130434782608</v>
      </c>
      <c r="R181" s="61">
        <f t="shared" ref="R181:AH181" si="87">R26/$C$3</f>
        <v>0.20289855072463769</v>
      </c>
      <c r="S181" s="62">
        <f t="shared" si="87"/>
        <v>0.2318840579710145</v>
      </c>
      <c r="T181" s="62">
        <f t="shared" si="87"/>
        <v>0.65217391304347827</v>
      </c>
      <c r="U181" s="61">
        <f t="shared" si="87"/>
        <v>0.65217391304347827</v>
      </c>
      <c r="V181" s="63">
        <f t="shared" si="87"/>
        <v>0.72463768115942029</v>
      </c>
      <c r="W181" s="63">
        <f t="shared" si="87"/>
        <v>0.60869565217391308</v>
      </c>
      <c r="X181" s="61">
        <f t="shared" si="87"/>
        <v>0.62318840579710144</v>
      </c>
      <c r="Y181" s="61">
        <f t="shared" si="87"/>
        <v>0.46376811594202899</v>
      </c>
      <c r="Z181" s="62">
        <f t="shared" si="87"/>
        <v>0.46376811594202899</v>
      </c>
      <c r="AA181" s="62">
        <f t="shared" si="87"/>
        <v>0.57971014492753625</v>
      </c>
      <c r="AB181" s="64">
        <f t="shared" si="87"/>
        <v>0.72463768115942029</v>
      </c>
      <c r="AC181" s="63">
        <f t="shared" si="87"/>
        <v>0.6811594202898551</v>
      </c>
      <c r="AD181" s="63">
        <f t="shared" si="87"/>
        <v>0.73913043478260865</v>
      </c>
      <c r="AE181" s="61">
        <f t="shared" si="87"/>
        <v>0.84057971014492749</v>
      </c>
      <c r="AF181" s="61">
        <f t="shared" si="87"/>
        <v>0.78260869565217395</v>
      </c>
      <c r="AG181" s="62">
        <f t="shared" si="87"/>
        <v>0.78260869565217395</v>
      </c>
      <c r="AH181" s="64">
        <f t="shared" si="87"/>
        <v>0.75362318840579712</v>
      </c>
    </row>
    <row r="182" spans="1:34" collapsed="1" x14ac:dyDescent="0.3">
      <c r="A182" s="57">
        <f t="shared" si="53"/>
        <v>42978</v>
      </c>
      <c r="B182" s="58"/>
      <c r="C182" s="58">
        <f t="shared" si="48"/>
        <v>0</v>
      </c>
      <c r="D182" s="60"/>
      <c r="E182" s="60"/>
      <c r="F182" s="60"/>
      <c r="G182" s="60"/>
      <c r="H182" s="60"/>
      <c r="I182" s="60"/>
      <c r="J182" s="60"/>
      <c r="K182" s="60"/>
      <c r="L182" s="60"/>
      <c r="M182" s="60"/>
      <c r="N182" s="60"/>
      <c r="O182" s="60"/>
      <c r="P182" s="60"/>
      <c r="Q182" s="60"/>
      <c r="R182" s="293">
        <f t="shared" ref="R182:AH182" si="88">R27/$C$3</f>
        <v>0</v>
      </c>
      <c r="S182" s="294">
        <f t="shared" si="88"/>
        <v>0</v>
      </c>
      <c r="T182" s="294">
        <f t="shared" si="88"/>
        <v>0</v>
      </c>
      <c r="U182" s="293">
        <f t="shared" si="88"/>
        <v>0</v>
      </c>
      <c r="V182" s="293">
        <f t="shared" si="88"/>
        <v>0</v>
      </c>
      <c r="W182" s="293">
        <f t="shared" si="88"/>
        <v>0</v>
      </c>
      <c r="X182" s="293">
        <f t="shared" si="88"/>
        <v>0</v>
      </c>
      <c r="Y182" s="293">
        <f t="shared" si="88"/>
        <v>0</v>
      </c>
      <c r="Z182" s="294">
        <f t="shared" si="88"/>
        <v>0</v>
      </c>
      <c r="AA182" s="294">
        <f t="shared" si="88"/>
        <v>0</v>
      </c>
      <c r="AB182" s="295">
        <f t="shared" si="88"/>
        <v>0</v>
      </c>
      <c r="AC182" s="293">
        <f t="shared" si="88"/>
        <v>0</v>
      </c>
      <c r="AD182" s="293">
        <f t="shared" si="88"/>
        <v>0</v>
      </c>
      <c r="AE182" s="293">
        <f t="shared" si="88"/>
        <v>0</v>
      </c>
      <c r="AF182" s="293">
        <f t="shared" si="88"/>
        <v>0</v>
      </c>
      <c r="AG182" s="294">
        <f t="shared" si="88"/>
        <v>0</v>
      </c>
      <c r="AH182" s="312">
        <f t="shared" si="88"/>
        <v>0</v>
      </c>
    </row>
    <row r="183" spans="1:34" x14ac:dyDescent="0.3">
      <c r="A183" s="57">
        <f t="shared" si="53"/>
        <v>42985</v>
      </c>
      <c r="B183" s="58"/>
      <c r="C183" s="58">
        <f t="shared" si="48"/>
        <v>0</v>
      </c>
      <c r="D183" s="60"/>
      <c r="E183" s="60"/>
      <c r="F183" s="60"/>
      <c r="G183" s="60"/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293">
        <f>R28/$C$3</f>
        <v>0</v>
      </c>
      <c r="S183" s="294">
        <f t="shared" ref="S183:AH183" si="89">S28/$C$3</f>
        <v>0</v>
      </c>
      <c r="T183" s="294">
        <f t="shared" si="89"/>
        <v>0</v>
      </c>
      <c r="U183" s="293">
        <f t="shared" si="89"/>
        <v>0</v>
      </c>
      <c r="V183" s="293">
        <f t="shared" si="89"/>
        <v>0</v>
      </c>
      <c r="W183" s="293">
        <f t="shared" si="89"/>
        <v>0</v>
      </c>
      <c r="X183" s="293">
        <f t="shared" si="89"/>
        <v>0</v>
      </c>
      <c r="Y183" s="293">
        <f t="shared" si="89"/>
        <v>0</v>
      </c>
      <c r="Z183" s="294">
        <f t="shared" si="89"/>
        <v>0</v>
      </c>
      <c r="AA183" s="294">
        <f t="shared" si="89"/>
        <v>0</v>
      </c>
      <c r="AB183" s="295">
        <f t="shared" si="89"/>
        <v>0</v>
      </c>
      <c r="AC183" s="293">
        <f t="shared" si="89"/>
        <v>0</v>
      </c>
      <c r="AD183" s="293">
        <f t="shared" si="89"/>
        <v>0</v>
      </c>
      <c r="AE183" s="293">
        <f t="shared" si="89"/>
        <v>0</v>
      </c>
      <c r="AF183" s="293">
        <f t="shared" si="89"/>
        <v>0</v>
      </c>
      <c r="AG183" s="294">
        <f t="shared" si="89"/>
        <v>0</v>
      </c>
      <c r="AH183" s="312">
        <f t="shared" si="89"/>
        <v>0</v>
      </c>
    </row>
    <row r="184" spans="1:34" x14ac:dyDescent="0.3">
      <c r="A184" s="57">
        <f t="shared" si="53"/>
        <v>42992</v>
      </c>
      <c r="B184" s="58"/>
      <c r="C184" s="58">
        <f t="shared" si="48"/>
        <v>0</v>
      </c>
      <c r="D184" s="60"/>
      <c r="E184" s="60"/>
      <c r="F184" s="60"/>
      <c r="G184" s="60"/>
      <c r="H184" s="60"/>
      <c r="I184" s="60"/>
      <c r="J184" s="60"/>
      <c r="K184" s="60"/>
      <c r="L184" s="60"/>
      <c r="M184" s="60"/>
      <c r="N184" s="60"/>
      <c r="O184" s="60"/>
      <c r="P184" s="60"/>
      <c r="Q184" s="60"/>
      <c r="R184" s="293">
        <f t="shared" ref="R184:AH184" si="90">R29/$C$3</f>
        <v>0</v>
      </c>
      <c r="S184" s="294">
        <f t="shared" si="90"/>
        <v>0</v>
      </c>
      <c r="T184" s="294">
        <f t="shared" si="90"/>
        <v>0</v>
      </c>
      <c r="U184" s="293">
        <f t="shared" si="90"/>
        <v>0</v>
      </c>
      <c r="V184" s="293">
        <f t="shared" si="90"/>
        <v>0</v>
      </c>
      <c r="W184" s="293">
        <f t="shared" si="90"/>
        <v>0</v>
      </c>
      <c r="X184" s="293">
        <f t="shared" si="90"/>
        <v>0</v>
      </c>
      <c r="Y184" s="293">
        <f t="shared" si="90"/>
        <v>0</v>
      </c>
      <c r="Z184" s="294">
        <f t="shared" si="90"/>
        <v>0</v>
      </c>
      <c r="AA184" s="294">
        <f t="shared" si="90"/>
        <v>0</v>
      </c>
      <c r="AB184" s="295">
        <f t="shared" si="90"/>
        <v>0</v>
      </c>
      <c r="AC184" s="293">
        <f t="shared" si="90"/>
        <v>0</v>
      </c>
      <c r="AD184" s="293">
        <f t="shared" si="90"/>
        <v>0</v>
      </c>
      <c r="AE184" s="293">
        <f t="shared" si="90"/>
        <v>0</v>
      </c>
      <c r="AF184" s="293">
        <f t="shared" si="90"/>
        <v>0</v>
      </c>
      <c r="AG184" s="294">
        <f t="shared" si="90"/>
        <v>0</v>
      </c>
      <c r="AH184" s="312">
        <f t="shared" si="90"/>
        <v>0</v>
      </c>
    </row>
    <row r="185" spans="1:34" x14ac:dyDescent="0.3">
      <c r="A185" s="57">
        <f t="shared" si="53"/>
        <v>42999</v>
      </c>
      <c r="B185" s="58"/>
      <c r="C185" s="58">
        <f t="shared" si="48"/>
        <v>1.7050298380221654E-3</v>
      </c>
      <c r="D185" s="60"/>
      <c r="E185" s="60"/>
      <c r="F185" s="60"/>
      <c r="G185" s="60"/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293">
        <f t="shared" ref="R185:AH185" si="91">R30/$C$3</f>
        <v>0</v>
      </c>
      <c r="S185" s="294">
        <f t="shared" si="91"/>
        <v>0</v>
      </c>
      <c r="T185" s="294">
        <f t="shared" si="91"/>
        <v>0</v>
      </c>
      <c r="U185" s="293">
        <f t="shared" si="91"/>
        <v>0</v>
      </c>
      <c r="V185" s="293">
        <f t="shared" si="91"/>
        <v>0</v>
      </c>
      <c r="W185" s="293">
        <f t="shared" si="91"/>
        <v>0</v>
      </c>
      <c r="X185" s="293">
        <f t="shared" si="91"/>
        <v>0</v>
      </c>
      <c r="Y185" s="293">
        <f t="shared" si="91"/>
        <v>0</v>
      </c>
      <c r="Z185" s="294">
        <f t="shared" si="91"/>
        <v>0</v>
      </c>
      <c r="AA185" s="294">
        <f t="shared" si="91"/>
        <v>0</v>
      </c>
      <c r="AB185" s="295">
        <f t="shared" si="91"/>
        <v>0</v>
      </c>
      <c r="AC185" s="293">
        <f t="shared" si="91"/>
        <v>0</v>
      </c>
      <c r="AD185" s="293">
        <f t="shared" si="91"/>
        <v>0</v>
      </c>
      <c r="AE185" s="293">
        <f t="shared" si="91"/>
        <v>0</v>
      </c>
      <c r="AF185" s="293">
        <f t="shared" si="91"/>
        <v>0</v>
      </c>
      <c r="AG185" s="294">
        <f t="shared" si="91"/>
        <v>1.4492753623188406E-2</v>
      </c>
      <c r="AH185" s="312">
        <f t="shared" si="91"/>
        <v>1.4492753623188406E-2</v>
      </c>
    </row>
    <row r="186" spans="1:34" hidden="1" x14ac:dyDescent="0.3">
      <c r="A186" s="57">
        <f t="shared" si="53"/>
        <v>43006</v>
      </c>
      <c r="B186" s="58"/>
      <c r="C186" s="58">
        <f t="shared" si="48"/>
        <v>1.7050298380221654E-3</v>
      </c>
      <c r="D186" s="60"/>
      <c r="E186" s="60"/>
      <c r="F186" s="60"/>
      <c r="G186" s="60"/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293">
        <f t="shared" ref="R186:AH186" si="92">R31/$C$3</f>
        <v>0</v>
      </c>
      <c r="S186" s="294">
        <f t="shared" si="92"/>
        <v>0</v>
      </c>
      <c r="T186" s="294">
        <f t="shared" si="92"/>
        <v>0</v>
      </c>
      <c r="U186" s="293">
        <f t="shared" si="92"/>
        <v>0</v>
      </c>
      <c r="V186" s="293">
        <f t="shared" si="92"/>
        <v>0</v>
      </c>
      <c r="W186" s="293">
        <f t="shared" si="92"/>
        <v>0</v>
      </c>
      <c r="X186" s="293">
        <f t="shared" si="92"/>
        <v>0</v>
      </c>
      <c r="Y186" s="293">
        <f t="shared" si="92"/>
        <v>0</v>
      </c>
      <c r="Z186" s="294">
        <f t="shared" si="92"/>
        <v>0</v>
      </c>
      <c r="AA186" s="294">
        <f t="shared" si="92"/>
        <v>0</v>
      </c>
      <c r="AB186" s="295">
        <f t="shared" si="92"/>
        <v>0</v>
      </c>
      <c r="AC186" s="293">
        <f t="shared" si="92"/>
        <v>0</v>
      </c>
      <c r="AD186" s="293">
        <f t="shared" si="92"/>
        <v>0</v>
      </c>
      <c r="AE186" s="293">
        <f t="shared" si="92"/>
        <v>0</v>
      </c>
      <c r="AF186" s="293">
        <f t="shared" si="92"/>
        <v>0</v>
      </c>
      <c r="AG186" s="294">
        <f t="shared" si="92"/>
        <v>1.4492753623188406E-2</v>
      </c>
      <c r="AH186" s="312">
        <f t="shared" si="92"/>
        <v>1.4492753623188406E-2</v>
      </c>
    </row>
    <row r="187" spans="1:34" hidden="1" x14ac:dyDescent="0.3">
      <c r="A187" s="57">
        <f t="shared" si="53"/>
        <v>43013</v>
      </c>
      <c r="B187" s="58"/>
      <c r="C187" s="58">
        <f t="shared" si="48"/>
        <v>7.6726342710997444E-3</v>
      </c>
      <c r="D187" s="60"/>
      <c r="E187" s="60"/>
      <c r="F187" s="60"/>
      <c r="G187" s="60"/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293">
        <f t="shared" ref="R187:AH187" si="93">R32/$C$3</f>
        <v>1.4492753623188406E-2</v>
      </c>
      <c r="S187" s="294">
        <f t="shared" si="93"/>
        <v>1.4492753623188406E-2</v>
      </c>
      <c r="T187" s="294">
        <f t="shared" si="93"/>
        <v>1.4492753623188406E-2</v>
      </c>
      <c r="U187" s="293">
        <f t="shared" si="93"/>
        <v>1.4492753623188406E-2</v>
      </c>
      <c r="V187" s="293">
        <f t="shared" si="93"/>
        <v>1.4492753623188406E-2</v>
      </c>
      <c r="W187" s="293">
        <f t="shared" si="93"/>
        <v>1.4492753623188406E-2</v>
      </c>
      <c r="X187" s="293">
        <f t="shared" si="93"/>
        <v>1.4492753623188406E-2</v>
      </c>
      <c r="Y187" s="293">
        <f t="shared" si="93"/>
        <v>0</v>
      </c>
      <c r="Z187" s="294">
        <f t="shared" si="93"/>
        <v>0</v>
      </c>
      <c r="AA187" s="294">
        <f t="shared" si="93"/>
        <v>0</v>
      </c>
      <c r="AB187" s="295">
        <f t="shared" si="93"/>
        <v>0</v>
      </c>
      <c r="AC187" s="293">
        <f t="shared" si="93"/>
        <v>0</v>
      </c>
      <c r="AD187" s="293">
        <f t="shared" si="93"/>
        <v>0</v>
      </c>
      <c r="AE187" s="293">
        <f t="shared" si="93"/>
        <v>0</v>
      </c>
      <c r="AF187" s="293">
        <f t="shared" si="93"/>
        <v>0</v>
      </c>
      <c r="AG187" s="294">
        <f t="shared" si="93"/>
        <v>1.4492753623188406E-2</v>
      </c>
      <c r="AH187" s="312">
        <f t="shared" si="93"/>
        <v>1.4492753623188406E-2</v>
      </c>
    </row>
    <row r="188" spans="1:34" hidden="1" outlineLevel="1" x14ac:dyDescent="0.3">
      <c r="A188" s="57">
        <f t="shared" si="53"/>
        <v>43020</v>
      </c>
      <c r="B188" s="58"/>
      <c r="C188" s="58">
        <f t="shared" si="48"/>
        <v>1.7902813299232736E-2</v>
      </c>
      <c r="D188" s="60"/>
      <c r="E188" s="60"/>
      <c r="F188" s="60"/>
      <c r="G188" s="60"/>
      <c r="H188" s="60"/>
      <c r="I188" s="60"/>
      <c r="J188" s="60"/>
      <c r="K188" s="60"/>
      <c r="L188" s="60"/>
      <c r="M188" s="60"/>
      <c r="N188" s="60"/>
      <c r="O188" s="60"/>
      <c r="P188" s="60"/>
      <c r="Q188" s="60"/>
      <c r="R188" s="293">
        <f t="shared" ref="R188:AH188" si="94">R33/$C$3</f>
        <v>4.3478260869565216E-2</v>
      </c>
      <c r="S188" s="294">
        <f t="shared" si="94"/>
        <v>4.3478260869565216E-2</v>
      </c>
      <c r="T188" s="294">
        <f t="shared" si="94"/>
        <v>4.3478260869565216E-2</v>
      </c>
      <c r="U188" s="293">
        <f t="shared" si="94"/>
        <v>4.3478260869565216E-2</v>
      </c>
      <c r="V188" s="293">
        <f t="shared" si="94"/>
        <v>4.3478260869565216E-2</v>
      </c>
      <c r="W188" s="293">
        <f t="shared" si="94"/>
        <v>2.8985507246376812E-2</v>
      </c>
      <c r="X188" s="293">
        <f t="shared" si="94"/>
        <v>2.8985507246376812E-2</v>
      </c>
      <c r="Y188" s="293">
        <f t="shared" si="94"/>
        <v>0</v>
      </c>
      <c r="Z188" s="294">
        <f t="shared" si="94"/>
        <v>0</v>
      </c>
      <c r="AA188" s="294">
        <f t="shared" si="94"/>
        <v>0</v>
      </c>
      <c r="AB188" s="296">
        <f t="shared" si="94"/>
        <v>0</v>
      </c>
      <c r="AC188" s="293">
        <f t="shared" si="94"/>
        <v>0</v>
      </c>
      <c r="AD188" s="293">
        <f t="shared" si="94"/>
        <v>0</v>
      </c>
      <c r="AE188" s="293">
        <f t="shared" si="94"/>
        <v>0</v>
      </c>
      <c r="AF188" s="293">
        <f t="shared" si="94"/>
        <v>0</v>
      </c>
      <c r="AG188" s="294">
        <f t="shared" si="94"/>
        <v>1.4492753623188406E-2</v>
      </c>
      <c r="AH188" s="312">
        <f t="shared" si="94"/>
        <v>1.4492753623188406E-2</v>
      </c>
    </row>
    <row r="189" spans="1:34" hidden="1" outlineLevel="1" x14ac:dyDescent="0.3">
      <c r="A189" s="57">
        <f t="shared" si="53"/>
        <v>43027</v>
      </c>
      <c r="B189" s="58"/>
      <c r="C189" s="58">
        <f t="shared" si="48"/>
        <v>1.7902813299232736E-2</v>
      </c>
      <c r="D189" s="60"/>
      <c r="E189" s="60"/>
      <c r="F189" s="60"/>
      <c r="G189" s="60"/>
      <c r="H189" s="60"/>
      <c r="I189" s="60"/>
      <c r="J189" s="60"/>
      <c r="K189" s="60"/>
      <c r="L189" s="60"/>
      <c r="M189" s="60"/>
      <c r="N189" s="60"/>
      <c r="O189" s="60"/>
      <c r="P189" s="60"/>
      <c r="Q189" s="60"/>
      <c r="R189" s="293">
        <f t="shared" ref="R189:AH189" si="95">R34/$C$3</f>
        <v>4.3478260869565216E-2</v>
      </c>
      <c r="S189" s="294">
        <f t="shared" si="95"/>
        <v>4.3478260869565216E-2</v>
      </c>
      <c r="T189" s="294">
        <f t="shared" si="95"/>
        <v>4.3478260869565216E-2</v>
      </c>
      <c r="U189" s="293">
        <f t="shared" si="95"/>
        <v>4.3478260869565216E-2</v>
      </c>
      <c r="V189" s="293">
        <f t="shared" si="95"/>
        <v>4.3478260869565216E-2</v>
      </c>
      <c r="W189" s="293">
        <f t="shared" si="95"/>
        <v>2.8985507246376812E-2</v>
      </c>
      <c r="X189" s="293">
        <f t="shared" si="95"/>
        <v>2.8985507246376812E-2</v>
      </c>
      <c r="Y189" s="293">
        <f t="shared" si="95"/>
        <v>0</v>
      </c>
      <c r="Z189" s="294">
        <f t="shared" si="95"/>
        <v>0</v>
      </c>
      <c r="AA189" s="294">
        <f t="shared" si="95"/>
        <v>0</v>
      </c>
      <c r="AB189" s="296">
        <f t="shared" si="95"/>
        <v>0</v>
      </c>
      <c r="AC189" s="293">
        <f t="shared" si="95"/>
        <v>0</v>
      </c>
      <c r="AD189" s="293">
        <f t="shared" si="95"/>
        <v>0</v>
      </c>
      <c r="AE189" s="293">
        <f t="shared" si="95"/>
        <v>0</v>
      </c>
      <c r="AF189" s="293">
        <f t="shared" si="95"/>
        <v>0</v>
      </c>
      <c r="AG189" s="294">
        <f t="shared" si="95"/>
        <v>1.4492753623188406E-2</v>
      </c>
      <c r="AH189" s="312">
        <f t="shared" si="95"/>
        <v>1.4492753623188406E-2</v>
      </c>
    </row>
    <row r="190" spans="1:34" hidden="1" outlineLevel="1" x14ac:dyDescent="0.3">
      <c r="A190" s="57">
        <f t="shared" si="53"/>
        <v>43034</v>
      </c>
      <c r="B190" s="58"/>
      <c r="C190" s="58">
        <f t="shared" si="48"/>
        <v>1.7902813299232736E-2</v>
      </c>
      <c r="D190" s="60"/>
      <c r="E190" s="60"/>
      <c r="F190" s="60"/>
      <c r="G190" s="60"/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293">
        <f t="shared" ref="R190:AH190" si="96">R35/$C$3</f>
        <v>4.3478260869565216E-2</v>
      </c>
      <c r="S190" s="294">
        <f t="shared" si="96"/>
        <v>4.3478260869565216E-2</v>
      </c>
      <c r="T190" s="294">
        <f t="shared" si="96"/>
        <v>4.3478260869565216E-2</v>
      </c>
      <c r="U190" s="293">
        <f t="shared" si="96"/>
        <v>4.3478260869565216E-2</v>
      </c>
      <c r="V190" s="293">
        <f t="shared" si="96"/>
        <v>4.3478260869565216E-2</v>
      </c>
      <c r="W190" s="293">
        <f t="shared" si="96"/>
        <v>2.8985507246376812E-2</v>
      </c>
      <c r="X190" s="293">
        <f t="shared" si="96"/>
        <v>2.8985507246376812E-2</v>
      </c>
      <c r="Y190" s="293">
        <f t="shared" si="96"/>
        <v>0</v>
      </c>
      <c r="Z190" s="294">
        <f t="shared" si="96"/>
        <v>0</v>
      </c>
      <c r="AA190" s="294">
        <f t="shared" si="96"/>
        <v>0</v>
      </c>
      <c r="AB190" s="296">
        <f t="shared" si="96"/>
        <v>0</v>
      </c>
      <c r="AC190" s="293">
        <f t="shared" si="96"/>
        <v>0</v>
      </c>
      <c r="AD190" s="293">
        <f t="shared" si="96"/>
        <v>0</v>
      </c>
      <c r="AE190" s="293">
        <f t="shared" si="96"/>
        <v>0</v>
      </c>
      <c r="AF190" s="293">
        <f t="shared" si="96"/>
        <v>0</v>
      </c>
      <c r="AG190" s="294">
        <f t="shared" si="96"/>
        <v>1.4492753623188406E-2</v>
      </c>
      <c r="AH190" s="312">
        <f t="shared" si="96"/>
        <v>1.4492753623188406E-2</v>
      </c>
    </row>
    <row r="191" spans="1:34" hidden="1" outlineLevel="1" x14ac:dyDescent="0.3">
      <c r="A191" s="57">
        <f t="shared" si="53"/>
        <v>43041</v>
      </c>
      <c r="B191" s="58"/>
      <c r="C191" s="58">
        <f t="shared" si="48"/>
        <v>1.7902813299232736E-2</v>
      </c>
      <c r="D191" s="60"/>
      <c r="E191" s="60"/>
      <c r="F191" s="60"/>
      <c r="G191" s="60"/>
      <c r="H191" s="60"/>
      <c r="I191" s="60"/>
      <c r="J191" s="60"/>
      <c r="K191" s="60"/>
      <c r="L191" s="60"/>
      <c r="M191" s="60"/>
      <c r="N191" s="60"/>
      <c r="O191" s="60"/>
      <c r="P191" s="60"/>
      <c r="Q191" s="60"/>
      <c r="R191" s="293">
        <f t="shared" ref="R191:AH191" si="97">R36/$C$3</f>
        <v>4.3478260869565216E-2</v>
      </c>
      <c r="S191" s="294">
        <f t="shared" si="97"/>
        <v>4.3478260869565216E-2</v>
      </c>
      <c r="T191" s="294">
        <f t="shared" si="97"/>
        <v>4.3478260869565216E-2</v>
      </c>
      <c r="U191" s="293">
        <f t="shared" si="97"/>
        <v>4.3478260869565216E-2</v>
      </c>
      <c r="V191" s="293">
        <f t="shared" si="97"/>
        <v>4.3478260869565216E-2</v>
      </c>
      <c r="W191" s="293">
        <f t="shared" si="97"/>
        <v>2.8985507246376812E-2</v>
      </c>
      <c r="X191" s="293">
        <f t="shared" si="97"/>
        <v>2.8985507246376812E-2</v>
      </c>
      <c r="Y191" s="293">
        <f t="shared" si="97"/>
        <v>0</v>
      </c>
      <c r="Z191" s="294">
        <f t="shared" si="97"/>
        <v>0</v>
      </c>
      <c r="AA191" s="294">
        <f t="shared" si="97"/>
        <v>0</v>
      </c>
      <c r="AB191" s="296">
        <f t="shared" si="97"/>
        <v>0</v>
      </c>
      <c r="AC191" s="293">
        <f t="shared" si="97"/>
        <v>0</v>
      </c>
      <c r="AD191" s="293">
        <f t="shared" si="97"/>
        <v>0</v>
      </c>
      <c r="AE191" s="293">
        <f t="shared" si="97"/>
        <v>0</v>
      </c>
      <c r="AF191" s="293">
        <f t="shared" si="97"/>
        <v>0</v>
      </c>
      <c r="AG191" s="294">
        <f t="shared" si="97"/>
        <v>1.4492753623188406E-2</v>
      </c>
      <c r="AH191" s="312">
        <f t="shared" si="97"/>
        <v>1.4492753623188406E-2</v>
      </c>
    </row>
    <row r="192" spans="1:34" hidden="1" outlineLevel="1" x14ac:dyDescent="0.3">
      <c r="A192" s="57">
        <f t="shared" si="53"/>
        <v>43048</v>
      </c>
      <c r="B192" s="58"/>
      <c r="C192" s="58">
        <f t="shared" si="48"/>
        <v>1.7902813299232736E-2</v>
      </c>
      <c r="D192" s="60"/>
      <c r="E192" s="60"/>
      <c r="F192" s="60"/>
      <c r="G192" s="60"/>
      <c r="H192" s="60"/>
      <c r="I192" s="60"/>
      <c r="J192" s="60"/>
      <c r="K192" s="60"/>
      <c r="L192" s="60"/>
      <c r="M192" s="60"/>
      <c r="N192" s="60"/>
      <c r="O192" s="60"/>
      <c r="P192" s="60"/>
      <c r="Q192" s="60"/>
      <c r="R192" s="293">
        <f t="shared" ref="R192:AH192" si="98">R37/$C$3</f>
        <v>4.3478260869565216E-2</v>
      </c>
      <c r="S192" s="294">
        <f t="shared" si="98"/>
        <v>4.3478260869565216E-2</v>
      </c>
      <c r="T192" s="294">
        <f t="shared" si="98"/>
        <v>4.3478260869565216E-2</v>
      </c>
      <c r="U192" s="293">
        <f t="shared" si="98"/>
        <v>4.3478260869565216E-2</v>
      </c>
      <c r="V192" s="293">
        <f t="shared" si="98"/>
        <v>4.3478260869565216E-2</v>
      </c>
      <c r="W192" s="293">
        <f t="shared" si="98"/>
        <v>2.8985507246376812E-2</v>
      </c>
      <c r="X192" s="293">
        <f t="shared" si="98"/>
        <v>2.8985507246376812E-2</v>
      </c>
      <c r="Y192" s="293">
        <f t="shared" si="98"/>
        <v>0</v>
      </c>
      <c r="Z192" s="294">
        <f t="shared" si="98"/>
        <v>0</v>
      </c>
      <c r="AA192" s="294">
        <f t="shared" si="98"/>
        <v>0</v>
      </c>
      <c r="AB192" s="296">
        <f t="shared" si="98"/>
        <v>0</v>
      </c>
      <c r="AC192" s="293">
        <f t="shared" si="98"/>
        <v>0</v>
      </c>
      <c r="AD192" s="293">
        <f t="shared" si="98"/>
        <v>0</v>
      </c>
      <c r="AE192" s="293">
        <f t="shared" si="98"/>
        <v>0</v>
      </c>
      <c r="AF192" s="293">
        <f t="shared" si="98"/>
        <v>0</v>
      </c>
      <c r="AG192" s="294">
        <f t="shared" si="98"/>
        <v>1.4492753623188406E-2</v>
      </c>
      <c r="AH192" s="312">
        <f t="shared" si="98"/>
        <v>1.4492753623188406E-2</v>
      </c>
    </row>
    <row r="193" spans="1:34" hidden="1" outlineLevel="1" x14ac:dyDescent="0.3">
      <c r="A193" s="57">
        <f t="shared" si="53"/>
        <v>43055</v>
      </c>
      <c r="B193" s="58"/>
      <c r="C193" s="58">
        <f t="shared" si="48"/>
        <v>1.7902813299232736E-2</v>
      </c>
      <c r="D193" s="60"/>
      <c r="E193" s="60"/>
      <c r="F193" s="60"/>
      <c r="G193" s="60"/>
      <c r="H193" s="60"/>
      <c r="I193" s="60"/>
      <c r="J193" s="60"/>
      <c r="K193" s="60"/>
      <c r="L193" s="60"/>
      <c r="M193" s="60"/>
      <c r="N193" s="60"/>
      <c r="O193" s="60"/>
      <c r="P193" s="60"/>
      <c r="Q193" s="60"/>
      <c r="R193" s="293">
        <f t="shared" ref="R193:AH193" si="99">R38/$C$3</f>
        <v>4.3478260869565216E-2</v>
      </c>
      <c r="S193" s="294">
        <f t="shared" si="99"/>
        <v>4.3478260869565216E-2</v>
      </c>
      <c r="T193" s="294">
        <f t="shared" si="99"/>
        <v>4.3478260869565216E-2</v>
      </c>
      <c r="U193" s="293">
        <f t="shared" si="99"/>
        <v>4.3478260869565216E-2</v>
      </c>
      <c r="V193" s="293">
        <f t="shared" si="99"/>
        <v>4.3478260869565216E-2</v>
      </c>
      <c r="W193" s="293">
        <f t="shared" si="99"/>
        <v>2.8985507246376812E-2</v>
      </c>
      <c r="X193" s="293">
        <f t="shared" si="99"/>
        <v>2.8985507246376812E-2</v>
      </c>
      <c r="Y193" s="293">
        <f t="shared" si="99"/>
        <v>0</v>
      </c>
      <c r="Z193" s="294">
        <f t="shared" si="99"/>
        <v>0</v>
      </c>
      <c r="AA193" s="294">
        <f t="shared" si="99"/>
        <v>0</v>
      </c>
      <c r="AB193" s="296">
        <f t="shared" si="99"/>
        <v>0</v>
      </c>
      <c r="AC193" s="293">
        <f t="shared" si="99"/>
        <v>0</v>
      </c>
      <c r="AD193" s="293">
        <f t="shared" si="99"/>
        <v>0</v>
      </c>
      <c r="AE193" s="293">
        <f t="shared" si="99"/>
        <v>0</v>
      </c>
      <c r="AF193" s="293">
        <f t="shared" si="99"/>
        <v>0</v>
      </c>
      <c r="AG193" s="294">
        <f t="shared" si="99"/>
        <v>1.4492753623188406E-2</v>
      </c>
      <c r="AH193" s="312">
        <f t="shared" si="99"/>
        <v>1.4492753623188406E-2</v>
      </c>
    </row>
    <row r="194" spans="1:34" hidden="1" outlineLevel="1" x14ac:dyDescent="0.3">
      <c r="A194" s="57">
        <f t="shared" si="53"/>
        <v>43062</v>
      </c>
      <c r="B194" s="58"/>
      <c r="C194" s="58">
        <f t="shared" si="48"/>
        <v>1.7902813299232736E-2</v>
      </c>
      <c r="D194" s="60"/>
      <c r="E194" s="60"/>
      <c r="F194" s="60"/>
      <c r="G194" s="60"/>
      <c r="H194" s="60"/>
      <c r="I194" s="60"/>
      <c r="J194" s="60"/>
      <c r="K194" s="60"/>
      <c r="L194" s="60"/>
      <c r="M194" s="60"/>
      <c r="N194" s="60"/>
      <c r="O194" s="60"/>
      <c r="P194" s="60"/>
      <c r="Q194" s="60"/>
      <c r="R194" s="293">
        <f t="shared" ref="R194:AH194" si="100">R39/$C$3</f>
        <v>4.3478260869565216E-2</v>
      </c>
      <c r="S194" s="294">
        <f t="shared" si="100"/>
        <v>4.3478260869565216E-2</v>
      </c>
      <c r="T194" s="294">
        <f t="shared" si="100"/>
        <v>4.3478260869565216E-2</v>
      </c>
      <c r="U194" s="293">
        <f t="shared" si="100"/>
        <v>4.3478260869565216E-2</v>
      </c>
      <c r="V194" s="293">
        <f t="shared" si="100"/>
        <v>4.3478260869565216E-2</v>
      </c>
      <c r="W194" s="293">
        <f t="shared" si="100"/>
        <v>2.8985507246376812E-2</v>
      </c>
      <c r="X194" s="293">
        <f t="shared" si="100"/>
        <v>2.8985507246376812E-2</v>
      </c>
      <c r="Y194" s="293">
        <f t="shared" si="100"/>
        <v>0</v>
      </c>
      <c r="Z194" s="294">
        <f t="shared" si="100"/>
        <v>0</v>
      </c>
      <c r="AA194" s="294">
        <f t="shared" si="100"/>
        <v>0</v>
      </c>
      <c r="AB194" s="296">
        <f t="shared" si="100"/>
        <v>0</v>
      </c>
      <c r="AC194" s="293">
        <f t="shared" si="100"/>
        <v>0</v>
      </c>
      <c r="AD194" s="293">
        <f t="shared" si="100"/>
        <v>0</v>
      </c>
      <c r="AE194" s="293">
        <f t="shared" si="100"/>
        <v>0</v>
      </c>
      <c r="AF194" s="293">
        <f t="shared" si="100"/>
        <v>0</v>
      </c>
      <c r="AG194" s="294">
        <f t="shared" si="100"/>
        <v>1.4492753623188406E-2</v>
      </c>
      <c r="AH194" s="312">
        <f t="shared" si="100"/>
        <v>1.4492753623188406E-2</v>
      </c>
    </row>
    <row r="195" spans="1:34" hidden="1" outlineLevel="1" x14ac:dyDescent="0.3">
      <c r="A195" s="57">
        <f t="shared" si="53"/>
        <v>43069</v>
      </c>
      <c r="B195" s="58"/>
      <c r="C195" s="58">
        <f t="shared" si="48"/>
        <v>1.7902813299232736E-2</v>
      </c>
      <c r="D195" s="60"/>
      <c r="E195" s="60"/>
      <c r="F195" s="60"/>
      <c r="G195" s="60"/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293">
        <f t="shared" ref="R195:AH195" si="101">R40/$C$3</f>
        <v>4.3478260869565216E-2</v>
      </c>
      <c r="S195" s="294">
        <f t="shared" si="101"/>
        <v>4.3478260869565216E-2</v>
      </c>
      <c r="T195" s="294">
        <f t="shared" si="101"/>
        <v>4.3478260869565216E-2</v>
      </c>
      <c r="U195" s="293">
        <f t="shared" si="101"/>
        <v>4.3478260869565216E-2</v>
      </c>
      <c r="V195" s="293">
        <f t="shared" si="101"/>
        <v>4.3478260869565216E-2</v>
      </c>
      <c r="W195" s="293">
        <f t="shared" si="101"/>
        <v>2.8985507246376812E-2</v>
      </c>
      <c r="X195" s="293">
        <f t="shared" si="101"/>
        <v>2.8985507246376812E-2</v>
      </c>
      <c r="Y195" s="293">
        <f t="shared" si="101"/>
        <v>0</v>
      </c>
      <c r="Z195" s="294">
        <f t="shared" si="101"/>
        <v>0</v>
      </c>
      <c r="AA195" s="294">
        <f t="shared" si="101"/>
        <v>0</v>
      </c>
      <c r="AB195" s="296">
        <f t="shared" si="101"/>
        <v>0</v>
      </c>
      <c r="AC195" s="293">
        <f t="shared" si="101"/>
        <v>0</v>
      </c>
      <c r="AD195" s="293">
        <f t="shared" si="101"/>
        <v>0</v>
      </c>
      <c r="AE195" s="293">
        <f t="shared" si="101"/>
        <v>0</v>
      </c>
      <c r="AF195" s="293">
        <f t="shared" si="101"/>
        <v>0</v>
      </c>
      <c r="AG195" s="294">
        <f t="shared" si="101"/>
        <v>1.4492753623188406E-2</v>
      </c>
      <c r="AH195" s="313">
        <f t="shared" si="101"/>
        <v>1.4492753623188406E-2</v>
      </c>
    </row>
    <row r="196" spans="1:34" collapsed="1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</row>
  </sheetData>
  <mergeCells count="36">
    <mergeCell ref="A45:B45"/>
    <mergeCell ref="A46:B46"/>
    <mergeCell ref="A47:B47"/>
    <mergeCell ref="A99:B99"/>
    <mergeCell ref="A48:B48"/>
    <mergeCell ref="A49:B49"/>
    <mergeCell ref="A50:B50"/>
    <mergeCell ref="A51:B51"/>
    <mergeCell ref="A52:B52"/>
    <mergeCell ref="A53:B53"/>
    <mergeCell ref="A54:B54"/>
    <mergeCell ref="A55:B55"/>
    <mergeCell ref="A56:B56"/>
    <mergeCell ref="A97:B97"/>
    <mergeCell ref="A98:B98"/>
    <mergeCell ref="A150:B150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08:B108"/>
    <mergeCell ref="A148:B148"/>
    <mergeCell ref="A149:B149"/>
    <mergeCell ref="A157:B157"/>
    <mergeCell ref="A158:B158"/>
    <mergeCell ref="A159:B159"/>
    <mergeCell ref="A151:B151"/>
    <mergeCell ref="A152:B152"/>
    <mergeCell ref="A153:B153"/>
    <mergeCell ref="A154:B154"/>
    <mergeCell ref="A155:B155"/>
    <mergeCell ref="A156:B156"/>
  </mergeCells>
  <conditionalFormatting sqref="T146:AE146 AG146 U147:V147">
    <cfRule type="cellIs" dxfId="145" priority="19" operator="lessThan">
      <formula>0</formula>
    </cfRule>
    <cfRule type="cellIs" dxfId="144" priority="20" operator="greaterThan">
      <formula>0</formula>
    </cfRule>
  </conditionalFormatting>
  <conditionalFormatting sqref="AF146">
    <cfRule type="cellIs" dxfId="143" priority="17" operator="lessThan">
      <formula>0</formula>
    </cfRule>
    <cfRule type="cellIs" dxfId="142" priority="18" operator="greaterThan">
      <formula>0</formula>
    </cfRule>
  </conditionalFormatting>
  <conditionalFormatting sqref="C93:AH93">
    <cfRule type="cellIs" dxfId="141" priority="13" operator="lessThan">
      <formula>0</formula>
    </cfRule>
    <cfRule type="cellIs" dxfId="140" priority="14" operator="greaterThan">
      <formula>0</formula>
    </cfRule>
  </conditionalFormatting>
  <conditionalFormatting sqref="D145:AH145">
    <cfRule type="cellIs" dxfId="139" priority="11" operator="lessThan">
      <formula>0</formula>
    </cfRule>
    <cfRule type="cellIs" dxfId="138" priority="12" operator="greaterThan">
      <formula>0</formula>
    </cfRule>
  </conditionalFormatting>
  <conditionalFormatting sqref="C196:AH196">
    <cfRule type="cellIs" dxfId="137" priority="9" operator="lessThan">
      <formula>0</formula>
    </cfRule>
    <cfRule type="cellIs" dxfId="136" priority="10" operator="greaterThan">
      <formula>0</formula>
    </cfRule>
  </conditionalFormatting>
  <conditionalFormatting sqref="C41">
    <cfRule type="cellIs" dxfId="135" priority="7" operator="lessThan">
      <formula>0</formula>
    </cfRule>
    <cfRule type="cellIs" dxfId="134" priority="8" operator="greaterThan">
      <formula>0</formula>
    </cfRule>
  </conditionalFormatting>
  <conditionalFormatting sqref="D41:AH41">
    <cfRule type="cellIs" dxfId="133" priority="5" operator="lessThan">
      <formula>0</formula>
    </cfRule>
    <cfRule type="cellIs" dxfId="132" priority="6" operator="greaterThan">
      <formula>0</formula>
    </cfRule>
  </conditionalFormatting>
  <conditionalFormatting sqref="C145">
    <cfRule type="cellIs" dxfId="131" priority="1" operator="lessThan">
      <formula>0</formula>
    </cfRule>
    <cfRule type="cellIs" dxfId="130" priority="2" operator="greaterThan">
      <formula>0</formula>
    </cfRule>
  </conditionalFormatting>
  <printOptions horizontalCentered="1"/>
  <pageMargins left="0" right="0" top="0.39370078740157483" bottom="0" header="0.31496062992125984" footer="0.39370078740157483"/>
  <pageSetup paperSize="9" scale="39" orientation="landscape" r:id="rId1"/>
  <headerFooter>
    <oddHeader>&amp;LHCLR - SUIVI DES RESERVATIONS 2017/2018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AI196"/>
  <sheetViews>
    <sheetView topLeftCell="A30" zoomScale="55" zoomScaleNormal="55" workbookViewId="0">
      <selection activeCell="S187" sqref="S187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4" width="10.6640625" customWidth="1"/>
  </cols>
  <sheetData>
    <row r="1" spans="1:35" ht="25.8" x14ac:dyDescent="0.5">
      <c r="A1" s="212" t="s">
        <v>69</v>
      </c>
    </row>
    <row r="2" spans="1:35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</row>
    <row r="3" spans="1:35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</row>
    <row r="4" spans="1:35" x14ac:dyDescent="0.3">
      <c r="A4" s="42" t="s">
        <v>24</v>
      </c>
      <c r="B4" s="43"/>
      <c r="C4" s="44">
        <v>31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</row>
    <row r="5" spans="1:35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</row>
    <row r="6" spans="1:35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5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  <c r="AH7" s="48">
        <v>31</v>
      </c>
    </row>
    <row r="8" spans="1:35" x14ac:dyDescent="0.3">
      <c r="A8" s="51" t="s">
        <v>29</v>
      </c>
      <c r="B8" s="52"/>
      <c r="C8" s="105">
        <f>SUM(D8:AH8)</f>
        <v>1222</v>
      </c>
      <c r="D8" s="55">
        <v>69</v>
      </c>
      <c r="E8" s="55">
        <v>69</v>
      </c>
      <c r="F8" s="55">
        <v>69</v>
      </c>
      <c r="G8" s="55">
        <v>69</v>
      </c>
      <c r="H8" s="55">
        <v>68</v>
      </c>
      <c r="I8" s="55">
        <v>68</v>
      </c>
      <c r="J8" s="55">
        <v>45</v>
      </c>
      <c r="K8" s="55">
        <v>25</v>
      </c>
      <c r="L8" s="55">
        <v>25</v>
      </c>
      <c r="M8" s="55">
        <v>25</v>
      </c>
      <c r="N8" s="55">
        <v>24</v>
      </c>
      <c r="O8" s="55">
        <v>28</v>
      </c>
      <c r="P8" s="55">
        <v>45</v>
      </c>
      <c r="Q8" s="55">
        <v>40</v>
      </c>
      <c r="R8" s="55">
        <v>25</v>
      </c>
      <c r="S8" s="55">
        <v>25</v>
      </c>
      <c r="T8" s="55">
        <v>25</v>
      </c>
      <c r="U8" s="55">
        <v>25</v>
      </c>
      <c r="V8" s="55">
        <v>30</v>
      </c>
      <c r="W8" s="55">
        <v>40</v>
      </c>
      <c r="X8" s="55">
        <v>35</v>
      </c>
      <c r="Y8" s="55">
        <v>28</v>
      </c>
      <c r="Z8" s="55">
        <v>28</v>
      </c>
      <c r="AA8" s="55">
        <v>28</v>
      </c>
      <c r="AB8" s="55">
        <v>28</v>
      </c>
      <c r="AC8" s="55">
        <v>35</v>
      </c>
      <c r="AD8" s="55">
        <v>50</v>
      </c>
      <c r="AE8" s="55">
        <v>40</v>
      </c>
      <c r="AF8" s="55">
        <v>36</v>
      </c>
      <c r="AG8" s="55">
        <v>36</v>
      </c>
      <c r="AH8" s="55">
        <v>39</v>
      </c>
      <c r="AI8" s="56"/>
    </row>
    <row r="9" spans="1:35" hidden="1" x14ac:dyDescent="0.3">
      <c r="A9" s="57">
        <v>42102</v>
      </c>
      <c r="B9" s="58"/>
      <c r="C9" s="59">
        <f t="shared" ref="C9:C27" si="0">SUM(D9:AH9)</f>
        <v>518</v>
      </c>
      <c r="D9" s="64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1">
        <v>14</v>
      </c>
      <c r="Z9" s="63">
        <v>5</v>
      </c>
      <c r="AA9" s="63">
        <v>5</v>
      </c>
      <c r="AB9" s="61">
        <v>6</v>
      </c>
      <c r="AC9" s="61">
        <v>2</v>
      </c>
      <c r="AD9" s="62">
        <v>13</v>
      </c>
      <c r="AE9" s="62">
        <v>18</v>
      </c>
      <c r="AF9" s="61">
        <v>20</v>
      </c>
      <c r="AG9" s="63">
        <v>20</v>
      </c>
      <c r="AH9" s="63">
        <v>19</v>
      </c>
    </row>
    <row r="10" spans="1:35" hidden="1" x14ac:dyDescent="0.3">
      <c r="A10" s="57">
        <v>42123</v>
      </c>
      <c r="B10" s="58"/>
      <c r="C10" s="59">
        <f t="shared" si="0"/>
        <v>561</v>
      </c>
      <c r="D10" s="64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1">
        <v>18</v>
      </c>
      <c r="Z10" s="63">
        <v>11</v>
      </c>
      <c r="AA10" s="63">
        <v>11</v>
      </c>
      <c r="AB10" s="61">
        <v>12</v>
      </c>
      <c r="AC10" s="61">
        <v>9</v>
      </c>
      <c r="AD10" s="62">
        <v>15</v>
      </c>
      <c r="AE10" s="62">
        <v>19</v>
      </c>
      <c r="AF10" s="61">
        <v>18</v>
      </c>
      <c r="AG10" s="63">
        <v>18</v>
      </c>
      <c r="AH10" s="63">
        <v>17</v>
      </c>
    </row>
    <row r="11" spans="1:35" hidden="1" outlineLevel="1" x14ac:dyDescent="0.3">
      <c r="A11" s="57">
        <v>42142</v>
      </c>
      <c r="B11" s="58"/>
      <c r="C11" s="59">
        <f t="shared" si="0"/>
        <v>603</v>
      </c>
      <c r="D11" s="64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1">
        <v>17</v>
      </c>
      <c r="Z11" s="63">
        <v>19</v>
      </c>
      <c r="AA11" s="63">
        <v>20</v>
      </c>
      <c r="AB11" s="61">
        <v>21</v>
      </c>
      <c r="AC11" s="61">
        <v>13</v>
      </c>
      <c r="AD11" s="62">
        <v>18</v>
      </c>
      <c r="AE11" s="62">
        <v>20</v>
      </c>
      <c r="AF11" s="61">
        <v>18</v>
      </c>
      <c r="AG11" s="63">
        <v>18</v>
      </c>
      <c r="AH11" s="63">
        <v>17</v>
      </c>
    </row>
    <row r="12" spans="1:35" hidden="1" outlineLevel="1" x14ac:dyDescent="0.3">
      <c r="A12" s="57">
        <v>42157</v>
      </c>
      <c r="B12" s="58"/>
      <c r="C12" s="59">
        <f t="shared" si="0"/>
        <v>650</v>
      </c>
      <c r="D12" s="64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1">
        <v>17</v>
      </c>
      <c r="Z12" s="63">
        <v>16</v>
      </c>
      <c r="AA12" s="63">
        <v>15</v>
      </c>
      <c r="AB12" s="61">
        <v>18</v>
      </c>
      <c r="AC12" s="61">
        <v>17</v>
      </c>
      <c r="AD12" s="62">
        <v>22</v>
      </c>
      <c r="AE12" s="62">
        <v>23</v>
      </c>
      <c r="AF12" s="61">
        <v>20</v>
      </c>
      <c r="AG12" s="63">
        <v>19</v>
      </c>
      <c r="AH12" s="63">
        <v>18</v>
      </c>
    </row>
    <row r="13" spans="1:35" hidden="1" outlineLevel="1" x14ac:dyDescent="0.3">
      <c r="A13" s="57">
        <v>42172</v>
      </c>
      <c r="B13" s="58"/>
      <c r="C13" s="59">
        <f>SUM(D13:AH13)</f>
        <v>891</v>
      </c>
      <c r="D13" s="64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1">
        <v>21</v>
      </c>
      <c r="Z13" s="63">
        <v>20</v>
      </c>
      <c r="AA13" s="63">
        <v>20</v>
      </c>
      <c r="AB13" s="61">
        <v>23</v>
      </c>
      <c r="AC13" s="61">
        <v>18</v>
      </c>
      <c r="AD13" s="62">
        <v>24</v>
      </c>
      <c r="AE13" s="62">
        <v>28</v>
      </c>
      <c r="AF13" s="61">
        <v>25</v>
      </c>
      <c r="AG13" s="63">
        <v>25</v>
      </c>
      <c r="AH13" s="63">
        <v>24</v>
      </c>
    </row>
    <row r="14" spans="1:35" hidden="1" outlineLevel="1" x14ac:dyDescent="0.3">
      <c r="A14" s="57">
        <v>42193</v>
      </c>
      <c r="B14" s="58"/>
      <c r="C14" s="59">
        <f t="shared" si="0"/>
        <v>880</v>
      </c>
      <c r="D14" s="64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1">
        <v>18</v>
      </c>
      <c r="Z14" s="63">
        <v>22</v>
      </c>
      <c r="AA14" s="63">
        <v>26</v>
      </c>
      <c r="AB14" s="61">
        <v>30</v>
      </c>
      <c r="AC14" s="61">
        <v>23</v>
      </c>
      <c r="AD14" s="62">
        <v>24</v>
      </c>
      <c r="AE14" s="62">
        <v>29</v>
      </c>
      <c r="AF14" s="61">
        <v>26</v>
      </c>
      <c r="AG14" s="63">
        <v>25</v>
      </c>
      <c r="AH14" s="63">
        <v>23</v>
      </c>
    </row>
    <row r="15" spans="1:35" hidden="1" outlineLevel="1" x14ac:dyDescent="0.3">
      <c r="A15" s="57">
        <v>42200</v>
      </c>
      <c r="B15" s="58"/>
      <c r="C15" s="59">
        <f t="shared" si="0"/>
        <v>741</v>
      </c>
      <c r="D15" s="64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1">
        <v>21</v>
      </c>
      <c r="Z15" s="63">
        <v>26</v>
      </c>
      <c r="AA15" s="63">
        <v>30</v>
      </c>
      <c r="AB15" s="61">
        <v>34</v>
      </c>
      <c r="AC15" s="61">
        <v>27</v>
      </c>
      <c r="AD15" s="62">
        <v>28</v>
      </c>
      <c r="AE15" s="62">
        <v>33</v>
      </c>
      <c r="AF15" s="61">
        <v>28</v>
      </c>
      <c r="AG15" s="63">
        <v>26</v>
      </c>
      <c r="AH15" s="63">
        <v>24</v>
      </c>
    </row>
    <row r="16" spans="1:35" hidden="1" outlineLevel="1" x14ac:dyDescent="0.3">
      <c r="A16" s="57">
        <v>42207</v>
      </c>
      <c r="B16" s="58"/>
      <c r="C16" s="59">
        <f t="shared" si="0"/>
        <v>914</v>
      </c>
      <c r="D16" s="64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1">
        <v>22</v>
      </c>
      <c r="Z16" s="63">
        <v>27</v>
      </c>
      <c r="AA16" s="63">
        <v>31</v>
      </c>
      <c r="AB16" s="61">
        <v>40</v>
      </c>
      <c r="AC16" s="61">
        <v>32</v>
      </c>
      <c r="AD16" s="62">
        <v>30</v>
      </c>
      <c r="AE16" s="62">
        <v>35</v>
      </c>
      <c r="AF16" s="61">
        <v>30</v>
      </c>
      <c r="AG16" s="63">
        <v>29</v>
      </c>
      <c r="AH16" s="63">
        <v>26</v>
      </c>
    </row>
    <row r="17" spans="1:34" hidden="1" outlineLevel="1" x14ac:dyDescent="0.3">
      <c r="A17" s="57">
        <v>42214</v>
      </c>
      <c r="B17" s="58"/>
      <c r="C17" s="59">
        <f t="shared" si="0"/>
        <v>945</v>
      </c>
      <c r="D17" s="64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1">
        <v>23</v>
      </c>
      <c r="Z17" s="63">
        <v>27</v>
      </c>
      <c r="AA17" s="63">
        <v>31</v>
      </c>
      <c r="AB17" s="61">
        <v>40</v>
      </c>
      <c r="AC17" s="61">
        <v>32</v>
      </c>
      <c r="AD17" s="62">
        <v>30</v>
      </c>
      <c r="AE17" s="62">
        <v>35</v>
      </c>
      <c r="AF17" s="61">
        <v>31</v>
      </c>
      <c r="AG17" s="63">
        <v>30</v>
      </c>
      <c r="AH17" s="63">
        <v>27</v>
      </c>
    </row>
    <row r="18" spans="1:34" hidden="1" outlineLevel="1" x14ac:dyDescent="0.3">
      <c r="A18" s="57">
        <v>42221</v>
      </c>
      <c r="B18" s="58"/>
      <c r="C18" s="59">
        <f t="shared" si="0"/>
        <v>955</v>
      </c>
      <c r="D18" s="64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1">
        <v>23</v>
      </c>
      <c r="Z18" s="63">
        <v>27</v>
      </c>
      <c r="AA18" s="63">
        <v>31</v>
      </c>
      <c r="AB18" s="61">
        <v>39</v>
      </c>
      <c r="AC18" s="61">
        <v>31</v>
      </c>
      <c r="AD18" s="62">
        <v>29</v>
      </c>
      <c r="AE18" s="62">
        <v>34</v>
      </c>
      <c r="AF18" s="61">
        <v>30</v>
      </c>
      <c r="AG18" s="63">
        <v>29</v>
      </c>
      <c r="AH18" s="63">
        <v>27</v>
      </c>
    </row>
    <row r="19" spans="1:34" hidden="1" outlineLevel="1" x14ac:dyDescent="0.3">
      <c r="A19" s="57">
        <v>42228</v>
      </c>
      <c r="B19" s="58"/>
      <c r="C19" s="59">
        <f t="shared" si="0"/>
        <v>1056</v>
      </c>
      <c r="D19" s="64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1">
        <v>22</v>
      </c>
      <c r="Z19" s="63">
        <v>29</v>
      </c>
      <c r="AA19" s="63">
        <v>33</v>
      </c>
      <c r="AB19" s="61">
        <v>41</v>
      </c>
      <c r="AC19" s="61">
        <v>31</v>
      </c>
      <c r="AD19" s="62">
        <v>30</v>
      </c>
      <c r="AE19" s="62">
        <v>35</v>
      </c>
      <c r="AF19" s="61">
        <v>31</v>
      </c>
      <c r="AG19" s="63">
        <v>30</v>
      </c>
      <c r="AH19" s="63">
        <v>28</v>
      </c>
    </row>
    <row r="20" spans="1:34" hidden="1" outlineLevel="1" x14ac:dyDescent="0.3">
      <c r="A20" s="57">
        <v>42235</v>
      </c>
      <c r="B20" s="58"/>
      <c r="C20" s="59">
        <f t="shared" si="0"/>
        <v>1155</v>
      </c>
      <c r="D20" s="64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1">
        <v>24</v>
      </c>
      <c r="Z20" s="63">
        <v>33</v>
      </c>
      <c r="AA20" s="63">
        <v>41</v>
      </c>
      <c r="AB20" s="61">
        <v>49</v>
      </c>
      <c r="AC20" s="61">
        <v>40</v>
      </c>
      <c r="AD20" s="62">
        <v>41</v>
      </c>
      <c r="AE20" s="62">
        <v>47</v>
      </c>
      <c r="AF20" s="61">
        <v>42</v>
      </c>
      <c r="AG20" s="63">
        <v>41</v>
      </c>
      <c r="AH20" s="63">
        <v>39</v>
      </c>
    </row>
    <row r="21" spans="1:34" hidden="1" outlineLevel="1" x14ac:dyDescent="0.3">
      <c r="A21" s="57">
        <v>42242</v>
      </c>
      <c r="B21" s="58"/>
      <c r="C21" s="59">
        <f t="shared" si="0"/>
        <v>1100</v>
      </c>
      <c r="D21" s="64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1">
        <v>28</v>
      </c>
      <c r="Z21" s="63">
        <v>33</v>
      </c>
      <c r="AA21" s="63">
        <v>41</v>
      </c>
      <c r="AB21" s="61">
        <v>47</v>
      </c>
      <c r="AC21" s="61">
        <v>41</v>
      </c>
      <c r="AD21" s="62">
        <v>41</v>
      </c>
      <c r="AE21" s="62">
        <v>47</v>
      </c>
      <c r="AF21" s="61">
        <v>43</v>
      </c>
      <c r="AG21" s="63">
        <v>41</v>
      </c>
      <c r="AH21" s="63">
        <v>39</v>
      </c>
    </row>
    <row r="22" spans="1:34" hidden="1" outlineLevel="1" x14ac:dyDescent="0.3">
      <c r="A22" s="57">
        <v>42249</v>
      </c>
      <c r="B22" s="58"/>
      <c r="C22" s="59">
        <f t="shared" si="0"/>
        <v>1185</v>
      </c>
      <c r="D22" s="64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1">
        <v>28</v>
      </c>
      <c r="Z22" s="63">
        <v>33</v>
      </c>
      <c r="AA22" s="63">
        <v>41</v>
      </c>
      <c r="AB22" s="61">
        <v>47</v>
      </c>
      <c r="AC22" s="61">
        <v>41</v>
      </c>
      <c r="AD22" s="62">
        <v>41</v>
      </c>
      <c r="AE22" s="62">
        <v>49</v>
      </c>
      <c r="AF22" s="61">
        <v>45</v>
      </c>
      <c r="AG22" s="63">
        <v>44</v>
      </c>
      <c r="AH22" s="63">
        <v>42</v>
      </c>
    </row>
    <row r="23" spans="1:34" hidden="1" outlineLevel="1" x14ac:dyDescent="0.3">
      <c r="A23" s="57">
        <v>42256</v>
      </c>
      <c r="B23" s="58"/>
      <c r="C23" s="59">
        <f t="shared" si="0"/>
        <v>1261</v>
      </c>
      <c r="D23" s="64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1">
        <v>29</v>
      </c>
      <c r="Z23" s="63">
        <v>29</v>
      </c>
      <c r="AA23" s="63">
        <v>38</v>
      </c>
      <c r="AB23" s="61">
        <v>46</v>
      </c>
      <c r="AC23" s="61">
        <v>43</v>
      </c>
      <c r="AD23" s="62">
        <v>41</v>
      </c>
      <c r="AE23" s="62">
        <v>52</v>
      </c>
      <c r="AF23" s="61">
        <v>47</v>
      </c>
      <c r="AG23" s="63">
        <v>46</v>
      </c>
      <c r="AH23" s="63">
        <v>44</v>
      </c>
    </row>
    <row r="24" spans="1:34" hidden="1" outlineLevel="1" x14ac:dyDescent="0.3">
      <c r="A24" s="57">
        <v>42263</v>
      </c>
      <c r="B24" s="58"/>
      <c r="C24" s="59">
        <f t="shared" si="0"/>
        <v>1314</v>
      </c>
      <c r="D24" s="64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1">
        <v>31</v>
      </c>
      <c r="Z24" s="63">
        <v>31</v>
      </c>
      <c r="AA24" s="63">
        <v>41</v>
      </c>
      <c r="AB24" s="61">
        <v>48</v>
      </c>
      <c r="AC24" s="61">
        <v>44</v>
      </c>
      <c r="AD24" s="62">
        <v>45</v>
      </c>
      <c r="AE24" s="62">
        <v>52</v>
      </c>
      <c r="AF24" s="61">
        <v>45</v>
      </c>
      <c r="AG24" s="63">
        <v>44</v>
      </c>
      <c r="AH24" s="63">
        <v>42</v>
      </c>
    </row>
    <row r="25" spans="1:34" hidden="1" outlineLevel="1" x14ac:dyDescent="0.3">
      <c r="A25" s="57">
        <v>42270</v>
      </c>
      <c r="B25" s="58"/>
      <c r="C25" s="59">
        <f t="shared" si="0"/>
        <v>1309</v>
      </c>
      <c r="D25" s="64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1">
        <v>31</v>
      </c>
      <c r="Z25" s="63">
        <v>31</v>
      </c>
      <c r="AA25" s="63">
        <v>39</v>
      </c>
      <c r="AB25" s="61">
        <v>46</v>
      </c>
      <c r="AC25" s="61">
        <v>44</v>
      </c>
      <c r="AD25" s="62">
        <v>50</v>
      </c>
      <c r="AE25" s="62">
        <v>57</v>
      </c>
      <c r="AF25" s="61">
        <v>50</v>
      </c>
      <c r="AG25" s="63">
        <v>49</v>
      </c>
      <c r="AH25" s="63">
        <v>47</v>
      </c>
    </row>
    <row r="26" spans="1:34" hidden="1" outlineLevel="1" x14ac:dyDescent="0.3">
      <c r="A26" s="57">
        <v>42277</v>
      </c>
      <c r="B26" s="58"/>
      <c r="C26" s="59">
        <f t="shared" si="0"/>
        <v>1414</v>
      </c>
      <c r="D26" s="64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1">
        <v>32</v>
      </c>
      <c r="Z26" s="63">
        <v>32</v>
      </c>
      <c r="AA26" s="63">
        <v>40</v>
      </c>
      <c r="AB26" s="61">
        <v>50</v>
      </c>
      <c r="AC26" s="61">
        <v>47</v>
      </c>
      <c r="AD26" s="62">
        <v>51</v>
      </c>
      <c r="AE26" s="62">
        <v>58</v>
      </c>
      <c r="AF26" s="61">
        <v>54</v>
      </c>
      <c r="AG26" s="63">
        <v>54</v>
      </c>
      <c r="AH26" s="63">
        <v>52</v>
      </c>
    </row>
    <row r="27" spans="1:34" collapsed="1" x14ac:dyDescent="0.3">
      <c r="A27" s="57">
        <v>42978</v>
      </c>
      <c r="B27" s="58"/>
      <c r="C27" s="225">
        <f t="shared" si="0"/>
        <v>7</v>
      </c>
      <c r="D27" s="307">
        <f>'Pick up #'!S4</f>
        <v>0</v>
      </c>
      <c r="E27" s="214">
        <f>'Pick up #'!T4</f>
        <v>0</v>
      </c>
      <c r="F27" s="214">
        <f>'Pick up #'!U4</f>
        <v>0</v>
      </c>
      <c r="G27" s="214">
        <f>'Pick up #'!V4</f>
        <v>0</v>
      </c>
      <c r="H27" s="214">
        <f>'Pick up #'!W4</f>
        <v>0</v>
      </c>
      <c r="I27" s="219">
        <f>'Pick up #'!X4</f>
        <v>0</v>
      </c>
      <c r="J27" s="219">
        <f>'Pick up #'!Y4</f>
        <v>0</v>
      </c>
      <c r="K27" s="214">
        <f>'Pick up #'!Z4</f>
        <v>0</v>
      </c>
      <c r="L27" s="214">
        <f>'Pick up #'!AA4</f>
        <v>0</v>
      </c>
      <c r="M27" s="214">
        <f>'Pick up #'!AB4</f>
        <v>0</v>
      </c>
      <c r="N27" s="214">
        <f>'Pick up #'!AC4</f>
        <v>0</v>
      </c>
      <c r="O27" s="214">
        <f>'Pick up #'!AD4</f>
        <v>0</v>
      </c>
      <c r="P27" s="215">
        <f>'Pick up #'!AE4</f>
        <v>0</v>
      </c>
      <c r="Q27" s="215">
        <f>'Pick up #'!AF4</f>
        <v>0</v>
      </c>
      <c r="R27" s="214">
        <f>'Pick up #'!AG4</f>
        <v>0</v>
      </c>
      <c r="S27" s="214">
        <f>'Pick up #'!AH4</f>
        <v>0</v>
      </c>
      <c r="T27" s="214">
        <f>'Pick up #'!AI4</f>
        <v>0</v>
      </c>
      <c r="U27" s="214">
        <f>'Pick up #'!AJ4</f>
        <v>0</v>
      </c>
      <c r="V27" s="214">
        <f>'Pick up #'!AK4</f>
        <v>0</v>
      </c>
      <c r="W27" s="215">
        <f>'Pick up #'!AL4</f>
        <v>1</v>
      </c>
      <c r="X27" s="215">
        <f>'Pick up #'!AM4</f>
        <v>1</v>
      </c>
      <c r="Y27" s="214">
        <f>'Pick up #'!AN4</f>
        <v>1</v>
      </c>
      <c r="Z27" s="214">
        <f>'Pick up #'!AO4</f>
        <v>1</v>
      </c>
      <c r="AA27" s="214">
        <f>'Pick up #'!AP4</f>
        <v>1</v>
      </c>
      <c r="AB27" s="214">
        <f>'Pick up #'!AQ4</f>
        <v>1</v>
      </c>
      <c r="AC27" s="214">
        <f>'Pick up #'!AR4</f>
        <v>1</v>
      </c>
      <c r="AD27" s="215">
        <f>'Pick up #'!AS4</f>
        <v>0</v>
      </c>
      <c r="AE27" s="215">
        <f>'Pick up #'!AT4</f>
        <v>0</v>
      </c>
      <c r="AF27" s="214">
        <f>'Pick up #'!AU4</f>
        <v>0</v>
      </c>
      <c r="AG27" s="214">
        <f>'Pick up #'!AV4</f>
        <v>0</v>
      </c>
      <c r="AH27" s="216">
        <f>'Pick up #'!AW4</f>
        <v>0</v>
      </c>
    </row>
    <row r="28" spans="1:34" x14ac:dyDescent="0.3">
      <c r="A28" s="239">
        <f>A27+7</f>
        <v>42985</v>
      </c>
      <c r="B28" s="58"/>
      <c r="C28" s="301">
        <f>SUM(D28:AH28)</f>
        <v>12</v>
      </c>
      <c r="D28" s="308">
        <f>'Pick up #'!S5+D27</f>
        <v>0</v>
      </c>
      <c r="E28" s="218">
        <f>'Pick up #'!T5+E27</f>
        <v>0</v>
      </c>
      <c r="F28" s="218">
        <f>'Pick up #'!U5+F27</f>
        <v>0</v>
      </c>
      <c r="G28" s="218">
        <f>'Pick up #'!V5+G27</f>
        <v>0</v>
      </c>
      <c r="H28" s="218">
        <f>'Pick up #'!W5+H27</f>
        <v>0</v>
      </c>
      <c r="I28" s="219">
        <f>'Pick up #'!X5+I27</f>
        <v>0</v>
      </c>
      <c r="J28" s="219">
        <f>'Pick up #'!Y5+J27</f>
        <v>0</v>
      </c>
      <c r="K28" s="218">
        <f>'Pick up #'!Z5+K27</f>
        <v>0</v>
      </c>
      <c r="L28" s="218">
        <f>'Pick up #'!AA5+L27</f>
        <v>1</v>
      </c>
      <c r="M28" s="218">
        <f>'Pick up #'!AB5+M27</f>
        <v>1</v>
      </c>
      <c r="N28" s="218">
        <f>'Pick up #'!AC5+N27</f>
        <v>1</v>
      </c>
      <c r="O28" s="218">
        <f>'Pick up #'!AD5+O27</f>
        <v>1</v>
      </c>
      <c r="P28" s="219">
        <f>'Pick up #'!AE5+P27</f>
        <v>1</v>
      </c>
      <c r="Q28" s="219">
        <f>'Pick up #'!AF5+Q27</f>
        <v>0</v>
      </c>
      <c r="R28" s="218">
        <f>'Pick up #'!AG5+R27</f>
        <v>0</v>
      </c>
      <c r="S28" s="218">
        <f>'Pick up #'!AH5+S27</f>
        <v>0</v>
      </c>
      <c r="T28" s="218">
        <f>'Pick up #'!AI5+T27</f>
        <v>0</v>
      </c>
      <c r="U28" s="218">
        <f>'Pick up #'!AJ5+U27</f>
        <v>0</v>
      </c>
      <c r="V28" s="218">
        <f>'Pick up #'!AK5+V27</f>
        <v>0</v>
      </c>
      <c r="W28" s="219">
        <f>'Pick up #'!AL5+W27</f>
        <v>1</v>
      </c>
      <c r="X28" s="219">
        <f>'Pick up #'!AM5+X27</f>
        <v>1</v>
      </c>
      <c r="Y28" s="218">
        <f>'Pick up #'!AN5+Y27</f>
        <v>1</v>
      </c>
      <c r="Z28" s="218">
        <f>'Pick up #'!AO5+Z27</f>
        <v>1</v>
      </c>
      <c r="AA28" s="218">
        <f>'Pick up #'!AP5+AA27</f>
        <v>1</v>
      </c>
      <c r="AB28" s="218">
        <f>'Pick up #'!AQ5+AB27</f>
        <v>1</v>
      </c>
      <c r="AC28" s="218">
        <f>'Pick up #'!AR5+AC27</f>
        <v>1</v>
      </c>
      <c r="AD28" s="219">
        <f>'Pick up #'!AS5+AD27</f>
        <v>0</v>
      </c>
      <c r="AE28" s="219">
        <f>'Pick up #'!AT5+AE27</f>
        <v>0</v>
      </c>
      <c r="AF28" s="218">
        <f>'Pick up #'!AU5+AF27</f>
        <v>0</v>
      </c>
      <c r="AG28" s="218">
        <f>'Pick up #'!AV5+AG27</f>
        <v>0</v>
      </c>
      <c r="AH28" s="220">
        <f>'Pick up #'!AW5+AH27</f>
        <v>0</v>
      </c>
    </row>
    <row r="29" spans="1:34" x14ac:dyDescent="0.3">
      <c r="A29" s="239">
        <f t="shared" ref="A29:A40" si="1">A28+7</f>
        <v>42992</v>
      </c>
      <c r="B29" s="58"/>
      <c r="C29" s="225">
        <f t="shared" ref="C29:C40" si="2">SUM(D29:AH29)</f>
        <v>32</v>
      </c>
      <c r="D29" s="308">
        <f>'Pick up #'!S6+D28</f>
        <v>0</v>
      </c>
      <c r="E29" s="218">
        <f>'Pick up #'!T6+E28</f>
        <v>0</v>
      </c>
      <c r="F29" s="218">
        <f>'Pick up #'!U6+F28</f>
        <v>0</v>
      </c>
      <c r="G29" s="218">
        <f>'Pick up #'!V6+G28</f>
        <v>0</v>
      </c>
      <c r="H29" s="218">
        <f>'Pick up #'!W6+H28</f>
        <v>0</v>
      </c>
      <c r="I29" s="219">
        <f>'Pick up #'!X6+I28</f>
        <v>0</v>
      </c>
      <c r="J29" s="219">
        <f>'Pick up #'!Y6+J28</f>
        <v>0</v>
      </c>
      <c r="K29" s="218">
        <f>'Pick up #'!Z6+K28</f>
        <v>0</v>
      </c>
      <c r="L29" s="218">
        <f>'Pick up #'!AA6+L28</f>
        <v>1</v>
      </c>
      <c r="M29" s="218">
        <f>'Pick up #'!AB6+M28</f>
        <v>1</v>
      </c>
      <c r="N29" s="218">
        <f>'Pick up #'!AC6+N28</f>
        <v>1</v>
      </c>
      <c r="O29" s="218">
        <f>'Pick up #'!AD6+O28</f>
        <v>1</v>
      </c>
      <c r="P29" s="219">
        <f>'Pick up #'!AE6+P28</f>
        <v>1</v>
      </c>
      <c r="Q29" s="219">
        <f>'Pick up #'!AF6+Q28</f>
        <v>0</v>
      </c>
      <c r="R29" s="218">
        <f>'Pick up #'!AG6+R28</f>
        <v>0</v>
      </c>
      <c r="S29" s="218">
        <f>'Pick up #'!AH6+S28</f>
        <v>10</v>
      </c>
      <c r="T29" s="218">
        <f>'Pick up #'!AI6+T28</f>
        <v>10</v>
      </c>
      <c r="U29" s="218">
        <f>'Pick up #'!AJ6+U28</f>
        <v>0</v>
      </c>
      <c r="V29" s="218">
        <f>'Pick up #'!AK6+V28</f>
        <v>0</v>
      </c>
      <c r="W29" s="219">
        <f>'Pick up #'!AL6+W28</f>
        <v>1</v>
      </c>
      <c r="X29" s="219">
        <f>'Pick up #'!AM6+X28</f>
        <v>1</v>
      </c>
      <c r="Y29" s="218">
        <f>'Pick up #'!AN6+Y28</f>
        <v>1</v>
      </c>
      <c r="Z29" s="218">
        <f>'Pick up #'!AO6+Z28</f>
        <v>1</v>
      </c>
      <c r="AA29" s="218">
        <f>'Pick up #'!AP6+AA28</f>
        <v>1</v>
      </c>
      <c r="AB29" s="218">
        <f>'Pick up #'!AQ6+AB28</f>
        <v>1</v>
      </c>
      <c r="AC29" s="218">
        <f>'Pick up #'!AR6+AC28</f>
        <v>1</v>
      </c>
      <c r="AD29" s="219">
        <f>'Pick up #'!AS6+AD28</f>
        <v>0</v>
      </c>
      <c r="AE29" s="219">
        <f>'Pick up #'!AT6+AE28</f>
        <v>0</v>
      </c>
      <c r="AF29" s="218">
        <f>'Pick up #'!AU6+AF28</f>
        <v>0</v>
      </c>
      <c r="AG29" s="218">
        <f>'Pick up #'!AV6+AG28</f>
        <v>0</v>
      </c>
      <c r="AH29" s="220">
        <f>'Pick up #'!AW6+AH28</f>
        <v>0</v>
      </c>
    </row>
    <row r="30" spans="1:34" x14ac:dyDescent="0.3">
      <c r="A30" s="239">
        <f t="shared" si="1"/>
        <v>42999</v>
      </c>
      <c r="B30" s="58"/>
      <c r="C30" s="225">
        <f t="shared" si="2"/>
        <v>34</v>
      </c>
      <c r="D30" s="308">
        <f>'Pick up #'!S7+D29</f>
        <v>1</v>
      </c>
      <c r="E30" s="218">
        <f>'Pick up #'!T7+E29</f>
        <v>1</v>
      </c>
      <c r="F30" s="218">
        <f>'Pick up #'!U7+F29</f>
        <v>0</v>
      </c>
      <c r="G30" s="218">
        <f>'Pick up #'!V7+G29</f>
        <v>0</v>
      </c>
      <c r="H30" s="218">
        <f>'Pick up #'!W7+H29</f>
        <v>0</v>
      </c>
      <c r="I30" s="219">
        <f>'Pick up #'!X7+I29</f>
        <v>0</v>
      </c>
      <c r="J30" s="219">
        <f>'Pick up #'!Y7+J29</f>
        <v>0</v>
      </c>
      <c r="K30" s="218">
        <f>'Pick up #'!Z7+K29</f>
        <v>0</v>
      </c>
      <c r="L30" s="218">
        <f>'Pick up #'!AA7+L29</f>
        <v>1</v>
      </c>
      <c r="M30" s="218">
        <f>'Pick up #'!AB7+M29</f>
        <v>1</v>
      </c>
      <c r="N30" s="218">
        <f>'Pick up #'!AC7+N29</f>
        <v>1</v>
      </c>
      <c r="O30" s="218">
        <f>'Pick up #'!AD7+O29</f>
        <v>1</v>
      </c>
      <c r="P30" s="219">
        <f>'Pick up #'!AE7+P29</f>
        <v>1</v>
      </c>
      <c r="Q30" s="219">
        <f>'Pick up #'!AF7+Q29</f>
        <v>0</v>
      </c>
      <c r="R30" s="218">
        <f>'Pick up #'!AG7+R29</f>
        <v>0</v>
      </c>
      <c r="S30" s="218">
        <f>'Pick up #'!AH7+S29</f>
        <v>10</v>
      </c>
      <c r="T30" s="218">
        <f>'Pick up #'!AI7+T29</f>
        <v>10</v>
      </c>
      <c r="U30" s="218">
        <f>'Pick up #'!AJ7+U29</f>
        <v>0</v>
      </c>
      <c r="V30" s="218">
        <f>'Pick up #'!AK7+V29</f>
        <v>0</v>
      </c>
      <c r="W30" s="219">
        <f>'Pick up #'!AL7+W29</f>
        <v>1</v>
      </c>
      <c r="X30" s="219">
        <f>'Pick up #'!AM7+X29</f>
        <v>1</v>
      </c>
      <c r="Y30" s="218">
        <f>'Pick up #'!AN7+Y29</f>
        <v>1</v>
      </c>
      <c r="Z30" s="218">
        <f>'Pick up #'!AO7+Z29</f>
        <v>1</v>
      </c>
      <c r="AA30" s="218">
        <f>'Pick up #'!AP7+AA29</f>
        <v>1</v>
      </c>
      <c r="AB30" s="218">
        <f>'Pick up #'!AQ7+AB29</f>
        <v>1</v>
      </c>
      <c r="AC30" s="218">
        <f>'Pick up #'!AR7+AC29</f>
        <v>1</v>
      </c>
      <c r="AD30" s="219">
        <f>'Pick up #'!AS7+AD29</f>
        <v>0</v>
      </c>
      <c r="AE30" s="219">
        <f>'Pick up #'!AT7+AE29</f>
        <v>0</v>
      </c>
      <c r="AF30" s="218">
        <f>'Pick up #'!AU7+AF29</f>
        <v>0</v>
      </c>
      <c r="AG30" s="218">
        <f>'Pick up #'!AV7+AG29</f>
        <v>0</v>
      </c>
      <c r="AH30" s="220">
        <f>'Pick up #'!AW7+AH29</f>
        <v>0</v>
      </c>
    </row>
    <row r="31" spans="1:34" hidden="1" x14ac:dyDescent="0.3">
      <c r="A31" s="239">
        <f t="shared" si="1"/>
        <v>43006</v>
      </c>
      <c r="B31" s="58"/>
      <c r="C31" s="225">
        <f t="shared" si="2"/>
        <v>34</v>
      </c>
      <c r="D31" s="308">
        <f>'Pick up #'!S8+D30</f>
        <v>1</v>
      </c>
      <c r="E31" s="218">
        <f>'Pick up #'!T8+E30</f>
        <v>1</v>
      </c>
      <c r="F31" s="218">
        <f>'Pick up #'!U8+F30</f>
        <v>0</v>
      </c>
      <c r="G31" s="218">
        <f>'Pick up #'!V8+G30</f>
        <v>0</v>
      </c>
      <c r="H31" s="218">
        <f>'Pick up #'!W8+H30</f>
        <v>0</v>
      </c>
      <c r="I31" s="219">
        <f>'Pick up #'!X8+I30</f>
        <v>0</v>
      </c>
      <c r="J31" s="219">
        <f>'Pick up #'!Y8+J30</f>
        <v>0</v>
      </c>
      <c r="K31" s="218">
        <f>'Pick up #'!Z8+K30</f>
        <v>0</v>
      </c>
      <c r="L31" s="218">
        <f>'Pick up #'!AA8+L30</f>
        <v>1</v>
      </c>
      <c r="M31" s="218">
        <f>'Pick up #'!AB8+M30</f>
        <v>1</v>
      </c>
      <c r="N31" s="218">
        <f>'Pick up #'!AC8+N30</f>
        <v>1</v>
      </c>
      <c r="O31" s="218">
        <f>'Pick up #'!AD8+O30</f>
        <v>1</v>
      </c>
      <c r="P31" s="219">
        <f>'Pick up #'!AE8+P30</f>
        <v>1</v>
      </c>
      <c r="Q31" s="219">
        <f>'Pick up #'!AF8+Q30</f>
        <v>0</v>
      </c>
      <c r="R31" s="218">
        <f>'Pick up #'!AG8+R30</f>
        <v>0</v>
      </c>
      <c r="S31" s="218">
        <f>'Pick up #'!AH8+S30</f>
        <v>10</v>
      </c>
      <c r="T31" s="218">
        <f>'Pick up #'!AI8+T30</f>
        <v>10</v>
      </c>
      <c r="U31" s="218">
        <f>'Pick up #'!AJ8+U30</f>
        <v>0</v>
      </c>
      <c r="V31" s="218">
        <f>'Pick up #'!AK8+V30</f>
        <v>0</v>
      </c>
      <c r="W31" s="219">
        <f>'Pick up #'!AL8+W30</f>
        <v>1</v>
      </c>
      <c r="X31" s="219">
        <f>'Pick up #'!AM8+X30</f>
        <v>1</v>
      </c>
      <c r="Y31" s="218">
        <f>'Pick up #'!AN8+Y30</f>
        <v>1</v>
      </c>
      <c r="Z31" s="218">
        <f>'Pick up #'!AO8+Z30</f>
        <v>1</v>
      </c>
      <c r="AA31" s="218">
        <f>'Pick up #'!AP8+AA30</f>
        <v>1</v>
      </c>
      <c r="AB31" s="218">
        <f>'Pick up #'!AQ8+AB30</f>
        <v>1</v>
      </c>
      <c r="AC31" s="218">
        <f>'Pick up #'!AR8+AC30</f>
        <v>1</v>
      </c>
      <c r="AD31" s="219">
        <f>'Pick up #'!AS8+AD30</f>
        <v>0</v>
      </c>
      <c r="AE31" s="219">
        <f>'Pick up #'!AT8+AE30</f>
        <v>0</v>
      </c>
      <c r="AF31" s="218">
        <f>'Pick up #'!AU8+AF30</f>
        <v>0</v>
      </c>
      <c r="AG31" s="218">
        <f>'Pick up #'!AV8+AG30</f>
        <v>0</v>
      </c>
      <c r="AH31" s="220">
        <f>'Pick up #'!AW8+AH30</f>
        <v>0</v>
      </c>
    </row>
    <row r="32" spans="1:34" hidden="1" x14ac:dyDescent="0.3">
      <c r="A32" s="239">
        <f t="shared" si="1"/>
        <v>43013</v>
      </c>
      <c r="B32" s="58"/>
      <c r="C32" s="225">
        <f t="shared" si="2"/>
        <v>44</v>
      </c>
      <c r="D32" s="308">
        <f>'Pick up #'!S9+D31</f>
        <v>1</v>
      </c>
      <c r="E32" s="218">
        <f>'Pick up #'!T9+E31</f>
        <v>1</v>
      </c>
      <c r="F32" s="218">
        <f>'Pick up #'!U9+F31</f>
        <v>0</v>
      </c>
      <c r="G32" s="218">
        <f>'Pick up #'!V9+G31</f>
        <v>0</v>
      </c>
      <c r="H32" s="218">
        <f>'Pick up #'!W9+H31</f>
        <v>0</v>
      </c>
      <c r="I32" s="219">
        <f>'Pick up #'!X9+I31</f>
        <v>0</v>
      </c>
      <c r="J32" s="219">
        <f>'Pick up #'!Y9+J31</f>
        <v>0</v>
      </c>
      <c r="K32" s="218">
        <f>'Pick up #'!Z9+K31</f>
        <v>0</v>
      </c>
      <c r="L32" s="218">
        <f>'Pick up #'!AA9+L31</f>
        <v>1</v>
      </c>
      <c r="M32" s="218">
        <f>'Pick up #'!AB9+M31</f>
        <v>1</v>
      </c>
      <c r="N32" s="218">
        <f>'Pick up #'!AC9+N31</f>
        <v>1</v>
      </c>
      <c r="O32" s="218">
        <f>'Pick up #'!AD9+O31</f>
        <v>1</v>
      </c>
      <c r="P32" s="219">
        <f>'Pick up #'!AE9+P31</f>
        <v>1</v>
      </c>
      <c r="Q32" s="219">
        <f>'Pick up #'!AF9+Q31</f>
        <v>0</v>
      </c>
      <c r="R32" s="218">
        <f>'Pick up #'!AG9+R31</f>
        <v>0</v>
      </c>
      <c r="S32" s="218">
        <f>'Pick up #'!AH9+S31</f>
        <v>10</v>
      </c>
      <c r="T32" s="218">
        <f>'Pick up #'!AI9+T31</f>
        <v>12</v>
      </c>
      <c r="U32" s="218">
        <f>'Pick up #'!AJ9+U31</f>
        <v>2</v>
      </c>
      <c r="V32" s="218">
        <f>'Pick up #'!AK9+V31</f>
        <v>2</v>
      </c>
      <c r="W32" s="219">
        <f>'Pick up #'!AL9+W31</f>
        <v>3</v>
      </c>
      <c r="X32" s="219">
        <f>'Pick up #'!AM9+X31</f>
        <v>3</v>
      </c>
      <c r="Y32" s="218">
        <f>'Pick up #'!AN9+Y31</f>
        <v>1</v>
      </c>
      <c r="Z32" s="218">
        <f>'Pick up #'!AO9+Z31</f>
        <v>1</v>
      </c>
      <c r="AA32" s="218">
        <f>'Pick up #'!AP9+AA31</f>
        <v>1</v>
      </c>
      <c r="AB32" s="218">
        <f>'Pick up #'!AQ9+AB31</f>
        <v>1</v>
      </c>
      <c r="AC32" s="218">
        <f>'Pick up #'!AR9+AC31</f>
        <v>1</v>
      </c>
      <c r="AD32" s="219">
        <f>'Pick up #'!AS9+AD31</f>
        <v>0</v>
      </c>
      <c r="AE32" s="219">
        <f>'Pick up #'!AT9+AE31</f>
        <v>0</v>
      </c>
      <c r="AF32" s="218">
        <f>'Pick up #'!AU9+AF31</f>
        <v>0</v>
      </c>
      <c r="AG32" s="218">
        <f>'Pick up #'!AV9+AG31</f>
        <v>0</v>
      </c>
      <c r="AH32" s="220">
        <f>'Pick up #'!AW9+AH31</f>
        <v>0</v>
      </c>
    </row>
    <row r="33" spans="1:34" hidden="1" outlineLevel="1" x14ac:dyDescent="0.3">
      <c r="A33" s="239">
        <f t="shared" si="1"/>
        <v>43020</v>
      </c>
      <c r="B33" s="58"/>
      <c r="C33" s="225">
        <f t="shared" si="2"/>
        <v>63</v>
      </c>
      <c r="D33" s="308">
        <f>'Pick up #'!S10+D32</f>
        <v>1</v>
      </c>
      <c r="E33" s="218">
        <f>'Pick up #'!T10+E32</f>
        <v>1</v>
      </c>
      <c r="F33" s="218">
        <f>'Pick up #'!U10+F32</f>
        <v>0</v>
      </c>
      <c r="G33" s="218">
        <f>'Pick up #'!V10+G32</f>
        <v>0</v>
      </c>
      <c r="H33" s="218">
        <f>'Pick up #'!W10+H32</f>
        <v>0</v>
      </c>
      <c r="I33" s="219">
        <f>'Pick up #'!X10+I32</f>
        <v>0</v>
      </c>
      <c r="J33" s="219">
        <f>'Pick up #'!Y10+J32</f>
        <v>1</v>
      </c>
      <c r="K33" s="218">
        <f>'Pick up #'!Z10+K32</f>
        <v>1</v>
      </c>
      <c r="L33" s="218">
        <f>'Pick up #'!AA10+L32</f>
        <v>2</v>
      </c>
      <c r="M33" s="218">
        <f>'Pick up #'!AB10+M32</f>
        <v>2</v>
      </c>
      <c r="N33" s="218">
        <f>'Pick up #'!AC10+N32</f>
        <v>2</v>
      </c>
      <c r="O33" s="218">
        <f>'Pick up #'!AD10+O32</f>
        <v>1</v>
      </c>
      <c r="P33" s="219">
        <f>'Pick up #'!AE10+P32</f>
        <v>3</v>
      </c>
      <c r="Q33" s="219">
        <f>'Pick up #'!AF10+Q32</f>
        <v>2</v>
      </c>
      <c r="R33" s="218">
        <f>'Pick up #'!AG10+R32</f>
        <v>2</v>
      </c>
      <c r="S33" s="218">
        <f>'Pick up #'!AH10+S32</f>
        <v>12</v>
      </c>
      <c r="T33" s="218">
        <f>'Pick up #'!AI10+T32</f>
        <v>14</v>
      </c>
      <c r="U33" s="218">
        <f>'Pick up #'!AJ10+U32</f>
        <v>4</v>
      </c>
      <c r="V33" s="218">
        <f>'Pick up #'!AK10+V32</f>
        <v>4</v>
      </c>
      <c r="W33" s="219">
        <f>'Pick up #'!AL10+W32</f>
        <v>3</v>
      </c>
      <c r="X33" s="219">
        <f>'Pick up #'!AM10+X32</f>
        <v>3</v>
      </c>
      <c r="Y33" s="218">
        <f>'Pick up #'!AN10+Y32</f>
        <v>1</v>
      </c>
      <c r="Z33" s="218">
        <f>'Pick up #'!AO10+Z32</f>
        <v>1</v>
      </c>
      <c r="AA33" s="218">
        <f>'Pick up #'!AP10+AA32</f>
        <v>1</v>
      </c>
      <c r="AB33" s="218">
        <f>'Pick up #'!AQ10+AB32</f>
        <v>1</v>
      </c>
      <c r="AC33" s="218">
        <f>'Pick up #'!AR10+AC32</f>
        <v>1</v>
      </c>
      <c r="AD33" s="219">
        <f>'Pick up #'!AS10+AD32</f>
        <v>0</v>
      </c>
      <c r="AE33" s="219">
        <f>'Pick up #'!AT10+AE32</f>
        <v>0</v>
      </c>
      <c r="AF33" s="218">
        <f>'Pick up #'!AU10+AF32</f>
        <v>0</v>
      </c>
      <c r="AG33" s="218">
        <f>'Pick up #'!AV10+AG32</f>
        <v>0</v>
      </c>
      <c r="AH33" s="220">
        <f>'Pick up #'!AW10+AH32</f>
        <v>0</v>
      </c>
    </row>
    <row r="34" spans="1:34" hidden="1" outlineLevel="1" x14ac:dyDescent="0.3">
      <c r="A34" s="239">
        <f t="shared" si="1"/>
        <v>43027</v>
      </c>
      <c r="B34" s="58"/>
      <c r="C34" s="225">
        <f t="shared" si="2"/>
        <v>63</v>
      </c>
      <c r="D34" s="308">
        <f>'Pick up #'!S11+D33</f>
        <v>1</v>
      </c>
      <c r="E34" s="218">
        <f>'Pick up #'!T11+E33</f>
        <v>1</v>
      </c>
      <c r="F34" s="218">
        <f>'Pick up #'!U11+F33</f>
        <v>0</v>
      </c>
      <c r="G34" s="218">
        <f>'Pick up #'!V11+G33</f>
        <v>0</v>
      </c>
      <c r="H34" s="218">
        <f>'Pick up #'!W11+H33</f>
        <v>0</v>
      </c>
      <c r="I34" s="219">
        <f>'Pick up #'!X11+I33</f>
        <v>0</v>
      </c>
      <c r="J34" s="219">
        <f>'Pick up #'!Y11+J33</f>
        <v>1</v>
      </c>
      <c r="K34" s="218">
        <f>'Pick up #'!Z11+K33</f>
        <v>1</v>
      </c>
      <c r="L34" s="218">
        <f>'Pick up #'!AA11+L33</f>
        <v>2</v>
      </c>
      <c r="M34" s="218">
        <f>'Pick up #'!AB11+M33</f>
        <v>2</v>
      </c>
      <c r="N34" s="218">
        <f>'Pick up #'!AC11+N33</f>
        <v>2</v>
      </c>
      <c r="O34" s="218">
        <f>'Pick up #'!AD11+O33</f>
        <v>1</v>
      </c>
      <c r="P34" s="219">
        <f>'Pick up #'!AE11+P33</f>
        <v>3</v>
      </c>
      <c r="Q34" s="219">
        <f>'Pick up #'!AF11+Q33</f>
        <v>2</v>
      </c>
      <c r="R34" s="218">
        <f>'Pick up #'!AG11+R33</f>
        <v>2</v>
      </c>
      <c r="S34" s="218">
        <f>'Pick up #'!AH11+S33</f>
        <v>12</v>
      </c>
      <c r="T34" s="218">
        <f>'Pick up #'!AI11+T33</f>
        <v>14</v>
      </c>
      <c r="U34" s="218">
        <f>'Pick up #'!AJ11+U33</f>
        <v>4</v>
      </c>
      <c r="V34" s="218">
        <f>'Pick up #'!AK11+V33</f>
        <v>4</v>
      </c>
      <c r="W34" s="219">
        <f>'Pick up #'!AL11+W33</f>
        <v>3</v>
      </c>
      <c r="X34" s="219">
        <f>'Pick up #'!AM11+X33</f>
        <v>3</v>
      </c>
      <c r="Y34" s="218">
        <f>'Pick up #'!AN11+Y33</f>
        <v>1</v>
      </c>
      <c r="Z34" s="218">
        <f>'Pick up #'!AO11+Z33</f>
        <v>1</v>
      </c>
      <c r="AA34" s="218">
        <f>'Pick up #'!AP11+AA33</f>
        <v>1</v>
      </c>
      <c r="AB34" s="218">
        <f>'Pick up #'!AQ11+AB33</f>
        <v>1</v>
      </c>
      <c r="AC34" s="218">
        <f>'Pick up #'!AR11+AC33</f>
        <v>1</v>
      </c>
      <c r="AD34" s="219">
        <f>'Pick up #'!AS11+AD33</f>
        <v>0</v>
      </c>
      <c r="AE34" s="219">
        <f>'Pick up #'!AT11+AE33</f>
        <v>0</v>
      </c>
      <c r="AF34" s="218">
        <f>'Pick up #'!AU11+AF33</f>
        <v>0</v>
      </c>
      <c r="AG34" s="218">
        <f>'Pick up #'!AV11+AG33</f>
        <v>0</v>
      </c>
      <c r="AH34" s="220">
        <f>'Pick up #'!AW11+AH33</f>
        <v>0</v>
      </c>
    </row>
    <row r="35" spans="1:34" hidden="1" outlineLevel="1" x14ac:dyDescent="0.3">
      <c r="A35" s="239">
        <f t="shared" si="1"/>
        <v>43034</v>
      </c>
      <c r="B35" s="58"/>
      <c r="C35" s="225">
        <f t="shared" si="2"/>
        <v>63</v>
      </c>
      <c r="D35" s="308">
        <f>'Pick up #'!S12+D34</f>
        <v>1</v>
      </c>
      <c r="E35" s="218">
        <f>'Pick up #'!T12+E34</f>
        <v>1</v>
      </c>
      <c r="F35" s="218">
        <f>'Pick up #'!U12+F34</f>
        <v>0</v>
      </c>
      <c r="G35" s="218">
        <f>'Pick up #'!V12+G34</f>
        <v>0</v>
      </c>
      <c r="H35" s="218">
        <f>'Pick up #'!W12+H34</f>
        <v>0</v>
      </c>
      <c r="I35" s="219">
        <f>'Pick up #'!X12+I34</f>
        <v>0</v>
      </c>
      <c r="J35" s="219">
        <f>'Pick up #'!Y12+J34</f>
        <v>1</v>
      </c>
      <c r="K35" s="218">
        <f>'Pick up #'!Z12+K34</f>
        <v>1</v>
      </c>
      <c r="L35" s="218">
        <f>'Pick up #'!AA12+L34</f>
        <v>2</v>
      </c>
      <c r="M35" s="218">
        <f>'Pick up #'!AB12+M34</f>
        <v>2</v>
      </c>
      <c r="N35" s="218">
        <f>'Pick up #'!AC12+N34</f>
        <v>2</v>
      </c>
      <c r="O35" s="218">
        <f>'Pick up #'!AD12+O34</f>
        <v>1</v>
      </c>
      <c r="P35" s="219">
        <f>'Pick up #'!AE12+P34</f>
        <v>3</v>
      </c>
      <c r="Q35" s="219">
        <f>'Pick up #'!AF12+Q34</f>
        <v>2</v>
      </c>
      <c r="R35" s="218">
        <f>'Pick up #'!AG12+R34</f>
        <v>2</v>
      </c>
      <c r="S35" s="218">
        <f>'Pick up #'!AH12+S34</f>
        <v>12</v>
      </c>
      <c r="T35" s="218">
        <f>'Pick up #'!AI12+T34</f>
        <v>14</v>
      </c>
      <c r="U35" s="218">
        <f>'Pick up #'!AJ12+U34</f>
        <v>4</v>
      </c>
      <c r="V35" s="218">
        <f>'Pick up #'!AK12+V34</f>
        <v>4</v>
      </c>
      <c r="W35" s="219">
        <f>'Pick up #'!AL12+W34</f>
        <v>3</v>
      </c>
      <c r="X35" s="219">
        <f>'Pick up #'!AM12+X34</f>
        <v>3</v>
      </c>
      <c r="Y35" s="218">
        <f>'Pick up #'!AN12+Y34</f>
        <v>1</v>
      </c>
      <c r="Z35" s="218">
        <f>'Pick up #'!AO12+Z34</f>
        <v>1</v>
      </c>
      <c r="AA35" s="218">
        <f>'Pick up #'!AP12+AA34</f>
        <v>1</v>
      </c>
      <c r="AB35" s="218">
        <f>'Pick up #'!AQ12+AB34</f>
        <v>1</v>
      </c>
      <c r="AC35" s="218">
        <f>'Pick up #'!AR12+AC34</f>
        <v>1</v>
      </c>
      <c r="AD35" s="219">
        <f>'Pick up #'!AS12+AD34</f>
        <v>0</v>
      </c>
      <c r="AE35" s="219">
        <f>'Pick up #'!AT12+AE34</f>
        <v>0</v>
      </c>
      <c r="AF35" s="218">
        <f>'Pick up #'!AU12+AF34</f>
        <v>0</v>
      </c>
      <c r="AG35" s="218">
        <f>'Pick up #'!AV12+AG34</f>
        <v>0</v>
      </c>
      <c r="AH35" s="220">
        <f>'Pick up #'!AW12+AH34</f>
        <v>0</v>
      </c>
    </row>
    <row r="36" spans="1:34" hidden="1" outlineLevel="1" x14ac:dyDescent="0.3">
      <c r="A36" s="239">
        <f t="shared" si="1"/>
        <v>43041</v>
      </c>
      <c r="B36" s="58"/>
      <c r="C36" s="225">
        <f t="shared" si="2"/>
        <v>63</v>
      </c>
      <c r="D36" s="308">
        <f>'Pick up #'!S13+D35</f>
        <v>1</v>
      </c>
      <c r="E36" s="218">
        <f>'Pick up #'!T13+E35</f>
        <v>1</v>
      </c>
      <c r="F36" s="218">
        <f>'Pick up #'!U13+F35</f>
        <v>0</v>
      </c>
      <c r="G36" s="218">
        <f>'Pick up #'!V13+G35</f>
        <v>0</v>
      </c>
      <c r="H36" s="218">
        <f>'Pick up #'!W13+H35</f>
        <v>0</v>
      </c>
      <c r="I36" s="219">
        <f>'Pick up #'!X13+I35</f>
        <v>0</v>
      </c>
      <c r="J36" s="219">
        <f>'Pick up #'!Y13+J35</f>
        <v>1</v>
      </c>
      <c r="K36" s="218">
        <f>'Pick up #'!Z13+K35</f>
        <v>1</v>
      </c>
      <c r="L36" s="218">
        <f>'Pick up #'!AA13+L35</f>
        <v>2</v>
      </c>
      <c r="M36" s="218">
        <f>'Pick up #'!AB13+M35</f>
        <v>2</v>
      </c>
      <c r="N36" s="218">
        <f>'Pick up #'!AC13+N35</f>
        <v>2</v>
      </c>
      <c r="O36" s="218">
        <f>'Pick up #'!AD13+O35</f>
        <v>1</v>
      </c>
      <c r="P36" s="219">
        <f>'Pick up #'!AE13+P35</f>
        <v>3</v>
      </c>
      <c r="Q36" s="219">
        <f>'Pick up #'!AF13+Q35</f>
        <v>2</v>
      </c>
      <c r="R36" s="218">
        <f>'Pick up #'!AG13+R35</f>
        <v>2</v>
      </c>
      <c r="S36" s="218">
        <f>'Pick up #'!AH13+S35</f>
        <v>12</v>
      </c>
      <c r="T36" s="218">
        <f>'Pick up #'!AI13+T35</f>
        <v>14</v>
      </c>
      <c r="U36" s="218">
        <f>'Pick up #'!AJ13+U35</f>
        <v>4</v>
      </c>
      <c r="V36" s="218">
        <f>'Pick up #'!AK13+V35</f>
        <v>4</v>
      </c>
      <c r="W36" s="219">
        <f>'Pick up #'!AL13+W35</f>
        <v>3</v>
      </c>
      <c r="X36" s="219">
        <f>'Pick up #'!AM13+X35</f>
        <v>3</v>
      </c>
      <c r="Y36" s="218">
        <f>'Pick up #'!AN13+Y35</f>
        <v>1</v>
      </c>
      <c r="Z36" s="218">
        <f>'Pick up #'!AO13+Z35</f>
        <v>1</v>
      </c>
      <c r="AA36" s="218">
        <f>'Pick up #'!AP13+AA35</f>
        <v>1</v>
      </c>
      <c r="AB36" s="218">
        <f>'Pick up #'!AQ13+AB35</f>
        <v>1</v>
      </c>
      <c r="AC36" s="218">
        <f>'Pick up #'!AR13+AC35</f>
        <v>1</v>
      </c>
      <c r="AD36" s="219">
        <f>'Pick up #'!AS13+AD35</f>
        <v>0</v>
      </c>
      <c r="AE36" s="219">
        <f>'Pick up #'!AT13+AE35</f>
        <v>0</v>
      </c>
      <c r="AF36" s="218">
        <f>'Pick up #'!AU13+AF35</f>
        <v>0</v>
      </c>
      <c r="AG36" s="218">
        <f>'Pick up #'!AV13+AG35</f>
        <v>0</v>
      </c>
      <c r="AH36" s="220">
        <f>'Pick up #'!AW13+AH35</f>
        <v>0</v>
      </c>
    </row>
    <row r="37" spans="1:34" hidden="1" outlineLevel="1" x14ac:dyDescent="0.3">
      <c r="A37" s="239">
        <f t="shared" si="1"/>
        <v>43048</v>
      </c>
      <c r="B37" s="58"/>
      <c r="C37" s="225">
        <f t="shared" si="2"/>
        <v>63</v>
      </c>
      <c r="D37" s="308">
        <f>'Pick up #'!S14+D36</f>
        <v>1</v>
      </c>
      <c r="E37" s="218">
        <f>'Pick up #'!T14+E36</f>
        <v>1</v>
      </c>
      <c r="F37" s="218">
        <f>'Pick up #'!U14+F36</f>
        <v>0</v>
      </c>
      <c r="G37" s="218">
        <f>'Pick up #'!V14+G36</f>
        <v>0</v>
      </c>
      <c r="H37" s="218">
        <f>'Pick up #'!W14+H36</f>
        <v>0</v>
      </c>
      <c r="I37" s="219">
        <f>'Pick up #'!X14+I36</f>
        <v>0</v>
      </c>
      <c r="J37" s="219">
        <f>'Pick up #'!Y14+J36</f>
        <v>1</v>
      </c>
      <c r="K37" s="218">
        <f>'Pick up #'!Z14+K36</f>
        <v>1</v>
      </c>
      <c r="L37" s="218">
        <f>'Pick up #'!AA14+L36</f>
        <v>2</v>
      </c>
      <c r="M37" s="218">
        <f>'Pick up #'!AB14+M36</f>
        <v>2</v>
      </c>
      <c r="N37" s="218">
        <f>'Pick up #'!AC14+N36</f>
        <v>2</v>
      </c>
      <c r="O37" s="218">
        <f>'Pick up #'!AD14+O36</f>
        <v>1</v>
      </c>
      <c r="P37" s="219">
        <f>'Pick up #'!AE14+P36</f>
        <v>3</v>
      </c>
      <c r="Q37" s="219">
        <f>'Pick up #'!AF14+Q36</f>
        <v>2</v>
      </c>
      <c r="R37" s="218">
        <f>'Pick up #'!AG14+R36</f>
        <v>2</v>
      </c>
      <c r="S37" s="218">
        <f>'Pick up #'!AH14+S36</f>
        <v>12</v>
      </c>
      <c r="T37" s="218">
        <f>'Pick up #'!AI14+T36</f>
        <v>14</v>
      </c>
      <c r="U37" s="218">
        <f>'Pick up #'!AJ14+U36</f>
        <v>4</v>
      </c>
      <c r="V37" s="218">
        <f>'Pick up #'!AK14+V36</f>
        <v>4</v>
      </c>
      <c r="W37" s="219">
        <f>'Pick up #'!AL14+W36</f>
        <v>3</v>
      </c>
      <c r="X37" s="219">
        <f>'Pick up #'!AM14+X36</f>
        <v>3</v>
      </c>
      <c r="Y37" s="218">
        <f>'Pick up #'!AN14+Y36</f>
        <v>1</v>
      </c>
      <c r="Z37" s="218">
        <f>'Pick up #'!AO14+Z36</f>
        <v>1</v>
      </c>
      <c r="AA37" s="218">
        <f>'Pick up #'!AP14+AA36</f>
        <v>1</v>
      </c>
      <c r="AB37" s="218">
        <f>'Pick up #'!AQ14+AB36</f>
        <v>1</v>
      </c>
      <c r="AC37" s="218">
        <f>'Pick up #'!AR14+AC36</f>
        <v>1</v>
      </c>
      <c r="AD37" s="219">
        <f>'Pick up #'!AS14+AD36</f>
        <v>0</v>
      </c>
      <c r="AE37" s="219">
        <f>'Pick up #'!AT14+AE36</f>
        <v>0</v>
      </c>
      <c r="AF37" s="218">
        <f>'Pick up #'!AU14+AF36</f>
        <v>0</v>
      </c>
      <c r="AG37" s="218">
        <f>'Pick up #'!AV14+AG36</f>
        <v>0</v>
      </c>
      <c r="AH37" s="220">
        <f>'Pick up #'!AW14+AH36</f>
        <v>0</v>
      </c>
    </row>
    <row r="38" spans="1:34" hidden="1" outlineLevel="1" x14ac:dyDescent="0.3">
      <c r="A38" s="239">
        <f t="shared" si="1"/>
        <v>43055</v>
      </c>
      <c r="B38" s="58"/>
      <c r="C38" s="225">
        <f t="shared" si="2"/>
        <v>63</v>
      </c>
      <c r="D38" s="308">
        <f>'Pick up #'!S15+D37</f>
        <v>1</v>
      </c>
      <c r="E38" s="218">
        <f>'Pick up #'!T15+E37</f>
        <v>1</v>
      </c>
      <c r="F38" s="218">
        <f>'Pick up #'!U15+F37</f>
        <v>0</v>
      </c>
      <c r="G38" s="218">
        <f>'Pick up #'!V15+G37</f>
        <v>0</v>
      </c>
      <c r="H38" s="218">
        <f>'Pick up #'!W15+H37</f>
        <v>0</v>
      </c>
      <c r="I38" s="219">
        <f>'Pick up #'!X15+I37</f>
        <v>0</v>
      </c>
      <c r="J38" s="219">
        <f>'Pick up #'!Y15+J37</f>
        <v>1</v>
      </c>
      <c r="K38" s="218">
        <f>'Pick up #'!Z15+K37</f>
        <v>1</v>
      </c>
      <c r="L38" s="218">
        <f>'Pick up #'!AA15+L37</f>
        <v>2</v>
      </c>
      <c r="M38" s="218">
        <f>'Pick up #'!AB15+M37</f>
        <v>2</v>
      </c>
      <c r="N38" s="218">
        <f>'Pick up #'!AC15+N37</f>
        <v>2</v>
      </c>
      <c r="O38" s="218">
        <f>'Pick up #'!AD15+O37</f>
        <v>1</v>
      </c>
      <c r="P38" s="219">
        <f>'Pick up #'!AE15+P37</f>
        <v>3</v>
      </c>
      <c r="Q38" s="219">
        <f>'Pick up #'!AF15+Q37</f>
        <v>2</v>
      </c>
      <c r="R38" s="218">
        <f>'Pick up #'!AG15+R37</f>
        <v>2</v>
      </c>
      <c r="S38" s="218">
        <f>'Pick up #'!AH15+S37</f>
        <v>12</v>
      </c>
      <c r="T38" s="218">
        <f>'Pick up #'!AI15+T37</f>
        <v>14</v>
      </c>
      <c r="U38" s="218">
        <f>'Pick up #'!AJ15+U37</f>
        <v>4</v>
      </c>
      <c r="V38" s="218">
        <f>'Pick up #'!AK15+V37</f>
        <v>4</v>
      </c>
      <c r="W38" s="219">
        <f>'Pick up #'!AL15+W37</f>
        <v>3</v>
      </c>
      <c r="X38" s="219">
        <f>'Pick up #'!AM15+X37</f>
        <v>3</v>
      </c>
      <c r="Y38" s="218">
        <f>'Pick up #'!AN15+Y37</f>
        <v>1</v>
      </c>
      <c r="Z38" s="218">
        <f>'Pick up #'!AO15+Z37</f>
        <v>1</v>
      </c>
      <c r="AA38" s="218">
        <f>'Pick up #'!AP15+AA37</f>
        <v>1</v>
      </c>
      <c r="AB38" s="218">
        <f>'Pick up #'!AQ15+AB37</f>
        <v>1</v>
      </c>
      <c r="AC38" s="218">
        <f>'Pick up #'!AR15+AC37</f>
        <v>1</v>
      </c>
      <c r="AD38" s="219">
        <f>'Pick up #'!AS15+AD37</f>
        <v>0</v>
      </c>
      <c r="AE38" s="219">
        <f>'Pick up #'!AT15+AE37</f>
        <v>0</v>
      </c>
      <c r="AF38" s="218">
        <f>'Pick up #'!AU15+AF37</f>
        <v>0</v>
      </c>
      <c r="AG38" s="218">
        <f>'Pick up #'!AV15+AG37</f>
        <v>0</v>
      </c>
      <c r="AH38" s="220">
        <f>'Pick up #'!AW15+AH37</f>
        <v>0</v>
      </c>
    </row>
    <row r="39" spans="1:34" hidden="1" outlineLevel="1" x14ac:dyDescent="0.3">
      <c r="A39" s="239">
        <f t="shared" si="1"/>
        <v>43062</v>
      </c>
      <c r="B39" s="58"/>
      <c r="C39" s="225">
        <f t="shared" si="2"/>
        <v>63</v>
      </c>
      <c r="D39" s="308">
        <f>'Pick up #'!S16+D38</f>
        <v>1</v>
      </c>
      <c r="E39" s="218">
        <f>'Pick up #'!T16+E38</f>
        <v>1</v>
      </c>
      <c r="F39" s="218">
        <f>'Pick up #'!U16+F38</f>
        <v>0</v>
      </c>
      <c r="G39" s="218">
        <f>'Pick up #'!V16+G38</f>
        <v>0</v>
      </c>
      <c r="H39" s="218">
        <f>'Pick up #'!W16+H38</f>
        <v>0</v>
      </c>
      <c r="I39" s="219">
        <f>'Pick up #'!X16+I38</f>
        <v>0</v>
      </c>
      <c r="J39" s="219">
        <f>'Pick up #'!Y16+J38</f>
        <v>1</v>
      </c>
      <c r="K39" s="218">
        <f>'Pick up #'!Z16+K38</f>
        <v>1</v>
      </c>
      <c r="L39" s="218">
        <f>'Pick up #'!AA16+L38</f>
        <v>2</v>
      </c>
      <c r="M39" s="218">
        <f>'Pick up #'!AB16+M38</f>
        <v>2</v>
      </c>
      <c r="N39" s="218">
        <f>'Pick up #'!AC16+N38</f>
        <v>2</v>
      </c>
      <c r="O39" s="218">
        <f>'Pick up #'!AD16+O38</f>
        <v>1</v>
      </c>
      <c r="P39" s="219">
        <f>'Pick up #'!AE16+P38</f>
        <v>3</v>
      </c>
      <c r="Q39" s="219">
        <f>'Pick up #'!AF16+Q38</f>
        <v>2</v>
      </c>
      <c r="R39" s="218">
        <f>'Pick up #'!AG16+R38</f>
        <v>2</v>
      </c>
      <c r="S39" s="218">
        <f>'Pick up #'!AH16+S38</f>
        <v>12</v>
      </c>
      <c r="T39" s="218">
        <f>'Pick up #'!AI16+T38</f>
        <v>14</v>
      </c>
      <c r="U39" s="218">
        <f>'Pick up #'!AJ16+U38</f>
        <v>4</v>
      </c>
      <c r="V39" s="218">
        <f>'Pick up #'!AK16+V38</f>
        <v>4</v>
      </c>
      <c r="W39" s="219">
        <f>'Pick up #'!AL16+W38</f>
        <v>3</v>
      </c>
      <c r="X39" s="219">
        <f>'Pick up #'!AM16+X38</f>
        <v>3</v>
      </c>
      <c r="Y39" s="218">
        <f>'Pick up #'!AN16+Y38</f>
        <v>1</v>
      </c>
      <c r="Z39" s="218">
        <f>'Pick up #'!AO16+Z38</f>
        <v>1</v>
      </c>
      <c r="AA39" s="218">
        <f>'Pick up #'!AP16+AA38</f>
        <v>1</v>
      </c>
      <c r="AB39" s="218">
        <f>'Pick up #'!AQ16+AB38</f>
        <v>1</v>
      </c>
      <c r="AC39" s="218">
        <f>'Pick up #'!AR16+AC38</f>
        <v>1</v>
      </c>
      <c r="AD39" s="219">
        <f>'Pick up #'!AS16+AD38</f>
        <v>0</v>
      </c>
      <c r="AE39" s="219">
        <f>'Pick up #'!AT16+AE38</f>
        <v>0</v>
      </c>
      <c r="AF39" s="218">
        <f>'Pick up #'!AU16+AF38</f>
        <v>0</v>
      </c>
      <c r="AG39" s="218">
        <f>'Pick up #'!AV16+AG38</f>
        <v>0</v>
      </c>
      <c r="AH39" s="220">
        <f>'Pick up #'!AW16+AH38</f>
        <v>0</v>
      </c>
    </row>
    <row r="40" spans="1:34" hidden="1" outlineLevel="1" x14ac:dyDescent="0.3">
      <c r="A40" s="240">
        <f t="shared" si="1"/>
        <v>43069</v>
      </c>
      <c r="B40" s="58"/>
      <c r="C40" s="225">
        <f t="shared" si="2"/>
        <v>63</v>
      </c>
      <c r="D40" s="309">
        <f>'Pick up #'!S17+D39</f>
        <v>1</v>
      </c>
      <c r="E40" s="222">
        <f>'Pick up #'!T17+E39</f>
        <v>1</v>
      </c>
      <c r="F40" s="222">
        <f>'Pick up #'!U17+F39</f>
        <v>0</v>
      </c>
      <c r="G40" s="222">
        <f>'Pick up #'!V17+G39</f>
        <v>0</v>
      </c>
      <c r="H40" s="222">
        <f>'Pick up #'!W17+H39</f>
        <v>0</v>
      </c>
      <c r="I40" s="219">
        <f>'Pick up #'!X17+I39</f>
        <v>0</v>
      </c>
      <c r="J40" s="219">
        <f>'Pick up #'!Y17+J39</f>
        <v>1</v>
      </c>
      <c r="K40" s="222">
        <f>'Pick up #'!Z17+K39</f>
        <v>1</v>
      </c>
      <c r="L40" s="222">
        <f>'Pick up #'!AA17+L39</f>
        <v>2</v>
      </c>
      <c r="M40" s="222">
        <f>'Pick up #'!AB17+M39</f>
        <v>2</v>
      </c>
      <c r="N40" s="222">
        <f>'Pick up #'!AC17+N39</f>
        <v>2</v>
      </c>
      <c r="O40" s="222">
        <f>'Pick up #'!AD17+O39</f>
        <v>1</v>
      </c>
      <c r="P40" s="219">
        <f>'Pick up #'!AE17+P39</f>
        <v>3</v>
      </c>
      <c r="Q40" s="219">
        <f>'Pick up #'!AF17+Q39</f>
        <v>2</v>
      </c>
      <c r="R40" s="222">
        <f>'Pick up #'!AG17+R39</f>
        <v>2</v>
      </c>
      <c r="S40" s="222">
        <f>'Pick up #'!AH17+S39</f>
        <v>12</v>
      </c>
      <c r="T40" s="222">
        <f>'Pick up #'!AI17+T39</f>
        <v>14</v>
      </c>
      <c r="U40" s="222">
        <f>'Pick up #'!AJ17+U39</f>
        <v>4</v>
      </c>
      <c r="V40" s="222">
        <f>'Pick up #'!AK17+V39</f>
        <v>4</v>
      </c>
      <c r="W40" s="219">
        <f>'Pick up #'!AL17+W39</f>
        <v>3</v>
      </c>
      <c r="X40" s="219">
        <f>'Pick up #'!AM17+X39</f>
        <v>3</v>
      </c>
      <c r="Y40" s="222">
        <f>'Pick up #'!AN17+Y39</f>
        <v>1</v>
      </c>
      <c r="Z40" s="222">
        <f>'Pick up #'!AO17+Z39</f>
        <v>1</v>
      </c>
      <c r="AA40" s="222">
        <f>'Pick up #'!AP17+AA39</f>
        <v>1</v>
      </c>
      <c r="AB40" s="222">
        <f>'Pick up #'!AQ17+AB39</f>
        <v>1</v>
      </c>
      <c r="AC40" s="222">
        <f>'Pick up #'!AR17+AC39</f>
        <v>1</v>
      </c>
      <c r="AD40" s="219">
        <f>'Pick up #'!AS17+AD39</f>
        <v>0</v>
      </c>
      <c r="AE40" s="219">
        <f>'Pick up #'!AT17+AE39</f>
        <v>0</v>
      </c>
      <c r="AF40" s="222">
        <f>'Pick up #'!AU17+AF39</f>
        <v>0</v>
      </c>
      <c r="AG40" s="222">
        <f>'Pick up #'!AV17+AG39</f>
        <v>0</v>
      </c>
      <c r="AH40" s="224">
        <f>'Pick up #'!AW17+AH39</f>
        <v>0</v>
      </c>
    </row>
    <row r="41" spans="1:34" collapsed="1" x14ac:dyDescent="0.3">
      <c r="A41" s="57"/>
      <c r="B41" s="38"/>
      <c r="C41" s="328">
        <f t="shared" ref="C41:AH41" si="3">C30-C8</f>
        <v>-1188</v>
      </c>
      <c r="D41" s="67">
        <f t="shared" si="3"/>
        <v>-68</v>
      </c>
      <c r="E41" s="67">
        <f t="shared" si="3"/>
        <v>-68</v>
      </c>
      <c r="F41" s="67">
        <f t="shared" si="3"/>
        <v>-69</v>
      </c>
      <c r="G41" s="67">
        <f t="shared" si="3"/>
        <v>-69</v>
      </c>
      <c r="H41" s="67">
        <f t="shared" si="3"/>
        <v>-68</v>
      </c>
      <c r="I41" s="67">
        <f t="shared" si="3"/>
        <v>-68</v>
      </c>
      <c r="J41" s="67">
        <f t="shared" si="3"/>
        <v>-45</v>
      </c>
      <c r="K41" s="67">
        <f t="shared" si="3"/>
        <v>-25</v>
      </c>
      <c r="L41" s="67">
        <f t="shared" si="3"/>
        <v>-24</v>
      </c>
      <c r="M41" s="67">
        <f t="shared" si="3"/>
        <v>-24</v>
      </c>
      <c r="N41" s="67">
        <f t="shared" si="3"/>
        <v>-23</v>
      </c>
      <c r="O41" s="67">
        <f t="shared" si="3"/>
        <v>-27</v>
      </c>
      <c r="P41" s="67">
        <f t="shared" si="3"/>
        <v>-44</v>
      </c>
      <c r="Q41" s="67">
        <f t="shared" si="3"/>
        <v>-40</v>
      </c>
      <c r="R41" s="67">
        <f t="shared" si="3"/>
        <v>-25</v>
      </c>
      <c r="S41" s="67">
        <f t="shared" si="3"/>
        <v>-15</v>
      </c>
      <c r="T41" s="67">
        <f t="shared" si="3"/>
        <v>-15</v>
      </c>
      <c r="U41" s="67">
        <f t="shared" si="3"/>
        <v>-25</v>
      </c>
      <c r="V41" s="67">
        <f t="shared" si="3"/>
        <v>-30</v>
      </c>
      <c r="W41" s="67">
        <f t="shared" si="3"/>
        <v>-39</v>
      </c>
      <c r="X41" s="67">
        <f t="shared" si="3"/>
        <v>-34</v>
      </c>
      <c r="Y41" s="67">
        <f t="shared" si="3"/>
        <v>-27</v>
      </c>
      <c r="Z41" s="67">
        <f t="shared" si="3"/>
        <v>-27</v>
      </c>
      <c r="AA41" s="67">
        <f t="shared" si="3"/>
        <v>-27</v>
      </c>
      <c r="AB41" s="67">
        <f t="shared" si="3"/>
        <v>-27</v>
      </c>
      <c r="AC41" s="67">
        <f t="shared" si="3"/>
        <v>-34</v>
      </c>
      <c r="AD41" s="67">
        <f t="shared" si="3"/>
        <v>-50</v>
      </c>
      <c r="AE41" s="67">
        <f t="shared" si="3"/>
        <v>-40</v>
      </c>
      <c r="AF41" s="67">
        <f t="shared" si="3"/>
        <v>-36</v>
      </c>
      <c r="AG41" s="67">
        <f t="shared" si="3"/>
        <v>-36</v>
      </c>
      <c r="AH41" s="67">
        <f t="shared" si="3"/>
        <v>-39</v>
      </c>
    </row>
    <row r="42" spans="1:34" ht="15.6" x14ac:dyDescent="0.3">
      <c r="C42" s="283"/>
    </row>
    <row r="44" spans="1:34" x14ac:dyDescent="0.3">
      <c r="C44" s="68">
        <f>A27</f>
        <v>42978</v>
      </c>
      <c r="D44" s="68">
        <f>C44+7</f>
        <v>42985</v>
      </c>
      <c r="E44" s="68">
        <f t="shared" ref="E44:K44" si="4">D44+7</f>
        <v>42992</v>
      </c>
      <c r="F44" s="68">
        <f t="shared" si="4"/>
        <v>42999</v>
      </c>
      <c r="G44" s="68">
        <f t="shared" si="4"/>
        <v>43006</v>
      </c>
      <c r="H44" s="68">
        <f t="shared" si="4"/>
        <v>43013</v>
      </c>
      <c r="I44" s="68">
        <f t="shared" si="4"/>
        <v>43020</v>
      </c>
      <c r="J44" s="68">
        <f t="shared" si="4"/>
        <v>43027</v>
      </c>
      <c r="K44" s="68">
        <f t="shared" si="4"/>
        <v>43034</v>
      </c>
      <c r="L44" s="68">
        <f>K44+7</f>
        <v>43041</v>
      </c>
      <c r="M44" s="68">
        <f t="shared" ref="M44:T44" si="5">L44+7</f>
        <v>43048</v>
      </c>
      <c r="N44" s="68">
        <f t="shared" si="5"/>
        <v>43055</v>
      </c>
      <c r="O44" s="68">
        <f t="shared" si="5"/>
        <v>43062</v>
      </c>
      <c r="P44" s="68">
        <f t="shared" si="5"/>
        <v>43069</v>
      </c>
      <c r="Q44" s="68">
        <f t="shared" si="5"/>
        <v>43076</v>
      </c>
      <c r="R44" s="68">
        <f t="shared" si="5"/>
        <v>43083</v>
      </c>
      <c r="S44" s="68">
        <f t="shared" si="5"/>
        <v>43090</v>
      </c>
      <c r="T44" s="68">
        <f t="shared" si="5"/>
        <v>43097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  <c r="AH46" s="209"/>
    </row>
    <row r="47" spans="1:34" x14ac:dyDescent="0.3">
      <c r="A47" s="447" t="s">
        <v>32</v>
      </c>
      <c r="B47" s="448"/>
      <c r="C47" s="73">
        <v>7</v>
      </c>
      <c r="D47" s="73">
        <v>12</v>
      </c>
      <c r="E47" s="73">
        <v>38</v>
      </c>
      <c r="F47" s="73">
        <v>40</v>
      </c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  <c r="AH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  <c r="AH48" s="77"/>
    </row>
    <row r="49" spans="1:34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  <c r="AH49" s="80"/>
    </row>
    <row r="50" spans="1:34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  <c r="AH50" s="80"/>
    </row>
    <row r="51" spans="1:34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  <c r="AH51" s="80"/>
    </row>
    <row r="52" spans="1:34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82"/>
      <c r="Z52" s="80"/>
      <c r="AA52" s="82"/>
      <c r="AB52" s="80"/>
      <c r="AC52" s="82"/>
      <c r="AD52" s="80"/>
      <c r="AE52" s="82"/>
      <c r="AF52" s="80"/>
      <c r="AG52" s="83"/>
      <c r="AH52" s="80"/>
    </row>
    <row r="53" spans="1:34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82"/>
      <c r="Z53" s="80"/>
      <c r="AA53" s="82"/>
      <c r="AB53" s="80"/>
      <c r="AC53" s="82"/>
      <c r="AD53" s="80"/>
      <c r="AE53" s="82"/>
      <c r="AF53" s="80"/>
      <c r="AG53" s="83"/>
      <c r="AH53" s="80"/>
    </row>
    <row r="54" spans="1:34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4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4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4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  <c r="AH59" s="48">
        <v>31</v>
      </c>
    </row>
    <row r="60" spans="1:34" s="87" customFormat="1" x14ac:dyDescent="0.3">
      <c r="A60" s="51" t="s">
        <v>29</v>
      </c>
      <c r="B60" s="52"/>
      <c r="C60" s="105">
        <f>SUM(D60:AH60)</f>
        <v>452591</v>
      </c>
      <c r="D60" s="55">
        <f t="shared" ref="D60:AH68" si="6">D8*D112</f>
        <v>31671</v>
      </c>
      <c r="E60" s="55">
        <f t="shared" si="6"/>
        <v>31671</v>
      </c>
      <c r="F60" s="55">
        <f t="shared" si="6"/>
        <v>28152</v>
      </c>
      <c r="G60" s="55">
        <f t="shared" si="6"/>
        <v>28566</v>
      </c>
      <c r="H60" s="55">
        <f t="shared" si="6"/>
        <v>28152</v>
      </c>
      <c r="I60" s="55">
        <f t="shared" si="6"/>
        <v>28152</v>
      </c>
      <c r="J60" s="55">
        <f t="shared" si="6"/>
        <v>12690</v>
      </c>
      <c r="K60" s="55">
        <f t="shared" si="6"/>
        <v>8350</v>
      </c>
      <c r="L60" s="55">
        <f t="shared" si="6"/>
        <v>8350</v>
      </c>
      <c r="M60" s="55">
        <f t="shared" si="6"/>
        <v>8350</v>
      </c>
      <c r="N60" s="55">
        <f t="shared" si="6"/>
        <v>8016</v>
      </c>
      <c r="O60" s="55">
        <f t="shared" si="6"/>
        <v>10640</v>
      </c>
      <c r="P60" s="55">
        <f t="shared" si="6"/>
        <v>12690</v>
      </c>
      <c r="Q60" s="55">
        <f t="shared" si="6"/>
        <v>11840</v>
      </c>
      <c r="R60" s="55">
        <f t="shared" si="6"/>
        <v>8350</v>
      </c>
      <c r="S60" s="55">
        <f t="shared" si="6"/>
        <v>8350</v>
      </c>
      <c r="T60" s="55">
        <f t="shared" si="6"/>
        <v>8350</v>
      </c>
      <c r="U60" s="55">
        <f t="shared" si="6"/>
        <v>8350</v>
      </c>
      <c r="V60" s="55">
        <f t="shared" si="6"/>
        <v>10650</v>
      </c>
      <c r="W60" s="55">
        <f t="shared" si="6"/>
        <v>12680</v>
      </c>
      <c r="X60" s="55">
        <f t="shared" si="6"/>
        <v>11830</v>
      </c>
      <c r="Y60" s="55">
        <f t="shared" si="6"/>
        <v>8344</v>
      </c>
      <c r="Z60" s="55">
        <f t="shared" si="6"/>
        <v>8344</v>
      </c>
      <c r="AA60" s="55">
        <f t="shared" si="6"/>
        <v>8344</v>
      </c>
      <c r="AB60" s="55">
        <f t="shared" si="6"/>
        <v>8344</v>
      </c>
      <c r="AC60" s="55">
        <f t="shared" si="6"/>
        <v>11480</v>
      </c>
      <c r="AD60" s="55">
        <f t="shared" si="6"/>
        <v>21450</v>
      </c>
      <c r="AE60" s="55">
        <f t="shared" si="6"/>
        <v>16800</v>
      </c>
      <c r="AF60" s="55">
        <f t="shared" si="6"/>
        <v>14544</v>
      </c>
      <c r="AG60" s="55">
        <f t="shared" si="6"/>
        <v>14544</v>
      </c>
      <c r="AH60" s="55">
        <f t="shared" si="6"/>
        <v>14547</v>
      </c>
    </row>
    <row r="61" spans="1:34" hidden="1" x14ac:dyDescent="0.3">
      <c r="A61" s="57">
        <f t="shared" ref="A61:A92" si="7">+A9</f>
        <v>42102</v>
      </c>
      <c r="B61" s="58"/>
      <c r="C61" s="59">
        <f>SUM(D61:AH61)</f>
        <v>89737.002100000027</v>
      </c>
      <c r="D61" s="64">
        <f t="shared" si="6"/>
        <v>0</v>
      </c>
      <c r="E61" s="63">
        <f t="shared" si="6"/>
        <v>0</v>
      </c>
      <c r="F61" s="63">
        <f t="shared" si="6"/>
        <v>5722.0009</v>
      </c>
      <c r="G61" s="61">
        <f t="shared" si="6"/>
        <v>5722.0009</v>
      </c>
      <c r="H61" s="61">
        <f t="shared" si="6"/>
        <v>5722.0009</v>
      </c>
      <c r="I61" s="62">
        <f t="shared" si="6"/>
        <v>260</v>
      </c>
      <c r="J61" s="62">
        <f t="shared" si="6"/>
        <v>90</v>
      </c>
      <c r="K61" s="61">
        <f t="shared" si="6"/>
        <v>180</v>
      </c>
      <c r="L61" s="63">
        <f t="shared" si="6"/>
        <v>180</v>
      </c>
      <c r="M61" s="63">
        <f t="shared" si="6"/>
        <v>250.20000000000002</v>
      </c>
      <c r="N61" s="61">
        <f t="shared" si="6"/>
        <v>204.7</v>
      </c>
      <c r="O61" s="61">
        <f t="shared" si="6"/>
        <v>434.7</v>
      </c>
      <c r="P61" s="62">
        <f t="shared" si="6"/>
        <v>250.20000000000002</v>
      </c>
      <c r="Q61" s="62">
        <f t="shared" si="6"/>
        <v>340.2</v>
      </c>
      <c r="R61" s="61">
        <f t="shared" si="6"/>
        <v>340.2</v>
      </c>
      <c r="S61" s="63">
        <f t="shared" si="6"/>
        <v>1665</v>
      </c>
      <c r="T61" s="63">
        <f t="shared" si="6"/>
        <v>4310.9993999999997</v>
      </c>
      <c r="U61" s="61">
        <f t="shared" si="6"/>
        <v>4560.9992999999995</v>
      </c>
      <c r="V61" s="61">
        <f t="shared" si="6"/>
        <v>9005.7990000000009</v>
      </c>
      <c r="W61" s="62">
        <f t="shared" si="6"/>
        <v>3906.8002999999999</v>
      </c>
      <c r="X61" s="62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  <c r="AF61" s="61">
        <f t="shared" si="6"/>
        <v>7358.0499999999993</v>
      </c>
      <c r="AG61" s="63">
        <f t="shared" si="6"/>
        <v>7358.0499999999993</v>
      </c>
      <c r="AH61" s="63">
        <f t="shared" si="6"/>
        <v>6782.05</v>
      </c>
    </row>
    <row r="62" spans="1:34" hidden="1" x14ac:dyDescent="0.3">
      <c r="A62" s="57">
        <f t="shared" si="7"/>
        <v>42123</v>
      </c>
      <c r="B62" s="58"/>
      <c r="C62" s="59">
        <f t="shared" ref="C62:C79" si="8">SUM(D62:AH62)</f>
        <v>97447.992199999979</v>
      </c>
      <c r="D62" s="64">
        <f t="shared" si="6"/>
        <v>110</v>
      </c>
      <c r="E62" s="63">
        <f t="shared" si="6"/>
        <v>110</v>
      </c>
      <c r="F62" s="63">
        <f t="shared" si="6"/>
        <v>5831.9975999999997</v>
      </c>
      <c r="G62" s="61">
        <f t="shared" si="6"/>
        <v>5856.9965999999995</v>
      </c>
      <c r="H62" s="61">
        <f t="shared" si="6"/>
        <v>5856.9965999999995</v>
      </c>
      <c r="I62" s="62">
        <f t="shared" si="6"/>
        <v>369.99989999999997</v>
      </c>
      <c r="J62" s="62">
        <f t="shared" si="6"/>
        <v>200</v>
      </c>
      <c r="K62" s="61">
        <f t="shared" si="6"/>
        <v>290.00010000000003</v>
      </c>
      <c r="L62" s="63">
        <f t="shared" si="6"/>
        <v>290.00010000000003</v>
      </c>
      <c r="M62" s="63">
        <f t="shared" si="6"/>
        <v>360.2</v>
      </c>
      <c r="N62" s="61">
        <f t="shared" si="6"/>
        <v>339.69990000000001</v>
      </c>
      <c r="O62" s="61">
        <f t="shared" si="6"/>
        <v>764.7</v>
      </c>
      <c r="P62" s="62">
        <f t="shared" si="6"/>
        <v>360.2</v>
      </c>
      <c r="Q62" s="62">
        <f t="shared" si="6"/>
        <v>450.20000000000005</v>
      </c>
      <c r="R62" s="61">
        <f t="shared" si="6"/>
        <v>450.20000000000005</v>
      </c>
      <c r="S62" s="63">
        <f t="shared" si="6"/>
        <v>1355</v>
      </c>
      <c r="T62" s="63">
        <f t="shared" si="6"/>
        <v>4231.0007999999998</v>
      </c>
      <c r="U62" s="61">
        <f t="shared" si="6"/>
        <v>4481.0007000000005</v>
      </c>
      <c r="V62" s="61">
        <f t="shared" si="6"/>
        <v>8905.7991000000002</v>
      </c>
      <c r="W62" s="62">
        <f t="shared" si="6"/>
        <v>4091.7996000000003</v>
      </c>
      <c r="X62" s="62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  <c r="AF62" s="61">
        <f t="shared" si="6"/>
        <v>6324.0497999999998</v>
      </c>
      <c r="AG62" s="63">
        <f t="shared" si="6"/>
        <v>6324.0497999999998</v>
      </c>
      <c r="AH62" s="63">
        <f t="shared" si="6"/>
        <v>5748.0502000000006</v>
      </c>
    </row>
    <row r="63" spans="1:34" hidden="1" outlineLevel="1" x14ac:dyDescent="0.3">
      <c r="A63" s="57">
        <f t="shared" si="7"/>
        <v>42142</v>
      </c>
      <c r="B63" s="58"/>
      <c r="C63" s="59">
        <f t="shared" si="8"/>
        <v>107430.02539999998</v>
      </c>
      <c r="D63" s="64">
        <f t="shared" si="6"/>
        <v>0</v>
      </c>
      <c r="E63" s="63">
        <f t="shared" si="6"/>
        <v>0</v>
      </c>
      <c r="F63" s="63">
        <f t="shared" si="6"/>
        <v>5722</v>
      </c>
      <c r="G63" s="61">
        <f t="shared" si="6"/>
        <v>5856.9965999999995</v>
      </c>
      <c r="H63" s="61">
        <f t="shared" si="6"/>
        <v>6257.0003999999999</v>
      </c>
      <c r="I63" s="62">
        <f t="shared" si="6"/>
        <v>349.99979999999999</v>
      </c>
      <c r="J63" s="62">
        <f t="shared" si="6"/>
        <v>90</v>
      </c>
      <c r="K63" s="61">
        <f t="shared" si="6"/>
        <v>180</v>
      </c>
      <c r="L63" s="63">
        <f t="shared" si="6"/>
        <v>180</v>
      </c>
      <c r="M63" s="63">
        <f t="shared" si="6"/>
        <v>250.20000000000002</v>
      </c>
      <c r="N63" s="61">
        <f t="shared" si="6"/>
        <v>204.7</v>
      </c>
      <c r="O63" s="61">
        <f t="shared" si="6"/>
        <v>614.70000000000005</v>
      </c>
      <c r="P63" s="62">
        <f t="shared" si="6"/>
        <v>250.20000000000002</v>
      </c>
      <c r="Q63" s="62">
        <f t="shared" si="6"/>
        <v>340.2</v>
      </c>
      <c r="R63" s="61">
        <f t="shared" si="6"/>
        <v>430.20000000000005</v>
      </c>
      <c r="S63" s="63">
        <f t="shared" si="6"/>
        <v>1379.9994999999999</v>
      </c>
      <c r="T63" s="63">
        <f t="shared" si="6"/>
        <v>4515.0012000000006</v>
      </c>
      <c r="U63" s="61">
        <f t="shared" si="6"/>
        <v>4694.9988000000003</v>
      </c>
      <c r="V63" s="61">
        <f t="shared" si="6"/>
        <v>8849.8014000000003</v>
      </c>
      <c r="W63" s="62">
        <f t="shared" si="6"/>
        <v>3791.7997</v>
      </c>
      <c r="X63" s="62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  <c r="AF63" s="61">
        <f t="shared" si="6"/>
        <v>6324.0497999999998</v>
      </c>
      <c r="AG63" s="63">
        <f t="shared" si="6"/>
        <v>6324.0497999999998</v>
      </c>
      <c r="AH63" s="63">
        <f t="shared" si="6"/>
        <v>5748.0502000000006</v>
      </c>
    </row>
    <row r="64" spans="1:34" hidden="1" outlineLevel="1" x14ac:dyDescent="0.3">
      <c r="A64" s="57">
        <f t="shared" si="7"/>
        <v>42157</v>
      </c>
      <c r="B64" s="58"/>
      <c r="C64" s="59">
        <f t="shared" si="8"/>
        <v>114418.57330000002</v>
      </c>
      <c r="D64" s="64">
        <f t="shared" si="6"/>
        <v>0</v>
      </c>
      <c r="E64" s="63">
        <f t="shared" si="6"/>
        <v>0</v>
      </c>
      <c r="F64" s="63">
        <f t="shared" si="6"/>
        <v>5722</v>
      </c>
      <c r="G64" s="61">
        <f t="shared" si="6"/>
        <v>5856.9965999999995</v>
      </c>
      <c r="H64" s="61">
        <f t="shared" si="6"/>
        <v>6257.0003999999999</v>
      </c>
      <c r="I64" s="62">
        <f t="shared" si="6"/>
        <v>349.99979999999999</v>
      </c>
      <c r="J64" s="62">
        <f t="shared" si="6"/>
        <v>90</v>
      </c>
      <c r="K64" s="61">
        <f t="shared" si="6"/>
        <v>180</v>
      </c>
      <c r="L64" s="63">
        <f t="shared" si="6"/>
        <v>270</v>
      </c>
      <c r="M64" s="63">
        <f t="shared" si="6"/>
        <v>2548.1987999999997</v>
      </c>
      <c r="N64" s="61">
        <f t="shared" si="6"/>
        <v>294.69990000000001</v>
      </c>
      <c r="O64" s="61">
        <f t="shared" si="6"/>
        <v>1049.6997000000001</v>
      </c>
      <c r="P64" s="62">
        <f t="shared" si="6"/>
        <v>755.2</v>
      </c>
      <c r="Q64" s="62">
        <f t="shared" si="6"/>
        <v>575.2002</v>
      </c>
      <c r="R64" s="61">
        <f t="shared" si="6"/>
        <v>575.2002</v>
      </c>
      <c r="S64" s="63">
        <f t="shared" si="6"/>
        <v>1520.0004000000001</v>
      </c>
      <c r="T64" s="63">
        <f t="shared" si="6"/>
        <v>4729.9985999999999</v>
      </c>
      <c r="U64" s="61">
        <f t="shared" si="6"/>
        <v>4779.9988000000003</v>
      </c>
      <c r="V64" s="61">
        <f t="shared" si="6"/>
        <v>8849.8014000000003</v>
      </c>
      <c r="W64" s="62">
        <f t="shared" si="6"/>
        <v>3791.7997</v>
      </c>
      <c r="X64" s="62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  <c r="AF64" s="61">
        <f t="shared" si="6"/>
        <v>7217.05</v>
      </c>
      <c r="AG64" s="63">
        <f t="shared" si="6"/>
        <v>6944.0496999999996</v>
      </c>
      <c r="AH64" s="63">
        <f t="shared" si="6"/>
        <v>6368.0508</v>
      </c>
    </row>
    <row r="65" spans="1:34" hidden="1" outlineLevel="1" x14ac:dyDescent="0.3">
      <c r="A65" s="57">
        <f t="shared" si="7"/>
        <v>42172</v>
      </c>
      <c r="B65" s="58"/>
      <c r="C65" s="59">
        <f t="shared" si="8"/>
        <v>148199.43849999996</v>
      </c>
      <c r="D65" s="64">
        <f t="shared" si="6"/>
        <v>63</v>
      </c>
      <c r="E65" s="63">
        <f t="shared" si="6"/>
        <v>0</v>
      </c>
      <c r="F65" s="63">
        <f t="shared" si="6"/>
        <v>5722</v>
      </c>
      <c r="G65" s="61">
        <f t="shared" si="6"/>
        <v>5856.9965999999995</v>
      </c>
      <c r="H65" s="61">
        <f t="shared" si="6"/>
        <v>6367.0015000000003</v>
      </c>
      <c r="I65" s="62">
        <f t="shared" si="6"/>
        <v>520</v>
      </c>
      <c r="J65" s="62">
        <f t="shared" si="6"/>
        <v>260.00010000000003</v>
      </c>
      <c r="K65" s="61">
        <f t="shared" si="6"/>
        <v>180</v>
      </c>
      <c r="L65" s="63">
        <f t="shared" si="6"/>
        <v>270</v>
      </c>
      <c r="M65" s="63">
        <f t="shared" si="6"/>
        <v>2638.1995999999999</v>
      </c>
      <c r="N65" s="61">
        <f t="shared" si="6"/>
        <v>604.70000000000005</v>
      </c>
      <c r="O65" s="61">
        <f t="shared" si="6"/>
        <v>1239.7</v>
      </c>
      <c r="P65" s="62">
        <f t="shared" si="6"/>
        <v>515.2002</v>
      </c>
      <c r="Q65" s="62">
        <f t="shared" si="6"/>
        <v>7165.1970000000001</v>
      </c>
      <c r="R65" s="61">
        <f t="shared" si="6"/>
        <v>7235.3994999999995</v>
      </c>
      <c r="S65" s="63">
        <f t="shared" si="6"/>
        <v>1264.1002000000001</v>
      </c>
      <c r="T65" s="63">
        <f t="shared" si="6"/>
        <v>4412.1594999999998</v>
      </c>
      <c r="U65" s="61">
        <f t="shared" si="6"/>
        <v>4319.6009999999997</v>
      </c>
      <c r="V65" s="61">
        <f t="shared" si="6"/>
        <v>10285.3992</v>
      </c>
      <c r="W65" s="62">
        <f t="shared" si="6"/>
        <v>5717.4002</v>
      </c>
      <c r="X65" s="62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  <c r="AF65" s="61">
        <f t="shared" si="6"/>
        <v>9046.0499999999993</v>
      </c>
      <c r="AG65" s="63">
        <f t="shared" si="6"/>
        <v>9208.0499999999993</v>
      </c>
      <c r="AH65" s="63">
        <f t="shared" si="6"/>
        <v>8632.0511999999999</v>
      </c>
    </row>
    <row r="66" spans="1:34" hidden="1" outlineLevel="1" x14ac:dyDescent="0.3">
      <c r="A66" s="57">
        <f t="shared" si="7"/>
        <v>42193</v>
      </c>
      <c r="B66" s="58"/>
      <c r="C66" s="59">
        <f>SUM(D66:AH66)</f>
        <v>153774.6464</v>
      </c>
      <c r="D66" s="64">
        <f t="shared" si="6"/>
        <v>153</v>
      </c>
      <c r="E66" s="63">
        <f t="shared" si="6"/>
        <v>90</v>
      </c>
      <c r="F66" s="63">
        <f t="shared" si="6"/>
        <v>5877.0036</v>
      </c>
      <c r="G66" s="61">
        <f t="shared" si="6"/>
        <v>5856.9965999999995</v>
      </c>
      <c r="H66" s="61">
        <f t="shared" si="6"/>
        <v>6367.0015000000003</v>
      </c>
      <c r="I66" s="62">
        <f t="shared" si="6"/>
        <v>695</v>
      </c>
      <c r="J66" s="62">
        <f t="shared" si="6"/>
        <v>544.99979999999994</v>
      </c>
      <c r="K66" s="61">
        <f t="shared" si="6"/>
        <v>290.00010000000003</v>
      </c>
      <c r="L66" s="63">
        <f t="shared" si="6"/>
        <v>380</v>
      </c>
      <c r="M66" s="63">
        <f t="shared" si="6"/>
        <v>540.19979999999998</v>
      </c>
      <c r="N66" s="61">
        <f t="shared" si="6"/>
        <v>874.69970000000001</v>
      </c>
      <c r="O66" s="61">
        <f t="shared" si="6"/>
        <v>1629.6995000000002</v>
      </c>
      <c r="P66" s="62">
        <f t="shared" si="6"/>
        <v>800.19990000000007</v>
      </c>
      <c r="Q66" s="62">
        <f t="shared" si="6"/>
        <v>9065.2001999999993</v>
      </c>
      <c r="R66" s="61">
        <f t="shared" si="6"/>
        <v>9135.3994999999995</v>
      </c>
      <c r="S66" s="63">
        <f t="shared" si="6"/>
        <v>489.10019999999997</v>
      </c>
      <c r="T66" s="63">
        <f t="shared" si="6"/>
        <v>3637.1610000000001</v>
      </c>
      <c r="U66" s="61">
        <f t="shared" si="6"/>
        <v>3544.6012000000001</v>
      </c>
      <c r="V66" s="61">
        <f t="shared" si="6"/>
        <v>9493.4</v>
      </c>
      <c r="W66" s="62">
        <f t="shared" si="6"/>
        <v>4925.3999999999996</v>
      </c>
      <c r="X66" s="62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  <c r="AF66" s="61">
        <f t="shared" si="6"/>
        <v>9424.0509999999995</v>
      </c>
      <c r="AG66" s="63">
        <f t="shared" si="6"/>
        <v>9151.0499999999993</v>
      </c>
      <c r="AH66" s="63">
        <f t="shared" si="6"/>
        <v>8520.0509999999995</v>
      </c>
    </row>
    <row r="67" spans="1:34" hidden="1" outlineLevel="1" x14ac:dyDescent="0.3">
      <c r="A67" s="57">
        <f t="shared" si="7"/>
        <v>42200</v>
      </c>
      <c r="B67" s="58"/>
      <c r="C67" s="59">
        <f t="shared" si="8"/>
        <v>148239.14350000001</v>
      </c>
      <c r="D67" s="64">
        <f t="shared" si="6"/>
        <v>323.00010000000003</v>
      </c>
      <c r="E67" s="63">
        <f t="shared" si="6"/>
        <v>260</v>
      </c>
      <c r="F67" s="63">
        <f t="shared" si="6"/>
        <v>6112.0012000000006</v>
      </c>
      <c r="G67" s="61">
        <f t="shared" si="6"/>
        <v>6092.0014000000001</v>
      </c>
      <c r="H67" s="61">
        <f t="shared" si="6"/>
        <v>6601.9964</v>
      </c>
      <c r="I67" s="62">
        <f t="shared" si="6"/>
        <v>775</v>
      </c>
      <c r="J67" s="62">
        <f t="shared" si="6"/>
        <v>455</v>
      </c>
      <c r="K67" s="61">
        <f t="shared" si="6"/>
        <v>200</v>
      </c>
      <c r="L67" s="63">
        <f t="shared" si="6"/>
        <v>290.00010000000003</v>
      </c>
      <c r="M67" s="63">
        <f t="shared" si="6"/>
        <v>450.20000000000005</v>
      </c>
      <c r="N67" s="61">
        <f t="shared" si="6"/>
        <v>759.7002</v>
      </c>
      <c r="O67" s="61">
        <f t="shared" si="6"/>
        <v>1514.6999999999998</v>
      </c>
      <c r="P67" s="62">
        <f t="shared" si="6"/>
        <v>1050.1997000000001</v>
      </c>
      <c r="Q67" s="62">
        <f t="shared" si="6"/>
        <v>585.19979999999998</v>
      </c>
      <c r="R67" s="61">
        <f t="shared" si="6"/>
        <v>655.40020000000004</v>
      </c>
      <c r="S67" s="63">
        <f t="shared" si="6"/>
        <v>739.1</v>
      </c>
      <c r="T67" s="63">
        <f t="shared" si="6"/>
        <v>3962.16</v>
      </c>
      <c r="U67" s="61">
        <f t="shared" si="6"/>
        <v>3544.6012000000001</v>
      </c>
      <c r="V67" s="61">
        <f t="shared" si="6"/>
        <v>9493.4</v>
      </c>
      <c r="W67" s="62">
        <f t="shared" si="6"/>
        <v>4925.3999999999996</v>
      </c>
      <c r="X67" s="62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  <c r="AF67" s="61">
        <f t="shared" si="6"/>
        <v>10108.5488</v>
      </c>
      <c r="AG67" s="63">
        <f t="shared" si="6"/>
        <v>9541.0509999999995</v>
      </c>
      <c r="AH67" s="63">
        <f t="shared" si="6"/>
        <v>8910.0504000000001</v>
      </c>
    </row>
    <row r="68" spans="1:34" hidden="1" outlineLevel="1" x14ac:dyDescent="0.3">
      <c r="A68" s="57">
        <f t="shared" si="7"/>
        <v>42207</v>
      </c>
      <c r="B68" s="58"/>
      <c r="C68" s="59">
        <f t="shared" si="8"/>
        <v>170581.14770000003</v>
      </c>
      <c r="D68" s="64">
        <f t="shared" si="6"/>
        <v>233</v>
      </c>
      <c r="E68" s="63">
        <f t="shared" si="6"/>
        <v>170</v>
      </c>
      <c r="F68" s="63">
        <f t="shared" si="6"/>
        <v>5956.9992000000002</v>
      </c>
      <c r="G68" s="61">
        <f t="shared" si="6"/>
        <v>6391.9968000000008</v>
      </c>
      <c r="H68" s="61">
        <f t="shared" si="6"/>
        <v>7554.0003999999999</v>
      </c>
      <c r="I68" s="62">
        <f t="shared" si="6"/>
        <v>1181.3004000000001</v>
      </c>
      <c r="J68" s="62">
        <f t="shared" si="6"/>
        <v>951.3</v>
      </c>
      <c r="K68" s="61">
        <f t="shared" ref="K68:AH68" si="9">K16*K120</f>
        <v>6421.3029999999999</v>
      </c>
      <c r="L68" s="63">
        <f t="shared" si="9"/>
        <v>6511.3035</v>
      </c>
      <c r="M68" s="63">
        <f t="shared" si="9"/>
        <v>625.20010000000002</v>
      </c>
      <c r="N68" s="61">
        <f t="shared" si="9"/>
        <v>879.6998000000001</v>
      </c>
      <c r="O68" s="61">
        <f t="shared" si="9"/>
        <v>1519.7003999999999</v>
      </c>
      <c r="P68" s="62">
        <f t="shared" si="9"/>
        <v>805.20029999999997</v>
      </c>
      <c r="Q68" s="62">
        <f t="shared" si="9"/>
        <v>490.39980000000003</v>
      </c>
      <c r="R68" s="61">
        <f t="shared" si="9"/>
        <v>475.60019999999997</v>
      </c>
      <c r="S68" s="63">
        <f t="shared" si="9"/>
        <v>559.30000000000007</v>
      </c>
      <c r="T68" s="63">
        <f t="shared" si="9"/>
        <v>3765.8613999999998</v>
      </c>
      <c r="U68" s="61">
        <f t="shared" si="9"/>
        <v>3544.6012000000001</v>
      </c>
      <c r="V68" s="61">
        <f t="shared" si="9"/>
        <v>9395.4</v>
      </c>
      <c r="W68" s="62">
        <f t="shared" si="9"/>
        <v>4827.3999999999996</v>
      </c>
      <c r="X68" s="62">
        <f t="shared" si="9"/>
        <v>5939.9</v>
      </c>
      <c r="Y68" s="61">
        <f t="shared" si="9"/>
        <v>6559.2999999999993</v>
      </c>
      <c r="Z68" s="63">
        <f t="shared" si="9"/>
        <v>7728.2289000000001</v>
      </c>
      <c r="AA68" s="63">
        <f t="shared" si="9"/>
        <v>9226.2292999999991</v>
      </c>
      <c r="AB68" s="61">
        <f t="shared" si="9"/>
        <v>11974.232</v>
      </c>
      <c r="AC68" s="61">
        <f t="shared" si="9"/>
        <v>11922.2304</v>
      </c>
      <c r="AD68" s="62">
        <f t="shared" si="9"/>
        <v>10754.030999999999</v>
      </c>
      <c r="AE68" s="62">
        <f t="shared" si="9"/>
        <v>12273.5795</v>
      </c>
      <c r="AF68" s="61">
        <f t="shared" si="9"/>
        <v>10824.651</v>
      </c>
      <c r="AG68" s="63">
        <f t="shared" si="9"/>
        <v>10891.150099999999</v>
      </c>
      <c r="AH68" s="63">
        <f t="shared" si="9"/>
        <v>10228.049000000001</v>
      </c>
    </row>
    <row r="69" spans="1:34" hidden="1" outlineLevel="1" x14ac:dyDescent="0.3">
      <c r="A69" s="57">
        <f t="shared" si="7"/>
        <v>42214</v>
      </c>
      <c r="B69" s="58"/>
      <c r="C69" s="59">
        <f t="shared" si="8"/>
        <v>174628.41560000004</v>
      </c>
      <c r="D69" s="64">
        <f t="shared" ref="D69:AH77" si="10">D17*D121</f>
        <v>312</v>
      </c>
      <c r="E69" s="63">
        <f t="shared" si="10"/>
        <v>249</v>
      </c>
      <c r="F69" s="63">
        <f t="shared" si="10"/>
        <v>6091.0010000000002</v>
      </c>
      <c r="G69" s="61">
        <f t="shared" si="10"/>
        <v>6391.9968000000008</v>
      </c>
      <c r="H69" s="61">
        <f t="shared" si="10"/>
        <v>7169.0040000000008</v>
      </c>
      <c r="I69" s="62">
        <f t="shared" si="10"/>
        <v>926.30039999999997</v>
      </c>
      <c r="J69" s="62">
        <f t="shared" si="10"/>
        <v>606.30010000000004</v>
      </c>
      <c r="K69" s="61">
        <f t="shared" si="10"/>
        <v>6331.3019999999997</v>
      </c>
      <c r="L69" s="63">
        <f t="shared" si="10"/>
        <v>6421.3029999999999</v>
      </c>
      <c r="M69" s="63">
        <f t="shared" si="10"/>
        <v>535.20000000000005</v>
      </c>
      <c r="N69" s="61">
        <f t="shared" si="10"/>
        <v>1809.7000999999998</v>
      </c>
      <c r="O69" s="61">
        <f t="shared" si="10"/>
        <v>2569.7006000000001</v>
      </c>
      <c r="P69" s="62">
        <f t="shared" si="10"/>
        <v>890.19999999999993</v>
      </c>
      <c r="Q69" s="62">
        <f t="shared" si="10"/>
        <v>745.4</v>
      </c>
      <c r="R69" s="61">
        <f t="shared" si="10"/>
        <v>730.6</v>
      </c>
      <c r="S69" s="63">
        <f t="shared" si="10"/>
        <v>814.30020000000002</v>
      </c>
      <c r="T69" s="63">
        <f t="shared" si="10"/>
        <v>4010.8607999999999</v>
      </c>
      <c r="U69" s="61">
        <f t="shared" si="10"/>
        <v>4359.5999999999995</v>
      </c>
      <c r="V69" s="61">
        <f t="shared" si="10"/>
        <v>10258.400100000001</v>
      </c>
      <c r="W69" s="62">
        <f t="shared" si="10"/>
        <v>5690.4</v>
      </c>
      <c r="X69" s="62">
        <f t="shared" si="10"/>
        <v>6352.8990000000003</v>
      </c>
      <c r="Y69" s="61">
        <f t="shared" si="10"/>
        <v>6347.3008</v>
      </c>
      <c r="Z69" s="63">
        <f t="shared" si="10"/>
        <v>7221.2499000000007</v>
      </c>
      <c r="AA69" s="63">
        <f t="shared" si="10"/>
        <v>8719.2490999999991</v>
      </c>
      <c r="AB69" s="61">
        <f t="shared" si="10"/>
        <v>11407.248</v>
      </c>
      <c r="AC69" s="61">
        <f t="shared" si="10"/>
        <v>11815.299199999999</v>
      </c>
      <c r="AD69" s="62">
        <f t="shared" si="10"/>
        <v>10707.099</v>
      </c>
      <c r="AE69" s="62">
        <f t="shared" si="10"/>
        <v>12226.6515</v>
      </c>
      <c r="AF69" s="61">
        <f t="shared" si="10"/>
        <v>11149.649099999999</v>
      </c>
      <c r="AG69" s="63">
        <f t="shared" si="10"/>
        <v>11216.151</v>
      </c>
      <c r="AH69" s="63">
        <f t="shared" si="10"/>
        <v>10553.0499</v>
      </c>
    </row>
    <row r="70" spans="1:34" hidden="1" outlineLevel="1" x14ac:dyDescent="0.3">
      <c r="A70" s="57">
        <f t="shared" si="7"/>
        <v>42221</v>
      </c>
      <c r="B70" s="58"/>
      <c r="C70" s="59">
        <f t="shared" si="8"/>
        <v>173544.41399999999</v>
      </c>
      <c r="D70" s="64">
        <f t="shared" si="10"/>
        <v>482</v>
      </c>
      <c r="E70" s="63">
        <f t="shared" si="10"/>
        <v>418.99970000000002</v>
      </c>
      <c r="F70" s="63">
        <f t="shared" si="10"/>
        <v>6390.9971999999998</v>
      </c>
      <c r="G70" s="61">
        <f t="shared" si="10"/>
        <v>6526.0024999999996</v>
      </c>
      <c r="H70" s="61">
        <f t="shared" si="10"/>
        <v>7302.9957000000004</v>
      </c>
      <c r="I70" s="62">
        <f t="shared" si="10"/>
        <v>1016.2997</v>
      </c>
      <c r="J70" s="62">
        <f t="shared" si="10"/>
        <v>696.3</v>
      </c>
      <c r="K70" s="61">
        <f t="shared" si="10"/>
        <v>6331.3019999999997</v>
      </c>
      <c r="L70" s="63">
        <f t="shared" si="10"/>
        <v>6421.3029999999999</v>
      </c>
      <c r="M70" s="63">
        <f t="shared" si="10"/>
        <v>620.19999999999993</v>
      </c>
      <c r="N70" s="61">
        <f t="shared" si="10"/>
        <v>1979.6994000000002</v>
      </c>
      <c r="O70" s="61">
        <f t="shared" si="10"/>
        <v>2974.7004000000002</v>
      </c>
      <c r="P70" s="62">
        <f t="shared" si="10"/>
        <v>1000.2003</v>
      </c>
      <c r="Q70" s="62">
        <f t="shared" si="10"/>
        <v>745.4</v>
      </c>
      <c r="R70" s="61">
        <f t="shared" si="10"/>
        <v>730.6</v>
      </c>
      <c r="S70" s="63">
        <f t="shared" si="10"/>
        <v>814.30020000000002</v>
      </c>
      <c r="T70" s="63">
        <f t="shared" si="10"/>
        <v>4159.8612000000003</v>
      </c>
      <c r="U70" s="61">
        <f t="shared" si="10"/>
        <v>4508.5997000000007</v>
      </c>
      <c r="V70" s="61">
        <f t="shared" si="10"/>
        <v>9683.9009999999998</v>
      </c>
      <c r="W70" s="62">
        <f t="shared" si="10"/>
        <v>5538.9</v>
      </c>
      <c r="X70" s="62">
        <f t="shared" si="10"/>
        <v>6201.4003000000002</v>
      </c>
      <c r="Y70" s="61">
        <f t="shared" si="10"/>
        <v>6195.7998000000007</v>
      </c>
      <c r="Z70" s="63">
        <f t="shared" si="10"/>
        <v>7087.7510999999995</v>
      </c>
      <c r="AA70" s="63">
        <f t="shared" si="10"/>
        <v>8857.7509000000009</v>
      </c>
      <c r="AB70" s="61">
        <f t="shared" si="10"/>
        <v>10787.2518</v>
      </c>
      <c r="AC70" s="61">
        <f t="shared" si="10"/>
        <v>11490.2988</v>
      </c>
      <c r="AD70" s="62">
        <f t="shared" si="10"/>
        <v>10382.098599999999</v>
      </c>
      <c r="AE70" s="62">
        <f t="shared" si="10"/>
        <v>11901.648999999999</v>
      </c>
      <c r="AF70" s="61">
        <f t="shared" si="10"/>
        <v>10824.651</v>
      </c>
      <c r="AG70" s="63">
        <f t="shared" si="10"/>
        <v>10891.150099999999</v>
      </c>
      <c r="AH70" s="63">
        <f t="shared" si="10"/>
        <v>10582.0506</v>
      </c>
    </row>
    <row r="71" spans="1:34" hidden="1" outlineLevel="1" x14ac:dyDescent="0.3">
      <c r="A71" s="57">
        <f t="shared" si="7"/>
        <v>42228</v>
      </c>
      <c r="B71" s="58"/>
      <c r="C71" s="59">
        <f t="shared" si="8"/>
        <v>188179.20670000001</v>
      </c>
      <c r="D71" s="64">
        <f t="shared" si="10"/>
        <v>312</v>
      </c>
      <c r="E71" s="63">
        <f t="shared" si="10"/>
        <v>249</v>
      </c>
      <c r="F71" s="63">
        <f t="shared" si="10"/>
        <v>6156.0020999999997</v>
      </c>
      <c r="G71" s="61">
        <f t="shared" si="10"/>
        <v>6291.0036</v>
      </c>
      <c r="H71" s="61">
        <f t="shared" si="10"/>
        <v>7067.9969999999994</v>
      </c>
      <c r="I71" s="62">
        <f t="shared" si="10"/>
        <v>1016.3006</v>
      </c>
      <c r="J71" s="62">
        <f t="shared" si="10"/>
        <v>866.3</v>
      </c>
      <c r="K71" s="61">
        <f t="shared" si="10"/>
        <v>6501.2996000000003</v>
      </c>
      <c r="L71" s="63">
        <f t="shared" si="10"/>
        <v>6591.2975999999999</v>
      </c>
      <c r="M71" s="63">
        <f t="shared" si="10"/>
        <v>790.19999999999993</v>
      </c>
      <c r="N71" s="61">
        <f t="shared" si="10"/>
        <v>2434.6992</v>
      </c>
      <c r="O71" s="61">
        <f t="shared" si="10"/>
        <v>3418.6992</v>
      </c>
      <c r="P71" s="62">
        <f t="shared" si="10"/>
        <v>3140.2008000000001</v>
      </c>
      <c r="Q71" s="62">
        <f t="shared" si="10"/>
        <v>2995.4013</v>
      </c>
      <c r="R71" s="61">
        <f t="shared" si="10"/>
        <v>2980.5997000000002</v>
      </c>
      <c r="S71" s="63">
        <f t="shared" si="10"/>
        <v>3064.299</v>
      </c>
      <c r="T71" s="63">
        <f t="shared" si="10"/>
        <v>4324.8612000000003</v>
      </c>
      <c r="U71" s="61">
        <f t="shared" si="10"/>
        <v>4508.5997000000007</v>
      </c>
      <c r="V71" s="61">
        <f t="shared" si="10"/>
        <v>9688.3981999999996</v>
      </c>
      <c r="W71" s="62">
        <f t="shared" si="10"/>
        <v>5543.4000999999998</v>
      </c>
      <c r="X71" s="62">
        <f t="shared" si="10"/>
        <v>6205.9008000000003</v>
      </c>
      <c r="Y71" s="61">
        <f t="shared" si="10"/>
        <v>6200.2995999999994</v>
      </c>
      <c r="Z71" s="63">
        <f t="shared" si="10"/>
        <v>8018.2506000000003</v>
      </c>
      <c r="AA71" s="63">
        <f t="shared" si="10"/>
        <v>9948.6486000000004</v>
      </c>
      <c r="AB71" s="61">
        <f t="shared" si="10"/>
        <v>11873.6492</v>
      </c>
      <c r="AC71" s="61">
        <f t="shared" si="10"/>
        <v>11490.2988</v>
      </c>
      <c r="AD71" s="62">
        <f t="shared" si="10"/>
        <v>10766.1</v>
      </c>
      <c r="AE71" s="62">
        <f t="shared" si="10"/>
        <v>12285.651</v>
      </c>
      <c r="AF71" s="61">
        <f t="shared" si="10"/>
        <v>11208.651399999999</v>
      </c>
      <c r="AG71" s="63">
        <f t="shared" si="10"/>
        <v>11275.148999999999</v>
      </c>
      <c r="AH71" s="63">
        <f t="shared" si="10"/>
        <v>10966.0488</v>
      </c>
    </row>
    <row r="72" spans="1:34" hidden="1" outlineLevel="1" x14ac:dyDescent="0.3">
      <c r="A72" s="57">
        <f t="shared" si="7"/>
        <v>42235</v>
      </c>
      <c r="B72" s="58"/>
      <c r="C72" s="59">
        <f t="shared" si="8"/>
        <v>226157.4063</v>
      </c>
      <c r="D72" s="64">
        <f t="shared" si="10"/>
        <v>312</v>
      </c>
      <c r="E72" s="63">
        <f t="shared" si="10"/>
        <v>249</v>
      </c>
      <c r="F72" s="63">
        <f t="shared" si="10"/>
        <v>6156.0020999999997</v>
      </c>
      <c r="G72" s="61">
        <f t="shared" si="10"/>
        <v>6291.0036</v>
      </c>
      <c r="H72" s="61">
        <f t="shared" si="10"/>
        <v>7067.9969999999994</v>
      </c>
      <c r="I72" s="62">
        <f t="shared" si="10"/>
        <v>1111.3004999999998</v>
      </c>
      <c r="J72" s="62">
        <f t="shared" si="10"/>
        <v>1296.3006</v>
      </c>
      <c r="K72" s="61">
        <f t="shared" si="10"/>
        <v>6836.2975999999999</v>
      </c>
      <c r="L72" s="63">
        <f t="shared" si="10"/>
        <v>6741.3017999999993</v>
      </c>
      <c r="M72" s="63">
        <f t="shared" si="10"/>
        <v>1110.3996</v>
      </c>
      <c r="N72" s="61">
        <f t="shared" si="10"/>
        <v>2706.7001</v>
      </c>
      <c r="O72" s="61">
        <f t="shared" si="10"/>
        <v>3690.7</v>
      </c>
      <c r="P72" s="62">
        <f t="shared" si="10"/>
        <v>3030.201</v>
      </c>
      <c r="Q72" s="62">
        <f t="shared" si="10"/>
        <v>3165.4</v>
      </c>
      <c r="R72" s="61">
        <f t="shared" si="10"/>
        <v>3150.5992000000001</v>
      </c>
      <c r="S72" s="63">
        <f t="shared" si="10"/>
        <v>3234.3004000000001</v>
      </c>
      <c r="T72" s="63">
        <f t="shared" si="10"/>
        <v>4369.8591999999999</v>
      </c>
      <c r="U72" s="61">
        <f t="shared" si="10"/>
        <v>4513.5990000000002</v>
      </c>
      <c r="V72" s="61">
        <f t="shared" si="10"/>
        <v>9498.3984</v>
      </c>
      <c r="W72" s="62">
        <f t="shared" si="10"/>
        <v>6503.3996999999999</v>
      </c>
      <c r="X72" s="62">
        <f t="shared" si="10"/>
        <v>7165.9008000000003</v>
      </c>
      <c r="Y72" s="61">
        <f t="shared" si="10"/>
        <v>7160.2991999999995</v>
      </c>
      <c r="Z72" s="63">
        <f t="shared" si="10"/>
        <v>9268.2513000000017</v>
      </c>
      <c r="AA72" s="63">
        <f t="shared" si="10"/>
        <v>13076.6507</v>
      </c>
      <c r="AB72" s="61">
        <f t="shared" si="10"/>
        <v>15001.648899999998</v>
      </c>
      <c r="AC72" s="61">
        <f t="shared" si="10"/>
        <v>15002.3</v>
      </c>
      <c r="AD72" s="62">
        <f t="shared" si="10"/>
        <v>15057.098300000001</v>
      </c>
      <c r="AE72" s="62">
        <f t="shared" si="10"/>
        <v>16911.648099999999</v>
      </c>
      <c r="AF72" s="61">
        <f t="shared" si="10"/>
        <v>15416.6502</v>
      </c>
      <c r="AG72" s="63">
        <f t="shared" si="10"/>
        <v>15483.149800000001</v>
      </c>
      <c r="AH72" s="63">
        <f t="shared" si="10"/>
        <v>15579.049200000001</v>
      </c>
    </row>
    <row r="73" spans="1:34" hidden="1" outlineLevel="1" x14ac:dyDescent="0.3">
      <c r="A73" s="57">
        <f t="shared" si="7"/>
        <v>42242</v>
      </c>
      <c r="B73" s="58"/>
      <c r="C73" s="59">
        <f t="shared" si="8"/>
        <v>222857.6882</v>
      </c>
      <c r="D73" s="64">
        <f t="shared" si="10"/>
        <v>312</v>
      </c>
      <c r="E73" s="63">
        <f t="shared" si="10"/>
        <v>249</v>
      </c>
      <c r="F73" s="63">
        <f t="shared" si="10"/>
        <v>6156.0020999999997</v>
      </c>
      <c r="G73" s="61">
        <f t="shared" si="10"/>
        <v>6590.9969999999994</v>
      </c>
      <c r="H73" s="61">
        <f t="shared" si="10"/>
        <v>7457.9955</v>
      </c>
      <c r="I73" s="62">
        <f t="shared" si="10"/>
        <v>1381.3002000000001</v>
      </c>
      <c r="J73" s="62">
        <f t="shared" si="10"/>
        <v>1411.3004999999998</v>
      </c>
      <c r="K73" s="61">
        <f t="shared" si="10"/>
        <v>6861.3021999999992</v>
      </c>
      <c r="L73" s="63">
        <f t="shared" si="10"/>
        <v>6951.3</v>
      </c>
      <c r="M73" s="63">
        <f t="shared" si="10"/>
        <v>1205.4003</v>
      </c>
      <c r="N73" s="61">
        <f t="shared" si="10"/>
        <v>2941.7000000000003</v>
      </c>
      <c r="O73" s="61">
        <f t="shared" si="10"/>
        <v>3925.7001</v>
      </c>
      <c r="P73" s="62">
        <f t="shared" si="10"/>
        <v>890.19999999999993</v>
      </c>
      <c r="Q73" s="62">
        <f t="shared" si="10"/>
        <v>674.4</v>
      </c>
      <c r="R73" s="61">
        <f t="shared" si="10"/>
        <v>659.6</v>
      </c>
      <c r="S73" s="63">
        <f t="shared" si="10"/>
        <v>743.30009999999993</v>
      </c>
      <c r="T73" s="63">
        <f t="shared" si="10"/>
        <v>3919.8601000000003</v>
      </c>
      <c r="U73" s="61">
        <f t="shared" si="10"/>
        <v>4768.5998</v>
      </c>
      <c r="V73" s="61">
        <f t="shared" si="10"/>
        <v>9753.3997999999992</v>
      </c>
      <c r="W73" s="62">
        <f t="shared" si="10"/>
        <v>7238.3990000000003</v>
      </c>
      <c r="X73" s="62">
        <f t="shared" si="10"/>
        <v>8819.8991999999998</v>
      </c>
      <c r="Y73" s="61">
        <f t="shared" si="10"/>
        <v>8814.2991999999995</v>
      </c>
      <c r="Z73" s="63">
        <f t="shared" si="10"/>
        <v>9507.2505000000001</v>
      </c>
      <c r="AA73" s="63">
        <f t="shared" si="10"/>
        <v>13538.3107</v>
      </c>
      <c r="AB73" s="61">
        <f t="shared" si="10"/>
        <v>14154.308500000001</v>
      </c>
      <c r="AC73" s="61">
        <f t="shared" si="10"/>
        <v>15394.9588</v>
      </c>
      <c r="AD73" s="62">
        <f t="shared" si="10"/>
        <v>15058.758800000001</v>
      </c>
      <c r="AE73" s="62">
        <f t="shared" si="10"/>
        <v>16913.311900000001</v>
      </c>
      <c r="AF73" s="61">
        <f t="shared" si="10"/>
        <v>15836.310899999999</v>
      </c>
      <c r="AG73" s="63">
        <f t="shared" si="10"/>
        <v>15518.811600000001</v>
      </c>
      <c r="AH73" s="63">
        <f t="shared" si="10"/>
        <v>15209.7114</v>
      </c>
    </row>
    <row r="74" spans="1:34" hidden="1" outlineLevel="1" x14ac:dyDescent="0.3">
      <c r="A74" s="57">
        <f t="shared" si="7"/>
        <v>42249</v>
      </c>
      <c r="B74" s="58"/>
      <c r="C74" s="59">
        <f>SUM(D74:AH74)</f>
        <v>237613.39230000001</v>
      </c>
      <c r="D74" s="64">
        <f t="shared" si="10"/>
        <v>312</v>
      </c>
      <c r="E74" s="63">
        <f t="shared" si="10"/>
        <v>249</v>
      </c>
      <c r="F74" s="63">
        <f t="shared" si="10"/>
        <v>6156.0020999999997</v>
      </c>
      <c r="G74" s="61">
        <f t="shared" si="10"/>
        <v>6441.0024999999996</v>
      </c>
      <c r="H74" s="61">
        <f t="shared" si="10"/>
        <v>7308.0015999999996</v>
      </c>
      <c r="I74" s="62">
        <f t="shared" si="10"/>
        <v>1450.3003999999999</v>
      </c>
      <c r="J74" s="62">
        <f t="shared" si="10"/>
        <v>1480.3008</v>
      </c>
      <c r="K74" s="61">
        <f t="shared" si="10"/>
        <v>6861.3021999999992</v>
      </c>
      <c r="L74" s="63">
        <f t="shared" si="10"/>
        <v>8280.2983999999997</v>
      </c>
      <c r="M74" s="63">
        <f t="shared" si="10"/>
        <v>2689.3998000000001</v>
      </c>
      <c r="N74" s="61">
        <f t="shared" si="10"/>
        <v>4833.6985000000004</v>
      </c>
      <c r="O74" s="61">
        <f t="shared" si="10"/>
        <v>5782.5989999999993</v>
      </c>
      <c r="P74" s="62">
        <f t="shared" si="10"/>
        <v>976.00030000000004</v>
      </c>
      <c r="Q74" s="62">
        <f t="shared" si="10"/>
        <v>674.4</v>
      </c>
      <c r="R74" s="61">
        <f t="shared" si="10"/>
        <v>659.6</v>
      </c>
      <c r="S74" s="63">
        <f t="shared" si="10"/>
        <v>743.30009999999993</v>
      </c>
      <c r="T74" s="63">
        <f t="shared" si="10"/>
        <v>4028.8607999999999</v>
      </c>
      <c r="U74" s="61">
        <f t="shared" si="10"/>
        <v>5897.6015000000007</v>
      </c>
      <c r="V74" s="61">
        <f t="shared" si="10"/>
        <v>10773.4</v>
      </c>
      <c r="W74" s="62">
        <f t="shared" si="10"/>
        <v>8258.4008000000013</v>
      </c>
      <c r="X74" s="62">
        <f t="shared" si="10"/>
        <v>9119.8996999999999</v>
      </c>
      <c r="Y74" s="61">
        <f t="shared" si="10"/>
        <v>8814.2991999999995</v>
      </c>
      <c r="Z74" s="63">
        <f t="shared" si="10"/>
        <v>9507.2505000000001</v>
      </c>
      <c r="AA74" s="63">
        <f t="shared" si="10"/>
        <v>13538.3107</v>
      </c>
      <c r="AB74" s="61">
        <f t="shared" si="10"/>
        <v>14154.308500000001</v>
      </c>
      <c r="AC74" s="61">
        <f t="shared" si="10"/>
        <v>15394.9588</v>
      </c>
      <c r="AD74" s="62">
        <f t="shared" si="10"/>
        <v>15058.758800000001</v>
      </c>
      <c r="AE74" s="62">
        <f t="shared" si="10"/>
        <v>17886.308300000001</v>
      </c>
      <c r="AF74" s="61">
        <f t="shared" si="10"/>
        <v>16809.309000000001</v>
      </c>
      <c r="AG74" s="63">
        <f t="shared" si="10"/>
        <v>16891.8112</v>
      </c>
      <c r="AH74" s="63">
        <f t="shared" si="10"/>
        <v>16582.7088</v>
      </c>
    </row>
    <row r="75" spans="1:34" hidden="1" outlineLevel="1" x14ac:dyDescent="0.3">
      <c r="A75" s="57">
        <f t="shared" si="7"/>
        <v>42256</v>
      </c>
      <c r="B75" s="58"/>
      <c r="C75" s="59">
        <f t="shared" si="8"/>
        <v>250730.82949999999</v>
      </c>
      <c r="D75" s="64">
        <f t="shared" si="10"/>
        <v>312</v>
      </c>
      <c r="E75" s="63">
        <f t="shared" si="10"/>
        <v>249</v>
      </c>
      <c r="F75" s="63">
        <f t="shared" si="10"/>
        <v>6156.0020999999997</v>
      </c>
      <c r="G75" s="61">
        <f t="shared" si="10"/>
        <v>6590.9969999999994</v>
      </c>
      <c r="H75" s="61">
        <f t="shared" si="10"/>
        <v>7608.0028000000002</v>
      </c>
      <c r="I75" s="62">
        <f t="shared" si="10"/>
        <v>1899.3000000000002</v>
      </c>
      <c r="J75" s="62">
        <f t="shared" si="10"/>
        <v>1865.3</v>
      </c>
      <c r="K75" s="61">
        <f t="shared" si="10"/>
        <v>7041.3012000000008</v>
      </c>
      <c r="L75" s="63">
        <f t="shared" si="10"/>
        <v>8575.3030999999992</v>
      </c>
      <c r="M75" s="63">
        <f t="shared" si="10"/>
        <v>2984.4</v>
      </c>
      <c r="N75" s="61">
        <f t="shared" si="10"/>
        <v>6906.7004999999999</v>
      </c>
      <c r="O75" s="61">
        <f t="shared" si="10"/>
        <v>7888.5973999999997</v>
      </c>
      <c r="P75" s="62">
        <f t="shared" si="10"/>
        <v>2021</v>
      </c>
      <c r="Q75" s="62">
        <f t="shared" si="10"/>
        <v>1379.4000999999998</v>
      </c>
      <c r="R75" s="61">
        <f t="shared" si="10"/>
        <v>1054.5997</v>
      </c>
      <c r="S75" s="63">
        <f t="shared" si="10"/>
        <v>1028.2998</v>
      </c>
      <c r="T75" s="63">
        <f t="shared" si="10"/>
        <v>4564.9414999999999</v>
      </c>
      <c r="U75" s="61">
        <f t="shared" si="10"/>
        <v>5897.6015000000007</v>
      </c>
      <c r="V75" s="61">
        <f t="shared" si="10"/>
        <v>11147.801600000001</v>
      </c>
      <c r="W75" s="62">
        <f t="shared" si="10"/>
        <v>8632.7991000000002</v>
      </c>
      <c r="X75" s="62">
        <f t="shared" si="10"/>
        <v>9494.3009999999995</v>
      </c>
      <c r="Y75" s="61">
        <f t="shared" si="10"/>
        <v>9188.6993000000002</v>
      </c>
      <c r="Z75" s="63">
        <f t="shared" si="10"/>
        <v>8478.1006999999991</v>
      </c>
      <c r="AA75" s="63">
        <f t="shared" si="10"/>
        <v>12870.759600000001</v>
      </c>
      <c r="AB75" s="61">
        <f t="shared" si="10"/>
        <v>14266.761999999999</v>
      </c>
      <c r="AC75" s="61">
        <f t="shared" si="10"/>
        <v>16235.4584</v>
      </c>
      <c r="AD75" s="62">
        <f t="shared" si="10"/>
        <v>15151.258899999999</v>
      </c>
      <c r="AE75" s="62">
        <f t="shared" si="10"/>
        <v>19022.312399999999</v>
      </c>
      <c r="AF75" s="61">
        <f t="shared" si="10"/>
        <v>17521.3086</v>
      </c>
      <c r="AG75" s="63">
        <f t="shared" si="10"/>
        <v>17503.809600000001</v>
      </c>
      <c r="AH75" s="63">
        <f t="shared" si="10"/>
        <v>17194.711600000002</v>
      </c>
    </row>
    <row r="76" spans="1:34" hidden="1" outlineLevel="1" x14ac:dyDescent="0.3">
      <c r="A76" s="57">
        <f t="shared" si="7"/>
        <v>42263</v>
      </c>
      <c r="B76" s="58"/>
      <c r="C76" s="59">
        <f t="shared" si="8"/>
        <v>260697.2231</v>
      </c>
      <c r="D76" s="64">
        <f t="shared" si="10"/>
        <v>402</v>
      </c>
      <c r="E76" s="63">
        <f t="shared" si="10"/>
        <v>339.00020000000001</v>
      </c>
      <c r="F76" s="63">
        <f t="shared" si="10"/>
        <v>6156.0020999999997</v>
      </c>
      <c r="G76" s="61">
        <f t="shared" si="10"/>
        <v>6441.0024999999996</v>
      </c>
      <c r="H76" s="61">
        <f t="shared" si="10"/>
        <v>7457.9955</v>
      </c>
      <c r="I76" s="62">
        <f t="shared" si="10"/>
        <v>1939.3008</v>
      </c>
      <c r="J76" s="62">
        <f t="shared" si="10"/>
        <v>2305.2991999999999</v>
      </c>
      <c r="K76" s="61">
        <f t="shared" si="10"/>
        <v>7041.3012000000008</v>
      </c>
      <c r="L76" s="63">
        <f t="shared" si="10"/>
        <v>8575.3030999999992</v>
      </c>
      <c r="M76" s="63">
        <f t="shared" si="10"/>
        <v>4148.3987999999999</v>
      </c>
      <c r="N76" s="61">
        <f t="shared" si="10"/>
        <v>6770.6988000000001</v>
      </c>
      <c r="O76" s="61">
        <f t="shared" si="10"/>
        <v>7752.5990000000002</v>
      </c>
      <c r="P76" s="62">
        <f t="shared" si="10"/>
        <v>2156.0007000000001</v>
      </c>
      <c r="Q76" s="62">
        <f t="shared" si="10"/>
        <v>1589.3999999999999</v>
      </c>
      <c r="R76" s="61">
        <f t="shared" si="10"/>
        <v>1264.5997</v>
      </c>
      <c r="S76" s="63">
        <f t="shared" si="10"/>
        <v>1238.2993999999999</v>
      </c>
      <c r="T76" s="63">
        <f t="shared" si="10"/>
        <v>4788.9396000000006</v>
      </c>
      <c r="U76" s="61">
        <f t="shared" si="10"/>
        <v>6121.5982000000004</v>
      </c>
      <c r="V76" s="61">
        <f t="shared" si="10"/>
        <v>11556.198400000001</v>
      </c>
      <c r="W76" s="62">
        <f t="shared" si="10"/>
        <v>11366.200800000001</v>
      </c>
      <c r="X76" s="62">
        <f t="shared" si="10"/>
        <v>11758.701000000001</v>
      </c>
      <c r="Y76" s="61">
        <f t="shared" si="10"/>
        <v>9828.1005000000005</v>
      </c>
      <c r="Z76" s="63">
        <f t="shared" si="10"/>
        <v>9117.4999000000007</v>
      </c>
      <c r="AA76" s="63">
        <f t="shared" si="10"/>
        <v>14160.1618</v>
      </c>
      <c r="AB76" s="61">
        <f t="shared" si="10"/>
        <v>14690.76</v>
      </c>
      <c r="AC76" s="61">
        <f t="shared" si="10"/>
        <v>16659.4604</v>
      </c>
      <c r="AD76" s="62">
        <f t="shared" si="10"/>
        <v>16648.960500000001</v>
      </c>
      <c r="AE76" s="62">
        <f t="shared" si="10"/>
        <v>18886.009999999998</v>
      </c>
      <c r="AF76" s="61">
        <f t="shared" si="10"/>
        <v>16615.512000000002</v>
      </c>
      <c r="AG76" s="63">
        <f t="shared" si="10"/>
        <v>16598.010000000002</v>
      </c>
      <c r="AH76" s="63">
        <f t="shared" si="10"/>
        <v>16323.909</v>
      </c>
    </row>
    <row r="77" spans="1:34" hidden="1" outlineLevel="1" x14ac:dyDescent="0.3">
      <c r="A77" s="57">
        <f t="shared" si="7"/>
        <v>42270</v>
      </c>
      <c r="B77" s="58"/>
      <c r="C77" s="59">
        <f t="shared" si="8"/>
        <v>270364.46270000003</v>
      </c>
      <c r="D77" s="64">
        <f t="shared" si="10"/>
        <v>558.74979999999994</v>
      </c>
      <c r="E77" s="63">
        <f t="shared" si="10"/>
        <v>495.74970000000002</v>
      </c>
      <c r="F77" s="63">
        <f t="shared" si="10"/>
        <v>6424.9970000000003</v>
      </c>
      <c r="G77" s="61">
        <f t="shared" si="10"/>
        <v>6693.9974999999995</v>
      </c>
      <c r="H77" s="61">
        <f t="shared" si="10"/>
        <v>7368.0039999999999</v>
      </c>
      <c r="I77" s="62">
        <f t="shared" si="10"/>
        <v>1849.2989000000002</v>
      </c>
      <c r="J77" s="62">
        <f t="shared" si="10"/>
        <v>2305.2991999999999</v>
      </c>
      <c r="K77" s="61">
        <f t="shared" ref="K77:AH77" si="11">K25*K129</f>
        <v>7151.2979999999998</v>
      </c>
      <c r="L77" s="63">
        <f t="shared" si="11"/>
        <v>7736.2982000000002</v>
      </c>
      <c r="M77" s="63">
        <f t="shared" si="11"/>
        <v>2035.3999999999999</v>
      </c>
      <c r="N77" s="61">
        <f t="shared" si="11"/>
        <v>5931.6995999999999</v>
      </c>
      <c r="O77" s="61">
        <f t="shared" si="11"/>
        <v>6988.5983999999999</v>
      </c>
      <c r="P77" s="62">
        <f t="shared" si="11"/>
        <v>2510.9997000000003</v>
      </c>
      <c r="Q77" s="62">
        <f t="shared" si="11"/>
        <v>1944.4005</v>
      </c>
      <c r="R77" s="61">
        <f t="shared" si="11"/>
        <v>1619.5994999999998</v>
      </c>
      <c r="S77" s="63">
        <f t="shared" si="11"/>
        <v>1713.2991999999999</v>
      </c>
      <c r="T77" s="63">
        <f t="shared" si="11"/>
        <v>5653.1915999999992</v>
      </c>
      <c r="U77" s="61">
        <f t="shared" si="11"/>
        <v>6905.848</v>
      </c>
      <c r="V77" s="61">
        <f t="shared" si="11"/>
        <v>11750.450800000001</v>
      </c>
      <c r="W77" s="62">
        <f t="shared" si="11"/>
        <v>11446.199999999999</v>
      </c>
      <c r="X77" s="62">
        <f t="shared" si="11"/>
        <v>11958.6988</v>
      </c>
      <c r="Y77" s="61">
        <f t="shared" si="11"/>
        <v>10058.0988</v>
      </c>
      <c r="Z77" s="63">
        <f t="shared" si="11"/>
        <v>9347.5012999999999</v>
      </c>
      <c r="AA77" s="63">
        <f t="shared" si="11"/>
        <v>13464.161099999999</v>
      </c>
      <c r="AB77" s="61">
        <f t="shared" si="11"/>
        <v>14030.759</v>
      </c>
      <c r="AC77" s="61">
        <f t="shared" si="11"/>
        <v>16659.4604</v>
      </c>
      <c r="AD77" s="62">
        <f t="shared" si="11"/>
        <v>18786.96</v>
      </c>
      <c r="AE77" s="62">
        <f t="shared" si="11"/>
        <v>21024.0111</v>
      </c>
      <c r="AF77" s="61">
        <f t="shared" si="11"/>
        <v>18753.509999999998</v>
      </c>
      <c r="AG77" s="63">
        <f t="shared" si="11"/>
        <v>18736.0124</v>
      </c>
      <c r="AH77" s="63">
        <f t="shared" si="11"/>
        <v>18461.910199999998</v>
      </c>
    </row>
    <row r="78" spans="1:34" hidden="1" outlineLevel="1" x14ac:dyDescent="0.3">
      <c r="A78" s="57">
        <f t="shared" si="7"/>
        <v>42277</v>
      </c>
      <c r="B78" s="58"/>
      <c r="C78" s="59">
        <f t="shared" si="8"/>
        <v>298020.96580000001</v>
      </c>
      <c r="D78" s="64">
        <f t="shared" ref="D78:AH84" si="12">D26*D130</f>
        <v>648.75040000000001</v>
      </c>
      <c r="E78" s="63">
        <f t="shared" si="12"/>
        <v>585.75</v>
      </c>
      <c r="F78" s="63">
        <f t="shared" si="12"/>
        <v>6564.9991999999993</v>
      </c>
      <c r="G78" s="61">
        <f t="shared" si="12"/>
        <v>6693.9974999999995</v>
      </c>
      <c r="H78" s="61">
        <f t="shared" si="12"/>
        <v>7368.0039999999999</v>
      </c>
      <c r="I78" s="62">
        <f t="shared" si="12"/>
        <v>2014.3000000000002</v>
      </c>
      <c r="J78" s="62">
        <f t="shared" si="12"/>
        <v>2305.3008</v>
      </c>
      <c r="K78" s="61">
        <f t="shared" si="12"/>
        <v>7881.3019999999997</v>
      </c>
      <c r="L78" s="63">
        <f t="shared" si="12"/>
        <v>8351.3016000000007</v>
      </c>
      <c r="M78" s="63">
        <f t="shared" si="12"/>
        <v>9136.4</v>
      </c>
      <c r="N78" s="61">
        <f t="shared" si="12"/>
        <v>6487.6994999999997</v>
      </c>
      <c r="O78" s="61">
        <f t="shared" si="12"/>
        <v>7673.2975999999999</v>
      </c>
      <c r="P78" s="62">
        <f t="shared" si="12"/>
        <v>2540.5992000000001</v>
      </c>
      <c r="Q78" s="62">
        <f t="shared" si="12"/>
        <v>1698</v>
      </c>
      <c r="R78" s="61">
        <f t="shared" si="12"/>
        <v>1503.1995999999999</v>
      </c>
      <c r="S78" s="63">
        <f t="shared" si="12"/>
        <v>1727.2991999999999</v>
      </c>
      <c r="T78" s="63">
        <f t="shared" si="12"/>
        <v>6031.1880000000001</v>
      </c>
      <c r="U78" s="61">
        <f t="shared" si="12"/>
        <v>8432.8515000000007</v>
      </c>
      <c r="V78" s="61">
        <f t="shared" si="12"/>
        <v>13690.45</v>
      </c>
      <c r="W78" s="62">
        <f t="shared" si="12"/>
        <v>13283.2014</v>
      </c>
      <c r="X78" s="62">
        <f t="shared" si="12"/>
        <v>13501.699000000001</v>
      </c>
      <c r="Y78" s="61">
        <f t="shared" si="12"/>
        <v>10163.1008</v>
      </c>
      <c r="Z78" s="63">
        <f t="shared" si="12"/>
        <v>9386.4992000000002</v>
      </c>
      <c r="AA78" s="63">
        <f t="shared" si="12"/>
        <v>13393.16</v>
      </c>
      <c r="AB78" s="61">
        <f t="shared" si="12"/>
        <v>15584.76</v>
      </c>
      <c r="AC78" s="61">
        <f t="shared" si="12"/>
        <v>18115.4591</v>
      </c>
      <c r="AD78" s="62">
        <f t="shared" si="12"/>
        <v>19503.960600000002</v>
      </c>
      <c r="AE78" s="62">
        <f t="shared" si="12"/>
        <v>21741.010000000002</v>
      </c>
      <c r="AF78" s="61">
        <f t="shared" si="12"/>
        <v>20583.509400000003</v>
      </c>
      <c r="AG78" s="63">
        <f t="shared" si="12"/>
        <v>20852.0082</v>
      </c>
      <c r="AH78" s="63">
        <f t="shared" si="12"/>
        <v>20577.907999999999</v>
      </c>
    </row>
    <row r="79" spans="1:34" collapsed="1" x14ac:dyDescent="0.3">
      <c r="A79" s="238">
        <f t="shared" si="7"/>
        <v>42978</v>
      </c>
      <c r="B79" s="58"/>
      <c r="C79" s="59">
        <f t="shared" si="8"/>
        <v>1750</v>
      </c>
      <c r="D79" s="307">
        <f t="shared" ref="D79:Q84" si="13">D27*D131</f>
        <v>0</v>
      </c>
      <c r="E79" s="214">
        <f t="shared" si="13"/>
        <v>0</v>
      </c>
      <c r="F79" s="214">
        <f t="shared" si="13"/>
        <v>0</v>
      </c>
      <c r="G79" s="214">
        <f t="shared" si="13"/>
        <v>0</v>
      </c>
      <c r="H79" s="214">
        <f t="shared" si="13"/>
        <v>0</v>
      </c>
      <c r="I79" s="219">
        <f t="shared" si="13"/>
        <v>0</v>
      </c>
      <c r="J79" s="219">
        <f t="shared" si="13"/>
        <v>0</v>
      </c>
      <c r="K79" s="214">
        <f t="shared" si="13"/>
        <v>0</v>
      </c>
      <c r="L79" s="214">
        <f t="shared" si="13"/>
        <v>0</v>
      </c>
      <c r="M79" s="214">
        <f t="shared" si="13"/>
        <v>0</v>
      </c>
      <c r="N79" s="214">
        <f t="shared" si="13"/>
        <v>0</v>
      </c>
      <c r="O79" s="214">
        <f t="shared" si="13"/>
        <v>0</v>
      </c>
      <c r="P79" s="215">
        <f t="shared" si="13"/>
        <v>0</v>
      </c>
      <c r="Q79" s="215">
        <f t="shared" si="13"/>
        <v>0</v>
      </c>
      <c r="R79" s="214">
        <f t="shared" si="12"/>
        <v>0</v>
      </c>
      <c r="S79" s="214">
        <f t="shared" si="12"/>
        <v>0</v>
      </c>
      <c r="T79" s="214">
        <f t="shared" si="12"/>
        <v>0</v>
      </c>
      <c r="U79" s="214">
        <f t="shared" si="12"/>
        <v>0</v>
      </c>
      <c r="V79" s="214">
        <f t="shared" si="12"/>
        <v>0</v>
      </c>
      <c r="W79" s="215">
        <f t="shared" si="12"/>
        <v>250</v>
      </c>
      <c r="X79" s="215">
        <f t="shared" si="12"/>
        <v>250</v>
      </c>
      <c r="Y79" s="214">
        <f t="shared" si="12"/>
        <v>250</v>
      </c>
      <c r="Z79" s="214">
        <f t="shared" si="12"/>
        <v>250</v>
      </c>
      <c r="AA79" s="214">
        <f t="shared" si="12"/>
        <v>250</v>
      </c>
      <c r="AB79" s="214">
        <f t="shared" si="12"/>
        <v>250</v>
      </c>
      <c r="AC79" s="214">
        <f t="shared" si="12"/>
        <v>250</v>
      </c>
      <c r="AD79" s="215">
        <f t="shared" si="12"/>
        <v>0</v>
      </c>
      <c r="AE79" s="215">
        <f t="shared" si="12"/>
        <v>0</v>
      </c>
      <c r="AF79" s="214">
        <f t="shared" si="12"/>
        <v>0</v>
      </c>
      <c r="AG79" s="214">
        <f t="shared" si="12"/>
        <v>0</v>
      </c>
      <c r="AH79" s="216">
        <f t="shared" si="12"/>
        <v>0</v>
      </c>
    </row>
    <row r="80" spans="1:34" x14ac:dyDescent="0.3">
      <c r="A80" s="239">
        <f t="shared" si="7"/>
        <v>42985</v>
      </c>
      <c r="B80" s="58"/>
      <c r="C80" s="59">
        <f>SUM(D80:AH80)</f>
        <v>2500</v>
      </c>
      <c r="D80" s="308">
        <f t="shared" si="13"/>
        <v>0</v>
      </c>
      <c r="E80" s="218">
        <f t="shared" si="13"/>
        <v>0</v>
      </c>
      <c r="F80" s="218">
        <f t="shared" si="13"/>
        <v>0</v>
      </c>
      <c r="G80" s="218">
        <f t="shared" si="13"/>
        <v>0</v>
      </c>
      <c r="H80" s="218">
        <f t="shared" si="13"/>
        <v>0</v>
      </c>
      <c r="I80" s="219">
        <f t="shared" si="13"/>
        <v>0</v>
      </c>
      <c r="J80" s="219">
        <f t="shared" si="13"/>
        <v>0</v>
      </c>
      <c r="K80" s="218">
        <f t="shared" si="13"/>
        <v>0</v>
      </c>
      <c r="L80" s="218">
        <f t="shared" si="13"/>
        <v>150</v>
      </c>
      <c r="M80" s="218">
        <f t="shared" si="13"/>
        <v>150</v>
      </c>
      <c r="N80" s="218">
        <f t="shared" si="13"/>
        <v>150</v>
      </c>
      <c r="O80" s="218">
        <f t="shared" si="13"/>
        <v>150</v>
      </c>
      <c r="P80" s="219">
        <f t="shared" si="13"/>
        <v>150</v>
      </c>
      <c r="Q80" s="219">
        <f t="shared" si="13"/>
        <v>0</v>
      </c>
      <c r="R80" s="218">
        <f t="shared" si="12"/>
        <v>0</v>
      </c>
      <c r="S80" s="218">
        <f t="shared" si="12"/>
        <v>0</v>
      </c>
      <c r="T80" s="218">
        <f t="shared" si="12"/>
        <v>0</v>
      </c>
      <c r="U80" s="218">
        <f t="shared" si="12"/>
        <v>0</v>
      </c>
      <c r="V80" s="218">
        <f t="shared" si="12"/>
        <v>0</v>
      </c>
      <c r="W80" s="219">
        <f t="shared" si="12"/>
        <v>250</v>
      </c>
      <c r="X80" s="219">
        <f t="shared" si="12"/>
        <v>250</v>
      </c>
      <c r="Y80" s="218">
        <f t="shared" si="12"/>
        <v>250</v>
      </c>
      <c r="Z80" s="218">
        <f t="shared" si="12"/>
        <v>250</v>
      </c>
      <c r="AA80" s="218">
        <f t="shared" si="12"/>
        <v>250</v>
      </c>
      <c r="AB80" s="218">
        <f t="shared" si="12"/>
        <v>250</v>
      </c>
      <c r="AC80" s="218">
        <f t="shared" si="12"/>
        <v>250</v>
      </c>
      <c r="AD80" s="219">
        <f t="shared" si="12"/>
        <v>0</v>
      </c>
      <c r="AE80" s="219">
        <f t="shared" si="12"/>
        <v>0</v>
      </c>
      <c r="AF80" s="218">
        <f t="shared" si="12"/>
        <v>0</v>
      </c>
      <c r="AG80" s="218">
        <f t="shared" si="12"/>
        <v>0</v>
      </c>
      <c r="AH80" s="220">
        <f t="shared" si="12"/>
        <v>0</v>
      </c>
    </row>
    <row r="81" spans="1:34" x14ac:dyDescent="0.3">
      <c r="A81" s="239">
        <f t="shared" si="7"/>
        <v>42992</v>
      </c>
      <c r="B81" s="58"/>
      <c r="C81" s="59">
        <f t="shared" ref="C81:C92" si="14">SUM(D81:AH81)</f>
        <v>6100</v>
      </c>
      <c r="D81" s="308">
        <f t="shared" si="13"/>
        <v>0</v>
      </c>
      <c r="E81" s="218">
        <f t="shared" si="13"/>
        <v>0</v>
      </c>
      <c r="F81" s="218">
        <f t="shared" si="13"/>
        <v>0</v>
      </c>
      <c r="G81" s="218">
        <f t="shared" si="13"/>
        <v>0</v>
      </c>
      <c r="H81" s="218">
        <f t="shared" si="13"/>
        <v>0</v>
      </c>
      <c r="I81" s="219">
        <f t="shared" si="13"/>
        <v>0</v>
      </c>
      <c r="J81" s="219">
        <f t="shared" si="13"/>
        <v>0</v>
      </c>
      <c r="K81" s="218">
        <f t="shared" si="13"/>
        <v>0</v>
      </c>
      <c r="L81" s="218">
        <f t="shared" si="13"/>
        <v>150</v>
      </c>
      <c r="M81" s="218">
        <f t="shared" si="13"/>
        <v>150</v>
      </c>
      <c r="N81" s="218">
        <f t="shared" si="13"/>
        <v>150</v>
      </c>
      <c r="O81" s="218">
        <f t="shared" si="13"/>
        <v>150</v>
      </c>
      <c r="P81" s="219">
        <f t="shared" si="13"/>
        <v>150</v>
      </c>
      <c r="Q81" s="219">
        <f t="shared" si="13"/>
        <v>0</v>
      </c>
      <c r="R81" s="218">
        <f t="shared" si="12"/>
        <v>0</v>
      </c>
      <c r="S81" s="218">
        <f t="shared" si="12"/>
        <v>1800</v>
      </c>
      <c r="T81" s="218">
        <f t="shared" si="12"/>
        <v>1800</v>
      </c>
      <c r="U81" s="218">
        <f t="shared" si="12"/>
        <v>0</v>
      </c>
      <c r="V81" s="218">
        <f t="shared" si="12"/>
        <v>0</v>
      </c>
      <c r="W81" s="219">
        <f t="shared" si="12"/>
        <v>250</v>
      </c>
      <c r="X81" s="219">
        <f t="shared" si="12"/>
        <v>250</v>
      </c>
      <c r="Y81" s="218">
        <f t="shared" si="12"/>
        <v>250</v>
      </c>
      <c r="Z81" s="218">
        <f t="shared" si="12"/>
        <v>250</v>
      </c>
      <c r="AA81" s="218">
        <f t="shared" si="12"/>
        <v>250</v>
      </c>
      <c r="AB81" s="218">
        <f t="shared" si="12"/>
        <v>250</v>
      </c>
      <c r="AC81" s="218">
        <f t="shared" si="12"/>
        <v>250</v>
      </c>
      <c r="AD81" s="219">
        <f t="shared" si="12"/>
        <v>0</v>
      </c>
      <c r="AE81" s="219">
        <f t="shared" si="12"/>
        <v>0</v>
      </c>
      <c r="AF81" s="218">
        <f t="shared" si="12"/>
        <v>0</v>
      </c>
      <c r="AG81" s="218">
        <f t="shared" si="12"/>
        <v>0</v>
      </c>
      <c r="AH81" s="220">
        <f t="shared" si="12"/>
        <v>0</v>
      </c>
    </row>
    <row r="82" spans="1:34" x14ac:dyDescent="0.3">
      <c r="A82" s="239">
        <f t="shared" si="7"/>
        <v>42999</v>
      </c>
      <c r="B82" s="58"/>
      <c r="C82" s="59">
        <f t="shared" si="14"/>
        <v>6896</v>
      </c>
      <c r="D82" s="308">
        <f t="shared" si="13"/>
        <v>398</v>
      </c>
      <c r="E82" s="218">
        <f t="shared" si="13"/>
        <v>398</v>
      </c>
      <c r="F82" s="218">
        <f t="shared" si="13"/>
        <v>0</v>
      </c>
      <c r="G82" s="218">
        <f t="shared" si="13"/>
        <v>0</v>
      </c>
      <c r="H82" s="218">
        <f t="shared" si="13"/>
        <v>0</v>
      </c>
      <c r="I82" s="219">
        <f t="shared" si="13"/>
        <v>0</v>
      </c>
      <c r="J82" s="219">
        <f t="shared" si="13"/>
        <v>0</v>
      </c>
      <c r="K82" s="218">
        <f t="shared" si="13"/>
        <v>0</v>
      </c>
      <c r="L82" s="218">
        <f t="shared" si="13"/>
        <v>150</v>
      </c>
      <c r="M82" s="218">
        <f t="shared" si="13"/>
        <v>150</v>
      </c>
      <c r="N82" s="218">
        <f t="shared" si="13"/>
        <v>150</v>
      </c>
      <c r="O82" s="218">
        <f t="shared" si="13"/>
        <v>150</v>
      </c>
      <c r="P82" s="219">
        <f t="shared" si="13"/>
        <v>150</v>
      </c>
      <c r="Q82" s="219">
        <f t="shared" si="13"/>
        <v>0</v>
      </c>
      <c r="R82" s="218">
        <f t="shared" si="12"/>
        <v>0</v>
      </c>
      <c r="S82" s="218">
        <f t="shared" si="12"/>
        <v>1800</v>
      </c>
      <c r="T82" s="218">
        <f t="shared" si="12"/>
        <v>1800</v>
      </c>
      <c r="U82" s="218">
        <f t="shared" si="12"/>
        <v>0</v>
      </c>
      <c r="V82" s="218">
        <f t="shared" si="12"/>
        <v>0</v>
      </c>
      <c r="W82" s="219">
        <f t="shared" si="12"/>
        <v>250</v>
      </c>
      <c r="X82" s="219">
        <f t="shared" si="12"/>
        <v>250</v>
      </c>
      <c r="Y82" s="218">
        <f t="shared" si="12"/>
        <v>250</v>
      </c>
      <c r="Z82" s="218">
        <f t="shared" si="12"/>
        <v>250</v>
      </c>
      <c r="AA82" s="218">
        <f t="shared" si="12"/>
        <v>250</v>
      </c>
      <c r="AB82" s="218">
        <f t="shared" si="12"/>
        <v>250</v>
      </c>
      <c r="AC82" s="218">
        <f t="shared" si="12"/>
        <v>250</v>
      </c>
      <c r="AD82" s="219">
        <f t="shared" si="12"/>
        <v>0</v>
      </c>
      <c r="AE82" s="219">
        <f t="shared" si="12"/>
        <v>0</v>
      </c>
      <c r="AF82" s="218">
        <f t="shared" si="12"/>
        <v>0</v>
      </c>
      <c r="AG82" s="218">
        <f t="shared" si="12"/>
        <v>0</v>
      </c>
      <c r="AH82" s="220">
        <f t="shared" si="12"/>
        <v>0</v>
      </c>
    </row>
    <row r="83" spans="1:34" hidden="1" x14ac:dyDescent="0.3">
      <c r="A83" s="239">
        <f t="shared" si="7"/>
        <v>43006</v>
      </c>
      <c r="B83" s="58"/>
      <c r="C83" s="59">
        <f t="shared" si="14"/>
        <v>6896</v>
      </c>
      <c r="D83" s="308">
        <f t="shared" si="13"/>
        <v>398</v>
      </c>
      <c r="E83" s="218">
        <f t="shared" si="13"/>
        <v>398</v>
      </c>
      <c r="F83" s="218">
        <f t="shared" si="13"/>
        <v>0</v>
      </c>
      <c r="G83" s="218">
        <f t="shared" si="13"/>
        <v>0</v>
      </c>
      <c r="H83" s="218">
        <f t="shared" si="13"/>
        <v>0</v>
      </c>
      <c r="I83" s="219">
        <f t="shared" si="13"/>
        <v>0</v>
      </c>
      <c r="J83" s="219">
        <f t="shared" si="13"/>
        <v>0</v>
      </c>
      <c r="K83" s="218">
        <f t="shared" si="13"/>
        <v>0</v>
      </c>
      <c r="L83" s="218">
        <f t="shared" si="13"/>
        <v>150</v>
      </c>
      <c r="M83" s="218">
        <f t="shared" si="13"/>
        <v>150</v>
      </c>
      <c r="N83" s="218">
        <f t="shared" si="13"/>
        <v>150</v>
      </c>
      <c r="O83" s="218">
        <f t="shared" si="13"/>
        <v>150</v>
      </c>
      <c r="P83" s="219">
        <f t="shared" si="13"/>
        <v>150</v>
      </c>
      <c r="Q83" s="219">
        <f t="shared" si="13"/>
        <v>0</v>
      </c>
      <c r="R83" s="218">
        <f t="shared" si="12"/>
        <v>0</v>
      </c>
      <c r="S83" s="218">
        <f t="shared" si="12"/>
        <v>1800</v>
      </c>
      <c r="T83" s="218">
        <f t="shared" si="12"/>
        <v>1800</v>
      </c>
      <c r="U83" s="218">
        <f t="shared" si="12"/>
        <v>0</v>
      </c>
      <c r="V83" s="218">
        <f t="shared" si="12"/>
        <v>0</v>
      </c>
      <c r="W83" s="219">
        <f t="shared" si="12"/>
        <v>250</v>
      </c>
      <c r="X83" s="219">
        <f t="shared" si="12"/>
        <v>250</v>
      </c>
      <c r="Y83" s="218">
        <f t="shared" si="12"/>
        <v>250</v>
      </c>
      <c r="Z83" s="218">
        <f t="shared" si="12"/>
        <v>250</v>
      </c>
      <c r="AA83" s="218">
        <f t="shared" si="12"/>
        <v>250</v>
      </c>
      <c r="AB83" s="218">
        <f t="shared" si="12"/>
        <v>250</v>
      </c>
      <c r="AC83" s="218">
        <f t="shared" si="12"/>
        <v>250</v>
      </c>
      <c r="AD83" s="219">
        <f t="shared" si="12"/>
        <v>0</v>
      </c>
      <c r="AE83" s="219">
        <f t="shared" si="12"/>
        <v>0</v>
      </c>
      <c r="AF83" s="218">
        <f t="shared" si="12"/>
        <v>0</v>
      </c>
      <c r="AG83" s="218">
        <f t="shared" si="12"/>
        <v>0</v>
      </c>
      <c r="AH83" s="220">
        <f t="shared" si="12"/>
        <v>0</v>
      </c>
    </row>
    <row r="84" spans="1:34" hidden="1" x14ac:dyDescent="0.3">
      <c r="A84" s="239">
        <f t="shared" si="7"/>
        <v>43013</v>
      </c>
      <c r="B84" s="58"/>
      <c r="C84" s="59">
        <f t="shared" si="14"/>
        <v>8077</v>
      </c>
      <c r="D84" s="308">
        <f t="shared" si="13"/>
        <v>398</v>
      </c>
      <c r="E84" s="218">
        <f t="shared" si="13"/>
        <v>398</v>
      </c>
      <c r="F84" s="218">
        <f t="shared" si="13"/>
        <v>0</v>
      </c>
      <c r="G84" s="218">
        <f t="shared" si="13"/>
        <v>0</v>
      </c>
      <c r="H84" s="218">
        <f t="shared" si="13"/>
        <v>0</v>
      </c>
      <c r="I84" s="219">
        <f t="shared" si="13"/>
        <v>0</v>
      </c>
      <c r="J84" s="219">
        <f>J32*J136</f>
        <v>0</v>
      </c>
      <c r="K84" s="218">
        <f t="shared" si="13"/>
        <v>0</v>
      </c>
      <c r="L84" s="218">
        <f t="shared" si="13"/>
        <v>150</v>
      </c>
      <c r="M84" s="218">
        <f t="shared" si="13"/>
        <v>150</v>
      </c>
      <c r="N84" s="218">
        <f t="shared" si="13"/>
        <v>150</v>
      </c>
      <c r="O84" s="218">
        <f t="shared" si="13"/>
        <v>150</v>
      </c>
      <c r="P84" s="219">
        <f t="shared" si="13"/>
        <v>150</v>
      </c>
      <c r="Q84" s="219">
        <f t="shared" si="13"/>
        <v>0</v>
      </c>
      <c r="R84" s="218">
        <f t="shared" si="12"/>
        <v>0</v>
      </c>
      <c r="S84" s="218">
        <f t="shared" si="12"/>
        <v>1800</v>
      </c>
      <c r="T84" s="218">
        <f t="shared" si="12"/>
        <v>1842</v>
      </c>
      <c r="U84" s="218">
        <f t="shared" si="12"/>
        <v>254</v>
      </c>
      <c r="V84" s="218">
        <f t="shared" si="12"/>
        <v>254</v>
      </c>
      <c r="W84" s="219">
        <f t="shared" si="12"/>
        <v>565.5</v>
      </c>
      <c r="X84" s="219">
        <f t="shared" si="12"/>
        <v>565.5</v>
      </c>
      <c r="Y84" s="218">
        <f t="shared" si="12"/>
        <v>250</v>
      </c>
      <c r="Z84" s="218">
        <f t="shared" si="12"/>
        <v>250</v>
      </c>
      <c r="AA84" s="218">
        <f t="shared" si="12"/>
        <v>250</v>
      </c>
      <c r="AB84" s="218">
        <f t="shared" si="12"/>
        <v>250</v>
      </c>
      <c r="AC84" s="218">
        <f t="shared" si="12"/>
        <v>250</v>
      </c>
      <c r="AD84" s="219">
        <f t="shared" si="12"/>
        <v>0</v>
      </c>
      <c r="AE84" s="219">
        <f t="shared" si="12"/>
        <v>0</v>
      </c>
      <c r="AF84" s="218">
        <f t="shared" si="12"/>
        <v>0</v>
      </c>
      <c r="AG84" s="218">
        <f t="shared" si="12"/>
        <v>0</v>
      </c>
      <c r="AH84" s="220">
        <f t="shared" si="12"/>
        <v>0</v>
      </c>
    </row>
    <row r="85" spans="1:34" hidden="1" outlineLevel="1" x14ac:dyDescent="0.3">
      <c r="A85" s="239">
        <f t="shared" si="7"/>
        <v>43020</v>
      </c>
      <c r="B85" s="58"/>
      <c r="C85" s="59">
        <f t="shared" si="14"/>
        <v>10462</v>
      </c>
      <c r="D85" s="308">
        <f t="shared" ref="D85:AH85" si="15">D33*D137</f>
        <v>398</v>
      </c>
      <c r="E85" s="218">
        <f t="shared" si="15"/>
        <v>398</v>
      </c>
      <c r="F85" s="218">
        <f t="shared" si="15"/>
        <v>0</v>
      </c>
      <c r="G85" s="218">
        <f t="shared" si="15"/>
        <v>0</v>
      </c>
      <c r="H85" s="218">
        <f t="shared" si="15"/>
        <v>0</v>
      </c>
      <c r="I85" s="219">
        <f t="shared" si="15"/>
        <v>0</v>
      </c>
      <c r="J85" s="219">
        <f t="shared" si="15"/>
        <v>190</v>
      </c>
      <c r="K85" s="218">
        <f t="shared" si="15"/>
        <v>190</v>
      </c>
      <c r="L85" s="218">
        <f t="shared" si="15"/>
        <v>340</v>
      </c>
      <c r="M85" s="218">
        <f t="shared" si="15"/>
        <v>340</v>
      </c>
      <c r="N85" s="218">
        <f t="shared" si="15"/>
        <v>300</v>
      </c>
      <c r="O85" s="218">
        <f t="shared" si="15"/>
        <v>150</v>
      </c>
      <c r="P85" s="219">
        <f t="shared" si="15"/>
        <v>450</v>
      </c>
      <c r="Q85" s="219">
        <f t="shared" si="15"/>
        <v>0</v>
      </c>
      <c r="R85" s="218">
        <f t="shared" si="15"/>
        <v>0</v>
      </c>
      <c r="S85" s="218">
        <f t="shared" si="15"/>
        <v>2160</v>
      </c>
      <c r="T85" s="218">
        <f t="shared" si="15"/>
        <v>2149</v>
      </c>
      <c r="U85" s="218">
        <f t="shared" si="15"/>
        <v>508</v>
      </c>
      <c r="V85" s="218">
        <f t="shared" si="15"/>
        <v>508</v>
      </c>
      <c r="W85" s="219">
        <f t="shared" si="15"/>
        <v>565.5</v>
      </c>
      <c r="X85" s="219">
        <f t="shared" si="15"/>
        <v>565.5</v>
      </c>
      <c r="Y85" s="218">
        <f t="shared" si="15"/>
        <v>250</v>
      </c>
      <c r="Z85" s="218">
        <f t="shared" si="15"/>
        <v>250</v>
      </c>
      <c r="AA85" s="218">
        <f t="shared" si="15"/>
        <v>250</v>
      </c>
      <c r="AB85" s="218">
        <f t="shared" si="15"/>
        <v>250</v>
      </c>
      <c r="AC85" s="218">
        <f t="shared" si="15"/>
        <v>250</v>
      </c>
      <c r="AD85" s="219">
        <f t="shared" si="15"/>
        <v>0</v>
      </c>
      <c r="AE85" s="219">
        <f t="shared" si="15"/>
        <v>0</v>
      </c>
      <c r="AF85" s="218">
        <f t="shared" si="15"/>
        <v>0</v>
      </c>
      <c r="AG85" s="218">
        <f t="shared" si="15"/>
        <v>0</v>
      </c>
      <c r="AH85" s="220">
        <f t="shared" si="15"/>
        <v>0</v>
      </c>
    </row>
    <row r="86" spans="1:34" hidden="1" outlineLevel="1" x14ac:dyDescent="0.3">
      <c r="A86" s="239">
        <f t="shared" si="7"/>
        <v>43027</v>
      </c>
      <c r="B86" s="58"/>
      <c r="C86" s="59">
        <f t="shared" si="14"/>
        <v>10462</v>
      </c>
      <c r="D86" s="308">
        <f t="shared" ref="D86:AH86" si="16">D34*D138</f>
        <v>398</v>
      </c>
      <c r="E86" s="218">
        <f t="shared" si="16"/>
        <v>398</v>
      </c>
      <c r="F86" s="218">
        <f t="shared" si="16"/>
        <v>0</v>
      </c>
      <c r="G86" s="218">
        <f t="shared" si="16"/>
        <v>0</v>
      </c>
      <c r="H86" s="218">
        <f t="shared" si="16"/>
        <v>0</v>
      </c>
      <c r="I86" s="219">
        <f t="shared" si="16"/>
        <v>0</v>
      </c>
      <c r="J86" s="219">
        <f t="shared" si="16"/>
        <v>190</v>
      </c>
      <c r="K86" s="218">
        <f t="shared" si="16"/>
        <v>190</v>
      </c>
      <c r="L86" s="218">
        <f t="shared" si="16"/>
        <v>340</v>
      </c>
      <c r="M86" s="218">
        <f t="shared" si="16"/>
        <v>340</v>
      </c>
      <c r="N86" s="218">
        <f t="shared" si="16"/>
        <v>300</v>
      </c>
      <c r="O86" s="218">
        <f t="shared" si="16"/>
        <v>150</v>
      </c>
      <c r="P86" s="219">
        <f t="shared" si="16"/>
        <v>450</v>
      </c>
      <c r="Q86" s="219">
        <f t="shared" si="16"/>
        <v>0</v>
      </c>
      <c r="R86" s="218">
        <f t="shared" si="16"/>
        <v>0</v>
      </c>
      <c r="S86" s="218">
        <f t="shared" si="16"/>
        <v>2160</v>
      </c>
      <c r="T86" s="218">
        <f t="shared" si="16"/>
        <v>2149</v>
      </c>
      <c r="U86" s="218">
        <f t="shared" si="16"/>
        <v>508</v>
      </c>
      <c r="V86" s="218">
        <f t="shared" si="16"/>
        <v>508</v>
      </c>
      <c r="W86" s="219">
        <f t="shared" si="16"/>
        <v>565.5</v>
      </c>
      <c r="X86" s="219">
        <f t="shared" si="16"/>
        <v>565.5</v>
      </c>
      <c r="Y86" s="218">
        <f t="shared" si="16"/>
        <v>250</v>
      </c>
      <c r="Z86" s="218">
        <f t="shared" si="16"/>
        <v>250</v>
      </c>
      <c r="AA86" s="218">
        <f t="shared" si="16"/>
        <v>250</v>
      </c>
      <c r="AB86" s="218">
        <f t="shared" si="16"/>
        <v>250</v>
      </c>
      <c r="AC86" s="218">
        <f t="shared" si="16"/>
        <v>250</v>
      </c>
      <c r="AD86" s="219">
        <f t="shared" si="16"/>
        <v>0</v>
      </c>
      <c r="AE86" s="219">
        <f t="shared" si="16"/>
        <v>0</v>
      </c>
      <c r="AF86" s="218">
        <f t="shared" si="16"/>
        <v>0</v>
      </c>
      <c r="AG86" s="218">
        <f t="shared" si="16"/>
        <v>0</v>
      </c>
      <c r="AH86" s="220">
        <f t="shared" si="16"/>
        <v>0</v>
      </c>
    </row>
    <row r="87" spans="1:34" hidden="1" outlineLevel="1" x14ac:dyDescent="0.3">
      <c r="A87" s="239">
        <f t="shared" si="7"/>
        <v>43034</v>
      </c>
      <c r="B87" s="58"/>
      <c r="C87" s="59">
        <f t="shared" si="14"/>
        <v>10462</v>
      </c>
      <c r="D87" s="308">
        <f t="shared" ref="D87:AH87" si="17">D35*D139</f>
        <v>398</v>
      </c>
      <c r="E87" s="218">
        <f t="shared" si="17"/>
        <v>398</v>
      </c>
      <c r="F87" s="218">
        <f t="shared" si="17"/>
        <v>0</v>
      </c>
      <c r="G87" s="218">
        <f t="shared" si="17"/>
        <v>0</v>
      </c>
      <c r="H87" s="218">
        <f t="shared" si="17"/>
        <v>0</v>
      </c>
      <c r="I87" s="219">
        <f t="shared" si="17"/>
        <v>0</v>
      </c>
      <c r="J87" s="219">
        <f t="shared" si="17"/>
        <v>190</v>
      </c>
      <c r="K87" s="218">
        <f t="shared" si="17"/>
        <v>190</v>
      </c>
      <c r="L87" s="218">
        <f t="shared" si="17"/>
        <v>340</v>
      </c>
      <c r="M87" s="218">
        <f t="shared" si="17"/>
        <v>340</v>
      </c>
      <c r="N87" s="218">
        <f t="shared" si="17"/>
        <v>300</v>
      </c>
      <c r="O87" s="218">
        <f t="shared" si="17"/>
        <v>150</v>
      </c>
      <c r="P87" s="219">
        <f t="shared" si="17"/>
        <v>450</v>
      </c>
      <c r="Q87" s="219">
        <f t="shared" si="17"/>
        <v>0</v>
      </c>
      <c r="R87" s="218">
        <f t="shared" si="17"/>
        <v>0</v>
      </c>
      <c r="S87" s="218">
        <f t="shared" si="17"/>
        <v>2160</v>
      </c>
      <c r="T87" s="218">
        <f t="shared" si="17"/>
        <v>2149</v>
      </c>
      <c r="U87" s="218">
        <f t="shared" si="17"/>
        <v>508</v>
      </c>
      <c r="V87" s="218">
        <f t="shared" si="17"/>
        <v>508</v>
      </c>
      <c r="W87" s="219">
        <f t="shared" si="17"/>
        <v>565.5</v>
      </c>
      <c r="X87" s="219">
        <f t="shared" si="17"/>
        <v>565.5</v>
      </c>
      <c r="Y87" s="218">
        <f t="shared" si="17"/>
        <v>250</v>
      </c>
      <c r="Z87" s="218">
        <f t="shared" si="17"/>
        <v>250</v>
      </c>
      <c r="AA87" s="218">
        <f t="shared" si="17"/>
        <v>250</v>
      </c>
      <c r="AB87" s="218">
        <f t="shared" si="17"/>
        <v>250</v>
      </c>
      <c r="AC87" s="218">
        <f t="shared" si="17"/>
        <v>250</v>
      </c>
      <c r="AD87" s="219">
        <f t="shared" si="17"/>
        <v>0</v>
      </c>
      <c r="AE87" s="219">
        <f t="shared" si="17"/>
        <v>0</v>
      </c>
      <c r="AF87" s="218">
        <f t="shared" si="17"/>
        <v>0</v>
      </c>
      <c r="AG87" s="218">
        <f t="shared" si="17"/>
        <v>0</v>
      </c>
      <c r="AH87" s="220">
        <f t="shared" si="17"/>
        <v>0</v>
      </c>
    </row>
    <row r="88" spans="1:34" hidden="1" outlineLevel="1" x14ac:dyDescent="0.3">
      <c r="A88" s="239">
        <f t="shared" si="7"/>
        <v>43041</v>
      </c>
      <c r="B88" s="58"/>
      <c r="C88" s="59">
        <f t="shared" si="14"/>
        <v>10462</v>
      </c>
      <c r="D88" s="308">
        <f t="shared" ref="D88:AH88" si="18">D36*D140</f>
        <v>398</v>
      </c>
      <c r="E88" s="218">
        <f t="shared" si="18"/>
        <v>398</v>
      </c>
      <c r="F88" s="218">
        <f t="shared" si="18"/>
        <v>0</v>
      </c>
      <c r="G88" s="218">
        <f t="shared" si="18"/>
        <v>0</v>
      </c>
      <c r="H88" s="218">
        <f t="shared" si="18"/>
        <v>0</v>
      </c>
      <c r="I88" s="219">
        <f t="shared" si="18"/>
        <v>0</v>
      </c>
      <c r="J88" s="219">
        <f t="shared" si="18"/>
        <v>190</v>
      </c>
      <c r="K88" s="218">
        <f t="shared" si="18"/>
        <v>190</v>
      </c>
      <c r="L88" s="218">
        <f t="shared" si="18"/>
        <v>340</v>
      </c>
      <c r="M88" s="218">
        <f t="shared" si="18"/>
        <v>340</v>
      </c>
      <c r="N88" s="218">
        <f t="shared" si="18"/>
        <v>300</v>
      </c>
      <c r="O88" s="218">
        <f t="shared" si="18"/>
        <v>150</v>
      </c>
      <c r="P88" s="219">
        <f t="shared" si="18"/>
        <v>450</v>
      </c>
      <c r="Q88" s="219">
        <f t="shared" si="18"/>
        <v>0</v>
      </c>
      <c r="R88" s="218">
        <f t="shared" si="18"/>
        <v>0</v>
      </c>
      <c r="S88" s="218">
        <f t="shared" si="18"/>
        <v>2160</v>
      </c>
      <c r="T88" s="218">
        <f t="shared" si="18"/>
        <v>2149</v>
      </c>
      <c r="U88" s="218">
        <f t="shared" si="18"/>
        <v>508</v>
      </c>
      <c r="V88" s="218">
        <f t="shared" si="18"/>
        <v>508</v>
      </c>
      <c r="W88" s="219">
        <f t="shared" si="18"/>
        <v>565.5</v>
      </c>
      <c r="X88" s="219">
        <f t="shared" si="18"/>
        <v>565.5</v>
      </c>
      <c r="Y88" s="218">
        <f t="shared" si="18"/>
        <v>250</v>
      </c>
      <c r="Z88" s="218">
        <f t="shared" si="18"/>
        <v>250</v>
      </c>
      <c r="AA88" s="218">
        <f t="shared" si="18"/>
        <v>250</v>
      </c>
      <c r="AB88" s="218">
        <f t="shared" si="18"/>
        <v>250</v>
      </c>
      <c r="AC88" s="218">
        <f t="shared" si="18"/>
        <v>250</v>
      </c>
      <c r="AD88" s="219">
        <f t="shared" si="18"/>
        <v>0</v>
      </c>
      <c r="AE88" s="219">
        <f t="shared" si="18"/>
        <v>0</v>
      </c>
      <c r="AF88" s="218">
        <f t="shared" si="18"/>
        <v>0</v>
      </c>
      <c r="AG88" s="218">
        <f t="shared" si="18"/>
        <v>0</v>
      </c>
      <c r="AH88" s="220">
        <f t="shared" si="18"/>
        <v>0</v>
      </c>
    </row>
    <row r="89" spans="1:34" hidden="1" outlineLevel="1" x14ac:dyDescent="0.3">
      <c r="A89" s="239">
        <f t="shared" si="7"/>
        <v>43048</v>
      </c>
      <c r="B89" s="58"/>
      <c r="C89" s="59">
        <f t="shared" si="14"/>
        <v>10462</v>
      </c>
      <c r="D89" s="308">
        <f t="shared" ref="D89:AH89" si="19">D37*D141</f>
        <v>398</v>
      </c>
      <c r="E89" s="218">
        <f t="shared" si="19"/>
        <v>398</v>
      </c>
      <c r="F89" s="218">
        <f t="shared" si="19"/>
        <v>0</v>
      </c>
      <c r="G89" s="218">
        <f t="shared" si="19"/>
        <v>0</v>
      </c>
      <c r="H89" s="218">
        <f t="shared" si="19"/>
        <v>0</v>
      </c>
      <c r="I89" s="219">
        <f t="shared" si="19"/>
        <v>0</v>
      </c>
      <c r="J89" s="219">
        <f t="shared" si="19"/>
        <v>190</v>
      </c>
      <c r="K89" s="218">
        <f t="shared" si="19"/>
        <v>190</v>
      </c>
      <c r="L89" s="218">
        <f t="shared" si="19"/>
        <v>340</v>
      </c>
      <c r="M89" s="218">
        <f t="shared" si="19"/>
        <v>340</v>
      </c>
      <c r="N89" s="218">
        <f t="shared" si="19"/>
        <v>300</v>
      </c>
      <c r="O89" s="218">
        <f t="shared" si="19"/>
        <v>150</v>
      </c>
      <c r="P89" s="219">
        <f t="shared" si="19"/>
        <v>450</v>
      </c>
      <c r="Q89" s="219">
        <f t="shared" si="19"/>
        <v>0</v>
      </c>
      <c r="R89" s="218">
        <f t="shared" si="19"/>
        <v>0</v>
      </c>
      <c r="S89" s="218">
        <f t="shared" si="19"/>
        <v>2160</v>
      </c>
      <c r="T89" s="218">
        <f t="shared" si="19"/>
        <v>2149</v>
      </c>
      <c r="U89" s="218">
        <f t="shared" si="19"/>
        <v>508</v>
      </c>
      <c r="V89" s="218">
        <f t="shared" si="19"/>
        <v>508</v>
      </c>
      <c r="W89" s="219">
        <f t="shared" si="19"/>
        <v>565.5</v>
      </c>
      <c r="X89" s="219">
        <f t="shared" si="19"/>
        <v>565.5</v>
      </c>
      <c r="Y89" s="218">
        <f t="shared" si="19"/>
        <v>250</v>
      </c>
      <c r="Z89" s="218">
        <f t="shared" si="19"/>
        <v>250</v>
      </c>
      <c r="AA89" s="218">
        <f t="shared" si="19"/>
        <v>250</v>
      </c>
      <c r="AB89" s="218">
        <f t="shared" si="19"/>
        <v>250</v>
      </c>
      <c r="AC89" s="218">
        <f t="shared" si="19"/>
        <v>250</v>
      </c>
      <c r="AD89" s="219">
        <f t="shared" si="19"/>
        <v>0</v>
      </c>
      <c r="AE89" s="219">
        <f t="shared" si="19"/>
        <v>0</v>
      </c>
      <c r="AF89" s="218">
        <f t="shared" si="19"/>
        <v>0</v>
      </c>
      <c r="AG89" s="218">
        <f t="shared" si="19"/>
        <v>0</v>
      </c>
      <c r="AH89" s="220">
        <f t="shared" si="19"/>
        <v>0</v>
      </c>
    </row>
    <row r="90" spans="1:34" hidden="1" outlineLevel="1" x14ac:dyDescent="0.3">
      <c r="A90" s="239">
        <f t="shared" si="7"/>
        <v>43055</v>
      </c>
      <c r="B90" s="58"/>
      <c r="C90" s="59">
        <f t="shared" si="14"/>
        <v>10462</v>
      </c>
      <c r="D90" s="308">
        <f t="shared" ref="D90:AH90" si="20">D38*D142</f>
        <v>398</v>
      </c>
      <c r="E90" s="218">
        <f t="shared" si="20"/>
        <v>398</v>
      </c>
      <c r="F90" s="218">
        <f t="shared" si="20"/>
        <v>0</v>
      </c>
      <c r="G90" s="218">
        <f t="shared" si="20"/>
        <v>0</v>
      </c>
      <c r="H90" s="218">
        <f t="shared" si="20"/>
        <v>0</v>
      </c>
      <c r="I90" s="219">
        <f t="shared" si="20"/>
        <v>0</v>
      </c>
      <c r="J90" s="219">
        <f t="shared" si="20"/>
        <v>190</v>
      </c>
      <c r="K90" s="218">
        <f t="shared" si="20"/>
        <v>190</v>
      </c>
      <c r="L90" s="218">
        <f t="shared" si="20"/>
        <v>340</v>
      </c>
      <c r="M90" s="218">
        <f t="shared" si="20"/>
        <v>340</v>
      </c>
      <c r="N90" s="218">
        <f t="shared" si="20"/>
        <v>300</v>
      </c>
      <c r="O90" s="218">
        <f t="shared" si="20"/>
        <v>150</v>
      </c>
      <c r="P90" s="219">
        <f t="shared" si="20"/>
        <v>450</v>
      </c>
      <c r="Q90" s="219">
        <f t="shared" si="20"/>
        <v>0</v>
      </c>
      <c r="R90" s="218">
        <f t="shared" si="20"/>
        <v>0</v>
      </c>
      <c r="S90" s="218">
        <f t="shared" si="20"/>
        <v>2160</v>
      </c>
      <c r="T90" s="218">
        <f t="shared" si="20"/>
        <v>2149</v>
      </c>
      <c r="U90" s="218">
        <f t="shared" si="20"/>
        <v>508</v>
      </c>
      <c r="V90" s="218">
        <f t="shared" si="20"/>
        <v>508</v>
      </c>
      <c r="W90" s="219">
        <f t="shared" si="20"/>
        <v>565.5</v>
      </c>
      <c r="X90" s="219">
        <f t="shared" si="20"/>
        <v>565.5</v>
      </c>
      <c r="Y90" s="218">
        <f t="shared" si="20"/>
        <v>250</v>
      </c>
      <c r="Z90" s="218">
        <f t="shared" si="20"/>
        <v>250</v>
      </c>
      <c r="AA90" s="218">
        <f t="shared" si="20"/>
        <v>250</v>
      </c>
      <c r="AB90" s="218">
        <f t="shared" si="20"/>
        <v>250</v>
      </c>
      <c r="AC90" s="218">
        <f t="shared" si="20"/>
        <v>250</v>
      </c>
      <c r="AD90" s="219">
        <f t="shared" si="20"/>
        <v>0</v>
      </c>
      <c r="AE90" s="219">
        <f t="shared" si="20"/>
        <v>0</v>
      </c>
      <c r="AF90" s="218">
        <f t="shared" si="20"/>
        <v>0</v>
      </c>
      <c r="AG90" s="218">
        <f t="shared" si="20"/>
        <v>0</v>
      </c>
      <c r="AH90" s="220">
        <f t="shared" si="20"/>
        <v>0</v>
      </c>
    </row>
    <row r="91" spans="1:34" hidden="1" outlineLevel="1" x14ac:dyDescent="0.3">
      <c r="A91" s="239">
        <f t="shared" si="7"/>
        <v>43062</v>
      </c>
      <c r="B91" s="58"/>
      <c r="C91" s="59">
        <f t="shared" si="14"/>
        <v>10462</v>
      </c>
      <c r="D91" s="308">
        <f t="shared" ref="D91:AH91" si="21">D39*D143</f>
        <v>398</v>
      </c>
      <c r="E91" s="218">
        <f t="shared" si="21"/>
        <v>398</v>
      </c>
      <c r="F91" s="218">
        <f t="shared" si="21"/>
        <v>0</v>
      </c>
      <c r="G91" s="218">
        <f t="shared" si="21"/>
        <v>0</v>
      </c>
      <c r="H91" s="218">
        <f t="shared" si="21"/>
        <v>0</v>
      </c>
      <c r="I91" s="219">
        <f t="shared" si="21"/>
        <v>0</v>
      </c>
      <c r="J91" s="219">
        <f t="shared" si="21"/>
        <v>190</v>
      </c>
      <c r="K91" s="218">
        <f t="shared" si="21"/>
        <v>190</v>
      </c>
      <c r="L91" s="218">
        <f t="shared" si="21"/>
        <v>340</v>
      </c>
      <c r="M91" s="218">
        <f t="shared" si="21"/>
        <v>340</v>
      </c>
      <c r="N91" s="218">
        <f t="shared" si="21"/>
        <v>300</v>
      </c>
      <c r="O91" s="218">
        <f t="shared" si="21"/>
        <v>150</v>
      </c>
      <c r="P91" s="219">
        <f t="shared" si="21"/>
        <v>450</v>
      </c>
      <c r="Q91" s="219">
        <f t="shared" si="21"/>
        <v>0</v>
      </c>
      <c r="R91" s="218">
        <f t="shared" si="21"/>
        <v>0</v>
      </c>
      <c r="S91" s="218">
        <f t="shared" si="21"/>
        <v>2160</v>
      </c>
      <c r="T91" s="218">
        <f t="shared" si="21"/>
        <v>2149</v>
      </c>
      <c r="U91" s="218">
        <f t="shared" si="21"/>
        <v>508</v>
      </c>
      <c r="V91" s="218">
        <f t="shared" si="21"/>
        <v>508</v>
      </c>
      <c r="W91" s="219">
        <f t="shared" si="21"/>
        <v>565.5</v>
      </c>
      <c r="X91" s="219">
        <f t="shared" si="21"/>
        <v>565.5</v>
      </c>
      <c r="Y91" s="218">
        <f t="shared" si="21"/>
        <v>250</v>
      </c>
      <c r="Z91" s="218">
        <f t="shared" si="21"/>
        <v>250</v>
      </c>
      <c r="AA91" s="218">
        <f t="shared" si="21"/>
        <v>250</v>
      </c>
      <c r="AB91" s="218">
        <f t="shared" si="21"/>
        <v>250</v>
      </c>
      <c r="AC91" s="218">
        <f t="shared" si="21"/>
        <v>250</v>
      </c>
      <c r="AD91" s="219">
        <f t="shared" si="21"/>
        <v>0</v>
      </c>
      <c r="AE91" s="219">
        <f t="shared" si="21"/>
        <v>0</v>
      </c>
      <c r="AF91" s="218">
        <f t="shared" si="21"/>
        <v>0</v>
      </c>
      <c r="AG91" s="218">
        <f t="shared" si="21"/>
        <v>0</v>
      </c>
      <c r="AH91" s="220">
        <f t="shared" si="21"/>
        <v>0</v>
      </c>
    </row>
    <row r="92" spans="1:34" hidden="1" outlineLevel="1" x14ac:dyDescent="0.3">
      <c r="A92" s="240">
        <f t="shared" si="7"/>
        <v>43069</v>
      </c>
      <c r="B92" s="58"/>
      <c r="C92" s="59">
        <f t="shared" si="14"/>
        <v>10462</v>
      </c>
      <c r="D92" s="309">
        <f t="shared" ref="D92:AH92" si="22">D40*D144</f>
        <v>398</v>
      </c>
      <c r="E92" s="222">
        <f t="shared" si="22"/>
        <v>398</v>
      </c>
      <c r="F92" s="222">
        <f t="shared" si="22"/>
        <v>0</v>
      </c>
      <c r="G92" s="222">
        <f t="shared" si="22"/>
        <v>0</v>
      </c>
      <c r="H92" s="222">
        <f t="shared" si="22"/>
        <v>0</v>
      </c>
      <c r="I92" s="219">
        <f t="shared" si="22"/>
        <v>0</v>
      </c>
      <c r="J92" s="219">
        <f t="shared" si="22"/>
        <v>190</v>
      </c>
      <c r="K92" s="222">
        <f t="shared" si="22"/>
        <v>190</v>
      </c>
      <c r="L92" s="222">
        <f t="shared" si="22"/>
        <v>340</v>
      </c>
      <c r="M92" s="222">
        <f t="shared" si="22"/>
        <v>340</v>
      </c>
      <c r="N92" s="222">
        <f t="shared" si="22"/>
        <v>300</v>
      </c>
      <c r="O92" s="222">
        <f t="shared" si="22"/>
        <v>150</v>
      </c>
      <c r="P92" s="219">
        <f t="shared" si="22"/>
        <v>450</v>
      </c>
      <c r="Q92" s="219">
        <f t="shared" si="22"/>
        <v>0</v>
      </c>
      <c r="R92" s="222">
        <f t="shared" si="22"/>
        <v>0</v>
      </c>
      <c r="S92" s="222">
        <f t="shared" si="22"/>
        <v>2160</v>
      </c>
      <c r="T92" s="222">
        <f t="shared" si="22"/>
        <v>2149</v>
      </c>
      <c r="U92" s="222">
        <f t="shared" si="22"/>
        <v>508</v>
      </c>
      <c r="V92" s="222">
        <f t="shared" si="22"/>
        <v>508</v>
      </c>
      <c r="W92" s="219">
        <f t="shared" si="22"/>
        <v>565.5</v>
      </c>
      <c r="X92" s="219">
        <f t="shared" si="22"/>
        <v>565.5</v>
      </c>
      <c r="Y92" s="222">
        <f t="shared" si="22"/>
        <v>250</v>
      </c>
      <c r="Z92" s="222">
        <f t="shared" si="22"/>
        <v>250</v>
      </c>
      <c r="AA92" s="222">
        <f t="shared" si="22"/>
        <v>250</v>
      </c>
      <c r="AB92" s="222">
        <f t="shared" si="22"/>
        <v>250</v>
      </c>
      <c r="AC92" s="222">
        <f t="shared" si="22"/>
        <v>250</v>
      </c>
      <c r="AD92" s="219">
        <f t="shared" si="22"/>
        <v>0</v>
      </c>
      <c r="AE92" s="219">
        <f t="shared" si="22"/>
        <v>0</v>
      </c>
      <c r="AF92" s="222">
        <f t="shared" si="22"/>
        <v>0</v>
      </c>
      <c r="AG92" s="222">
        <f t="shared" si="22"/>
        <v>0</v>
      </c>
      <c r="AH92" s="224">
        <f t="shared" si="22"/>
        <v>0</v>
      </c>
    </row>
    <row r="93" spans="1:34" collapsed="1" x14ac:dyDescent="0.3">
      <c r="A93" s="57"/>
      <c r="B93" s="38"/>
      <c r="C93" s="328">
        <f t="shared" ref="C93:AH93" si="23">C82-C60</f>
        <v>-445695</v>
      </c>
      <c r="D93" s="67">
        <f t="shared" si="23"/>
        <v>-31273</v>
      </c>
      <c r="E93" s="67">
        <f t="shared" si="23"/>
        <v>-31273</v>
      </c>
      <c r="F93" s="67">
        <f t="shared" si="23"/>
        <v>-28152</v>
      </c>
      <c r="G93" s="67">
        <f t="shared" si="23"/>
        <v>-28566</v>
      </c>
      <c r="H93" s="67">
        <f t="shared" si="23"/>
        <v>-28152</v>
      </c>
      <c r="I93" s="67">
        <f t="shared" si="23"/>
        <v>-28152</v>
      </c>
      <c r="J93" s="67">
        <f t="shared" si="23"/>
        <v>-12690</v>
      </c>
      <c r="K93" s="67">
        <f t="shared" si="23"/>
        <v>-8350</v>
      </c>
      <c r="L93" s="67">
        <f t="shared" si="23"/>
        <v>-8200</v>
      </c>
      <c r="M93" s="67">
        <f t="shared" si="23"/>
        <v>-8200</v>
      </c>
      <c r="N93" s="67">
        <f t="shared" si="23"/>
        <v>-7866</v>
      </c>
      <c r="O93" s="67">
        <f t="shared" si="23"/>
        <v>-10490</v>
      </c>
      <c r="P93" s="67">
        <f t="shared" si="23"/>
        <v>-12540</v>
      </c>
      <c r="Q93" s="67">
        <f t="shared" si="23"/>
        <v>-11840</v>
      </c>
      <c r="R93" s="67">
        <f t="shared" si="23"/>
        <v>-8350</v>
      </c>
      <c r="S93" s="67">
        <f t="shared" si="23"/>
        <v>-6550</v>
      </c>
      <c r="T93" s="67">
        <f t="shared" si="23"/>
        <v>-6550</v>
      </c>
      <c r="U93" s="67">
        <f t="shared" si="23"/>
        <v>-8350</v>
      </c>
      <c r="V93" s="67">
        <f t="shared" si="23"/>
        <v>-10650</v>
      </c>
      <c r="W93" s="67">
        <f t="shared" si="23"/>
        <v>-12430</v>
      </c>
      <c r="X93" s="67">
        <f t="shared" si="23"/>
        <v>-11580</v>
      </c>
      <c r="Y93" s="67">
        <f t="shared" si="23"/>
        <v>-8094</v>
      </c>
      <c r="Z93" s="67">
        <f t="shared" si="23"/>
        <v>-8094</v>
      </c>
      <c r="AA93" s="67">
        <f t="shared" si="23"/>
        <v>-8094</v>
      </c>
      <c r="AB93" s="67">
        <f t="shared" si="23"/>
        <v>-8094</v>
      </c>
      <c r="AC93" s="67">
        <f t="shared" si="23"/>
        <v>-11230</v>
      </c>
      <c r="AD93" s="67">
        <f t="shared" si="23"/>
        <v>-21450</v>
      </c>
      <c r="AE93" s="67">
        <f t="shared" si="23"/>
        <v>-16800</v>
      </c>
      <c r="AF93" s="67">
        <f t="shared" si="23"/>
        <v>-14544</v>
      </c>
      <c r="AG93" s="67">
        <f t="shared" si="23"/>
        <v>-14544</v>
      </c>
      <c r="AH93" s="67">
        <f t="shared" si="23"/>
        <v>-14547</v>
      </c>
    </row>
    <row r="94" spans="1:34" ht="15.6" x14ac:dyDescent="0.3">
      <c r="C94" s="283"/>
    </row>
    <row r="96" spans="1:34" x14ac:dyDescent="0.3">
      <c r="C96" s="68">
        <f t="shared" ref="C96:T96" si="24">C44</f>
        <v>42978</v>
      </c>
      <c r="D96" s="68">
        <f t="shared" si="24"/>
        <v>42985</v>
      </c>
      <c r="E96" s="68">
        <f t="shared" si="24"/>
        <v>42992</v>
      </c>
      <c r="F96" s="68">
        <f t="shared" si="24"/>
        <v>42999</v>
      </c>
      <c r="G96" s="68">
        <f t="shared" si="24"/>
        <v>43006</v>
      </c>
      <c r="H96" s="68">
        <f t="shared" si="24"/>
        <v>43013</v>
      </c>
      <c r="I96" s="68">
        <f t="shared" si="24"/>
        <v>43020</v>
      </c>
      <c r="J96" s="68">
        <f t="shared" si="24"/>
        <v>43027</v>
      </c>
      <c r="K96" s="68">
        <f t="shared" si="24"/>
        <v>43034</v>
      </c>
      <c r="L96" s="68">
        <f t="shared" si="24"/>
        <v>43041</v>
      </c>
      <c r="M96" s="68">
        <f t="shared" si="24"/>
        <v>43048</v>
      </c>
      <c r="N96" s="68">
        <f t="shared" si="24"/>
        <v>43055</v>
      </c>
      <c r="O96" s="68">
        <f t="shared" si="24"/>
        <v>43062</v>
      </c>
      <c r="P96" s="68">
        <f t="shared" si="24"/>
        <v>43069</v>
      </c>
      <c r="Q96" s="68">
        <f t="shared" si="24"/>
        <v>43076</v>
      </c>
      <c r="R96" s="68">
        <f t="shared" si="24"/>
        <v>43083</v>
      </c>
      <c r="S96" s="68">
        <f t="shared" si="24"/>
        <v>43090</v>
      </c>
      <c r="T96" s="68">
        <f t="shared" si="24"/>
        <v>43097</v>
      </c>
      <c r="U96" s="69"/>
      <c r="V96" s="69"/>
    </row>
    <row r="97" spans="1:34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4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4" x14ac:dyDescent="0.3">
      <c r="A99" s="447" t="s">
        <v>32</v>
      </c>
      <c r="B99" s="448"/>
      <c r="C99" s="89">
        <v>1750</v>
      </c>
      <c r="D99" s="89">
        <v>2500</v>
      </c>
      <c r="E99" s="89">
        <v>6900</v>
      </c>
      <c r="F99" s="89">
        <v>7696</v>
      </c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4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4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4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4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4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4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4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4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4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4" x14ac:dyDescent="0.3">
      <c r="U109" s="107"/>
      <c r="V109" s="107"/>
    </row>
    <row r="110" spans="1:34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4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  <c r="AH111" s="48">
        <v>31</v>
      </c>
    </row>
    <row r="112" spans="1:34" s="92" customFormat="1" x14ac:dyDescent="0.3">
      <c r="A112" s="51" t="s">
        <v>29</v>
      </c>
      <c r="B112" s="52"/>
      <c r="C112" s="105">
        <f>C60/C8</f>
        <v>370.36906710310967</v>
      </c>
      <c r="D112" s="55">
        <v>459</v>
      </c>
      <c r="E112" s="55">
        <v>459</v>
      </c>
      <c r="F112" s="55">
        <v>408</v>
      </c>
      <c r="G112" s="55">
        <v>414</v>
      </c>
      <c r="H112" s="55">
        <v>414</v>
      </c>
      <c r="I112" s="55">
        <v>414</v>
      </c>
      <c r="J112" s="55">
        <v>282</v>
      </c>
      <c r="K112" s="55">
        <v>334</v>
      </c>
      <c r="L112" s="55">
        <v>334</v>
      </c>
      <c r="M112" s="55">
        <v>334</v>
      </c>
      <c r="N112" s="55">
        <v>334</v>
      </c>
      <c r="O112" s="55">
        <v>380</v>
      </c>
      <c r="P112" s="55">
        <v>282</v>
      </c>
      <c r="Q112" s="55">
        <v>296</v>
      </c>
      <c r="R112" s="55">
        <v>334</v>
      </c>
      <c r="S112" s="55">
        <v>334</v>
      </c>
      <c r="T112" s="55">
        <v>334</v>
      </c>
      <c r="U112" s="55">
        <v>334</v>
      </c>
      <c r="V112" s="55">
        <v>355</v>
      </c>
      <c r="W112" s="55">
        <v>317</v>
      </c>
      <c r="X112" s="55">
        <v>338</v>
      </c>
      <c r="Y112" s="55">
        <v>298</v>
      </c>
      <c r="Z112" s="55">
        <v>298</v>
      </c>
      <c r="AA112" s="55">
        <v>298</v>
      </c>
      <c r="AB112" s="55">
        <v>298</v>
      </c>
      <c r="AC112" s="55">
        <v>328</v>
      </c>
      <c r="AD112" s="55">
        <v>429</v>
      </c>
      <c r="AE112" s="55">
        <v>420</v>
      </c>
      <c r="AF112" s="55">
        <v>404</v>
      </c>
      <c r="AG112" s="55">
        <v>404</v>
      </c>
      <c r="AH112" s="55">
        <v>373</v>
      </c>
    </row>
    <row r="113" spans="1:34" hidden="1" x14ac:dyDescent="0.3">
      <c r="A113" s="57">
        <f t="shared" ref="A113:A144" si="25">+A61</f>
        <v>42102</v>
      </c>
      <c r="B113" s="58"/>
      <c r="C113" s="59">
        <f t="shared" ref="C113:C144" si="26">IF(C9=0,0,C61/C9)</f>
        <v>173.23745579150585</v>
      </c>
      <c r="D113" s="64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  <c r="AF113" s="61">
        <v>367.90249999999997</v>
      </c>
      <c r="AG113" s="63">
        <v>367.90249999999997</v>
      </c>
      <c r="AH113" s="63">
        <v>356.95</v>
      </c>
    </row>
    <row r="114" spans="1:34" hidden="1" x14ac:dyDescent="0.3">
      <c r="A114" s="57">
        <f t="shared" si="25"/>
        <v>42123</v>
      </c>
      <c r="B114" s="58"/>
      <c r="C114" s="282">
        <f t="shared" si="26"/>
        <v>173.70408591800353</v>
      </c>
      <c r="D114" s="64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  <c r="AF114" s="61">
        <v>351.33609999999999</v>
      </c>
      <c r="AG114" s="63">
        <v>351.33609999999999</v>
      </c>
      <c r="AH114" s="63">
        <v>338.12060000000002</v>
      </c>
    </row>
    <row r="115" spans="1:34" hidden="1" outlineLevel="1" x14ac:dyDescent="0.3">
      <c r="A115" s="57">
        <f t="shared" si="25"/>
        <v>42142</v>
      </c>
      <c r="B115" s="58"/>
      <c r="C115" s="59">
        <f t="shared" si="26"/>
        <v>178.15924610281922</v>
      </c>
      <c r="D115" s="64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  <c r="AF115" s="61">
        <v>351.33609999999999</v>
      </c>
      <c r="AG115" s="63">
        <v>351.33609999999999</v>
      </c>
      <c r="AH115" s="63">
        <v>338.12060000000002</v>
      </c>
    </row>
    <row r="116" spans="1:34" hidden="1" outlineLevel="1" x14ac:dyDescent="0.3">
      <c r="A116" s="57">
        <f t="shared" si="25"/>
        <v>42157</v>
      </c>
      <c r="B116" s="58"/>
      <c r="C116" s="59">
        <f t="shared" si="26"/>
        <v>176.02857430769234</v>
      </c>
      <c r="D116" s="64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  <c r="AF116" s="61">
        <v>360.85250000000002</v>
      </c>
      <c r="AG116" s="63">
        <v>365.47629999999998</v>
      </c>
      <c r="AH116" s="63">
        <v>353.78059999999999</v>
      </c>
    </row>
    <row r="117" spans="1:34" hidden="1" outlineLevel="1" x14ac:dyDescent="0.3">
      <c r="A117" s="57">
        <f t="shared" si="25"/>
        <v>42172</v>
      </c>
      <c r="B117" s="58"/>
      <c r="C117" s="59">
        <f t="shared" si="26"/>
        <v>166.32933613916944</v>
      </c>
      <c r="D117" s="64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  <c r="AF117" s="61">
        <v>361.84199999999998</v>
      </c>
      <c r="AG117" s="63">
        <v>368.322</v>
      </c>
      <c r="AH117" s="63">
        <v>359.66879999999998</v>
      </c>
    </row>
    <row r="118" spans="1:34" hidden="1" outlineLevel="1" x14ac:dyDescent="0.3">
      <c r="A118" s="57">
        <f t="shared" si="25"/>
        <v>42193</v>
      </c>
      <c r="B118" s="58"/>
      <c r="C118" s="59">
        <f t="shared" si="26"/>
        <v>174.74391636363637</v>
      </c>
      <c r="D118" s="64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  <c r="AF118" s="61">
        <v>362.46350000000001</v>
      </c>
      <c r="AG118" s="63">
        <v>366.04199999999997</v>
      </c>
      <c r="AH118" s="63">
        <v>370.43700000000001</v>
      </c>
    </row>
    <row r="119" spans="1:34" hidden="1" outlineLevel="1" x14ac:dyDescent="0.3">
      <c r="A119" s="57">
        <f t="shared" si="25"/>
        <v>42200</v>
      </c>
      <c r="B119" s="58"/>
      <c r="C119" s="59">
        <f t="shared" si="26"/>
        <v>200.05282523616734</v>
      </c>
      <c r="D119" s="64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  <c r="AF119" s="61">
        <v>361.01960000000003</v>
      </c>
      <c r="AG119" s="63">
        <v>366.96350000000001</v>
      </c>
      <c r="AH119" s="63">
        <v>371.25209999999998</v>
      </c>
    </row>
    <row r="120" spans="1:34" hidden="1" outlineLevel="1" x14ac:dyDescent="0.3">
      <c r="A120" s="57">
        <f t="shared" si="25"/>
        <v>42207</v>
      </c>
      <c r="B120" s="58"/>
      <c r="C120" s="59">
        <f t="shared" si="26"/>
        <v>186.6314526258206</v>
      </c>
      <c r="D120" s="64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  <c r="AF120" s="61">
        <v>360.82170000000002</v>
      </c>
      <c r="AG120" s="63">
        <v>375.55689999999998</v>
      </c>
      <c r="AH120" s="63">
        <v>393.38650000000001</v>
      </c>
    </row>
    <row r="121" spans="1:34" hidden="1" outlineLevel="1" x14ac:dyDescent="0.3">
      <c r="A121" s="57">
        <f t="shared" si="25"/>
        <v>42214</v>
      </c>
      <c r="B121" s="58"/>
      <c r="C121" s="59">
        <f t="shared" si="26"/>
        <v>184.79197417989423</v>
      </c>
      <c r="D121" s="64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  <c r="AF121" s="61">
        <v>359.66609999999997</v>
      </c>
      <c r="AG121" s="63">
        <v>373.87169999999998</v>
      </c>
      <c r="AH121" s="63">
        <v>390.8537</v>
      </c>
    </row>
    <row r="122" spans="1:34" hidden="1" outlineLevel="1" x14ac:dyDescent="0.3">
      <c r="A122" s="57">
        <f t="shared" si="25"/>
        <v>42221</v>
      </c>
      <c r="B122" s="58"/>
      <c r="C122" s="59">
        <f t="shared" si="26"/>
        <v>181.72189947643977</v>
      </c>
      <c r="D122" s="64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  <c r="AF122" s="61">
        <v>360.82170000000002</v>
      </c>
      <c r="AG122" s="63">
        <v>375.55689999999998</v>
      </c>
      <c r="AH122" s="63">
        <v>391.92779999999999</v>
      </c>
    </row>
    <row r="123" spans="1:34" hidden="1" outlineLevel="1" x14ac:dyDescent="0.3">
      <c r="A123" s="57">
        <f t="shared" si="25"/>
        <v>42228</v>
      </c>
      <c r="B123" s="58"/>
      <c r="C123" s="59">
        <f t="shared" si="26"/>
        <v>178.20000634469699</v>
      </c>
      <c r="D123" s="64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  <c r="AF123" s="61">
        <v>361.56939999999997</v>
      </c>
      <c r="AG123" s="63">
        <v>375.8383</v>
      </c>
      <c r="AH123" s="63">
        <v>391.64460000000003</v>
      </c>
    </row>
    <row r="124" spans="1:34" hidden="1" outlineLevel="1" x14ac:dyDescent="0.3">
      <c r="A124" s="57">
        <f t="shared" si="25"/>
        <v>42235</v>
      </c>
      <c r="B124" s="58"/>
      <c r="C124" s="59">
        <f t="shared" si="26"/>
        <v>195.80727818181819</v>
      </c>
      <c r="D124" s="64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  <c r="AF124" s="61">
        <v>367.06310000000002</v>
      </c>
      <c r="AG124" s="63">
        <v>377.63780000000003</v>
      </c>
      <c r="AH124" s="63">
        <v>399.46280000000002</v>
      </c>
    </row>
    <row r="125" spans="1:34" hidden="1" outlineLevel="1" x14ac:dyDescent="0.3">
      <c r="A125" s="57">
        <f t="shared" si="25"/>
        <v>42242</v>
      </c>
      <c r="B125" s="58"/>
      <c r="C125" s="59">
        <f t="shared" si="26"/>
        <v>202.59789836363638</v>
      </c>
      <c r="D125" s="64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  <c r="AF125" s="61">
        <v>368.28629999999998</v>
      </c>
      <c r="AG125" s="63">
        <v>378.50760000000002</v>
      </c>
      <c r="AH125" s="63">
        <v>389.99259999999998</v>
      </c>
    </row>
    <row r="126" spans="1:34" hidden="1" outlineLevel="1" x14ac:dyDescent="0.3">
      <c r="A126" s="57">
        <f t="shared" si="25"/>
        <v>42249</v>
      </c>
      <c r="B126" s="58"/>
      <c r="C126" s="59">
        <f t="shared" si="26"/>
        <v>200.51763063291139</v>
      </c>
      <c r="D126" s="64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  <c r="AF126" s="61">
        <v>373.54020000000003</v>
      </c>
      <c r="AG126" s="63">
        <v>383.90480000000002</v>
      </c>
      <c r="AH126" s="63">
        <v>394.82639999999998</v>
      </c>
    </row>
    <row r="127" spans="1:34" hidden="1" outlineLevel="1" x14ac:dyDescent="0.3">
      <c r="A127" s="57">
        <f t="shared" si="25"/>
        <v>42256</v>
      </c>
      <c r="B127" s="58"/>
      <c r="C127" s="59">
        <f t="shared" si="26"/>
        <v>198.83491633624106</v>
      </c>
      <c r="D127" s="64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  <c r="AF127" s="61">
        <v>372.79379999999998</v>
      </c>
      <c r="AG127" s="63">
        <v>380.51760000000002</v>
      </c>
      <c r="AH127" s="63">
        <v>390.78890000000001</v>
      </c>
    </row>
    <row r="128" spans="1:34" hidden="1" outlineLevel="1" x14ac:dyDescent="0.3">
      <c r="A128" s="57">
        <f t="shared" si="25"/>
        <v>42263</v>
      </c>
      <c r="B128" s="58"/>
      <c r="C128" s="59">
        <f t="shared" si="26"/>
        <v>198.39971316590564</v>
      </c>
      <c r="D128" s="64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  <c r="AF128" s="61">
        <v>369.23360000000002</v>
      </c>
      <c r="AG128" s="63">
        <v>377.22750000000002</v>
      </c>
      <c r="AH128" s="63">
        <v>388.66449999999998</v>
      </c>
    </row>
    <row r="129" spans="1:34" hidden="1" outlineLevel="1" x14ac:dyDescent="0.3">
      <c r="A129" s="57">
        <f t="shared" si="25"/>
        <v>42270</v>
      </c>
      <c r="B129" s="58"/>
      <c r="C129" s="59">
        <f t="shared" si="26"/>
        <v>206.54275225362875</v>
      </c>
      <c r="D129" s="64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  <c r="AF129" s="61">
        <v>375.0702</v>
      </c>
      <c r="AG129" s="63">
        <v>382.36759999999998</v>
      </c>
      <c r="AH129" s="63">
        <v>392.8066</v>
      </c>
    </row>
    <row r="130" spans="1:34" hidden="1" outlineLevel="1" x14ac:dyDescent="0.3">
      <c r="A130" s="57">
        <f t="shared" si="25"/>
        <v>42277</v>
      </c>
      <c r="B130" s="58"/>
      <c r="C130" s="59">
        <f t="shared" si="26"/>
        <v>210.76447369165487</v>
      </c>
      <c r="D130" s="64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  <c r="AF130" s="61">
        <v>381.17610000000002</v>
      </c>
      <c r="AG130" s="63">
        <v>386.14830000000001</v>
      </c>
      <c r="AH130" s="63">
        <v>395.72899999999998</v>
      </c>
    </row>
    <row r="131" spans="1:34" collapsed="1" x14ac:dyDescent="0.3">
      <c r="A131" s="238">
        <f t="shared" si="25"/>
        <v>42978</v>
      </c>
      <c r="B131" s="58"/>
      <c r="C131" s="59">
        <f t="shared" si="26"/>
        <v>250</v>
      </c>
      <c r="D131" s="307">
        <f>IFERROR(AVERAGEIF('Pick up PMC'!S4:S6,"&gt;0"),0)</f>
        <v>0</v>
      </c>
      <c r="E131" s="214">
        <f>IFERROR(AVERAGEIF('Pick up PMC'!T4:T6,"&gt;0"),0)</f>
        <v>0</v>
      </c>
      <c r="F131" s="214">
        <f>IFERROR(AVERAGEIF('Pick up PMC'!U4:U6,"&gt;0"),0)</f>
        <v>0</v>
      </c>
      <c r="G131" s="214">
        <f>IFERROR(AVERAGEIF('Pick up PMC'!V4:V6,"&gt;0"),0)</f>
        <v>0</v>
      </c>
      <c r="H131" s="214">
        <f>IFERROR(AVERAGEIF('Pick up PMC'!W4:W6,"&gt;0"),0)</f>
        <v>0</v>
      </c>
      <c r="I131" s="219">
        <f>IFERROR(AVERAGEIF('Pick up PMC'!X4:X6,"&gt;0"),0)</f>
        <v>0</v>
      </c>
      <c r="J131" s="219">
        <f>IFERROR(AVERAGEIF('Pick up PMC'!Y4:Y6,"&gt;0"),0)</f>
        <v>0</v>
      </c>
      <c r="K131" s="214">
        <f>IFERROR(AVERAGEIF('Pick up PMC'!Z4:Z6,"&gt;0"),0)</f>
        <v>0</v>
      </c>
      <c r="L131" s="214">
        <f>IFERROR(AVERAGEIF('Pick up PMC'!AA4:AA6,"&gt;0"),0)</f>
        <v>0</v>
      </c>
      <c r="M131" s="214">
        <f>IFERROR(AVERAGEIF('Pick up PMC'!AB4:AB6,"&gt;0"),0)</f>
        <v>0</v>
      </c>
      <c r="N131" s="214">
        <f>IFERROR(AVERAGEIF('Pick up PMC'!AC4:AC6,"&gt;0"),0)</f>
        <v>0</v>
      </c>
      <c r="O131" s="214">
        <f>IFERROR(AVERAGEIF('Pick up PMC'!AD4:AD6,"&gt;0"),0)</f>
        <v>0</v>
      </c>
      <c r="P131" s="215">
        <f>IFERROR(AVERAGEIF('Pick up PMC'!AE4:AE6,"&gt;0"),0)</f>
        <v>0</v>
      </c>
      <c r="Q131" s="215">
        <f>IFERROR(AVERAGEIF('Pick up PMC'!AF4:AF6,"&gt;0"),0)</f>
        <v>0</v>
      </c>
      <c r="R131" s="214">
        <f>IFERROR(AVERAGEIF('Pick up PMC'!AG4:AG6,"&gt;0"),0)</f>
        <v>0</v>
      </c>
      <c r="S131" s="214">
        <f>IFERROR(AVERAGEIF('Pick up PMC'!AH4:AH6,"&gt;0"),0)</f>
        <v>0</v>
      </c>
      <c r="T131" s="214">
        <f>IFERROR(AVERAGEIF('Pick up PMC'!AI4:AI6,"&gt;0"),0)</f>
        <v>0</v>
      </c>
      <c r="U131" s="214">
        <f>IFERROR(AVERAGEIF('Pick up PMC'!AJ4:AJ6,"&gt;0"),0)</f>
        <v>0</v>
      </c>
      <c r="V131" s="214">
        <f>IFERROR(AVERAGEIF('Pick up PMC'!AK4:AK6,"&gt;0"),0)</f>
        <v>0</v>
      </c>
      <c r="W131" s="215">
        <f>IFERROR(AVERAGEIF('Pick up PMC'!AL4:AL6,"&gt;0"),0)</f>
        <v>250</v>
      </c>
      <c r="X131" s="215">
        <f>IFERROR(AVERAGEIF('Pick up PMC'!AM4:AM6,"&gt;0"),0)</f>
        <v>250</v>
      </c>
      <c r="Y131" s="214">
        <f>IFERROR(AVERAGEIF('Pick up PMC'!AN4:AN6,"&gt;0"),0)</f>
        <v>250</v>
      </c>
      <c r="Z131" s="214">
        <f>IFERROR(AVERAGEIF('Pick up PMC'!AO4:AO6,"&gt;0"),0)</f>
        <v>250</v>
      </c>
      <c r="AA131" s="214">
        <f>IFERROR(AVERAGEIF('Pick up PMC'!AP4:AP6,"&gt;0"),0)</f>
        <v>250</v>
      </c>
      <c r="AB131" s="214">
        <f>IFERROR(AVERAGEIF('Pick up PMC'!AQ4:AQ6,"&gt;0"),0)</f>
        <v>250</v>
      </c>
      <c r="AC131" s="214">
        <f>IFERROR(AVERAGEIF('Pick up PMC'!AR4:AR6,"&gt;0"),0)</f>
        <v>250</v>
      </c>
      <c r="AD131" s="215">
        <f>IFERROR(AVERAGEIF('Pick up PMC'!AS4:AS6,"&gt;0"),0)</f>
        <v>0</v>
      </c>
      <c r="AE131" s="215">
        <f>IFERROR(AVERAGEIF('Pick up PMC'!AT4:AT6,"&gt;0"),0)</f>
        <v>0</v>
      </c>
      <c r="AF131" s="214">
        <f>IFERROR(AVERAGEIF('Pick up PMC'!AU4:AU6,"&gt;0"),0)</f>
        <v>0</v>
      </c>
      <c r="AG131" s="214">
        <f>IFERROR(AVERAGEIF('Pick up PMC'!AV4:AV6,"&gt;0"),0)</f>
        <v>0</v>
      </c>
      <c r="AH131" s="216">
        <f>IFERROR(AVERAGEIF('Pick up PMC'!AW4:AW6,"&gt;0"),0)</f>
        <v>0</v>
      </c>
    </row>
    <row r="132" spans="1:34" x14ac:dyDescent="0.3">
      <c r="A132" s="239">
        <f t="shared" si="25"/>
        <v>42985</v>
      </c>
      <c r="B132" s="58"/>
      <c r="C132" s="282">
        <f t="shared" si="26"/>
        <v>208.33333333333334</v>
      </c>
      <c r="D132" s="308">
        <f>IFERROR(AVERAGEIF('Pick up PMC'!S4:S9,"&gt;0"),0)</f>
        <v>0</v>
      </c>
      <c r="E132" s="218">
        <f>IFERROR(AVERAGEIF('Pick up PMC'!T4:T9,"&gt;0"),0)</f>
        <v>0</v>
      </c>
      <c r="F132" s="218">
        <f>IFERROR(AVERAGEIF('Pick up PMC'!U4:U9,"&gt;0"),0)</f>
        <v>0</v>
      </c>
      <c r="G132" s="218">
        <f>IFERROR(AVERAGEIF('Pick up PMC'!V4:V9,"&gt;0"),0)</f>
        <v>0</v>
      </c>
      <c r="H132" s="218">
        <f>IFERROR(AVERAGEIF('Pick up PMC'!W4:W9,"&gt;0"),0)</f>
        <v>0</v>
      </c>
      <c r="I132" s="219">
        <f>IFERROR(AVERAGEIF('Pick up PMC'!X4:X9,"&gt;0"),0)</f>
        <v>0</v>
      </c>
      <c r="J132" s="219">
        <f>IFERROR(AVERAGEIF('Pick up PMC'!Y4:Y9,"&gt;0"),0)</f>
        <v>0</v>
      </c>
      <c r="K132" s="218">
        <f>IFERROR(AVERAGEIF('Pick up PMC'!Z4:Z9,"&gt;0"),0)</f>
        <v>0</v>
      </c>
      <c r="L132" s="218">
        <f>IFERROR(AVERAGEIF('Pick up PMC'!AA4:AA9,"&gt;0"),0)</f>
        <v>150</v>
      </c>
      <c r="M132" s="218">
        <f>IFERROR(AVERAGEIF('Pick up PMC'!AB4:AB9,"&gt;0"),0)</f>
        <v>150</v>
      </c>
      <c r="N132" s="218">
        <f>IFERROR(AVERAGEIF('Pick up PMC'!AC4:AC9,"&gt;0"),0)</f>
        <v>150</v>
      </c>
      <c r="O132" s="218">
        <f>IFERROR(AVERAGEIF('Pick up PMC'!AD4:AD9,"&gt;0"),0)</f>
        <v>150</v>
      </c>
      <c r="P132" s="219">
        <f>IFERROR(AVERAGEIF('Pick up PMC'!AE4:AE9,"&gt;0"),0)</f>
        <v>150</v>
      </c>
      <c r="Q132" s="219">
        <f>IFERROR(AVERAGEIF('Pick up PMC'!AF4:AF9,"&gt;0"),0)</f>
        <v>0</v>
      </c>
      <c r="R132" s="218">
        <f>IFERROR(AVERAGEIF('Pick up PMC'!AG4:AG9,"&gt;0"),0)</f>
        <v>0</v>
      </c>
      <c r="S132" s="218">
        <f>IFERROR(AVERAGEIF('Pick up PMC'!AH4:AH9,"&gt;0"),0)</f>
        <v>0</v>
      </c>
      <c r="T132" s="218">
        <f>IFERROR(AVERAGEIF('Pick up PMC'!AI4:AI9,"&gt;0"),0)</f>
        <v>0</v>
      </c>
      <c r="U132" s="218">
        <f>IFERROR(AVERAGEIF('Pick up PMC'!AJ4:AJ9,"&gt;0"),0)</f>
        <v>0</v>
      </c>
      <c r="V132" s="218">
        <f>IFERROR(AVERAGEIF('Pick up PMC'!AK4:AK9,"&gt;0"),0)</f>
        <v>0</v>
      </c>
      <c r="W132" s="219">
        <f>IFERROR(AVERAGEIF('Pick up PMC'!AL4:AL9,"&gt;0"),0)</f>
        <v>250</v>
      </c>
      <c r="X132" s="219">
        <f>IFERROR(AVERAGEIF('Pick up PMC'!AM4:AM9,"&gt;0"),0)</f>
        <v>250</v>
      </c>
      <c r="Y132" s="218">
        <f>IFERROR(AVERAGEIF('Pick up PMC'!AN4:AN9,"&gt;0"),0)</f>
        <v>250</v>
      </c>
      <c r="Z132" s="218">
        <f>IFERROR(AVERAGEIF('Pick up PMC'!AO4:AO9,"&gt;0"),0)</f>
        <v>250</v>
      </c>
      <c r="AA132" s="218">
        <f>IFERROR(AVERAGEIF('Pick up PMC'!AP4:AP9,"&gt;0"),0)</f>
        <v>250</v>
      </c>
      <c r="AB132" s="218">
        <f>IFERROR(AVERAGEIF('Pick up PMC'!AQ4:AQ9,"&gt;0"),0)</f>
        <v>250</v>
      </c>
      <c r="AC132" s="218">
        <f>IFERROR(AVERAGEIF('Pick up PMC'!AR4:AR9,"&gt;0"),0)</f>
        <v>250</v>
      </c>
      <c r="AD132" s="219">
        <f>IFERROR(AVERAGEIF('Pick up PMC'!AS4:AS9,"&gt;0"),0)</f>
        <v>0</v>
      </c>
      <c r="AE132" s="219">
        <f>IFERROR(AVERAGEIF('Pick up PMC'!AT4:AT9,"&gt;0"),0)</f>
        <v>0</v>
      </c>
      <c r="AF132" s="218">
        <f>IFERROR(AVERAGEIF('Pick up PMC'!AU4:AU9,"&gt;0"),0)</f>
        <v>0</v>
      </c>
      <c r="AG132" s="218">
        <f>IFERROR(AVERAGEIF('Pick up PMC'!AV4:AV9,"&gt;0"),0)</f>
        <v>0</v>
      </c>
      <c r="AH132" s="220">
        <f>IFERROR(AVERAGEIF('Pick up PMC'!AW4:AW9,"&gt;0"),0)</f>
        <v>0</v>
      </c>
    </row>
    <row r="133" spans="1:34" x14ac:dyDescent="0.3">
      <c r="A133" s="239">
        <f t="shared" si="25"/>
        <v>42992</v>
      </c>
      <c r="B133" s="58"/>
      <c r="C133" s="282">
        <f t="shared" si="26"/>
        <v>190.625</v>
      </c>
      <c r="D133" s="308">
        <f>IFERROR(AVERAGEIF('Pick up PMC'!S4:S12,"&gt;0"),0)</f>
        <v>0</v>
      </c>
      <c r="E133" s="218">
        <f>IFERROR(AVERAGEIF('Pick up PMC'!T4:T12,"&gt;0"),0)</f>
        <v>0</v>
      </c>
      <c r="F133" s="218">
        <f>IFERROR(AVERAGEIF('Pick up PMC'!U4:U12,"&gt;0"),0)</f>
        <v>0</v>
      </c>
      <c r="G133" s="218">
        <f>IFERROR(AVERAGEIF('Pick up PMC'!V4:V12,"&gt;0"),0)</f>
        <v>0</v>
      </c>
      <c r="H133" s="218">
        <f>IFERROR(AVERAGEIF('Pick up PMC'!W4:W12,"&gt;0"),0)</f>
        <v>0</v>
      </c>
      <c r="I133" s="219">
        <f>IFERROR(AVERAGEIF('Pick up PMC'!X4:X12,"&gt;0"),0)</f>
        <v>0</v>
      </c>
      <c r="J133" s="219">
        <f>IFERROR(AVERAGEIF('Pick up PMC'!Y4:Y12,"&gt;0"),0)</f>
        <v>0</v>
      </c>
      <c r="K133" s="218">
        <f>IFERROR(AVERAGEIF('Pick up PMC'!Z4:Z12,"&gt;0"),0)</f>
        <v>0</v>
      </c>
      <c r="L133" s="218">
        <f>IFERROR(AVERAGEIF('Pick up PMC'!AA4:AA12,"&gt;0"),0)</f>
        <v>150</v>
      </c>
      <c r="M133" s="218">
        <f>IFERROR(AVERAGEIF('Pick up PMC'!AB4:AB12,"&gt;0"),0)</f>
        <v>150</v>
      </c>
      <c r="N133" s="218">
        <f>IFERROR(AVERAGEIF('Pick up PMC'!AC4:AC12,"&gt;0"),0)</f>
        <v>150</v>
      </c>
      <c r="O133" s="218">
        <f>IFERROR(AVERAGEIF('Pick up PMC'!AD4:AD12,"&gt;0"),0)</f>
        <v>150</v>
      </c>
      <c r="P133" s="219">
        <f>IFERROR(AVERAGEIF('Pick up PMC'!AE4:AE12,"&gt;0"),0)</f>
        <v>150</v>
      </c>
      <c r="Q133" s="219">
        <f>IFERROR(AVERAGEIF('Pick up PMC'!AF4:AF12,"&gt;0"),0)</f>
        <v>0</v>
      </c>
      <c r="R133" s="218">
        <f>IFERROR(AVERAGEIF('Pick up PMC'!AG4:AG12,"&gt;0"),0)</f>
        <v>0</v>
      </c>
      <c r="S133" s="218">
        <f>IFERROR(AVERAGEIF('Pick up PMC'!AH4:AH12,"&gt;0"),0)</f>
        <v>180</v>
      </c>
      <c r="T133" s="218">
        <f>IFERROR(AVERAGEIF('Pick up PMC'!AI4:AI12,"&gt;0"),0)</f>
        <v>180</v>
      </c>
      <c r="U133" s="218">
        <f>IFERROR(AVERAGEIF('Pick up PMC'!AJ4:AJ12,"&gt;0"),0)</f>
        <v>0</v>
      </c>
      <c r="V133" s="218">
        <f>IFERROR(AVERAGEIF('Pick up PMC'!AK4:AK12,"&gt;0"),0)</f>
        <v>0</v>
      </c>
      <c r="W133" s="219">
        <f>IFERROR(AVERAGEIF('Pick up PMC'!AL4:AL12,"&gt;0"),0)</f>
        <v>250</v>
      </c>
      <c r="X133" s="219">
        <f>IFERROR(AVERAGEIF('Pick up PMC'!AM4:AM12,"&gt;0"),0)</f>
        <v>250</v>
      </c>
      <c r="Y133" s="218">
        <f>IFERROR(AVERAGEIF('Pick up PMC'!AN4:AN12,"&gt;0"),0)</f>
        <v>250</v>
      </c>
      <c r="Z133" s="218">
        <f>IFERROR(AVERAGEIF('Pick up PMC'!AO4:AO12,"&gt;0"),0)</f>
        <v>250</v>
      </c>
      <c r="AA133" s="218">
        <f>IFERROR(AVERAGEIF('Pick up PMC'!AP4:AP12,"&gt;0"),0)</f>
        <v>250</v>
      </c>
      <c r="AB133" s="218">
        <f>IFERROR(AVERAGEIF('Pick up PMC'!AQ4:AQ12,"&gt;0"),0)</f>
        <v>250</v>
      </c>
      <c r="AC133" s="218">
        <f>IFERROR(AVERAGEIF('Pick up PMC'!AR4:AR12,"&gt;0"),0)</f>
        <v>250</v>
      </c>
      <c r="AD133" s="219">
        <f>IFERROR(AVERAGEIF('Pick up PMC'!AS4:AS12,"&gt;0"),0)</f>
        <v>0</v>
      </c>
      <c r="AE133" s="219">
        <f>IFERROR(AVERAGEIF('Pick up PMC'!AT4:AT12,"&gt;0"),0)</f>
        <v>0</v>
      </c>
      <c r="AF133" s="218">
        <f>IFERROR(AVERAGEIF('Pick up PMC'!AU4:AU12,"&gt;0"),0)</f>
        <v>0</v>
      </c>
      <c r="AG133" s="218">
        <f>IFERROR(AVERAGEIF('Pick up PMC'!AV4:AV12,"&gt;0"),0)</f>
        <v>0</v>
      </c>
      <c r="AH133" s="220">
        <f>IFERROR(AVERAGEIF('Pick up PMC'!AW4:AW12,"&gt;0"),0)</f>
        <v>0</v>
      </c>
    </row>
    <row r="134" spans="1:34" x14ac:dyDescent="0.3">
      <c r="A134" s="239">
        <f t="shared" si="25"/>
        <v>42999</v>
      </c>
      <c r="B134" s="58"/>
      <c r="C134" s="282">
        <f t="shared" si="26"/>
        <v>202.8235294117647</v>
      </c>
      <c r="D134" s="308">
        <f>IFERROR(AVERAGEIF('Pick up PMC'!S4:S15,"&gt;0"),0)</f>
        <v>398</v>
      </c>
      <c r="E134" s="218">
        <f>IFERROR(AVERAGEIF('Pick up PMC'!T4:T15,"&gt;0"),0)</f>
        <v>398</v>
      </c>
      <c r="F134" s="218">
        <f>IFERROR(AVERAGEIF('Pick up PMC'!U4:U15,"&gt;0"),0)</f>
        <v>0</v>
      </c>
      <c r="G134" s="218">
        <f>IFERROR(AVERAGEIF('Pick up PMC'!V4:V15,"&gt;0"),0)</f>
        <v>0</v>
      </c>
      <c r="H134" s="218">
        <f>IFERROR(AVERAGEIF('Pick up PMC'!W4:W15,"&gt;0"),0)</f>
        <v>0</v>
      </c>
      <c r="I134" s="219">
        <f>IFERROR(AVERAGEIF('Pick up PMC'!X4:X15,"&gt;0"),0)</f>
        <v>0</v>
      </c>
      <c r="J134" s="219">
        <f>IFERROR(AVERAGEIF('Pick up PMC'!Y4:Y15,"&gt;0"),0)</f>
        <v>0</v>
      </c>
      <c r="K134" s="218">
        <f>IFERROR(AVERAGEIF('Pick up PMC'!Z4:Z15,"&gt;0"),0)</f>
        <v>0</v>
      </c>
      <c r="L134" s="218">
        <f>IFERROR(AVERAGEIF('Pick up PMC'!AA4:AA15,"&gt;0"),0)</f>
        <v>150</v>
      </c>
      <c r="M134" s="218">
        <f>IFERROR(AVERAGEIF('Pick up PMC'!AB4:AB15,"&gt;0"),0)</f>
        <v>150</v>
      </c>
      <c r="N134" s="218">
        <f>IFERROR(AVERAGEIF('Pick up PMC'!AC4:AC15,"&gt;0"),0)</f>
        <v>150</v>
      </c>
      <c r="O134" s="218">
        <f>IFERROR(AVERAGEIF('Pick up PMC'!AD4:AD15,"&gt;0"),0)</f>
        <v>150</v>
      </c>
      <c r="P134" s="219">
        <f>IFERROR(AVERAGEIF('Pick up PMC'!AE4:AE15,"&gt;0"),0)</f>
        <v>150</v>
      </c>
      <c r="Q134" s="219">
        <f>IFERROR(AVERAGEIF('Pick up PMC'!AF4:AF15,"&gt;0"),0)</f>
        <v>0</v>
      </c>
      <c r="R134" s="218">
        <f>IFERROR(AVERAGEIF('Pick up PMC'!AG4:AG15,"&gt;0"),0)</f>
        <v>0</v>
      </c>
      <c r="S134" s="218">
        <f>IFERROR(AVERAGEIF('Pick up PMC'!AH4:AH15,"&gt;0"),0)</f>
        <v>180</v>
      </c>
      <c r="T134" s="218">
        <f>IFERROR(AVERAGEIF('Pick up PMC'!AI4:AI15,"&gt;0"),0)</f>
        <v>180</v>
      </c>
      <c r="U134" s="218">
        <f>IFERROR(AVERAGEIF('Pick up PMC'!AJ4:AJ15,"&gt;0"),0)</f>
        <v>0</v>
      </c>
      <c r="V134" s="218">
        <f>IFERROR(AVERAGEIF('Pick up PMC'!AK4:AK15,"&gt;0"),0)</f>
        <v>0</v>
      </c>
      <c r="W134" s="219">
        <f>IFERROR(AVERAGEIF('Pick up PMC'!AL4:AL15,"&gt;0"),0)</f>
        <v>250</v>
      </c>
      <c r="X134" s="219">
        <f>IFERROR(AVERAGEIF('Pick up PMC'!AM4:AM15,"&gt;0"),0)</f>
        <v>250</v>
      </c>
      <c r="Y134" s="218">
        <f>IFERROR(AVERAGEIF('Pick up PMC'!AN4:AN15,"&gt;0"),0)</f>
        <v>250</v>
      </c>
      <c r="Z134" s="218">
        <f>IFERROR(AVERAGEIF('Pick up PMC'!AO4:AO15,"&gt;0"),0)</f>
        <v>250</v>
      </c>
      <c r="AA134" s="218">
        <f>IFERROR(AVERAGEIF('Pick up PMC'!AP4:AP15,"&gt;0"),0)</f>
        <v>250</v>
      </c>
      <c r="AB134" s="218">
        <f>IFERROR(AVERAGEIF('Pick up PMC'!AQ4:AQ15,"&gt;0"),0)</f>
        <v>250</v>
      </c>
      <c r="AC134" s="218">
        <f>IFERROR(AVERAGEIF('Pick up PMC'!AR4:AR15,"&gt;0"),0)</f>
        <v>250</v>
      </c>
      <c r="AD134" s="219">
        <f>IFERROR(AVERAGEIF('Pick up PMC'!AS4:AS15,"&gt;0"),0)</f>
        <v>0</v>
      </c>
      <c r="AE134" s="219">
        <f>IFERROR(AVERAGEIF('Pick up PMC'!AT4:AT15,"&gt;0"),0)</f>
        <v>0</v>
      </c>
      <c r="AF134" s="218">
        <f>IFERROR(AVERAGEIF('Pick up PMC'!AU4:AU15,"&gt;0"),0)</f>
        <v>0</v>
      </c>
      <c r="AG134" s="218">
        <f>IFERROR(AVERAGEIF('Pick up PMC'!AV4:AV15,"&gt;0"),0)</f>
        <v>0</v>
      </c>
      <c r="AH134" s="220">
        <f>IFERROR(AVERAGEIF('Pick up PMC'!AW4:AW15,"&gt;0"),0)</f>
        <v>0</v>
      </c>
    </row>
    <row r="135" spans="1:34" hidden="1" x14ac:dyDescent="0.3">
      <c r="A135" s="239">
        <f t="shared" si="25"/>
        <v>43006</v>
      </c>
      <c r="B135" s="58"/>
      <c r="C135" s="282">
        <f t="shared" si="26"/>
        <v>202.8235294117647</v>
      </c>
      <c r="D135" s="308">
        <f>IFERROR(AVERAGEIF('Pick up PMC'!S4:S18,"&gt;0"),0)</f>
        <v>398</v>
      </c>
      <c r="E135" s="218">
        <f>IFERROR(AVERAGEIF('Pick up PMC'!T4:T18,"&gt;0"),0)</f>
        <v>398</v>
      </c>
      <c r="F135" s="218">
        <f>IFERROR(AVERAGEIF('Pick up PMC'!U4:U18,"&gt;0"),0)</f>
        <v>0</v>
      </c>
      <c r="G135" s="218">
        <f>IFERROR(AVERAGEIF('Pick up PMC'!V4:V18,"&gt;0"),0)</f>
        <v>0</v>
      </c>
      <c r="H135" s="218">
        <f>IFERROR(AVERAGEIF('Pick up PMC'!W4:W18,"&gt;0"),0)</f>
        <v>0</v>
      </c>
      <c r="I135" s="219">
        <f>IFERROR(AVERAGEIF('Pick up PMC'!X4:X18,"&gt;0"),0)</f>
        <v>0</v>
      </c>
      <c r="J135" s="219">
        <f>IFERROR(AVERAGEIF('Pick up PMC'!Y4:Y18,"&gt;0"),0)</f>
        <v>0</v>
      </c>
      <c r="K135" s="218">
        <f>IFERROR(AVERAGEIF('Pick up PMC'!Z4:Z18,"&gt;0"),0)</f>
        <v>0</v>
      </c>
      <c r="L135" s="218">
        <f>IFERROR(AVERAGEIF('Pick up PMC'!AA4:AA18,"&gt;0"),0)</f>
        <v>150</v>
      </c>
      <c r="M135" s="218">
        <f>IFERROR(AVERAGEIF('Pick up PMC'!AB4:AB18,"&gt;0"),0)</f>
        <v>150</v>
      </c>
      <c r="N135" s="218">
        <f>IFERROR(AVERAGEIF('Pick up PMC'!AC4:AC18,"&gt;0"),0)</f>
        <v>150</v>
      </c>
      <c r="O135" s="218">
        <f>IFERROR(AVERAGEIF('Pick up PMC'!AD4:AD18,"&gt;0"),0)</f>
        <v>150</v>
      </c>
      <c r="P135" s="219">
        <f>IFERROR(AVERAGEIF('Pick up PMC'!AE4:AE18,"&gt;0"),0)</f>
        <v>150</v>
      </c>
      <c r="Q135" s="219">
        <f>IFERROR(AVERAGEIF('Pick up PMC'!AF4:AF18,"&gt;0"),0)</f>
        <v>0</v>
      </c>
      <c r="R135" s="218">
        <f>IFERROR(AVERAGEIF('Pick up PMC'!AG4:AG18,"&gt;0"),0)</f>
        <v>0</v>
      </c>
      <c r="S135" s="218">
        <f>IFERROR(AVERAGEIF('Pick up PMC'!AH4:AH18,"&gt;0"),0)</f>
        <v>180</v>
      </c>
      <c r="T135" s="218">
        <f>IFERROR(AVERAGEIF('Pick up PMC'!AI4:AI18,"&gt;0"),0)</f>
        <v>180</v>
      </c>
      <c r="U135" s="218">
        <f>IFERROR(AVERAGEIF('Pick up PMC'!AJ4:AJ18,"&gt;0"),0)</f>
        <v>0</v>
      </c>
      <c r="V135" s="218">
        <f>IFERROR(AVERAGEIF('Pick up PMC'!AK4:AK18,"&gt;0"),0)</f>
        <v>0</v>
      </c>
      <c r="W135" s="219">
        <f>IFERROR(AVERAGEIF('Pick up PMC'!AL4:AL18,"&gt;0"),0)</f>
        <v>250</v>
      </c>
      <c r="X135" s="219">
        <f>IFERROR(AVERAGEIF('Pick up PMC'!AM4:AM18,"&gt;0"),0)</f>
        <v>250</v>
      </c>
      <c r="Y135" s="218">
        <f>IFERROR(AVERAGEIF('Pick up PMC'!AN4:AN18,"&gt;0"),0)</f>
        <v>250</v>
      </c>
      <c r="Z135" s="218">
        <f>IFERROR(AVERAGEIF('Pick up PMC'!AO4:AO18,"&gt;0"),0)</f>
        <v>250</v>
      </c>
      <c r="AA135" s="218">
        <f>IFERROR(AVERAGEIF('Pick up PMC'!AP4:AP18,"&gt;0"),0)</f>
        <v>250</v>
      </c>
      <c r="AB135" s="218">
        <f>IFERROR(AVERAGEIF('Pick up PMC'!AQ4:AQ18,"&gt;0"),0)</f>
        <v>250</v>
      </c>
      <c r="AC135" s="218">
        <f>IFERROR(AVERAGEIF('Pick up PMC'!AR4:AR18,"&gt;0"),0)</f>
        <v>250</v>
      </c>
      <c r="AD135" s="219">
        <f>IFERROR(AVERAGEIF('Pick up PMC'!AS4:AS18,"&gt;0"),0)</f>
        <v>0</v>
      </c>
      <c r="AE135" s="219">
        <f>IFERROR(AVERAGEIF('Pick up PMC'!AT4:AT18,"&gt;0"),0)</f>
        <v>0</v>
      </c>
      <c r="AF135" s="218">
        <f>IFERROR(AVERAGEIF('Pick up PMC'!AU4:AU18,"&gt;0"),0)</f>
        <v>0</v>
      </c>
      <c r="AG135" s="218">
        <f>IFERROR(AVERAGEIF('Pick up PMC'!AV4:AV18,"&gt;0"),0)</f>
        <v>0</v>
      </c>
      <c r="AH135" s="220">
        <f>IFERROR(AVERAGEIF('Pick up PMC'!AW4:AW18,"&gt;0"),0)</f>
        <v>0</v>
      </c>
    </row>
    <row r="136" spans="1:34" hidden="1" x14ac:dyDescent="0.3">
      <c r="A136" s="239">
        <f t="shared" si="25"/>
        <v>43013</v>
      </c>
      <c r="B136" s="58"/>
      <c r="C136" s="282">
        <f t="shared" si="26"/>
        <v>183.56818181818181</v>
      </c>
      <c r="D136" s="308">
        <f>IFERROR(AVERAGEIF('Pick up PMC'!S4:S21,"&gt;0"),0)</f>
        <v>398</v>
      </c>
      <c r="E136" s="218">
        <f>IFERROR(AVERAGEIF('Pick up PMC'!T4:T21,"&gt;0"),0)</f>
        <v>398</v>
      </c>
      <c r="F136" s="218">
        <f>IFERROR(AVERAGEIF('Pick up PMC'!U4:U21,"&gt;0"),0)</f>
        <v>0</v>
      </c>
      <c r="G136" s="218">
        <f>IFERROR(AVERAGEIF('Pick up PMC'!V4:V21,"&gt;0"),0)</f>
        <v>0</v>
      </c>
      <c r="H136" s="218">
        <f>IFERROR(AVERAGEIF('Pick up PMC'!W4:W21,"&gt;0"),0)</f>
        <v>0</v>
      </c>
      <c r="I136" s="219">
        <f>IFERROR(AVERAGEIF('Pick up PMC'!X4:X21,"&gt;0"),0)</f>
        <v>0</v>
      </c>
      <c r="J136" s="219">
        <f>IFERROR(AVERAGEIF('Pick up PMC'!Y4:Y21,"&gt;0"),0)</f>
        <v>0</v>
      </c>
      <c r="K136" s="218">
        <f>IFERROR(AVERAGEIF('Pick up PMC'!Z4:Z21,"&gt;0"),0)</f>
        <v>0</v>
      </c>
      <c r="L136" s="218">
        <f>IFERROR(AVERAGEIF('Pick up PMC'!AA4:AA21,"&gt;0"),0)</f>
        <v>150</v>
      </c>
      <c r="M136" s="218">
        <f>IFERROR(AVERAGEIF('Pick up PMC'!AB4:AB21,"&gt;0"),0)</f>
        <v>150</v>
      </c>
      <c r="N136" s="218">
        <f>IFERROR(AVERAGEIF('Pick up PMC'!AC4:AC21,"&gt;0"),0)</f>
        <v>150</v>
      </c>
      <c r="O136" s="218">
        <f>IFERROR(AVERAGEIF('Pick up PMC'!AD4:AD21,"&gt;0"),0)</f>
        <v>150</v>
      </c>
      <c r="P136" s="219">
        <f>IFERROR(AVERAGEIF('Pick up PMC'!AE4:AE21,"&gt;0"),0)</f>
        <v>150</v>
      </c>
      <c r="Q136" s="219">
        <f>IFERROR(AVERAGEIF('Pick up PMC'!AF4:AF21,"&gt;0"),0)</f>
        <v>0</v>
      </c>
      <c r="R136" s="218">
        <f>IFERROR(AVERAGEIF('Pick up PMC'!AG4:AG21,"&gt;0"),0)</f>
        <v>0</v>
      </c>
      <c r="S136" s="218">
        <f>IFERROR(AVERAGEIF('Pick up PMC'!AH4:AH21,"&gt;0"),0)</f>
        <v>180</v>
      </c>
      <c r="T136" s="218">
        <f>IFERROR(AVERAGEIF('Pick up PMC'!AI4:AI21,"&gt;0"),0)</f>
        <v>153.5</v>
      </c>
      <c r="U136" s="218">
        <f>IFERROR(AVERAGEIF('Pick up PMC'!AJ4:AJ21,"&gt;0"),0)</f>
        <v>127</v>
      </c>
      <c r="V136" s="218">
        <f>IFERROR(AVERAGEIF('Pick up PMC'!AK4:AK21,"&gt;0"),0)</f>
        <v>127</v>
      </c>
      <c r="W136" s="219">
        <f>IFERROR(AVERAGEIF('Pick up PMC'!AL4:AL21,"&gt;0"),0)</f>
        <v>188.5</v>
      </c>
      <c r="X136" s="219">
        <f>IFERROR(AVERAGEIF('Pick up PMC'!AM4:AM21,"&gt;0"),0)</f>
        <v>188.5</v>
      </c>
      <c r="Y136" s="218">
        <f>IFERROR(AVERAGEIF('Pick up PMC'!AN4:AN21,"&gt;0"),0)</f>
        <v>250</v>
      </c>
      <c r="Z136" s="218">
        <f>IFERROR(AVERAGEIF('Pick up PMC'!AO4:AO21,"&gt;0"),0)</f>
        <v>250</v>
      </c>
      <c r="AA136" s="218">
        <f>IFERROR(AVERAGEIF('Pick up PMC'!AP4:AP21,"&gt;0"),0)</f>
        <v>250</v>
      </c>
      <c r="AB136" s="218">
        <f>IFERROR(AVERAGEIF('Pick up PMC'!AQ4:AQ21,"&gt;0"),0)</f>
        <v>250</v>
      </c>
      <c r="AC136" s="218">
        <f>IFERROR(AVERAGEIF('Pick up PMC'!AR4:AR21,"&gt;0"),0)</f>
        <v>250</v>
      </c>
      <c r="AD136" s="219">
        <f>IFERROR(AVERAGEIF('Pick up PMC'!AS4:AS21,"&gt;0"),0)</f>
        <v>0</v>
      </c>
      <c r="AE136" s="219">
        <f>IFERROR(AVERAGEIF('Pick up PMC'!AT4:AT21,"&gt;0"),0)</f>
        <v>0</v>
      </c>
      <c r="AF136" s="218">
        <f>IFERROR(AVERAGEIF('Pick up PMC'!AU4:AU21,"&gt;0"),0)</f>
        <v>0</v>
      </c>
      <c r="AG136" s="218">
        <f>IFERROR(AVERAGEIF('Pick up PMC'!AV4:AV21,"&gt;0"),0)</f>
        <v>0</v>
      </c>
      <c r="AH136" s="220">
        <f>IFERROR(AVERAGEIF('Pick up PMC'!AW4:AW21,"&gt;0"),0)</f>
        <v>0</v>
      </c>
    </row>
    <row r="137" spans="1:34" hidden="1" outlineLevel="1" x14ac:dyDescent="0.3">
      <c r="A137" s="239">
        <f t="shared" si="25"/>
        <v>43020</v>
      </c>
      <c r="B137" s="58"/>
      <c r="C137" s="282">
        <f t="shared" si="26"/>
        <v>166.06349206349208</v>
      </c>
      <c r="D137" s="308">
        <f>IFERROR(AVERAGEIF('Pick up PMC'!S4:S24,"&gt;0"),0)</f>
        <v>398</v>
      </c>
      <c r="E137" s="218">
        <f>IFERROR(AVERAGEIF('Pick up PMC'!T4:T24,"&gt;0"),0)</f>
        <v>398</v>
      </c>
      <c r="F137" s="218">
        <f>IFERROR(AVERAGEIF('Pick up PMC'!U4:U24,"&gt;0"),0)</f>
        <v>0</v>
      </c>
      <c r="G137" s="218">
        <f>IFERROR(AVERAGEIF('Pick up PMC'!V4:V24,"&gt;0"),0)</f>
        <v>0</v>
      </c>
      <c r="H137" s="218">
        <f>IFERROR(AVERAGEIF('Pick up PMC'!W4:W24,"&gt;0"),0)</f>
        <v>0</v>
      </c>
      <c r="I137" s="219">
        <f>IFERROR(AVERAGEIF('Pick up PMC'!X4:X24,"&gt;0"),0)</f>
        <v>0</v>
      </c>
      <c r="J137" s="219">
        <f>IFERROR(AVERAGEIF('Pick up PMC'!Y4:Y24,"&gt;0"),0)</f>
        <v>190</v>
      </c>
      <c r="K137" s="218">
        <f>IFERROR(AVERAGEIF('Pick up PMC'!Z4:Z24,"&gt;0"),0)</f>
        <v>190</v>
      </c>
      <c r="L137" s="218">
        <f>IFERROR(AVERAGEIF('Pick up PMC'!AA4:AA24,"&gt;0"),0)</f>
        <v>170</v>
      </c>
      <c r="M137" s="218">
        <f>IFERROR(AVERAGEIF('Pick up PMC'!AB4:AB24,"&gt;0"),0)</f>
        <v>170</v>
      </c>
      <c r="N137" s="218">
        <f>IFERROR(AVERAGEIF('Pick up PMC'!AC4:AC24,"&gt;0"),0)</f>
        <v>150</v>
      </c>
      <c r="O137" s="218">
        <f>IFERROR(AVERAGEIF('Pick up PMC'!AD4:AD24,"&gt;0"),0)</f>
        <v>150</v>
      </c>
      <c r="P137" s="219">
        <f>IFERROR(AVERAGEIF('Pick up PMC'!AE4:AE24,"&gt;0"),0)</f>
        <v>150</v>
      </c>
      <c r="Q137" s="219">
        <f>IFERROR(AVERAGEIF('Pick up PMC'!AF4:AF24,"&gt;0"),0)</f>
        <v>0</v>
      </c>
      <c r="R137" s="218">
        <f>IFERROR(AVERAGEIF('Pick up PMC'!AG4:AG24,"&gt;0"),0)</f>
        <v>0</v>
      </c>
      <c r="S137" s="218">
        <f>IFERROR(AVERAGEIF('Pick up PMC'!AH4:AH24,"&gt;0"),0)</f>
        <v>180</v>
      </c>
      <c r="T137" s="218">
        <f>IFERROR(AVERAGEIF('Pick up PMC'!AI4:AI24,"&gt;0"),0)</f>
        <v>153.5</v>
      </c>
      <c r="U137" s="218">
        <f>IFERROR(AVERAGEIF('Pick up PMC'!AJ4:AJ24,"&gt;0"),0)</f>
        <v>127</v>
      </c>
      <c r="V137" s="218">
        <f>IFERROR(AVERAGEIF('Pick up PMC'!AK4:AK24,"&gt;0"),0)</f>
        <v>127</v>
      </c>
      <c r="W137" s="219">
        <f>IFERROR(AVERAGEIF('Pick up PMC'!AL4:AL24,"&gt;0"),0)</f>
        <v>188.5</v>
      </c>
      <c r="X137" s="219">
        <f>IFERROR(AVERAGEIF('Pick up PMC'!AM4:AM24,"&gt;0"),0)</f>
        <v>188.5</v>
      </c>
      <c r="Y137" s="218">
        <f>IFERROR(AVERAGEIF('Pick up PMC'!AN4:AN24,"&gt;0"),0)</f>
        <v>250</v>
      </c>
      <c r="Z137" s="218">
        <f>IFERROR(AVERAGEIF('Pick up PMC'!AO4:AO24,"&gt;0"),0)</f>
        <v>250</v>
      </c>
      <c r="AA137" s="218">
        <f>IFERROR(AVERAGEIF('Pick up PMC'!AP4:AP24,"&gt;0"),0)</f>
        <v>250</v>
      </c>
      <c r="AB137" s="218">
        <f>IFERROR(AVERAGEIF('Pick up PMC'!AQ4:AQ24,"&gt;0"),0)</f>
        <v>250</v>
      </c>
      <c r="AC137" s="218">
        <f>IFERROR(AVERAGEIF('Pick up PMC'!AR4:AR24,"&gt;0"),0)</f>
        <v>250</v>
      </c>
      <c r="AD137" s="219">
        <f>IFERROR(AVERAGEIF('Pick up PMC'!AS4:AS24,"&gt;0"),0)</f>
        <v>0</v>
      </c>
      <c r="AE137" s="219">
        <f>IFERROR(AVERAGEIF('Pick up PMC'!AT4:AT24,"&gt;0"),0)</f>
        <v>0</v>
      </c>
      <c r="AF137" s="218">
        <f>IFERROR(AVERAGEIF('Pick up PMC'!AU4:AU24,"&gt;0"),0)</f>
        <v>0</v>
      </c>
      <c r="AG137" s="218">
        <f>IFERROR(AVERAGEIF('Pick up PMC'!AV4:AV24,"&gt;0"),0)</f>
        <v>0</v>
      </c>
      <c r="AH137" s="220">
        <f>IFERROR(AVERAGEIF('Pick up PMC'!AW4:AW24,"&gt;0"),0)</f>
        <v>0</v>
      </c>
    </row>
    <row r="138" spans="1:34" hidden="1" outlineLevel="1" x14ac:dyDescent="0.3">
      <c r="A138" s="239">
        <f t="shared" si="25"/>
        <v>43027</v>
      </c>
      <c r="B138" s="58"/>
      <c r="C138" s="282">
        <f t="shared" si="26"/>
        <v>166.06349206349208</v>
      </c>
      <c r="D138" s="308">
        <f>IFERROR(AVERAGEIF('Pick up PMC'!S4:S27,"&gt;0"),0)</f>
        <v>398</v>
      </c>
      <c r="E138" s="218">
        <f>IFERROR(AVERAGEIF('Pick up PMC'!T4:T27,"&gt;0"),0)</f>
        <v>398</v>
      </c>
      <c r="F138" s="218">
        <f>IFERROR(AVERAGEIF('Pick up PMC'!U4:U27,"&gt;0"),0)</f>
        <v>0</v>
      </c>
      <c r="G138" s="218">
        <f>IFERROR(AVERAGEIF('Pick up PMC'!V4:V27,"&gt;0"),0)</f>
        <v>0</v>
      </c>
      <c r="H138" s="218">
        <f>IFERROR(AVERAGEIF('Pick up PMC'!W4:W27,"&gt;0"),0)</f>
        <v>0</v>
      </c>
      <c r="I138" s="219">
        <f>IFERROR(AVERAGEIF('Pick up PMC'!X4:X27,"&gt;0"),0)</f>
        <v>0</v>
      </c>
      <c r="J138" s="219">
        <f>IFERROR(AVERAGEIF('Pick up PMC'!Y4:Y27,"&gt;0"),0)</f>
        <v>190</v>
      </c>
      <c r="K138" s="218">
        <f>IFERROR(AVERAGEIF('Pick up PMC'!Z4:Z27,"&gt;0"),0)</f>
        <v>190</v>
      </c>
      <c r="L138" s="218">
        <f>IFERROR(AVERAGEIF('Pick up PMC'!AA4:AA27,"&gt;0"),0)</f>
        <v>170</v>
      </c>
      <c r="M138" s="218">
        <f>IFERROR(AVERAGEIF('Pick up PMC'!AB4:AB27,"&gt;0"),0)</f>
        <v>170</v>
      </c>
      <c r="N138" s="218">
        <f>IFERROR(AVERAGEIF('Pick up PMC'!AC4:AC27,"&gt;0"),0)</f>
        <v>150</v>
      </c>
      <c r="O138" s="218">
        <f>IFERROR(AVERAGEIF('Pick up PMC'!AD4:AD27,"&gt;0"),0)</f>
        <v>150</v>
      </c>
      <c r="P138" s="219">
        <f>IFERROR(AVERAGEIF('Pick up PMC'!AE4:AE27,"&gt;0"),0)</f>
        <v>150</v>
      </c>
      <c r="Q138" s="219">
        <f>IFERROR(AVERAGEIF('Pick up PMC'!AF4:AF27,"&gt;0"),0)</f>
        <v>0</v>
      </c>
      <c r="R138" s="218">
        <f>IFERROR(AVERAGEIF('Pick up PMC'!AG4:AG27,"&gt;0"),0)</f>
        <v>0</v>
      </c>
      <c r="S138" s="218">
        <f>IFERROR(AVERAGEIF('Pick up PMC'!AH4:AH27,"&gt;0"),0)</f>
        <v>180</v>
      </c>
      <c r="T138" s="218">
        <f>IFERROR(AVERAGEIF('Pick up PMC'!AI4:AI27,"&gt;0"),0)</f>
        <v>153.5</v>
      </c>
      <c r="U138" s="218">
        <f>IFERROR(AVERAGEIF('Pick up PMC'!AJ4:AJ27,"&gt;0"),0)</f>
        <v>127</v>
      </c>
      <c r="V138" s="218">
        <f>IFERROR(AVERAGEIF('Pick up PMC'!AK4:AK27,"&gt;0"),0)</f>
        <v>127</v>
      </c>
      <c r="W138" s="219">
        <f>IFERROR(AVERAGEIF('Pick up PMC'!AL4:AL27,"&gt;0"),0)</f>
        <v>188.5</v>
      </c>
      <c r="X138" s="219">
        <f>IFERROR(AVERAGEIF('Pick up PMC'!AM4:AM27,"&gt;0"),0)</f>
        <v>188.5</v>
      </c>
      <c r="Y138" s="218">
        <f>IFERROR(AVERAGEIF('Pick up PMC'!AN4:AN27,"&gt;0"),0)</f>
        <v>250</v>
      </c>
      <c r="Z138" s="218">
        <f>IFERROR(AVERAGEIF('Pick up PMC'!AO4:AO27,"&gt;0"),0)</f>
        <v>250</v>
      </c>
      <c r="AA138" s="218">
        <f>IFERROR(AVERAGEIF('Pick up PMC'!AP4:AP27,"&gt;0"),0)</f>
        <v>250</v>
      </c>
      <c r="AB138" s="218">
        <f>IFERROR(AVERAGEIF('Pick up PMC'!AQ4:AQ27,"&gt;0"),0)</f>
        <v>250</v>
      </c>
      <c r="AC138" s="218">
        <f>IFERROR(AVERAGEIF('Pick up PMC'!AR4:AR27,"&gt;0"),0)</f>
        <v>250</v>
      </c>
      <c r="AD138" s="219">
        <f>IFERROR(AVERAGEIF('Pick up PMC'!AS4:AS27,"&gt;0"),0)</f>
        <v>0</v>
      </c>
      <c r="AE138" s="219">
        <f>IFERROR(AVERAGEIF('Pick up PMC'!AT4:AT27,"&gt;0"),0)</f>
        <v>0</v>
      </c>
      <c r="AF138" s="218">
        <f>IFERROR(AVERAGEIF('Pick up PMC'!AU4:AU27,"&gt;0"),0)</f>
        <v>0</v>
      </c>
      <c r="AG138" s="218">
        <f>IFERROR(AVERAGEIF('Pick up PMC'!AV4:AV27,"&gt;0"),0)</f>
        <v>0</v>
      </c>
      <c r="AH138" s="220">
        <f>IFERROR(AVERAGEIF('Pick up PMC'!AW4:AW27,"&gt;0"),0)</f>
        <v>0</v>
      </c>
    </row>
    <row r="139" spans="1:34" hidden="1" outlineLevel="1" x14ac:dyDescent="0.3">
      <c r="A139" s="239">
        <f t="shared" si="25"/>
        <v>43034</v>
      </c>
      <c r="B139" s="58"/>
      <c r="C139" s="282">
        <f t="shared" si="26"/>
        <v>166.06349206349208</v>
      </c>
      <c r="D139" s="308">
        <f>IFERROR(AVERAGEIF('Pick up PMC'!S4:S30,"&gt;0"),0)</f>
        <v>398</v>
      </c>
      <c r="E139" s="218">
        <f>IFERROR(AVERAGEIF('Pick up PMC'!T4:T30,"&gt;0"),0)</f>
        <v>398</v>
      </c>
      <c r="F139" s="218">
        <f>IFERROR(AVERAGEIF('Pick up PMC'!U4:U30,"&gt;0"),0)</f>
        <v>0</v>
      </c>
      <c r="G139" s="218">
        <f>IFERROR(AVERAGEIF('Pick up PMC'!V4:V30,"&gt;0"),0)</f>
        <v>0</v>
      </c>
      <c r="H139" s="218">
        <f>IFERROR(AVERAGEIF('Pick up PMC'!W4:W30,"&gt;0"),0)</f>
        <v>0</v>
      </c>
      <c r="I139" s="219">
        <f>IFERROR(AVERAGEIF('Pick up PMC'!X4:X30,"&gt;0"),0)</f>
        <v>0</v>
      </c>
      <c r="J139" s="219">
        <f>IFERROR(AVERAGEIF('Pick up PMC'!Y4:Y30,"&gt;0"),0)</f>
        <v>190</v>
      </c>
      <c r="K139" s="218">
        <f>IFERROR(AVERAGEIF('Pick up PMC'!Z4:Z30,"&gt;0"),0)</f>
        <v>190</v>
      </c>
      <c r="L139" s="218">
        <f>IFERROR(AVERAGEIF('Pick up PMC'!AA4:AA30,"&gt;0"),0)</f>
        <v>170</v>
      </c>
      <c r="M139" s="218">
        <f>IFERROR(AVERAGEIF('Pick up PMC'!AB4:AB30,"&gt;0"),0)</f>
        <v>170</v>
      </c>
      <c r="N139" s="218">
        <f>IFERROR(AVERAGEIF('Pick up PMC'!AC4:AC30,"&gt;0"),0)</f>
        <v>150</v>
      </c>
      <c r="O139" s="218">
        <f>IFERROR(AVERAGEIF('Pick up PMC'!AD4:AD30,"&gt;0"),0)</f>
        <v>150</v>
      </c>
      <c r="P139" s="219">
        <f>IFERROR(AVERAGEIF('Pick up PMC'!AE4:AE30,"&gt;0"),0)</f>
        <v>150</v>
      </c>
      <c r="Q139" s="219">
        <f>IFERROR(AVERAGEIF('Pick up PMC'!AF4:AF30,"&gt;0"),0)</f>
        <v>0</v>
      </c>
      <c r="R139" s="218">
        <f>IFERROR(AVERAGEIF('Pick up PMC'!AG4:AG30,"&gt;0"),0)</f>
        <v>0</v>
      </c>
      <c r="S139" s="218">
        <f>IFERROR(AVERAGEIF('Pick up PMC'!AH4:AH30,"&gt;0"),0)</f>
        <v>180</v>
      </c>
      <c r="T139" s="218">
        <f>IFERROR(AVERAGEIF('Pick up PMC'!AI4:AI30,"&gt;0"),0)</f>
        <v>153.5</v>
      </c>
      <c r="U139" s="218">
        <f>IFERROR(AVERAGEIF('Pick up PMC'!AJ4:AJ30,"&gt;0"),0)</f>
        <v>127</v>
      </c>
      <c r="V139" s="218">
        <f>IFERROR(AVERAGEIF('Pick up PMC'!AK4:AK30,"&gt;0"),0)</f>
        <v>127</v>
      </c>
      <c r="W139" s="219">
        <f>IFERROR(AVERAGEIF('Pick up PMC'!AL4:AL30,"&gt;0"),0)</f>
        <v>188.5</v>
      </c>
      <c r="X139" s="219">
        <f>IFERROR(AVERAGEIF('Pick up PMC'!AM4:AM30,"&gt;0"),0)</f>
        <v>188.5</v>
      </c>
      <c r="Y139" s="218">
        <f>IFERROR(AVERAGEIF('Pick up PMC'!AN4:AN30,"&gt;0"),0)</f>
        <v>250</v>
      </c>
      <c r="Z139" s="218">
        <f>IFERROR(AVERAGEIF('Pick up PMC'!AO4:AO30,"&gt;0"),0)</f>
        <v>250</v>
      </c>
      <c r="AA139" s="218">
        <f>IFERROR(AVERAGEIF('Pick up PMC'!AP4:AP30,"&gt;0"),0)</f>
        <v>250</v>
      </c>
      <c r="AB139" s="218">
        <f>IFERROR(AVERAGEIF('Pick up PMC'!AQ4:AQ30,"&gt;0"),0)</f>
        <v>250</v>
      </c>
      <c r="AC139" s="218">
        <f>IFERROR(AVERAGEIF('Pick up PMC'!AR4:AR30,"&gt;0"),0)</f>
        <v>250</v>
      </c>
      <c r="AD139" s="219">
        <f>IFERROR(AVERAGEIF('Pick up PMC'!AS4:AS30,"&gt;0"),0)</f>
        <v>0</v>
      </c>
      <c r="AE139" s="219">
        <f>IFERROR(AVERAGEIF('Pick up PMC'!AT4:AT30,"&gt;0"),0)</f>
        <v>0</v>
      </c>
      <c r="AF139" s="218">
        <f>IFERROR(AVERAGEIF('Pick up PMC'!AU4:AU30,"&gt;0"),0)</f>
        <v>0</v>
      </c>
      <c r="AG139" s="218">
        <f>IFERROR(AVERAGEIF('Pick up PMC'!AV4:AV30,"&gt;0"),0)</f>
        <v>0</v>
      </c>
      <c r="AH139" s="220">
        <f>IFERROR(AVERAGEIF('Pick up PMC'!AW4:AW30,"&gt;0"),0)</f>
        <v>0</v>
      </c>
    </row>
    <row r="140" spans="1:34" hidden="1" outlineLevel="1" x14ac:dyDescent="0.3">
      <c r="A140" s="239">
        <f t="shared" si="25"/>
        <v>43041</v>
      </c>
      <c r="B140" s="58"/>
      <c r="C140" s="282">
        <f t="shared" si="26"/>
        <v>166.06349206349208</v>
      </c>
      <c r="D140" s="308">
        <f>IFERROR(AVERAGEIF('Pick up PMC'!S4:S33,"&gt;0"),0)</f>
        <v>398</v>
      </c>
      <c r="E140" s="218">
        <f>IFERROR(AVERAGEIF('Pick up PMC'!T4:T33,"&gt;0"),0)</f>
        <v>398</v>
      </c>
      <c r="F140" s="218">
        <f>IFERROR(AVERAGEIF('Pick up PMC'!U4:U33,"&gt;0"),0)</f>
        <v>0</v>
      </c>
      <c r="G140" s="218">
        <f>IFERROR(AVERAGEIF('Pick up PMC'!V4:V33,"&gt;0"),0)</f>
        <v>0</v>
      </c>
      <c r="H140" s="218">
        <f>IFERROR(AVERAGEIF('Pick up PMC'!W4:W33,"&gt;0"),0)</f>
        <v>0</v>
      </c>
      <c r="I140" s="219">
        <f>IFERROR(AVERAGEIF('Pick up PMC'!X4:X33,"&gt;0"),0)</f>
        <v>0</v>
      </c>
      <c r="J140" s="219">
        <f>IFERROR(AVERAGEIF('Pick up PMC'!Y4:Y33,"&gt;0"),0)</f>
        <v>190</v>
      </c>
      <c r="K140" s="218">
        <f>IFERROR(AVERAGEIF('Pick up PMC'!Z4:Z33,"&gt;0"),0)</f>
        <v>190</v>
      </c>
      <c r="L140" s="218">
        <f>IFERROR(AVERAGEIF('Pick up PMC'!AA4:AA33,"&gt;0"),0)</f>
        <v>170</v>
      </c>
      <c r="M140" s="218">
        <f>IFERROR(AVERAGEIF('Pick up PMC'!AB4:AB33,"&gt;0"),0)</f>
        <v>170</v>
      </c>
      <c r="N140" s="218">
        <f>IFERROR(AVERAGEIF('Pick up PMC'!AC4:AC33,"&gt;0"),0)</f>
        <v>150</v>
      </c>
      <c r="O140" s="218">
        <f>IFERROR(AVERAGEIF('Pick up PMC'!AD4:AD33,"&gt;0"),0)</f>
        <v>150</v>
      </c>
      <c r="P140" s="219">
        <f>IFERROR(AVERAGEIF('Pick up PMC'!AE4:AE33,"&gt;0"),0)</f>
        <v>150</v>
      </c>
      <c r="Q140" s="219">
        <f>IFERROR(AVERAGEIF('Pick up PMC'!AF4:AF33,"&gt;0"),0)</f>
        <v>0</v>
      </c>
      <c r="R140" s="218">
        <f>IFERROR(AVERAGEIF('Pick up PMC'!AG4:AG33,"&gt;0"),0)</f>
        <v>0</v>
      </c>
      <c r="S140" s="218">
        <f>IFERROR(AVERAGEIF('Pick up PMC'!AH4:AH33,"&gt;0"),0)</f>
        <v>180</v>
      </c>
      <c r="T140" s="218">
        <f>IFERROR(AVERAGEIF('Pick up PMC'!AI4:AI33,"&gt;0"),0)</f>
        <v>153.5</v>
      </c>
      <c r="U140" s="218">
        <f>IFERROR(AVERAGEIF('Pick up PMC'!AJ4:AJ33,"&gt;0"),0)</f>
        <v>127</v>
      </c>
      <c r="V140" s="218">
        <f>IFERROR(AVERAGEIF('Pick up PMC'!AK4:AK33,"&gt;0"),0)</f>
        <v>127</v>
      </c>
      <c r="W140" s="219">
        <f>IFERROR(AVERAGEIF('Pick up PMC'!AL4:AL33,"&gt;0"),0)</f>
        <v>188.5</v>
      </c>
      <c r="X140" s="219">
        <f>IFERROR(AVERAGEIF('Pick up PMC'!AM4:AM33,"&gt;0"),0)</f>
        <v>188.5</v>
      </c>
      <c r="Y140" s="218">
        <f>IFERROR(AVERAGEIF('Pick up PMC'!AN4:AN33,"&gt;0"),0)</f>
        <v>250</v>
      </c>
      <c r="Z140" s="218">
        <f>IFERROR(AVERAGEIF('Pick up PMC'!AO4:AO33,"&gt;0"),0)</f>
        <v>250</v>
      </c>
      <c r="AA140" s="218">
        <f>IFERROR(AVERAGEIF('Pick up PMC'!AP4:AP33,"&gt;0"),0)</f>
        <v>250</v>
      </c>
      <c r="AB140" s="218">
        <f>IFERROR(AVERAGEIF('Pick up PMC'!AQ4:AQ33,"&gt;0"),0)</f>
        <v>250</v>
      </c>
      <c r="AC140" s="218">
        <f>IFERROR(AVERAGEIF('Pick up PMC'!AR4:AR33,"&gt;0"),0)</f>
        <v>250</v>
      </c>
      <c r="AD140" s="219">
        <f>IFERROR(AVERAGEIF('Pick up PMC'!AS4:AS33,"&gt;0"),0)</f>
        <v>0</v>
      </c>
      <c r="AE140" s="219">
        <f>IFERROR(AVERAGEIF('Pick up PMC'!AT4:AT33,"&gt;0"),0)</f>
        <v>0</v>
      </c>
      <c r="AF140" s="218">
        <f>IFERROR(AVERAGEIF('Pick up PMC'!AU4:AU33,"&gt;0"),0)</f>
        <v>0</v>
      </c>
      <c r="AG140" s="218">
        <f>IFERROR(AVERAGEIF('Pick up PMC'!AV4:AV33,"&gt;0"),0)</f>
        <v>0</v>
      </c>
      <c r="AH140" s="220">
        <f>IFERROR(AVERAGEIF('Pick up PMC'!AW4:AW33,"&gt;0"),0)</f>
        <v>0</v>
      </c>
    </row>
    <row r="141" spans="1:34" hidden="1" outlineLevel="1" x14ac:dyDescent="0.3">
      <c r="A141" s="239">
        <f t="shared" si="25"/>
        <v>43048</v>
      </c>
      <c r="B141" s="58"/>
      <c r="C141" s="282">
        <f t="shared" si="26"/>
        <v>166.06349206349208</v>
      </c>
      <c r="D141" s="308">
        <f>IFERROR(AVERAGEIF('Pick up PMC'!S4:S36,"&gt;0"),0)</f>
        <v>398</v>
      </c>
      <c r="E141" s="218">
        <f>IFERROR(AVERAGEIF('Pick up PMC'!T4:T36,"&gt;0"),0)</f>
        <v>398</v>
      </c>
      <c r="F141" s="218">
        <f>IFERROR(AVERAGEIF('Pick up PMC'!U4:U36,"&gt;0"),0)</f>
        <v>0</v>
      </c>
      <c r="G141" s="218">
        <f>IFERROR(AVERAGEIF('Pick up PMC'!V4:V36,"&gt;0"),0)</f>
        <v>0</v>
      </c>
      <c r="H141" s="218">
        <f>IFERROR(AVERAGEIF('Pick up PMC'!W4:W36,"&gt;0"),0)</f>
        <v>0</v>
      </c>
      <c r="I141" s="219">
        <f>IFERROR(AVERAGEIF('Pick up PMC'!X4:X36,"&gt;0"),0)</f>
        <v>0</v>
      </c>
      <c r="J141" s="219">
        <f>IFERROR(AVERAGEIF('Pick up PMC'!Y4:Y36,"&gt;0"),0)</f>
        <v>190</v>
      </c>
      <c r="K141" s="218">
        <f>IFERROR(AVERAGEIF('Pick up PMC'!Z4:Z36,"&gt;0"),0)</f>
        <v>190</v>
      </c>
      <c r="L141" s="218">
        <f>IFERROR(AVERAGEIF('Pick up PMC'!AA4:AA36,"&gt;0"),0)</f>
        <v>170</v>
      </c>
      <c r="M141" s="218">
        <f>IFERROR(AVERAGEIF('Pick up PMC'!AB4:AB36,"&gt;0"),0)</f>
        <v>170</v>
      </c>
      <c r="N141" s="218">
        <f>IFERROR(AVERAGEIF('Pick up PMC'!AC4:AC36,"&gt;0"),0)</f>
        <v>150</v>
      </c>
      <c r="O141" s="218">
        <f>IFERROR(AVERAGEIF('Pick up PMC'!AD4:AD36,"&gt;0"),0)</f>
        <v>150</v>
      </c>
      <c r="P141" s="219">
        <f>IFERROR(AVERAGEIF('Pick up PMC'!AE4:AE36,"&gt;0"),0)</f>
        <v>150</v>
      </c>
      <c r="Q141" s="219">
        <f>IFERROR(AVERAGEIF('Pick up PMC'!AF4:AF36,"&gt;0"),0)</f>
        <v>0</v>
      </c>
      <c r="R141" s="218">
        <f>IFERROR(AVERAGEIF('Pick up PMC'!AG4:AG36,"&gt;0"),0)</f>
        <v>0</v>
      </c>
      <c r="S141" s="218">
        <f>IFERROR(AVERAGEIF('Pick up PMC'!AH4:AH36,"&gt;0"),0)</f>
        <v>180</v>
      </c>
      <c r="T141" s="218">
        <f>IFERROR(AVERAGEIF('Pick up PMC'!AI4:AI36,"&gt;0"),0)</f>
        <v>153.5</v>
      </c>
      <c r="U141" s="218">
        <f>IFERROR(AVERAGEIF('Pick up PMC'!AJ4:AJ36,"&gt;0"),0)</f>
        <v>127</v>
      </c>
      <c r="V141" s="218">
        <f>IFERROR(AVERAGEIF('Pick up PMC'!AK4:AK36,"&gt;0"),0)</f>
        <v>127</v>
      </c>
      <c r="W141" s="219">
        <f>IFERROR(AVERAGEIF('Pick up PMC'!AL4:AL36,"&gt;0"),0)</f>
        <v>188.5</v>
      </c>
      <c r="X141" s="219">
        <f>IFERROR(AVERAGEIF('Pick up PMC'!AM4:AM36,"&gt;0"),0)</f>
        <v>188.5</v>
      </c>
      <c r="Y141" s="218">
        <f>IFERROR(AVERAGEIF('Pick up PMC'!AN4:AN36,"&gt;0"),0)</f>
        <v>250</v>
      </c>
      <c r="Z141" s="218">
        <f>IFERROR(AVERAGEIF('Pick up PMC'!AO4:AO36,"&gt;0"),0)</f>
        <v>250</v>
      </c>
      <c r="AA141" s="218">
        <f>IFERROR(AVERAGEIF('Pick up PMC'!AP4:AP36,"&gt;0"),0)</f>
        <v>250</v>
      </c>
      <c r="AB141" s="218">
        <f>IFERROR(AVERAGEIF('Pick up PMC'!AQ4:AQ36,"&gt;0"),0)</f>
        <v>250</v>
      </c>
      <c r="AC141" s="218">
        <f>IFERROR(AVERAGEIF('Pick up PMC'!AR4:AR36,"&gt;0"),0)</f>
        <v>250</v>
      </c>
      <c r="AD141" s="219">
        <f>IFERROR(AVERAGEIF('Pick up PMC'!AS4:AS36,"&gt;0"),0)</f>
        <v>0</v>
      </c>
      <c r="AE141" s="219">
        <f>IFERROR(AVERAGEIF('Pick up PMC'!AT4:AT36,"&gt;0"),0)</f>
        <v>0</v>
      </c>
      <c r="AF141" s="218">
        <f>IFERROR(AVERAGEIF('Pick up PMC'!AU4:AU36,"&gt;0"),0)</f>
        <v>0</v>
      </c>
      <c r="AG141" s="218">
        <f>IFERROR(AVERAGEIF('Pick up PMC'!AV4:AV36,"&gt;0"),0)</f>
        <v>0</v>
      </c>
      <c r="AH141" s="220">
        <f>IFERROR(AVERAGEIF('Pick up PMC'!AW4:AW36,"&gt;0"),0)</f>
        <v>0</v>
      </c>
    </row>
    <row r="142" spans="1:34" hidden="1" outlineLevel="1" x14ac:dyDescent="0.3">
      <c r="A142" s="239">
        <f t="shared" si="25"/>
        <v>43055</v>
      </c>
      <c r="B142" s="58"/>
      <c r="C142" s="282">
        <f t="shared" si="26"/>
        <v>166.06349206349208</v>
      </c>
      <c r="D142" s="308">
        <f>IFERROR(AVERAGEIF('Pick up PMC'!S4:S39,"&gt;0"),0)</f>
        <v>398</v>
      </c>
      <c r="E142" s="218">
        <f>IFERROR(AVERAGEIF('Pick up PMC'!T4:T39,"&gt;0"),0)</f>
        <v>398</v>
      </c>
      <c r="F142" s="218">
        <f>IFERROR(AVERAGEIF('Pick up PMC'!U4:U39,"&gt;0"),0)</f>
        <v>0</v>
      </c>
      <c r="G142" s="218">
        <f>IFERROR(AVERAGEIF('Pick up PMC'!V4:V39,"&gt;0"),0)</f>
        <v>0</v>
      </c>
      <c r="H142" s="218">
        <f>IFERROR(AVERAGEIF('Pick up PMC'!W4:W39,"&gt;0"),0)</f>
        <v>0</v>
      </c>
      <c r="I142" s="219">
        <f>IFERROR(AVERAGEIF('Pick up PMC'!X4:X39,"&gt;0"),0)</f>
        <v>0</v>
      </c>
      <c r="J142" s="219">
        <f>IFERROR(AVERAGEIF('Pick up PMC'!Y4:Y39,"&gt;0"),0)</f>
        <v>190</v>
      </c>
      <c r="K142" s="218">
        <f>IFERROR(AVERAGEIF('Pick up PMC'!Z4:Z39,"&gt;0"),0)</f>
        <v>190</v>
      </c>
      <c r="L142" s="218">
        <f>IFERROR(AVERAGEIF('Pick up PMC'!AA4:AA39,"&gt;0"),0)</f>
        <v>170</v>
      </c>
      <c r="M142" s="218">
        <f>IFERROR(AVERAGEIF('Pick up PMC'!AB4:AB39,"&gt;0"),0)</f>
        <v>170</v>
      </c>
      <c r="N142" s="218">
        <f>IFERROR(AVERAGEIF('Pick up PMC'!AC4:AC39,"&gt;0"),0)</f>
        <v>150</v>
      </c>
      <c r="O142" s="218">
        <f>IFERROR(AVERAGEIF('Pick up PMC'!AD4:AD39,"&gt;0"),0)</f>
        <v>150</v>
      </c>
      <c r="P142" s="219">
        <f>IFERROR(AVERAGEIF('Pick up PMC'!AE4:AE39,"&gt;0"),0)</f>
        <v>150</v>
      </c>
      <c r="Q142" s="219">
        <f>IFERROR(AVERAGEIF('Pick up PMC'!AF4:AF39,"&gt;0"),0)</f>
        <v>0</v>
      </c>
      <c r="R142" s="218">
        <f>IFERROR(AVERAGEIF('Pick up PMC'!AG4:AG39,"&gt;0"),0)</f>
        <v>0</v>
      </c>
      <c r="S142" s="218">
        <f>IFERROR(AVERAGEIF('Pick up PMC'!AH4:AH39,"&gt;0"),0)</f>
        <v>180</v>
      </c>
      <c r="T142" s="218">
        <f>IFERROR(AVERAGEIF('Pick up PMC'!AI4:AI39,"&gt;0"),0)</f>
        <v>153.5</v>
      </c>
      <c r="U142" s="218">
        <f>IFERROR(AVERAGEIF('Pick up PMC'!AJ4:AJ39,"&gt;0"),0)</f>
        <v>127</v>
      </c>
      <c r="V142" s="218">
        <f>IFERROR(AVERAGEIF('Pick up PMC'!AK4:AK39,"&gt;0"),0)</f>
        <v>127</v>
      </c>
      <c r="W142" s="219">
        <f>IFERROR(AVERAGEIF('Pick up PMC'!AL4:AL39,"&gt;0"),0)</f>
        <v>188.5</v>
      </c>
      <c r="X142" s="219">
        <f>IFERROR(AVERAGEIF('Pick up PMC'!AM4:AM39,"&gt;0"),0)</f>
        <v>188.5</v>
      </c>
      <c r="Y142" s="218">
        <f>IFERROR(AVERAGEIF('Pick up PMC'!AN4:AN39,"&gt;0"),0)</f>
        <v>250</v>
      </c>
      <c r="Z142" s="218">
        <f>IFERROR(AVERAGEIF('Pick up PMC'!AO4:AO39,"&gt;0"),0)</f>
        <v>250</v>
      </c>
      <c r="AA142" s="218">
        <f>IFERROR(AVERAGEIF('Pick up PMC'!AP4:AP39,"&gt;0"),0)</f>
        <v>250</v>
      </c>
      <c r="AB142" s="218">
        <f>IFERROR(AVERAGEIF('Pick up PMC'!AQ4:AQ39,"&gt;0"),0)</f>
        <v>250</v>
      </c>
      <c r="AC142" s="218">
        <f>IFERROR(AVERAGEIF('Pick up PMC'!AR4:AR39,"&gt;0"),0)</f>
        <v>250</v>
      </c>
      <c r="AD142" s="219">
        <f>IFERROR(AVERAGEIF('Pick up PMC'!AS4:AS39,"&gt;0"),0)</f>
        <v>0</v>
      </c>
      <c r="AE142" s="219">
        <f>IFERROR(AVERAGEIF('Pick up PMC'!AT4:AT39,"&gt;0"),0)</f>
        <v>0</v>
      </c>
      <c r="AF142" s="218">
        <f>IFERROR(AVERAGEIF('Pick up PMC'!AU4:AU39,"&gt;0"),0)</f>
        <v>0</v>
      </c>
      <c r="AG142" s="218">
        <f>IFERROR(AVERAGEIF('Pick up PMC'!AV4:AV39,"&gt;0"),0)</f>
        <v>0</v>
      </c>
      <c r="AH142" s="220">
        <f>IFERROR(AVERAGEIF('Pick up PMC'!AW4:AW39,"&gt;0"),0)</f>
        <v>0</v>
      </c>
    </row>
    <row r="143" spans="1:34" hidden="1" outlineLevel="1" x14ac:dyDescent="0.3">
      <c r="A143" s="239">
        <f t="shared" si="25"/>
        <v>43062</v>
      </c>
      <c r="B143" s="58"/>
      <c r="C143" s="282">
        <f t="shared" si="26"/>
        <v>166.06349206349208</v>
      </c>
      <c r="D143" s="308">
        <f>IFERROR(AVERAGEIF('Pick up PMC'!S4:S42,"&gt;0"),0)</f>
        <v>398</v>
      </c>
      <c r="E143" s="218">
        <f>IFERROR(AVERAGEIF('Pick up PMC'!T4:T42,"&gt;0"),0)</f>
        <v>398</v>
      </c>
      <c r="F143" s="218">
        <f>IFERROR(AVERAGEIF('Pick up PMC'!U4:U42,"&gt;0"),0)</f>
        <v>0</v>
      </c>
      <c r="G143" s="218">
        <f>IFERROR(AVERAGEIF('Pick up PMC'!V4:V42,"&gt;0"),0)</f>
        <v>0</v>
      </c>
      <c r="H143" s="218">
        <f>IFERROR(AVERAGEIF('Pick up PMC'!W4:W42,"&gt;0"),0)</f>
        <v>0</v>
      </c>
      <c r="I143" s="219">
        <f>IFERROR(AVERAGEIF('Pick up PMC'!X4:X42,"&gt;0"),0)</f>
        <v>0</v>
      </c>
      <c r="J143" s="219">
        <f>IFERROR(AVERAGEIF('Pick up PMC'!Y4:Y42,"&gt;0"),0)</f>
        <v>190</v>
      </c>
      <c r="K143" s="218">
        <f>IFERROR(AVERAGEIF('Pick up PMC'!Z4:Z42,"&gt;0"),0)</f>
        <v>190</v>
      </c>
      <c r="L143" s="218">
        <f>IFERROR(AVERAGEIF('Pick up PMC'!AA4:AA42,"&gt;0"),0)</f>
        <v>170</v>
      </c>
      <c r="M143" s="218">
        <f>IFERROR(AVERAGEIF('Pick up PMC'!AB4:AB42,"&gt;0"),0)</f>
        <v>170</v>
      </c>
      <c r="N143" s="218">
        <f>IFERROR(AVERAGEIF('Pick up PMC'!AC4:AC42,"&gt;0"),0)</f>
        <v>150</v>
      </c>
      <c r="O143" s="218">
        <f>IFERROR(AVERAGEIF('Pick up PMC'!AD4:AD42,"&gt;0"),0)</f>
        <v>150</v>
      </c>
      <c r="P143" s="219">
        <f>IFERROR(AVERAGEIF('Pick up PMC'!AE4:AE42,"&gt;0"),0)</f>
        <v>150</v>
      </c>
      <c r="Q143" s="219">
        <f>IFERROR(AVERAGEIF('Pick up PMC'!AF4:AF42,"&gt;0"),0)</f>
        <v>0</v>
      </c>
      <c r="R143" s="218">
        <f>IFERROR(AVERAGEIF('Pick up PMC'!AG4:AG42,"&gt;0"),0)</f>
        <v>0</v>
      </c>
      <c r="S143" s="218">
        <f>IFERROR(AVERAGEIF('Pick up PMC'!AH4:AH42,"&gt;0"),0)</f>
        <v>180</v>
      </c>
      <c r="T143" s="218">
        <f>IFERROR(AVERAGEIF('Pick up PMC'!AI4:AI42,"&gt;0"),0)</f>
        <v>153.5</v>
      </c>
      <c r="U143" s="218">
        <f>IFERROR(AVERAGEIF('Pick up PMC'!AJ4:AJ42,"&gt;0"),0)</f>
        <v>127</v>
      </c>
      <c r="V143" s="218">
        <f>IFERROR(AVERAGEIF('Pick up PMC'!AK4:AK42,"&gt;0"),0)</f>
        <v>127</v>
      </c>
      <c r="W143" s="219">
        <f>IFERROR(AVERAGEIF('Pick up PMC'!AL4:AL42,"&gt;0"),0)</f>
        <v>188.5</v>
      </c>
      <c r="X143" s="219">
        <f>IFERROR(AVERAGEIF('Pick up PMC'!AM4:AM42,"&gt;0"),0)</f>
        <v>188.5</v>
      </c>
      <c r="Y143" s="218">
        <f>IFERROR(AVERAGEIF('Pick up PMC'!AN4:AN42,"&gt;0"),0)</f>
        <v>250</v>
      </c>
      <c r="Z143" s="218">
        <f>IFERROR(AVERAGEIF('Pick up PMC'!AO4:AO42,"&gt;0"),0)</f>
        <v>250</v>
      </c>
      <c r="AA143" s="218">
        <f>IFERROR(AVERAGEIF('Pick up PMC'!AP4:AP42,"&gt;0"),0)</f>
        <v>250</v>
      </c>
      <c r="AB143" s="218">
        <f>IFERROR(AVERAGEIF('Pick up PMC'!AQ4:AQ42,"&gt;0"),0)</f>
        <v>250</v>
      </c>
      <c r="AC143" s="218">
        <f>IFERROR(AVERAGEIF('Pick up PMC'!AR4:AR42,"&gt;0"),0)</f>
        <v>250</v>
      </c>
      <c r="AD143" s="219">
        <f>IFERROR(AVERAGEIF('Pick up PMC'!AS4:AS42,"&gt;0"),0)</f>
        <v>0</v>
      </c>
      <c r="AE143" s="219">
        <f>IFERROR(AVERAGEIF('Pick up PMC'!AT4:AT42,"&gt;0"),0)</f>
        <v>0</v>
      </c>
      <c r="AF143" s="218">
        <f>IFERROR(AVERAGEIF('Pick up PMC'!AU4:AU42,"&gt;0"),0)</f>
        <v>0</v>
      </c>
      <c r="AG143" s="218">
        <f>IFERROR(AVERAGEIF('Pick up PMC'!AV4:AV42,"&gt;0"),0)</f>
        <v>0</v>
      </c>
      <c r="AH143" s="220">
        <f>IFERROR(AVERAGEIF('Pick up PMC'!AW4:AW42,"&gt;0"),0)</f>
        <v>0</v>
      </c>
    </row>
    <row r="144" spans="1:34" hidden="1" outlineLevel="1" x14ac:dyDescent="0.3">
      <c r="A144" s="240">
        <f t="shared" si="25"/>
        <v>43069</v>
      </c>
      <c r="B144" s="58"/>
      <c r="C144" s="282">
        <f t="shared" si="26"/>
        <v>166.06349206349208</v>
      </c>
      <c r="D144" s="309">
        <f>IFERROR(AVERAGEIF('Pick up PMC'!S4:S45,"&gt;0"),0)</f>
        <v>398</v>
      </c>
      <c r="E144" s="222">
        <f>IFERROR(AVERAGEIF('Pick up PMC'!T4:T45,"&gt;0"),0)</f>
        <v>398</v>
      </c>
      <c r="F144" s="222">
        <f>IFERROR(AVERAGEIF('Pick up PMC'!U4:U45,"&gt;0"),0)</f>
        <v>0</v>
      </c>
      <c r="G144" s="222">
        <f>IFERROR(AVERAGEIF('Pick up PMC'!V4:V45,"&gt;0"),0)</f>
        <v>0</v>
      </c>
      <c r="H144" s="222">
        <f>IFERROR(AVERAGEIF('Pick up PMC'!W4:W45,"&gt;0"),0)</f>
        <v>0</v>
      </c>
      <c r="I144" s="219">
        <f>IFERROR(AVERAGEIF('Pick up PMC'!X4:X45,"&gt;0"),0)</f>
        <v>0</v>
      </c>
      <c r="J144" s="219">
        <f>IFERROR(AVERAGEIF('Pick up PMC'!Y4:Y45,"&gt;0"),0)</f>
        <v>190</v>
      </c>
      <c r="K144" s="222">
        <f>IFERROR(AVERAGEIF('Pick up PMC'!Z4:Z45,"&gt;0"),0)</f>
        <v>190</v>
      </c>
      <c r="L144" s="222">
        <f>IFERROR(AVERAGEIF('Pick up PMC'!AA4:AA45,"&gt;0"),0)</f>
        <v>170</v>
      </c>
      <c r="M144" s="222">
        <f>IFERROR(AVERAGEIF('Pick up PMC'!AB4:AB45,"&gt;0"),0)</f>
        <v>170</v>
      </c>
      <c r="N144" s="222">
        <f>IFERROR(AVERAGEIF('Pick up PMC'!AC4:AC45,"&gt;0"),0)</f>
        <v>150</v>
      </c>
      <c r="O144" s="222">
        <f>IFERROR(AVERAGEIF('Pick up PMC'!AD4:AD45,"&gt;0"),0)</f>
        <v>150</v>
      </c>
      <c r="P144" s="219">
        <f>IFERROR(AVERAGEIF('Pick up PMC'!AE4:AE45,"&gt;0"),0)</f>
        <v>150</v>
      </c>
      <c r="Q144" s="219">
        <f>IFERROR(AVERAGEIF('Pick up PMC'!AF4:AF45,"&gt;0"),0)</f>
        <v>0</v>
      </c>
      <c r="R144" s="222">
        <f>IFERROR(AVERAGEIF('Pick up PMC'!AG4:AG45,"&gt;0"),0)</f>
        <v>0</v>
      </c>
      <c r="S144" s="222">
        <f>IFERROR(AVERAGEIF('Pick up PMC'!AH4:AH45,"&gt;0"),0)</f>
        <v>180</v>
      </c>
      <c r="T144" s="222">
        <f>IFERROR(AVERAGEIF('Pick up PMC'!AI4:AI45,"&gt;0"),0)</f>
        <v>153.5</v>
      </c>
      <c r="U144" s="222">
        <f>IFERROR(AVERAGEIF('Pick up PMC'!AJ4:AJ45,"&gt;0"),0)</f>
        <v>127</v>
      </c>
      <c r="V144" s="222">
        <f>IFERROR(AVERAGEIF('Pick up PMC'!AK4:AK45,"&gt;0"),0)</f>
        <v>127</v>
      </c>
      <c r="W144" s="219">
        <f>IFERROR(AVERAGEIF('Pick up PMC'!AL4:AL45,"&gt;0"),0)</f>
        <v>188.5</v>
      </c>
      <c r="X144" s="219">
        <f>IFERROR(AVERAGEIF('Pick up PMC'!AM4:AM45,"&gt;0"),0)</f>
        <v>188.5</v>
      </c>
      <c r="Y144" s="222">
        <f>IFERROR(AVERAGEIF('Pick up PMC'!AN4:AN45,"&gt;0"),0)</f>
        <v>250</v>
      </c>
      <c r="Z144" s="222">
        <f>IFERROR(AVERAGEIF('Pick up PMC'!AO4:AO45,"&gt;0"),0)</f>
        <v>250</v>
      </c>
      <c r="AA144" s="222">
        <f>IFERROR(AVERAGEIF('Pick up PMC'!AP4:AP45,"&gt;0"),0)</f>
        <v>250</v>
      </c>
      <c r="AB144" s="222">
        <f>IFERROR(AVERAGEIF('Pick up PMC'!AQ4:AQ45,"&gt;0"),0)</f>
        <v>250</v>
      </c>
      <c r="AC144" s="222">
        <f>IFERROR(AVERAGEIF('Pick up PMC'!AR4:AR45,"&gt;0"),0)</f>
        <v>250</v>
      </c>
      <c r="AD144" s="219">
        <f>IFERROR(AVERAGEIF('Pick up PMC'!AS4:AS45,"&gt;0"),0)</f>
        <v>0</v>
      </c>
      <c r="AE144" s="219">
        <f>IFERROR(AVERAGEIF('Pick up PMC'!AT4:AT45,"&gt;0"),0)</f>
        <v>0</v>
      </c>
      <c r="AF144" s="222">
        <f>IFERROR(AVERAGEIF('Pick up PMC'!AU4:AU45,"&gt;0"),0)</f>
        <v>0</v>
      </c>
      <c r="AG144" s="222">
        <f>IFERROR(AVERAGEIF('Pick up PMC'!AV4:AV45,"&gt;0"),0)</f>
        <v>0</v>
      </c>
      <c r="AH144" s="224">
        <f>IFERROR(AVERAGEIF('Pick up PMC'!AW4:AW45,"&gt;0"),0)</f>
        <v>0</v>
      </c>
    </row>
    <row r="145" spans="1:34" collapsed="1" x14ac:dyDescent="0.3">
      <c r="A145" s="57"/>
      <c r="B145" s="38"/>
      <c r="C145" s="328">
        <f>AVERAGEIF(C131:C133,"&gt;0")</f>
        <v>216.31944444444446</v>
      </c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327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4" x14ac:dyDescent="0.3">
      <c r="A147" s="93"/>
      <c r="B147" s="94"/>
      <c r="C147" s="68">
        <f t="shared" ref="C147:T147" si="27">C96</f>
        <v>42978</v>
      </c>
      <c r="D147" s="68">
        <f t="shared" si="27"/>
        <v>42985</v>
      </c>
      <c r="E147" s="68">
        <f t="shared" si="27"/>
        <v>42992</v>
      </c>
      <c r="F147" s="68">
        <f t="shared" si="27"/>
        <v>42999</v>
      </c>
      <c r="G147" s="68">
        <f t="shared" si="27"/>
        <v>43006</v>
      </c>
      <c r="H147" s="68">
        <f t="shared" si="27"/>
        <v>43013</v>
      </c>
      <c r="I147" s="68">
        <f t="shared" si="27"/>
        <v>43020</v>
      </c>
      <c r="J147" s="68">
        <f t="shared" si="27"/>
        <v>43027</v>
      </c>
      <c r="K147" s="68">
        <f t="shared" si="27"/>
        <v>43034</v>
      </c>
      <c r="L147" s="68">
        <f t="shared" si="27"/>
        <v>43041</v>
      </c>
      <c r="M147" s="68">
        <f t="shared" si="27"/>
        <v>43048</v>
      </c>
      <c r="N147" s="68">
        <f t="shared" si="27"/>
        <v>43055</v>
      </c>
      <c r="O147" s="68">
        <f t="shared" si="27"/>
        <v>43062</v>
      </c>
      <c r="P147" s="68">
        <f t="shared" si="27"/>
        <v>43069</v>
      </c>
      <c r="Q147" s="68">
        <f t="shared" si="27"/>
        <v>43076</v>
      </c>
      <c r="R147" s="68">
        <f t="shared" si="27"/>
        <v>43083</v>
      </c>
      <c r="S147" s="68">
        <f t="shared" si="27"/>
        <v>43090</v>
      </c>
      <c r="T147" s="68">
        <f t="shared" si="27"/>
        <v>43097</v>
      </c>
      <c r="U147" s="69"/>
      <c r="V147" s="69"/>
    </row>
    <row r="148" spans="1:34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4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4" x14ac:dyDescent="0.3">
      <c r="A150" s="447" t="s">
        <v>32</v>
      </c>
      <c r="B150" s="448"/>
      <c r="C150" s="101">
        <v>250</v>
      </c>
      <c r="D150" s="101">
        <v>150</v>
      </c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4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4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4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4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4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4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4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4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4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4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  <c r="AH162" s="48">
        <v>31</v>
      </c>
    </row>
    <row r="163" spans="1:34" x14ac:dyDescent="0.3">
      <c r="A163" s="51" t="s">
        <v>29</v>
      </c>
      <c r="B163" s="52"/>
      <c r="C163" s="281">
        <f>C8/($C$3*$C$4)</f>
        <v>0.57129499766245906</v>
      </c>
      <c r="D163" s="55">
        <f t="shared" ref="D163:Q163" si="28">(D8/$C$3)*100</f>
        <v>100</v>
      </c>
      <c r="E163" s="55">
        <f t="shared" si="28"/>
        <v>100</v>
      </c>
      <c r="F163" s="55">
        <f t="shared" si="28"/>
        <v>100</v>
      </c>
      <c r="G163" s="55">
        <f t="shared" si="28"/>
        <v>100</v>
      </c>
      <c r="H163" s="55">
        <f t="shared" si="28"/>
        <v>98.550724637681171</v>
      </c>
      <c r="I163" s="55">
        <f t="shared" si="28"/>
        <v>98.550724637681171</v>
      </c>
      <c r="J163" s="55">
        <f t="shared" si="28"/>
        <v>65.217391304347828</v>
      </c>
      <c r="K163" s="55">
        <f t="shared" si="28"/>
        <v>36.231884057971016</v>
      </c>
      <c r="L163" s="55">
        <f t="shared" si="28"/>
        <v>36.231884057971016</v>
      </c>
      <c r="M163" s="55">
        <f t="shared" si="28"/>
        <v>36.231884057971016</v>
      </c>
      <c r="N163" s="55">
        <f t="shared" si="28"/>
        <v>34.782608695652172</v>
      </c>
      <c r="O163" s="55">
        <f t="shared" si="28"/>
        <v>40.579710144927539</v>
      </c>
      <c r="P163" s="55">
        <f t="shared" si="28"/>
        <v>65.217391304347828</v>
      </c>
      <c r="Q163" s="55">
        <f t="shared" si="28"/>
        <v>57.971014492753625</v>
      </c>
      <c r="R163" s="55">
        <f>(R8/$C$3)*100</f>
        <v>36.231884057971016</v>
      </c>
      <c r="S163" s="55">
        <f t="shared" ref="S163:AH163" si="29">(S8/$C$3)*100</f>
        <v>36.231884057971016</v>
      </c>
      <c r="T163" s="55">
        <f t="shared" si="29"/>
        <v>36.231884057971016</v>
      </c>
      <c r="U163" s="55">
        <f t="shared" si="29"/>
        <v>36.231884057971016</v>
      </c>
      <c r="V163" s="55">
        <f t="shared" si="29"/>
        <v>43.478260869565219</v>
      </c>
      <c r="W163" s="55">
        <f t="shared" si="29"/>
        <v>57.971014492753625</v>
      </c>
      <c r="X163" s="55">
        <f t="shared" si="29"/>
        <v>50.724637681159422</v>
      </c>
      <c r="Y163" s="55">
        <f t="shared" si="29"/>
        <v>40.579710144927539</v>
      </c>
      <c r="Z163" s="55">
        <f t="shared" si="29"/>
        <v>40.579710144927539</v>
      </c>
      <c r="AA163" s="55">
        <f t="shared" si="29"/>
        <v>40.579710144927539</v>
      </c>
      <c r="AB163" s="55">
        <f t="shared" si="29"/>
        <v>40.579710144927539</v>
      </c>
      <c r="AC163" s="55">
        <f t="shared" si="29"/>
        <v>50.724637681159422</v>
      </c>
      <c r="AD163" s="55">
        <f t="shared" si="29"/>
        <v>72.463768115942031</v>
      </c>
      <c r="AE163" s="55">
        <f t="shared" si="29"/>
        <v>57.971014492753625</v>
      </c>
      <c r="AF163" s="55">
        <f t="shared" si="29"/>
        <v>52.173913043478258</v>
      </c>
      <c r="AG163" s="55">
        <f t="shared" si="29"/>
        <v>52.173913043478258</v>
      </c>
      <c r="AH163" s="55">
        <f t="shared" si="29"/>
        <v>56.521739130434781</v>
      </c>
    </row>
    <row r="164" spans="1:34" hidden="1" x14ac:dyDescent="0.3">
      <c r="A164" s="57">
        <f>+A113</f>
        <v>42102</v>
      </c>
      <c r="B164" s="58"/>
      <c r="C164" s="59">
        <f t="shared" ref="C164:C195" si="30">C9/($C$3*$C$4)</f>
        <v>0.24216923796166434</v>
      </c>
      <c r="D164" s="64">
        <f t="shared" ref="D164:S178" si="31">D9/$C$3</f>
        <v>0</v>
      </c>
      <c r="E164" s="63">
        <f t="shared" si="31"/>
        <v>0</v>
      </c>
      <c r="F164" s="63">
        <f t="shared" si="31"/>
        <v>1.1159420289855073</v>
      </c>
      <c r="G164" s="61">
        <f t="shared" si="31"/>
        <v>1.1159420289855073</v>
      </c>
      <c r="H164" s="61">
        <f t="shared" si="31"/>
        <v>1.1159420289855073</v>
      </c>
      <c r="I164" s="62">
        <f t="shared" si="31"/>
        <v>2.8985507246376812E-2</v>
      </c>
      <c r="J164" s="62">
        <f t="shared" si="31"/>
        <v>1.4492753623188406E-2</v>
      </c>
      <c r="K164" s="61">
        <f t="shared" si="31"/>
        <v>2.8985507246376812E-2</v>
      </c>
      <c r="L164" s="63">
        <f t="shared" si="31"/>
        <v>2.8985507246376812E-2</v>
      </c>
      <c r="M164" s="63">
        <f t="shared" si="31"/>
        <v>4.3478260869565216E-2</v>
      </c>
      <c r="N164" s="61">
        <f t="shared" si="31"/>
        <v>2.8985507246376812E-2</v>
      </c>
      <c r="O164" s="61">
        <f t="shared" si="31"/>
        <v>5.7971014492753624E-2</v>
      </c>
      <c r="P164" s="62">
        <f t="shared" si="31"/>
        <v>4.3478260869565216E-2</v>
      </c>
      <c r="Q164" s="62">
        <f t="shared" si="31"/>
        <v>5.7971014492753624E-2</v>
      </c>
      <c r="R164" s="61">
        <f t="shared" si="31"/>
        <v>5.7971014492753624E-2</v>
      </c>
      <c r="S164" s="63">
        <f t="shared" si="31"/>
        <v>0.17391304347826086</v>
      </c>
      <c r="T164" s="63">
        <f t="shared" ref="T164:AH178" si="32">T9/$C$3</f>
        <v>0.49275362318840582</v>
      </c>
      <c r="U164" s="61">
        <f t="shared" si="32"/>
        <v>0.47826086956521741</v>
      </c>
      <c r="V164" s="61">
        <f t="shared" si="32"/>
        <v>0.47826086956521741</v>
      </c>
      <c r="W164" s="62">
        <f t="shared" si="32"/>
        <v>0.18840579710144928</v>
      </c>
      <c r="X164" s="62">
        <f t="shared" si="32"/>
        <v>0.18840579710144928</v>
      </c>
      <c r="Y164" s="61">
        <f t="shared" si="32"/>
        <v>0.20289855072463769</v>
      </c>
      <c r="Z164" s="63">
        <f t="shared" si="32"/>
        <v>7.2463768115942032E-2</v>
      </c>
      <c r="AA164" s="63">
        <f t="shared" si="32"/>
        <v>7.2463768115942032E-2</v>
      </c>
      <c r="AB164" s="61">
        <f t="shared" si="32"/>
        <v>8.6956521739130432E-2</v>
      </c>
      <c r="AC164" s="61">
        <f t="shared" si="32"/>
        <v>2.8985507246376812E-2</v>
      </c>
      <c r="AD164" s="62">
        <f t="shared" si="32"/>
        <v>0.18840579710144928</v>
      </c>
      <c r="AE164" s="62">
        <f t="shared" si="32"/>
        <v>0.2608695652173913</v>
      </c>
      <c r="AF164" s="61">
        <f t="shared" si="32"/>
        <v>0.28985507246376813</v>
      </c>
      <c r="AG164" s="63">
        <f t="shared" si="32"/>
        <v>0.28985507246376813</v>
      </c>
      <c r="AH164" s="63">
        <f t="shared" si="32"/>
        <v>0.27536231884057971</v>
      </c>
    </row>
    <row r="165" spans="1:34" hidden="1" x14ac:dyDescent="0.3">
      <c r="A165" s="57">
        <f t="shared" ref="A165:A195" si="33">+A114</f>
        <v>42123</v>
      </c>
      <c r="B165" s="58"/>
      <c r="C165" s="282">
        <f>C8/($C$3*$C$4)</f>
        <v>0.57129499766245906</v>
      </c>
      <c r="D165" s="64">
        <f t="shared" si="31"/>
        <v>1.4492753623188406E-2</v>
      </c>
      <c r="E165" s="63">
        <f t="shared" si="31"/>
        <v>1.4492753623188406E-2</v>
      </c>
      <c r="F165" s="63">
        <f t="shared" si="31"/>
        <v>1.1304347826086956</v>
      </c>
      <c r="G165" s="61">
        <f t="shared" si="31"/>
        <v>1.1304347826086956</v>
      </c>
      <c r="H165" s="61">
        <f t="shared" si="31"/>
        <v>1.1304347826086956</v>
      </c>
      <c r="I165" s="62">
        <f t="shared" si="31"/>
        <v>4.3478260869565216E-2</v>
      </c>
      <c r="J165" s="62">
        <f t="shared" si="31"/>
        <v>2.8985507246376812E-2</v>
      </c>
      <c r="K165" s="61">
        <f t="shared" si="31"/>
        <v>4.3478260869565216E-2</v>
      </c>
      <c r="L165" s="63">
        <f t="shared" si="31"/>
        <v>4.3478260869565216E-2</v>
      </c>
      <c r="M165" s="63">
        <f t="shared" si="31"/>
        <v>5.7971014492753624E-2</v>
      </c>
      <c r="N165" s="61">
        <f t="shared" si="31"/>
        <v>4.3478260869565216E-2</v>
      </c>
      <c r="O165" s="61">
        <f t="shared" si="31"/>
        <v>8.6956521739130432E-2</v>
      </c>
      <c r="P165" s="62">
        <f t="shared" si="31"/>
        <v>5.7971014492753624E-2</v>
      </c>
      <c r="Q165" s="62">
        <f t="shared" si="31"/>
        <v>7.2463768115942032E-2</v>
      </c>
      <c r="R165" s="61">
        <f t="shared" si="31"/>
        <v>7.2463768115942032E-2</v>
      </c>
      <c r="S165" s="63">
        <f t="shared" si="31"/>
        <v>0.14492753623188406</v>
      </c>
      <c r="T165" s="63">
        <f t="shared" si="32"/>
        <v>0.49275362318840582</v>
      </c>
      <c r="U165" s="61">
        <f t="shared" si="32"/>
        <v>0.47826086956521741</v>
      </c>
      <c r="V165" s="61">
        <f t="shared" si="32"/>
        <v>0.47826086956521741</v>
      </c>
      <c r="W165" s="62">
        <f t="shared" si="32"/>
        <v>0.20289855072463769</v>
      </c>
      <c r="X165" s="62">
        <f t="shared" si="32"/>
        <v>0.21739130434782608</v>
      </c>
      <c r="Y165" s="61">
        <f t="shared" si="32"/>
        <v>0.2608695652173913</v>
      </c>
      <c r="Z165" s="63">
        <f t="shared" si="32"/>
        <v>0.15942028985507245</v>
      </c>
      <c r="AA165" s="63">
        <f t="shared" si="32"/>
        <v>0.15942028985507245</v>
      </c>
      <c r="AB165" s="61">
        <f t="shared" si="32"/>
        <v>0.17391304347826086</v>
      </c>
      <c r="AC165" s="61">
        <f t="shared" si="32"/>
        <v>0.13043478260869565</v>
      </c>
      <c r="AD165" s="62">
        <f t="shared" si="32"/>
        <v>0.21739130434782608</v>
      </c>
      <c r="AE165" s="62">
        <f t="shared" si="32"/>
        <v>0.27536231884057971</v>
      </c>
      <c r="AF165" s="61">
        <f t="shared" si="32"/>
        <v>0.2608695652173913</v>
      </c>
      <c r="AG165" s="63">
        <f t="shared" si="32"/>
        <v>0.2608695652173913</v>
      </c>
      <c r="AH165" s="63">
        <f t="shared" si="32"/>
        <v>0.24637681159420291</v>
      </c>
    </row>
    <row r="166" spans="1:34" hidden="1" outlineLevel="1" x14ac:dyDescent="0.3">
      <c r="A166" s="57">
        <f t="shared" si="33"/>
        <v>42142</v>
      </c>
      <c r="B166" s="58"/>
      <c r="C166" s="59">
        <f t="shared" si="30"/>
        <v>0.28190743338008417</v>
      </c>
      <c r="D166" s="64">
        <f t="shared" si="31"/>
        <v>0</v>
      </c>
      <c r="E166" s="63">
        <f t="shared" si="31"/>
        <v>4.3478260869565216E-2</v>
      </c>
      <c r="F166" s="63">
        <f t="shared" si="31"/>
        <v>1.1594202898550725</v>
      </c>
      <c r="G166" s="61">
        <f t="shared" si="31"/>
        <v>1.173913043478261</v>
      </c>
      <c r="H166" s="61">
        <f t="shared" si="31"/>
        <v>1.2173913043478262</v>
      </c>
      <c r="I166" s="62">
        <f t="shared" si="31"/>
        <v>8.6956521739130432E-2</v>
      </c>
      <c r="J166" s="62">
        <f t="shared" si="31"/>
        <v>1.4492753623188406E-2</v>
      </c>
      <c r="K166" s="61">
        <f t="shared" si="31"/>
        <v>2.8985507246376812E-2</v>
      </c>
      <c r="L166" s="63">
        <f t="shared" si="31"/>
        <v>2.8985507246376812E-2</v>
      </c>
      <c r="M166" s="63">
        <f t="shared" si="31"/>
        <v>4.3478260869565216E-2</v>
      </c>
      <c r="N166" s="61">
        <f t="shared" si="31"/>
        <v>2.8985507246376812E-2</v>
      </c>
      <c r="O166" s="61">
        <f t="shared" si="31"/>
        <v>7.2463768115942032E-2</v>
      </c>
      <c r="P166" s="62">
        <f t="shared" si="31"/>
        <v>4.3478260869565216E-2</v>
      </c>
      <c r="Q166" s="62">
        <f t="shared" si="31"/>
        <v>5.7971014492753624E-2</v>
      </c>
      <c r="R166" s="61">
        <f t="shared" si="31"/>
        <v>7.2463768115942032E-2</v>
      </c>
      <c r="S166" s="63">
        <f t="shared" si="31"/>
        <v>0.15942028985507245</v>
      </c>
      <c r="T166" s="63">
        <f t="shared" si="32"/>
        <v>0.52173913043478259</v>
      </c>
      <c r="U166" s="61">
        <f t="shared" si="32"/>
        <v>0.49275362318840582</v>
      </c>
      <c r="V166" s="61">
        <f t="shared" si="32"/>
        <v>0.47826086956521741</v>
      </c>
      <c r="W166" s="62">
        <f t="shared" si="32"/>
        <v>0.18840579710144928</v>
      </c>
      <c r="X166" s="62">
        <f t="shared" si="32"/>
        <v>0.20289855072463769</v>
      </c>
      <c r="Y166" s="61">
        <f t="shared" si="32"/>
        <v>0.24637681159420291</v>
      </c>
      <c r="Z166" s="63">
        <f t="shared" si="32"/>
        <v>0.27536231884057971</v>
      </c>
      <c r="AA166" s="63">
        <f t="shared" si="32"/>
        <v>0.28985507246376813</v>
      </c>
      <c r="AB166" s="61">
        <f t="shared" si="32"/>
        <v>0.30434782608695654</v>
      </c>
      <c r="AC166" s="61">
        <f t="shared" si="32"/>
        <v>0.18840579710144928</v>
      </c>
      <c r="AD166" s="62">
        <f t="shared" si="32"/>
        <v>0.2608695652173913</v>
      </c>
      <c r="AE166" s="62">
        <f t="shared" si="32"/>
        <v>0.28985507246376813</v>
      </c>
      <c r="AF166" s="61">
        <f t="shared" si="32"/>
        <v>0.2608695652173913</v>
      </c>
      <c r="AG166" s="63">
        <f t="shared" si="32"/>
        <v>0.2608695652173913</v>
      </c>
      <c r="AH166" s="63">
        <f t="shared" si="32"/>
        <v>0.24637681159420291</v>
      </c>
    </row>
    <row r="167" spans="1:34" hidden="1" outlineLevel="1" x14ac:dyDescent="0.3">
      <c r="A167" s="57">
        <f t="shared" si="33"/>
        <v>42157</v>
      </c>
      <c r="B167" s="58"/>
      <c r="C167" s="59">
        <f t="shared" si="30"/>
        <v>0.30388031790556336</v>
      </c>
      <c r="D167" s="64">
        <f t="shared" si="31"/>
        <v>0</v>
      </c>
      <c r="E167" s="63">
        <f t="shared" si="31"/>
        <v>4.3478260869565216E-2</v>
      </c>
      <c r="F167" s="63">
        <f t="shared" si="31"/>
        <v>1.1594202898550725</v>
      </c>
      <c r="G167" s="61">
        <f t="shared" si="31"/>
        <v>1.173913043478261</v>
      </c>
      <c r="H167" s="61">
        <f t="shared" si="31"/>
        <v>1.2173913043478262</v>
      </c>
      <c r="I167" s="62">
        <f t="shared" si="31"/>
        <v>8.6956521739130432E-2</v>
      </c>
      <c r="J167" s="62">
        <f t="shared" si="31"/>
        <v>1.4492753623188406E-2</v>
      </c>
      <c r="K167" s="61">
        <f t="shared" si="31"/>
        <v>2.8985507246376812E-2</v>
      </c>
      <c r="L167" s="63">
        <f t="shared" si="31"/>
        <v>4.3478260869565216E-2</v>
      </c>
      <c r="M167" s="63">
        <f t="shared" si="31"/>
        <v>0.40579710144927539</v>
      </c>
      <c r="N167" s="61">
        <f t="shared" si="31"/>
        <v>4.3478260869565216E-2</v>
      </c>
      <c r="O167" s="61">
        <f t="shared" si="31"/>
        <v>0.13043478260869565</v>
      </c>
      <c r="P167" s="62">
        <f t="shared" si="31"/>
        <v>0.11594202898550725</v>
      </c>
      <c r="Q167" s="62">
        <f t="shared" si="31"/>
        <v>8.6956521739130432E-2</v>
      </c>
      <c r="R167" s="61">
        <f t="shared" si="31"/>
        <v>8.6956521739130432E-2</v>
      </c>
      <c r="S167" s="63">
        <f t="shared" si="31"/>
        <v>0.17391304347826086</v>
      </c>
      <c r="T167" s="63">
        <f t="shared" si="32"/>
        <v>0.53623188405797106</v>
      </c>
      <c r="U167" s="61">
        <f t="shared" si="32"/>
        <v>0.49275362318840582</v>
      </c>
      <c r="V167" s="61">
        <f t="shared" si="32"/>
        <v>0.47826086956521741</v>
      </c>
      <c r="W167" s="62">
        <f t="shared" si="32"/>
        <v>0.18840579710144928</v>
      </c>
      <c r="X167" s="62">
        <f t="shared" si="32"/>
        <v>0.2318840579710145</v>
      </c>
      <c r="Y167" s="61">
        <f t="shared" si="32"/>
        <v>0.24637681159420291</v>
      </c>
      <c r="Z167" s="63">
        <f t="shared" si="32"/>
        <v>0.2318840579710145</v>
      </c>
      <c r="AA167" s="63">
        <f t="shared" si="32"/>
        <v>0.21739130434782608</v>
      </c>
      <c r="AB167" s="61">
        <f t="shared" si="32"/>
        <v>0.2608695652173913</v>
      </c>
      <c r="AC167" s="61">
        <f t="shared" si="32"/>
        <v>0.24637681159420291</v>
      </c>
      <c r="AD167" s="62">
        <f t="shared" si="32"/>
        <v>0.3188405797101449</v>
      </c>
      <c r="AE167" s="62">
        <f t="shared" si="32"/>
        <v>0.33333333333333331</v>
      </c>
      <c r="AF167" s="61">
        <f t="shared" si="32"/>
        <v>0.28985507246376813</v>
      </c>
      <c r="AG167" s="63">
        <f t="shared" si="32"/>
        <v>0.27536231884057971</v>
      </c>
      <c r="AH167" s="63">
        <f t="shared" si="32"/>
        <v>0.2608695652173913</v>
      </c>
    </row>
    <row r="168" spans="1:34" hidden="1" outlineLevel="1" x14ac:dyDescent="0.3">
      <c r="A168" s="57">
        <f t="shared" si="33"/>
        <v>42172</v>
      </c>
      <c r="B168" s="58"/>
      <c r="C168" s="59">
        <f t="shared" si="30"/>
        <v>0.41654978962131839</v>
      </c>
      <c r="D168" s="64">
        <f t="shared" si="31"/>
        <v>1.4492753623188406E-2</v>
      </c>
      <c r="E168" s="63">
        <f t="shared" si="31"/>
        <v>4.3478260869565216E-2</v>
      </c>
      <c r="F168" s="63">
        <f t="shared" si="31"/>
        <v>1.1594202898550725</v>
      </c>
      <c r="G168" s="61">
        <f t="shared" si="31"/>
        <v>1.173913043478261</v>
      </c>
      <c r="H168" s="61">
        <f t="shared" si="31"/>
        <v>1.2318840579710144</v>
      </c>
      <c r="I168" s="62">
        <f t="shared" si="31"/>
        <v>0.11594202898550725</v>
      </c>
      <c r="J168" s="62">
        <f t="shared" si="31"/>
        <v>4.3478260869565216E-2</v>
      </c>
      <c r="K168" s="61">
        <f t="shared" si="31"/>
        <v>2.8985507246376812E-2</v>
      </c>
      <c r="L168" s="63">
        <f t="shared" si="31"/>
        <v>4.3478260869565216E-2</v>
      </c>
      <c r="M168" s="63">
        <f t="shared" si="31"/>
        <v>0.42028985507246375</v>
      </c>
      <c r="N168" s="61">
        <f t="shared" si="31"/>
        <v>7.2463768115942032E-2</v>
      </c>
      <c r="O168" s="61">
        <f t="shared" si="31"/>
        <v>0.14492753623188406</v>
      </c>
      <c r="P168" s="62">
        <f t="shared" si="31"/>
        <v>8.6956521739130432E-2</v>
      </c>
      <c r="Q168" s="62">
        <f t="shared" si="31"/>
        <v>1.3623188405797102</v>
      </c>
      <c r="R168" s="61">
        <f t="shared" si="31"/>
        <v>1.3768115942028984</v>
      </c>
      <c r="S168" s="63">
        <f t="shared" si="31"/>
        <v>0.15942028985507245</v>
      </c>
      <c r="T168" s="63">
        <f t="shared" si="32"/>
        <v>0.50724637681159424</v>
      </c>
      <c r="U168" s="61">
        <f t="shared" si="32"/>
        <v>0.47826086956521741</v>
      </c>
      <c r="V168" s="61">
        <f t="shared" si="32"/>
        <v>0.55072463768115942</v>
      </c>
      <c r="W168" s="62">
        <f t="shared" si="32"/>
        <v>0.27536231884057971</v>
      </c>
      <c r="X168" s="62">
        <f t="shared" si="32"/>
        <v>0.3188405797101449</v>
      </c>
      <c r="Y168" s="61">
        <f t="shared" si="32"/>
        <v>0.30434782608695654</v>
      </c>
      <c r="Z168" s="63">
        <f t="shared" si="32"/>
        <v>0.28985507246376813</v>
      </c>
      <c r="AA168" s="63">
        <f t="shared" si="32"/>
        <v>0.28985507246376813</v>
      </c>
      <c r="AB168" s="61">
        <f t="shared" si="32"/>
        <v>0.33333333333333331</v>
      </c>
      <c r="AC168" s="61">
        <f t="shared" si="32"/>
        <v>0.2608695652173913</v>
      </c>
      <c r="AD168" s="62">
        <f t="shared" si="32"/>
        <v>0.34782608695652173</v>
      </c>
      <c r="AE168" s="62">
        <f t="shared" si="32"/>
        <v>0.40579710144927539</v>
      </c>
      <c r="AF168" s="61">
        <f t="shared" si="32"/>
        <v>0.36231884057971014</v>
      </c>
      <c r="AG168" s="63">
        <f t="shared" si="32"/>
        <v>0.36231884057971014</v>
      </c>
      <c r="AH168" s="63">
        <f t="shared" si="32"/>
        <v>0.34782608695652173</v>
      </c>
    </row>
    <row r="169" spans="1:34" hidden="1" outlineLevel="1" x14ac:dyDescent="0.3">
      <c r="A169" s="57">
        <f t="shared" si="33"/>
        <v>42193</v>
      </c>
      <c r="B169" s="58"/>
      <c r="C169" s="59">
        <f t="shared" si="30"/>
        <v>0.41140719962599348</v>
      </c>
      <c r="D169" s="64">
        <f t="shared" si="31"/>
        <v>2.8985507246376812E-2</v>
      </c>
      <c r="E169" s="63">
        <f t="shared" si="31"/>
        <v>5.7971014492753624E-2</v>
      </c>
      <c r="F169" s="63">
        <f t="shared" si="31"/>
        <v>1.173913043478261</v>
      </c>
      <c r="G169" s="61">
        <f t="shared" si="31"/>
        <v>1.173913043478261</v>
      </c>
      <c r="H169" s="61">
        <f t="shared" si="31"/>
        <v>1.2318840579710144</v>
      </c>
      <c r="I169" s="62">
        <f t="shared" si="31"/>
        <v>0.14492753623188406</v>
      </c>
      <c r="J169" s="62">
        <f t="shared" si="31"/>
        <v>8.6956521739130432E-2</v>
      </c>
      <c r="K169" s="61">
        <f t="shared" si="31"/>
        <v>4.3478260869565216E-2</v>
      </c>
      <c r="L169" s="63">
        <f t="shared" si="31"/>
        <v>5.7971014492753624E-2</v>
      </c>
      <c r="M169" s="63">
        <f t="shared" si="31"/>
        <v>8.6956521739130432E-2</v>
      </c>
      <c r="N169" s="61">
        <f t="shared" si="31"/>
        <v>0.10144927536231885</v>
      </c>
      <c r="O169" s="61">
        <f t="shared" si="31"/>
        <v>0.18840579710144928</v>
      </c>
      <c r="P169" s="62">
        <f t="shared" si="31"/>
        <v>0.13043478260869565</v>
      </c>
      <c r="Q169" s="62">
        <f t="shared" si="31"/>
        <v>1.3623188405797102</v>
      </c>
      <c r="R169" s="61">
        <f t="shared" si="31"/>
        <v>1.3768115942028984</v>
      </c>
      <c r="S169" s="63">
        <f t="shared" si="31"/>
        <v>8.6956521739130432E-2</v>
      </c>
      <c r="T169" s="63">
        <f t="shared" si="32"/>
        <v>0.43478260869565216</v>
      </c>
      <c r="U169" s="61">
        <f t="shared" si="32"/>
        <v>0.40579710144927539</v>
      </c>
      <c r="V169" s="61">
        <f t="shared" si="32"/>
        <v>0.50724637681159424</v>
      </c>
      <c r="W169" s="62">
        <f t="shared" si="32"/>
        <v>0.2318840579710145</v>
      </c>
      <c r="X169" s="62">
        <f t="shared" si="32"/>
        <v>0.27536231884057971</v>
      </c>
      <c r="Y169" s="61">
        <f t="shared" si="32"/>
        <v>0.2608695652173913</v>
      </c>
      <c r="Z169" s="63">
        <f t="shared" si="32"/>
        <v>0.3188405797101449</v>
      </c>
      <c r="AA169" s="63">
        <f t="shared" si="32"/>
        <v>0.37681159420289856</v>
      </c>
      <c r="AB169" s="61">
        <f t="shared" si="32"/>
        <v>0.43478260869565216</v>
      </c>
      <c r="AC169" s="61">
        <f t="shared" si="32"/>
        <v>0.33333333333333331</v>
      </c>
      <c r="AD169" s="62">
        <f t="shared" si="32"/>
        <v>0.34782608695652173</v>
      </c>
      <c r="AE169" s="62">
        <f t="shared" si="32"/>
        <v>0.42028985507246375</v>
      </c>
      <c r="AF169" s="61">
        <f t="shared" si="32"/>
        <v>0.37681159420289856</v>
      </c>
      <c r="AG169" s="63">
        <f t="shared" si="32"/>
        <v>0.36231884057971014</v>
      </c>
      <c r="AH169" s="63">
        <f t="shared" si="32"/>
        <v>0.33333333333333331</v>
      </c>
    </row>
    <row r="170" spans="1:34" hidden="1" outlineLevel="1" x14ac:dyDescent="0.3">
      <c r="A170" s="57">
        <f t="shared" si="33"/>
        <v>42200</v>
      </c>
      <c r="B170" s="58"/>
      <c r="C170" s="59">
        <f t="shared" si="30"/>
        <v>0.34642356241234223</v>
      </c>
      <c r="D170" s="64">
        <f t="shared" si="31"/>
        <v>4.3478260869565216E-2</v>
      </c>
      <c r="E170" s="63">
        <f t="shared" si="31"/>
        <v>7.2463768115942032E-2</v>
      </c>
      <c r="F170" s="63">
        <f t="shared" si="31"/>
        <v>1.1884057971014492</v>
      </c>
      <c r="G170" s="61">
        <f t="shared" si="31"/>
        <v>1.1884057971014492</v>
      </c>
      <c r="H170" s="61">
        <f t="shared" si="31"/>
        <v>1.2463768115942029</v>
      </c>
      <c r="I170" s="62">
        <f t="shared" si="31"/>
        <v>0.14492753623188406</v>
      </c>
      <c r="J170" s="62">
        <f t="shared" si="31"/>
        <v>7.2463768115942032E-2</v>
      </c>
      <c r="K170" s="61">
        <f t="shared" si="31"/>
        <v>2.8985507246376812E-2</v>
      </c>
      <c r="L170" s="63">
        <f t="shared" si="31"/>
        <v>4.3478260869565216E-2</v>
      </c>
      <c r="M170" s="63">
        <f t="shared" si="31"/>
        <v>7.2463768115942032E-2</v>
      </c>
      <c r="N170" s="61">
        <f t="shared" si="31"/>
        <v>8.6956521739130432E-2</v>
      </c>
      <c r="O170" s="61">
        <f t="shared" si="31"/>
        <v>0.17391304347826086</v>
      </c>
      <c r="P170" s="62">
        <f t="shared" si="31"/>
        <v>0.15942028985507245</v>
      </c>
      <c r="Q170" s="62">
        <f t="shared" si="31"/>
        <v>8.6956521739130432E-2</v>
      </c>
      <c r="R170" s="61">
        <f t="shared" si="31"/>
        <v>0.10144927536231885</v>
      </c>
      <c r="S170" s="63">
        <f t="shared" si="31"/>
        <v>0.11594202898550725</v>
      </c>
      <c r="T170" s="63">
        <f t="shared" si="32"/>
        <v>0.46376811594202899</v>
      </c>
      <c r="U170" s="61">
        <f t="shared" si="32"/>
        <v>0.40579710144927539</v>
      </c>
      <c r="V170" s="61">
        <f t="shared" si="32"/>
        <v>0.50724637681159424</v>
      </c>
      <c r="W170" s="62">
        <f t="shared" si="32"/>
        <v>0.2318840579710145</v>
      </c>
      <c r="X170" s="62">
        <f t="shared" si="32"/>
        <v>0.28985507246376813</v>
      </c>
      <c r="Y170" s="61">
        <f t="shared" si="32"/>
        <v>0.30434782608695654</v>
      </c>
      <c r="Z170" s="63">
        <f t="shared" si="32"/>
        <v>0.37681159420289856</v>
      </c>
      <c r="AA170" s="63">
        <f t="shared" si="32"/>
        <v>0.43478260869565216</v>
      </c>
      <c r="AB170" s="61">
        <f t="shared" si="32"/>
        <v>0.49275362318840582</v>
      </c>
      <c r="AC170" s="61">
        <f t="shared" si="32"/>
        <v>0.39130434782608697</v>
      </c>
      <c r="AD170" s="62">
        <f t="shared" si="32"/>
        <v>0.40579710144927539</v>
      </c>
      <c r="AE170" s="62">
        <f t="shared" si="32"/>
        <v>0.47826086956521741</v>
      </c>
      <c r="AF170" s="61">
        <f t="shared" si="32"/>
        <v>0.40579710144927539</v>
      </c>
      <c r="AG170" s="63">
        <f t="shared" si="32"/>
        <v>0.37681159420289856</v>
      </c>
      <c r="AH170" s="63">
        <f t="shared" si="32"/>
        <v>0.34782608695652173</v>
      </c>
    </row>
    <row r="171" spans="1:34" hidden="1" outlineLevel="1" x14ac:dyDescent="0.3">
      <c r="A171" s="57">
        <f t="shared" si="33"/>
        <v>42207</v>
      </c>
      <c r="B171" s="58"/>
      <c r="C171" s="59">
        <f t="shared" si="30"/>
        <v>0.42730247779336139</v>
      </c>
      <c r="D171" s="64">
        <f t="shared" si="31"/>
        <v>2.8985507246376812E-2</v>
      </c>
      <c r="E171" s="63">
        <f t="shared" si="31"/>
        <v>5.7971014492753624E-2</v>
      </c>
      <c r="F171" s="63">
        <f t="shared" si="31"/>
        <v>1.173913043478261</v>
      </c>
      <c r="G171" s="61">
        <f t="shared" si="31"/>
        <v>1.2173913043478262</v>
      </c>
      <c r="H171" s="61">
        <f t="shared" si="31"/>
        <v>1.3333333333333333</v>
      </c>
      <c r="I171" s="62">
        <f t="shared" si="31"/>
        <v>0.20289855072463769</v>
      </c>
      <c r="J171" s="62">
        <f t="shared" si="31"/>
        <v>0.14492753623188406</v>
      </c>
      <c r="K171" s="61">
        <f t="shared" si="31"/>
        <v>1.0144927536231885</v>
      </c>
      <c r="L171" s="63">
        <f t="shared" si="31"/>
        <v>1.0289855072463767</v>
      </c>
      <c r="M171" s="63">
        <f t="shared" si="31"/>
        <v>0.10144927536231885</v>
      </c>
      <c r="N171" s="61">
        <f t="shared" si="31"/>
        <v>0.10144927536231885</v>
      </c>
      <c r="O171" s="61">
        <f t="shared" si="31"/>
        <v>0.17391304347826086</v>
      </c>
      <c r="P171" s="62">
        <f t="shared" si="31"/>
        <v>0.13043478260869565</v>
      </c>
      <c r="Q171" s="62">
        <f t="shared" si="31"/>
        <v>8.6956521739130432E-2</v>
      </c>
      <c r="R171" s="61">
        <f t="shared" si="31"/>
        <v>8.6956521739130432E-2</v>
      </c>
      <c r="S171" s="63">
        <f t="shared" si="31"/>
        <v>0.10144927536231885</v>
      </c>
      <c r="T171" s="63">
        <f t="shared" si="32"/>
        <v>0.44927536231884058</v>
      </c>
      <c r="U171" s="61">
        <f t="shared" si="32"/>
        <v>0.40579710144927539</v>
      </c>
      <c r="V171" s="61">
        <f t="shared" si="32"/>
        <v>0.50724637681159424</v>
      </c>
      <c r="W171" s="62">
        <f t="shared" si="32"/>
        <v>0.2318840579710145</v>
      </c>
      <c r="X171" s="62">
        <f t="shared" si="32"/>
        <v>0.28985507246376813</v>
      </c>
      <c r="Y171" s="61">
        <f t="shared" si="32"/>
        <v>0.3188405797101449</v>
      </c>
      <c r="Z171" s="63">
        <f t="shared" si="32"/>
        <v>0.39130434782608697</v>
      </c>
      <c r="AA171" s="63">
        <f t="shared" si="32"/>
        <v>0.44927536231884058</v>
      </c>
      <c r="AB171" s="61">
        <f t="shared" si="32"/>
        <v>0.57971014492753625</v>
      </c>
      <c r="AC171" s="61">
        <f t="shared" si="32"/>
        <v>0.46376811594202899</v>
      </c>
      <c r="AD171" s="62">
        <f t="shared" si="32"/>
        <v>0.43478260869565216</v>
      </c>
      <c r="AE171" s="62">
        <f t="shared" si="32"/>
        <v>0.50724637681159424</v>
      </c>
      <c r="AF171" s="61">
        <f t="shared" si="32"/>
        <v>0.43478260869565216</v>
      </c>
      <c r="AG171" s="63">
        <f t="shared" si="32"/>
        <v>0.42028985507246375</v>
      </c>
      <c r="AH171" s="63">
        <f t="shared" si="32"/>
        <v>0.37681159420289856</v>
      </c>
    </row>
    <row r="172" spans="1:34" hidden="1" outlineLevel="1" x14ac:dyDescent="0.3">
      <c r="A172" s="57">
        <f t="shared" si="33"/>
        <v>42214</v>
      </c>
      <c r="B172" s="58"/>
      <c r="C172" s="59">
        <f t="shared" si="30"/>
        <v>0.44179523141654981</v>
      </c>
      <c r="D172" s="64">
        <f t="shared" si="31"/>
        <v>4.3478260869565216E-2</v>
      </c>
      <c r="E172" s="63">
        <f t="shared" si="31"/>
        <v>7.2463768115942032E-2</v>
      </c>
      <c r="F172" s="63">
        <f t="shared" si="31"/>
        <v>1.1884057971014492</v>
      </c>
      <c r="G172" s="61">
        <f t="shared" si="31"/>
        <v>1.2173913043478262</v>
      </c>
      <c r="H172" s="61">
        <f t="shared" si="31"/>
        <v>1.3043478260869565</v>
      </c>
      <c r="I172" s="62">
        <f t="shared" si="31"/>
        <v>0.17391304347826086</v>
      </c>
      <c r="J172" s="62">
        <f t="shared" si="31"/>
        <v>0.10144927536231885</v>
      </c>
      <c r="K172" s="61">
        <f t="shared" si="31"/>
        <v>1</v>
      </c>
      <c r="L172" s="63">
        <f t="shared" si="31"/>
        <v>1.0144927536231885</v>
      </c>
      <c r="M172" s="63">
        <f t="shared" si="31"/>
        <v>8.6956521739130432E-2</v>
      </c>
      <c r="N172" s="61">
        <f t="shared" si="31"/>
        <v>0.18840579710144928</v>
      </c>
      <c r="O172" s="61">
        <f t="shared" si="31"/>
        <v>0.27536231884057971</v>
      </c>
      <c r="P172" s="62">
        <f t="shared" si="31"/>
        <v>0.14492753623188406</v>
      </c>
      <c r="Q172" s="62">
        <f t="shared" si="31"/>
        <v>0.11594202898550725</v>
      </c>
      <c r="R172" s="61">
        <f t="shared" si="31"/>
        <v>0.11594202898550725</v>
      </c>
      <c r="S172" s="63">
        <f t="shared" si="31"/>
        <v>0.13043478260869565</v>
      </c>
      <c r="T172" s="63">
        <f t="shared" si="32"/>
        <v>0.46376811594202899</v>
      </c>
      <c r="U172" s="61">
        <f t="shared" si="32"/>
        <v>0.43478260869565216</v>
      </c>
      <c r="V172" s="61">
        <f t="shared" si="32"/>
        <v>0.56521739130434778</v>
      </c>
      <c r="W172" s="62">
        <f t="shared" si="32"/>
        <v>0.28985507246376813</v>
      </c>
      <c r="X172" s="62">
        <f t="shared" si="32"/>
        <v>0.33333333333333331</v>
      </c>
      <c r="Y172" s="61">
        <f t="shared" si="32"/>
        <v>0.33333333333333331</v>
      </c>
      <c r="Z172" s="63">
        <f t="shared" si="32"/>
        <v>0.39130434782608697</v>
      </c>
      <c r="AA172" s="63">
        <f t="shared" si="32"/>
        <v>0.44927536231884058</v>
      </c>
      <c r="AB172" s="61">
        <f t="shared" si="32"/>
        <v>0.57971014492753625</v>
      </c>
      <c r="AC172" s="61">
        <f t="shared" si="32"/>
        <v>0.46376811594202899</v>
      </c>
      <c r="AD172" s="62">
        <f t="shared" si="32"/>
        <v>0.43478260869565216</v>
      </c>
      <c r="AE172" s="62">
        <f t="shared" si="32"/>
        <v>0.50724637681159424</v>
      </c>
      <c r="AF172" s="61">
        <f t="shared" si="32"/>
        <v>0.44927536231884058</v>
      </c>
      <c r="AG172" s="63">
        <f t="shared" si="32"/>
        <v>0.43478260869565216</v>
      </c>
      <c r="AH172" s="63">
        <f t="shared" si="32"/>
        <v>0.39130434782608697</v>
      </c>
    </row>
    <row r="173" spans="1:34" hidden="1" outlineLevel="1" x14ac:dyDescent="0.3">
      <c r="A173" s="57">
        <f t="shared" si="33"/>
        <v>42221</v>
      </c>
      <c r="B173" s="58"/>
      <c r="C173" s="59">
        <f t="shared" si="30"/>
        <v>0.44647031323048153</v>
      </c>
      <c r="D173" s="64">
        <f t="shared" si="31"/>
        <v>7.2463768115942032E-2</v>
      </c>
      <c r="E173" s="63">
        <f t="shared" si="31"/>
        <v>0.10144927536231885</v>
      </c>
      <c r="F173" s="63">
        <f t="shared" si="31"/>
        <v>1.2173913043478262</v>
      </c>
      <c r="G173" s="61">
        <f t="shared" si="31"/>
        <v>1.2318840579710144</v>
      </c>
      <c r="H173" s="61">
        <f t="shared" si="31"/>
        <v>1.318840579710145</v>
      </c>
      <c r="I173" s="62">
        <f t="shared" si="31"/>
        <v>0.18840579710144928</v>
      </c>
      <c r="J173" s="62">
        <f t="shared" si="31"/>
        <v>0.11594202898550725</v>
      </c>
      <c r="K173" s="61">
        <f t="shared" si="31"/>
        <v>1</v>
      </c>
      <c r="L173" s="63">
        <f t="shared" si="31"/>
        <v>1.0144927536231885</v>
      </c>
      <c r="M173" s="63">
        <f t="shared" si="31"/>
        <v>0.10144927536231885</v>
      </c>
      <c r="N173" s="61">
        <f t="shared" si="31"/>
        <v>0.20289855072463769</v>
      </c>
      <c r="O173" s="61">
        <f t="shared" si="31"/>
        <v>0.30434782608695654</v>
      </c>
      <c r="P173" s="62">
        <f t="shared" si="31"/>
        <v>0.15942028985507245</v>
      </c>
      <c r="Q173" s="62">
        <f t="shared" si="31"/>
        <v>0.11594202898550725</v>
      </c>
      <c r="R173" s="61">
        <f t="shared" si="31"/>
        <v>0.11594202898550725</v>
      </c>
      <c r="S173" s="63">
        <f t="shared" si="31"/>
        <v>0.13043478260869565</v>
      </c>
      <c r="T173" s="63">
        <f t="shared" si="32"/>
        <v>0.47826086956521741</v>
      </c>
      <c r="U173" s="61">
        <f t="shared" si="32"/>
        <v>0.44927536231884058</v>
      </c>
      <c r="V173" s="61">
        <f t="shared" si="32"/>
        <v>0.55072463768115942</v>
      </c>
      <c r="W173" s="62">
        <f t="shared" si="32"/>
        <v>0.28985507246376813</v>
      </c>
      <c r="X173" s="62">
        <f t="shared" si="32"/>
        <v>0.33333333333333331</v>
      </c>
      <c r="Y173" s="61">
        <f t="shared" si="32"/>
        <v>0.33333333333333331</v>
      </c>
      <c r="Z173" s="63">
        <f t="shared" si="32"/>
        <v>0.39130434782608697</v>
      </c>
      <c r="AA173" s="63">
        <f t="shared" si="32"/>
        <v>0.44927536231884058</v>
      </c>
      <c r="AB173" s="61">
        <f t="shared" si="32"/>
        <v>0.56521739130434778</v>
      </c>
      <c r="AC173" s="61">
        <f t="shared" si="32"/>
        <v>0.44927536231884058</v>
      </c>
      <c r="AD173" s="62">
        <f t="shared" si="32"/>
        <v>0.42028985507246375</v>
      </c>
      <c r="AE173" s="62">
        <f t="shared" si="32"/>
        <v>0.49275362318840582</v>
      </c>
      <c r="AF173" s="61">
        <f t="shared" si="32"/>
        <v>0.43478260869565216</v>
      </c>
      <c r="AG173" s="63">
        <f t="shared" si="32"/>
        <v>0.42028985507246375</v>
      </c>
      <c r="AH173" s="63">
        <f t="shared" si="32"/>
        <v>0.39130434782608697</v>
      </c>
    </row>
    <row r="174" spans="1:34" hidden="1" outlineLevel="1" x14ac:dyDescent="0.3">
      <c r="A174" s="57">
        <f t="shared" si="33"/>
        <v>42228</v>
      </c>
      <c r="B174" s="58"/>
      <c r="C174" s="59">
        <f t="shared" si="30"/>
        <v>0.49368863955119213</v>
      </c>
      <c r="D174" s="64">
        <f t="shared" si="31"/>
        <v>5.7971014492753624E-2</v>
      </c>
      <c r="E174" s="63">
        <f t="shared" si="31"/>
        <v>8.6956521739130432E-2</v>
      </c>
      <c r="F174" s="63">
        <f t="shared" si="31"/>
        <v>1.2028985507246377</v>
      </c>
      <c r="G174" s="61">
        <f t="shared" si="31"/>
        <v>1.2173913043478262</v>
      </c>
      <c r="H174" s="61">
        <f t="shared" si="31"/>
        <v>1.3043478260869565</v>
      </c>
      <c r="I174" s="62">
        <f t="shared" si="31"/>
        <v>0.20289855072463769</v>
      </c>
      <c r="J174" s="62">
        <f t="shared" si="31"/>
        <v>0.14492753623188406</v>
      </c>
      <c r="K174" s="61">
        <f t="shared" si="31"/>
        <v>1.0289855072463767</v>
      </c>
      <c r="L174" s="63">
        <f t="shared" si="31"/>
        <v>1.0434782608695652</v>
      </c>
      <c r="M174" s="63">
        <f t="shared" si="31"/>
        <v>0.13043478260869565</v>
      </c>
      <c r="N174" s="61">
        <f t="shared" si="31"/>
        <v>0.24637681159420291</v>
      </c>
      <c r="O174" s="61">
        <f t="shared" si="31"/>
        <v>0.34782608695652173</v>
      </c>
      <c r="P174" s="62">
        <f t="shared" si="31"/>
        <v>0.44927536231884058</v>
      </c>
      <c r="Q174" s="62">
        <f t="shared" si="31"/>
        <v>0.42028985507246375</v>
      </c>
      <c r="R174" s="61">
        <f t="shared" si="31"/>
        <v>0.42028985507246375</v>
      </c>
      <c r="S174" s="63">
        <f t="shared" si="31"/>
        <v>0.43478260869565216</v>
      </c>
      <c r="T174" s="63">
        <f t="shared" si="32"/>
        <v>0.49275362318840582</v>
      </c>
      <c r="U174" s="61">
        <f t="shared" si="32"/>
        <v>0.44927536231884058</v>
      </c>
      <c r="V174" s="61">
        <f t="shared" si="32"/>
        <v>0.53623188405797106</v>
      </c>
      <c r="W174" s="62">
        <f t="shared" si="32"/>
        <v>0.27536231884057971</v>
      </c>
      <c r="X174" s="62">
        <f t="shared" si="32"/>
        <v>0.3188405797101449</v>
      </c>
      <c r="Y174" s="61">
        <f t="shared" si="32"/>
        <v>0.3188405797101449</v>
      </c>
      <c r="Z174" s="63">
        <f t="shared" si="32"/>
        <v>0.42028985507246375</v>
      </c>
      <c r="AA174" s="63">
        <f t="shared" si="32"/>
        <v>0.47826086956521741</v>
      </c>
      <c r="AB174" s="61">
        <f t="shared" si="32"/>
        <v>0.59420289855072461</v>
      </c>
      <c r="AC174" s="61">
        <f t="shared" si="32"/>
        <v>0.44927536231884058</v>
      </c>
      <c r="AD174" s="62">
        <f t="shared" si="32"/>
        <v>0.43478260869565216</v>
      </c>
      <c r="AE174" s="62">
        <f t="shared" si="32"/>
        <v>0.50724637681159424</v>
      </c>
      <c r="AF174" s="61">
        <f t="shared" si="32"/>
        <v>0.44927536231884058</v>
      </c>
      <c r="AG174" s="63">
        <f t="shared" si="32"/>
        <v>0.43478260869565216</v>
      </c>
      <c r="AH174" s="63">
        <f t="shared" si="32"/>
        <v>0.40579710144927539</v>
      </c>
    </row>
    <row r="175" spans="1:34" hidden="1" outlineLevel="1" x14ac:dyDescent="0.3">
      <c r="A175" s="57">
        <f t="shared" si="33"/>
        <v>42235</v>
      </c>
      <c r="B175" s="58"/>
      <c r="C175" s="59">
        <f t="shared" si="30"/>
        <v>0.53997194950911642</v>
      </c>
      <c r="D175" s="64">
        <f t="shared" si="31"/>
        <v>5.7971014492753624E-2</v>
      </c>
      <c r="E175" s="63">
        <f t="shared" si="31"/>
        <v>8.6956521739130432E-2</v>
      </c>
      <c r="F175" s="63">
        <f t="shared" si="31"/>
        <v>1.2028985507246377</v>
      </c>
      <c r="G175" s="61">
        <f t="shared" si="31"/>
        <v>1.2173913043478262</v>
      </c>
      <c r="H175" s="61">
        <f t="shared" si="31"/>
        <v>1.3043478260869565</v>
      </c>
      <c r="I175" s="62">
        <f t="shared" si="31"/>
        <v>0.21739130434782608</v>
      </c>
      <c r="J175" s="62">
        <f t="shared" si="31"/>
        <v>0.20289855072463769</v>
      </c>
      <c r="K175" s="61">
        <f t="shared" si="31"/>
        <v>1.0724637681159421</v>
      </c>
      <c r="L175" s="63">
        <f t="shared" si="31"/>
        <v>1.0579710144927537</v>
      </c>
      <c r="M175" s="63">
        <f t="shared" si="31"/>
        <v>0.17391304347826086</v>
      </c>
      <c r="N175" s="61">
        <f t="shared" si="31"/>
        <v>0.27536231884057971</v>
      </c>
      <c r="O175" s="61">
        <f t="shared" si="31"/>
        <v>0.37681159420289856</v>
      </c>
      <c r="P175" s="62">
        <f t="shared" si="31"/>
        <v>0.43478260869565216</v>
      </c>
      <c r="Q175" s="62">
        <f t="shared" si="31"/>
        <v>0.40579710144927539</v>
      </c>
      <c r="R175" s="61">
        <f t="shared" si="31"/>
        <v>0.40579710144927539</v>
      </c>
      <c r="S175" s="63">
        <f t="shared" si="31"/>
        <v>0.42028985507246375</v>
      </c>
      <c r="T175" s="63">
        <f t="shared" si="32"/>
        <v>0.46376811594202899</v>
      </c>
      <c r="U175" s="61">
        <f t="shared" si="32"/>
        <v>0.43478260869565216</v>
      </c>
      <c r="V175" s="61">
        <f t="shared" si="32"/>
        <v>0.52173913043478259</v>
      </c>
      <c r="W175" s="62">
        <f t="shared" si="32"/>
        <v>0.30434782608695654</v>
      </c>
      <c r="X175" s="62">
        <f t="shared" si="32"/>
        <v>0.34782608695652173</v>
      </c>
      <c r="Y175" s="61">
        <f t="shared" si="32"/>
        <v>0.34782608695652173</v>
      </c>
      <c r="Z175" s="63">
        <f t="shared" si="32"/>
        <v>0.47826086956521741</v>
      </c>
      <c r="AA175" s="63">
        <f t="shared" si="32"/>
        <v>0.59420289855072461</v>
      </c>
      <c r="AB175" s="61">
        <f t="shared" si="32"/>
        <v>0.71014492753623193</v>
      </c>
      <c r="AC175" s="61">
        <f t="shared" si="32"/>
        <v>0.57971014492753625</v>
      </c>
      <c r="AD175" s="62">
        <f t="shared" si="32"/>
        <v>0.59420289855072461</v>
      </c>
      <c r="AE175" s="62">
        <f t="shared" si="32"/>
        <v>0.6811594202898551</v>
      </c>
      <c r="AF175" s="61">
        <f t="shared" si="32"/>
        <v>0.60869565217391308</v>
      </c>
      <c r="AG175" s="63">
        <f t="shared" si="32"/>
        <v>0.59420289855072461</v>
      </c>
      <c r="AH175" s="63">
        <f t="shared" si="32"/>
        <v>0.56521739130434778</v>
      </c>
    </row>
    <row r="176" spans="1:34" hidden="1" outlineLevel="1" x14ac:dyDescent="0.3">
      <c r="A176" s="57">
        <f t="shared" si="33"/>
        <v>42242</v>
      </c>
      <c r="B176" s="58"/>
      <c r="C176" s="59">
        <f t="shared" si="30"/>
        <v>0.51425899953249177</v>
      </c>
      <c r="D176" s="64">
        <f t="shared" si="31"/>
        <v>5.7971014492753624E-2</v>
      </c>
      <c r="E176" s="63">
        <f t="shared" si="31"/>
        <v>8.6956521739130432E-2</v>
      </c>
      <c r="F176" s="63">
        <f t="shared" si="31"/>
        <v>1.2028985507246377</v>
      </c>
      <c r="G176" s="61">
        <f t="shared" si="31"/>
        <v>1.2463768115942029</v>
      </c>
      <c r="H176" s="61">
        <f t="shared" si="31"/>
        <v>1.3478260869565217</v>
      </c>
      <c r="I176" s="62">
        <f t="shared" si="31"/>
        <v>0.2608695652173913</v>
      </c>
      <c r="J176" s="62">
        <f t="shared" si="31"/>
        <v>0.21739130434782608</v>
      </c>
      <c r="K176" s="61">
        <f t="shared" si="31"/>
        <v>1.0724637681159421</v>
      </c>
      <c r="L176" s="63">
        <f t="shared" si="31"/>
        <v>1.0869565217391304</v>
      </c>
      <c r="M176" s="63">
        <f t="shared" si="31"/>
        <v>0.18840579710144928</v>
      </c>
      <c r="N176" s="61">
        <f t="shared" si="31"/>
        <v>0.28985507246376813</v>
      </c>
      <c r="O176" s="61">
        <f t="shared" si="31"/>
        <v>0.39130434782608697</v>
      </c>
      <c r="P176" s="62">
        <f t="shared" si="31"/>
        <v>0.14492753623188406</v>
      </c>
      <c r="Q176" s="62">
        <f t="shared" si="31"/>
        <v>0.11594202898550725</v>
      </c>
      <c r="R176" s="61">
        <f t="shared" si="31"/>
        <v>0.11594202898550725</v>
      </c>
      <c r="S176" s="63">
        <f t="shared" si="31"/>
        <v>0.13043478260869565</v>
      </c>
      <c r="T176" s="63">
        <f t="shared" si="32"/>
        <v>0.44927536231884058</v>
      </c>
      <c r="U176" s="61">
        <f t="shared" si="32"/>
        <v>0.44927536231884058</v>
      </c>
      <c r="V176" s="61">
        <f t="shared" si="32"/>
        <v>0.53623188405797106</v>
      </c>
      <c r="W176" s="62">
        <f t="shared" si="32"/>
        <v>0.33333333333333331</v>
      </c>
      <c r="X176" s="62">
        <f t="shared" si="32"/>
        <v>0.40579710144927539</v>
      </c>
      <c r="Y176" s="61">
        <f t="shared" si="32"/>
        <v>0.40579710144927539</v>
      </c>
      <c r="Z176" s="63">
        <f t="shared" si="32"/>
        <v>0.47826086956521741</v>
      </c>
      <c r="AA176" s="63">
        <f t="shared" si="32"/>
        <v>0.59420289855072461</v>
      </c>
      <c r="AB176" s="61">
        <f t="shared" si="32"/>
        <v>0.6811594202898551</v>
      </c>
      <c r="AC176" s="61">
        <f t="shared" si="32"/>
        <v>0.59420289855072461</v>
      </c>
      <c r="AD176" s="62">
        <f t="shared" si="32"/>
        <v>0.59420289855072461</v>
      </c>
      <c r="AE176" s="62">
        <f t="shared" si="32"/>
        <v>0.6811594202898551</v>
      </c>
      <c r="AF176" s="61">
        <f t="shared" si="32"/>
        <v>0.62318840579710144</v>
      </c>
      <c r="AG176" s="63">
        <f t="shared" si="32"/>
        <v>0.59420289855072461</v>
      </c>
      <c r="AH176" s="63">
        <f t="shared" si="32"/>
        <v>0.56521739130434778</v>
      </c>
    </row>
    <row r="177" spans="1:34" hidden="1" outlineLevel="1" x14ac:dyDescent="0.3">
      <c r="A177" s="57">
        <f t="shared" si="33"/>
        <v>42249</v>
      </c>
      <c r="B177" s="58"/>
      <c r="C177" s="59">
        <f t="shared" si="30"/>
        <v>0.5539971949509116</v>
      </c>
      <c r="D177" s="64">
        <f t="shared" si="31"/>
        <v>5.7971014492753624E-2</v>
      </c>
      <c r="E177" s="63">
        <f t="shared" si="31"/>
        <v>8.6956521739130432E-2</v>
      </c>
      <c r="F177" s="63">
        <f t="shared" si="31"/>
        <v>1.2028985507246377</v>
      </c>
      <c r="G177" s="61">
        <f t="shared" si="31"/>
        <v>1.2318840579710144</v>
      </c>
      <c r="H177" s="61">
        <f t="shared" si="31"/>
        <v>1.3333333333333333</v>
      </c>
      <c r="I177" s="62">
        <f t="shared" si="31"/>
        <v>0.27536231884057971</v>
      </c>
      <c r="J177" s="62">
        <f t="shared" si="31"/>
        <v>0.2318840579710145</v>
      </c>
      <c r="K177" s="61">
        <f t="shared" si="31"/>
        <v>1.0724637681159421</v>
      </c>
      <c r="L177" s="63">
        <f t="shared" si="31"/>
        <v>1.2753623188405796</v>
      </c>
      <c r="M177" s="63">
        <f t="shared" si="31"/>
        <v>0.39130434782608697</v>
      </c>
      <c r="N177" s="61">
        <f t="shared" si="31"/>
        <v>0.53623188405797106</v>
      </c>
      <c r="O177" s="61">
        <f t="shared" si="31"/>
        <v>0.65217391304347827</v>
      </c>
      <c r="P177" s="62">
        <f t="shared" si="31"/>
        <v>0.15942028985507245</v>
      </c>
      <c r="Q177" s="62">
        <f t="shared" si="31"/>
        <v>0.11594202898550725</v>
      </c>
      <c r="R177" s="61">
        <f t="shared" si="31"/>
        <v>0.11594202898550725</v>
      </c>
      <c r="S177" s="63">
        <f t="shared" si="31"/>
        <v>0.13043478260869565</v>
      </c>
      <c r="T177" s="63">
        <f t="shared" si="32"/>
        <v>0.46376811594202899</v>
      </c>
      <c r="U177" s="61">
        <f t="shared" si="32"/>
        <v>0.50724637681159424</v>
      </c>
      <c r="V177" s="61">
        <f t="shared" si="32"/>
        <v>0.57971014492753625</v>
      </c>
      <c r="W177" s="62">
        <f t="shared" si="32"/>
        <v>0.37681159420289856</v>
      </c>
      <c r="X177" s="62">
        <f t="shared" si="32"/>
        <v>0.42028985507246375</v>
      </c>
      <c r="Y177" s="61">
        <f t="shared" si="32"/>
        <v>0.40579710144927539</v>
      </c>
      <c r="Z177" s="63">
        <f t="shared" si="32"/>
        <v>0.47826086956521741</v>
      </c>
      <c r="AA177" s="63">
        <f t="shared" si="32"/>
        <v>0.59420289855072461</v>
      </c>
      <c r="AB177" s="61">
        <f t="shared" si="32"/>
        <v>0.6811594202898551</v>
      </c>
      <c r="AC177" s="61">
        <f t="shared" si="32"/>
        <v>0.59420289855072461</v>
      </c>
      <c r="AD177" s="62">
        <f t="shared" si="32"/>
        <v>0.59420289855072461</v>
      </c>
      <c r="AE177" s="62">
        <f t="shared" si="32"/>
        <v>0.71014492753623193</v>
      </c>
      <c r="AF177" s="61">
        <f t="shared" si="32"/>
        <v>0.65217391304347827</v>
      </c>
      <c r="AG177" s="63">
        <f t="shared" si="32"/>
        <v>0.6376811594202898</v>
      </c>
      <c r="AH177" s="63">
        <f t="shared" si="32"/>
        <v>0.60869565217391308</v>
      </c>
    </row>
    <row r="178" spans="1:34" hidden="1" outlineLevel="1" x14ac:dyDescent="0.3">
      <c r="A178" s="57">
        <f t="shared" si="33"/>
        <v>42256</v>
      </c>
      <c r="B178" s="58"/>
      <c r="C178" s="59">
        <f t="shared" si="30"/>
        <v>0.58952781673679289</v>
      </c>
      <c r="D178" s="64">
        <f t="shared" si="31"/>
        <v>5.7971014492753624E-2</v>
      </c>
      <c r="E178" s="63">
        <f t="shared" si="31"/>
        <v>8.6956521739130432E-2</v>
      </c>
      <c r="F178" s="63">
        <f t="shared" si="31"/>
        <v>1.2028985507246377</v>
      </c>
      <c r="G178" s="61">
        <f t="shared" si="31"/>
        <v>1.2463768115942029</v>
      </c>
      <c r="H178" s="61">
        <f t="shared" si="31"/>
        <v>1.3623188405797102</v>
      </c>
      <c r="I178" s="62">
        <f t="shared" si="31"/>
        <v>0.34782608695652173</v>
      </c>
      <c r="J178" s="62">
        <f t="shared" si="31"/>
        <v>0.28985507246376813</v>
      </c>
      <c r="K178" s="61">
        <f t="shared" si="31"/>
        <v>1.1014492753623188</v>
      </c>
      <c r="L178" s="63">
        <f t="shared" si="31"/>
        <v>1.318840579710145</v>
      </c>
      <c r="M178" s="63">
        <f t="shared" si="31"/>
        <v>0.43478260869565216</v>
      </c>
      <c r="N178" s="61">
        <f t="shared" si="31"/>
        <v>0.73913043478260865</v>
      </c>
      <c r="O178" s="61">
        <f t="shared" si="31"/>
        <v>0.84057971014492749</v>
      </c>
      <c r="P178" s="62">
        <f t="shared" si="31"/>
        <v>0.28985507246376813</v>
      </c>
      <c r="Q178" s="62">
        <f t="shared" si="31"/>
        <v>0.18840579710144928</v>
      </c>
      <c r="R178" s="61">
        <f t="shared" si="31"/>
        <v>0.15942028985507245</v>
      </c>
      <c r="S178" s="63">
        <f t="shared" si="31"/>
        <v>0.15942028985507245</v>
      </c>
      <c r="T178" s="63">
        <f t="shared" si="32"/>
        <v>0.50724637681159424</v>
      </c>
      <c r="U178" s="61">
        <f t="shared" si="32"/>
        <v>0.50724637681159424</v>
      </c>
      <c r="V178" s="61">
        <f t="shared" si="32"/>
        <v>0.59420289855072461</v>
      </c>
      <c r="W178" s="62">
        <f t="shared" si="32"/>
        <v>0.39130434782608697</v>
      </c>
      <c r="X178" s="62">
        <f t="shared" si="32"/>
        <v>0.43478260869565216</v>
      </c>
      <c r="Y178" s="61">
        <f t="shared" si="32"/>
        <v>0.42028985507246375</v>
      </c>
      <c r="Z178" s="63">
        <f t="shared" si="32"/>
        <v>0.42028985507246375</v>
      </c>
      <c r="AA178" s="63">
        <f t="shared" si="32"/>
        <v>0.55072463768115942</v>
      </c>
      <c r="AB178" s="61">
        <f t="shared" si="32"/>
        <v>0.66666666666666663</v>
      </c>
      <c r="AC178" s="61">
        <f t="shared" si="32"/>
        <v>0.62318840579710144</v>
      </c>
      <c r="AD178" s="62">
        <f t="shared" si="32"/>
        <v>0.59420289855072461</v>
      </c>
      <c r="AE178" s="62">
        <f t="shared" si="32"/>
        <v>0.75362318840579712</v>
      </c>
      <c r="AF178" s="61">
        <f t="shared" si="32"/>
        <v>0.6811594202898551</v>
      </c>
      <c r="AG178" s="63">
        <f t="shared" si="32"/>
        <v>0.66666666666666663</v>
      </c>
      <c r="AH178" s="63">
        <f t="shared" si="32"/>
        <v>0.6376811594202898</v>
      </c>
    </row>
    <row r="179" spans="1:34" hidden="1" outlineLevel="1" x14ac:dyDescent="0.3">
      <c r="A179" s="57">
        <f t="shared" si="33"/>
        <v>42263</v>
      </c>
      <c r="B179" s="58"/>
      <c r="C179" s="59">
        <f t="shared" si="30"/>
        <v>0.61430575035063117</v>
      </c>
      <c r="D179" s="64">
        <f t="shared" ref="D179:AH191" si="34">D24/$C$3</f>
        <v>7.2463768115942032E-2</v>
      </c>
      <c r="E179" s="63">
        <f t="shared" si="34"/>
        <v>0.10144927536231885</v>
      </c>
      <c r="F179" s="63">
        <f t="shared" si="34"/>
        <v>1.2028985507246377</v>
      </c>
      <c r="G179" s="61">
        <f t="shared" si="34"/>
        <v>1.2318840579710144</v>
      </c>
      <c r="H179" s="61">
        <f t="shared" si="34"/>
        <v>1.3478260869565217</v>
      </c>
      <c r="I179" s="62">
        <f t="shared" si="34"/>
        <v>0.34782608695652173</v>
      </c>
      <c r="J179" s="62">
        <f t="shared" si="34"/>
        <v>0.33333333333333331</v>
      </c>
      <c r="K179" s="61">
        <f t="shared" si="34"/>
        <v>1.1014492753623188</v>
      </c>
      <c r="L179" s="63">
        <f t="shared" si="34"/>
        <v>1.318840579710145</v>
      </c>
      <c r="M179" s="63">
        <f t="shared" si="34"/>
        <v>0.60869565217391308</v>
      </c>
      <c r="N179" s="61">
        <f t="shared" si="34"/>
        <v>0.73913043478260865</v>
      </c>
      <c r="O179" s="61">
        <f t="shared" si="34"/>
        <v>0.84057971014492749</v>
      </c>
      <c r="P179" s="62">
        <f t="shared" si="34"/>
        <v>0.30434782608695654</v>
      </c>
      <c r="Q179" s="62">
        <f t="shared" si="34"/>
        <v>0.21739130434782608</v>
      </c>
      <c r="R179" s="61">
        <f t="shared" si="34"/>
        <v>0.18840579710144928</v>
      </c>
      <c r="S179" s="63">
        <f t="shared" si="34"/>
        <v>0.18840579710144928</v>
      </c>
      <c r="T179" s="63">
        <f t="shared" si="34"/>
        <v>0.53623188405797106</v>
      </c>
      <c r="U179" s="61">
        <f t="shared" si="34"/>
        <v>0.53623188405797106</v>
      </c>
      <c r="V179" s="61">
        <f t="shared" si="34"/>
        <v>0.62318840579710144</v>
      </c>
      <c r="W179" s="62">
        <f t="shared" si="34"/>
        <v>0.52173913043478259</v>
      </c>
      <c r="X179" s="62">
        <f t="shared" si="34"/>
        <v>0.55072463768115942</v>
      </c>
      <c r="Y179" s="61">
        <f t="shared" si="34"/>
        <v>0.44927536231884058</v>
      </c>
      <c r="Z179" s="63">
        <f t="shared" si="34"/>
        <v>0.44927536231884058</v>
      </c>
      <c r="AA179" s="63">
        <f t="shared" si="34"/>
        <v>0.59420289855072461</v>
      </c>
      <c r="AB179" s="61">
        <f t="shared" si="34"/>
        <v>0.69565217391304346</v>
      </c>
      <c r="AC179" s="61">
        <f t="shared" si="34"/>
        <v>0.6376811594202898</v>
      </c>
      <c r="AD179" s="62">
        <f t="shared" si="34"/>
        <v>0.65217391304347827</v>
      </c>
      <c r="AE179" s="62">
        <f t="shared" si="34"/>
        <v>0.75362318840579712</v>
      </c>
      <c r="AF179" s="61">
        <f t="shared" si="34"/>
        <v>0.65217391304347827</v>
      </c>
      <c r="AG179" s="63">
        <f t="shared" si="34"/>
        <v>0.6376811594202898</v>
      </c>
      <c r="AH179" s="63">
        <f t="shared" si="34"/>
        <v>0.60869565217391308</v>
      </c>
    </row>
    <row r="180" spans="1:34" hidden="1" outlineLevel="1" x14ac:dyDescent="0.3">
      <c r="A180" s="57">
        <f t="shared" si="33"/>
        <v>42270</v>
      </c>
      <c r="B180" s="58"/>
      <c r="C180" s="59">
        <f t="shared" si="30"/>
        <v>0.61196820944366526</v>
      </c>
      <c r="D180" s="64">
        <f t="shared" si="34"/>
        <v>0.10144927536231885</v>
      </c>
      <c r="E180" s="63">
        <f t="shared" si="34"/>
        <v>0.13043478260869565</v>
      </c>
      <c r="F180" s="63">
        <f t="shared" si="34"/>
        <v>1.2318840579710144</v>
      </c>
      <c r="G180" s="61">
        <f t="shared" si="34"/>
        <v>1.2608695652173914</v>
      </c>
      <c r="H180" s="61">
        <f t="shared" si="34"/>
        <v>1.3333333333333333</v>
      </c>
      <c r="I180" s="62">
        <f t="shared" si="34"/>
        <v>0.33333333333333331</v>
      </c>
      <c r="J180" s="62">
        <f t="shared" si="34"/>
        <v>0.33333333333333331</v>
      </c>
      <c r="K180" s="61">
        <f t="shared" si="34"/>
        <v>1.1159420289855073</v>
      </c>
      <c r="L180" s="63">
        <f t="shared" si="34"/>
        <v>1.1884057971014492</v>
      </c>
      <c r="M180" s="63">
        <f t="shared" si="34"/>
        <v>0.28985507246376813</v>
      </c>
      <c r="N180" s="61">
        <f t="shared" si="34"/>
        <v>0.59420289855072461</v>
      </c>
      <c r="O180" s="61">
        <f t="shared" si="34"/>
        <v>0.69565217391304346</v>
      </c>
      <c r="P180" s="62">
        <f t="shared" si="34"/>
        <v>0.33333333333333331</v>
      </c>
      <c r="Q180" s="62">
        <f t="shared" si="34"/>
        <v>0.24637681159420291</v>
      </c>
      <c r="R180" s="61">
        <f t="shared" si="34"/>
        <v>0.21739130434782608</v>
      </c>
      <c r="S180" s="63">
        <f t="shared" si="34"/>
        <v>0.2318840579710145</v>
      </c>
      <c r="T180" s="63">
        <f t="shared" si="34"/>
        <v>0.60869565217391308</v>
      </c>
      <c r="U180" s="61">
        <f t="shared" si="34"/>
        <v>0.57971014492753625</v>
      </c>
      <c r="V180" s="61">
        <f t="shared" si="34"/>
        <v>0.6376811594202898</v>
      </c>
      <c r="W180" s="62">
        <f t="shared" si="34"/>
        <v>0.52173913043478259</v>
      </c>
      <c r="X180" s="62">
        <f t="shared" si="34"/>
        <v>0.55072463768115942</v>
      </c>
      <c r="Y180" s="61">
        <f t="shared" si="34"/>
        <v>0.44927536231884058</v>
      </c>
      <c r="Z180" s="63">
        <f t="shared" si="34"/>
        <v>0.44927536231884058</v>
      </c>
      <c r="AA180" s="63">
        <f t="shared" si="34"/>
        <v>0.56521739130434778</v>
      </c>
      <c r="AB180" s="61">
        <f t="shared" si="34"/>
        <v>0.66666666666666663</v>
      </c>
      <c r="AC180" s="61">
        <f t="shared" si="34"/>
        <v>0.6376811594202898</v>
      </c>
      <c r="AD180" s="62">
        <f t="shared" si="34"/>
        <v>0.72463768115942029</v>
      </c>
      <c r="AE180" s="62">
        <f t="shared" si="34"/>
        <v>0.82608695652173914</v>
      </c>
      <c r="AF180" s="61">
        <f t="shared" si="34"/>
        <v>0.72463768115942029</v>
      </c>
      <c r="AG180" s="63">
        <f t="shared" si="34"/>
        <v>0.71014492753623193</v>
      </c>
      <c r="AH180" s="63">
        <f t="shared" si="34"/>
        <v>0.6811594202898551</v>
      </c>
    </row>
    <row r="181" spans="1:34" hidden="1" outlineLevel="1" x14ac:dyDescent="0.3">
      <c r="A181" s="57">
        <f t="shared" si="33"/>
        <v>42277</v>
      </c>
      <c r="B181" s="58"/>
      <c r="C181" s="59">
        <f t="shared" si="30"/>
        <v>0.66105656848994854</v>
      </c>
      <c r="D181" s="64">
        <f t="shared" si="34"/>
        <v>0.11594202898550725</v>
      </c>
      <c r="E181" s="63">
        <f t="shared" si="34"/>
        <v>0.14492753623188406</v>
      </c>
      <c r="F181" s="63">
        <f t="shared" si="34"/>
        <v>1.2463768115942029</v>
      </c>
      <c r="G181" s="61">
        <f t="shared" si="34"/>
        <v>1.2608695652173914</v>
      </c>
      <c r="H181" s="61">
        <f t="shared" si="34"/>
        <v>1.3333333333333333</v>
      </c>
      <c r="I181" s="62">
        <f t="shared" si="34"/>
        <v>0.36231884057971014</v>
      </c>
      <c r="J181" s="62">
        <f t="shared" si="34"/>
        <v>0.34782608695652173</v>
      </c>
      <c r="K181" s="61">
        <f t="shared" si="34"/>
        <v>0.98550724637681164</v>
      </c>
      <c r="L181" s="63">
        <f t="shared" si="34"/>
        <v>1.0434782608695652</v>
      </c>
      <c r="M181" s="63">
        <f t="shared" si="34"/>
        <v>1.1594202898550725</v>
      </c>
      <c r="N181" s="61">
        <f t="shared" si="34"/>
        <v>0.65217391304347827</v>
      </c>
      <c r="O181" s="61">
        <f t="shared" si="34"/>
        <v>0.76811594202898548</v>
      </c>
      <c r="P181" s="62">
        <f t="shared" si="34"/>
        <v>0.34782608695652173</v>
      </c>
      <c r="Q181" s="62">
        <f t="shared" si="34"/>
        <v>0.21739130434782608</v>
      </c>
      <c r="R181" s="61">
        <f t="shared" si="34"/>
        <v>0.20289855072463769</v>
      </c>
      <c r="S181" s="63">
        <f t="shared" si="34"/>
        <v>0.2318840579710145</v>
      </c>
      <c r="T181" s="63">
        <f t="shared" si="34"/>
        <v>0.65217391304347827</v>
      </c>
      <c r="U181" s="61">
        <f t="shared" si="34"/>
        <v>0.65217391304347827</v>
      </c>
      <c r="V181" s="61">
        <f t="shared" si="34"/>
        <v>0.72463768115942029</v>
      </c>
      <c r="W181" s="62">
        <f t="shared" si="34"/>
        <v>0.60869565217391308</v>
      </c>
      <c r="X181" s="62">
        <f t="shared" si="34"/>
        <v>0.62318840579710144</v>
      </c>
      <c r="Y181" s="61">
        <f t="shared" si="34"/>
        <v>0.46376811594202899</v>
      </c>
      <c r="Z181" s="63">
        <f t="shared" si="34"/>
        <v>0.46376811594202899</v>
      </c>
      <c r="AA181" s="63">
        <f t="shared" si="34"/>
        <v>0.57971014492753625</v>
      </c>
      <c r="AB181" s="61">
        <f t="shared" si="34"/>
        <v>0.72463768115942029</v>
      </c>
      <c r="AC181" s="61">
        <f t="shared" si="34"/>
        <v>0.6811594202898551</v>
      </c>
      <c r="AD181" s="62">
        <f t="shared" si="34"/>
        <v>0.73913043478260865</v>
      </c>
      <c r="AE181" s="62">
        <f t="shared" si="34"/>
        <v>0.84057971014492749</v>
      </c>
      <c r="AF181" s="61">
        <f t="shared" si="34"/>
        <v>0.78260869565217395</v>
      </c>
      <c r="AG181" s="63">
        <f t="shared" si="34"/>
        <v>0.78260869565217395</v>
      </c>
      <c r="AH181" s="63">
        <f t="shared" si="34"/>
        <v>0.75362318840579712</v>
      </c>
    </row>
    <row r="182" spans="1:34" collapsed="1" x14ac:dyDescent="0.3">
      <c r="A182" s="238">
        <f t="shared" si="33"/>
        <v>42978</v>
      </c>
      <c r="B182" s="58"/>
      <c r="C182" s="58">
        <f t="shared" si="30"/>
        <v>3.2725572697522207E-3</v>
      </c>
      <c r="D182" s="314">
        <f t="shared" ref="D182:Q187" si="35">D27/$C$3</f>
        <v>0</v>
      </c>
      <c r="E182" s="285">
        <f t="shared" si="35"/>
        <v>0</v>
      </c>
      <c r="F182" s="285">
        <f t="shared" si="35"/>
        <v>0</v>
      </c>
      <c r="G182" s="285">
        <f t="shared" si="35"/>
        <v>0</v>
      </c>
      <c r="H182" s="285">
        <f t="shared" si="35"/>
        <v>0</v>
      </c>
      <c r="I182" s="286">
        <f t="shared" si="35"/>
        <v>0</v>
      </c>
      <c r="J182" s="286">
        <f t="shared" si="35"/>
        <v>0</v>
      </c>
      <c r="K182" s="285">
        <f t="shared" si="35"/>
        <v>0</v>
      </c>
      <c r="L182" s="285">
        <f t="shared" si="35"/>
        <v>0</v>
      </c>
      <c r="M182" s="285">
        <f t="shared" si="35"/>
        <v>0</v>
      </c>
      <c r="N182" s="285">
        <f t="shared" si="35"/>
        <v>0</v>
      </c>
      <c r="O182" s="285">
        <f t="shared" si="35"/>
        <v>0</v>
      </c>
      <c r="P182" s="287">
        <f t="shared" si="35"/>
        <v>0</v>
      </c>
      <c r="Q182" s="287">
        <f t="shared" si="35"/>
        <v>0</v>
      </c>
      <c r="R182" s="285">
        <f t="shared" si="34"/>
        <v>0</v>
      </c>
      <c r="S182" s="285">
        <f t="shared" si="34"/>
        <v>0</v>
      </c>
      <c r="T182" s="285">
        <f t="shared" si="34"/>
        <v>0</v>
      </c>
      <c r="U182" s="285">
        <f t="shared" si="34"/>
        <v>0</v>
      </c>
      <c r="V182" s="285">
        <f t="shared" si="34"/>
        <v>0</v>
      </c>
      <c r="W182" s="287">
        <f t="shared" si="34"/>
        <v>1.4492753623188406E-2</v>
      </c>
      <c r="X182" s="287">
        <f t="shared" si="34"/>
        <v>1.4492753623188406E-2</v>
      </c>
      <c r="Y182" s="285">
        <f t="shared" si="34"/>
        <v>1.4492753623188406E-2</v>
      </c>
      <c r="Z182" s="285">
        <f t="shared" si="34"/>
        <v>1.4492753623188406E-2</v>
      </c>
      <c r="AA182" s="285">
        <f t="shared" si="34"/>
        <v>1.4492753623188406E-2</v>
      </c>
      <c r="AB182" s="285">
        <f t="shared" si="34"/>
        <v>1.4492753623188406E-2</v>
      </c>
      <c r="AC182" s="285">
        <f t="shared" si="34"/>
        <v>1.4492753623188406E-2</v>
      </c>
      <c r="AD182" s="287">
        <f t="shared" si="34"/>
        <v>0</v>
      </c>
      <c r="AE182" s="287">
        <f t="shared" si="34"/>
        <v>0</v>
      </c>
      <c r="AF182" s="285">
        <f t="shared" si="34"/>
        <v>0</v>
      </c>
      <c r="AG182" s="285">
        <f t="shared" si="34"/>
        <v>0</v>
      </c>
      <c r="AH182" s="289">
        <f t="shared" si="34"/>
        <v>0</v>
      </c>
    </row>
    <row r="183" spans="1:34" x14ac:dyDescent="0.3">
      <c r="A183" s="239">
        <f t="shared" si="33"/>
        <v>42985</v>
      </c>
      <c r="B183" s="58"/>
      <c r="C183" s="58">
        <f t="shared" si="30"/>
        <v>5.6100981767180924E-3</v>
      </c>
      <c r="D183" s="315">
        <f t="shared" si="35"/>
        <v>0</v>
      </c>
      <c r="E183" s="288">
        <f t="shared" si="35"/>
        <v>0</v>
      </c>
      <c r="F183" s="288">
        <f t="shared" si="35"/>
        <v>0</v>
      </c>
      <c r="G183" s="288">
        <f t="shared" si="35"/>
        <v>0</v>
      </c>
      <c r="H183" s="288">
        <f t="shared" si="35"/>
        <v>0</v>
      </c>
      <c r="I183" s="286">
        <f t="shared" si="35"/>
        <v>0</v>
      </c>
      <c r="J183" s="286">
        <f t="shared" si="35"/>
        <v>0</v>
      </c>
      <c r="K183" s="288">
        <f t="shared" si="35"/>
        <v>0</v>
      </c>
      <c r="L183" s="288">
        <f t="shared" si="35"/>
        <v>1.4492753623188406E-2</v>
      </c>
      <c r="M183" s="288">
        <f t="shared" si="35"/>
        <v>1.4492753623188406E-2</v>
      </c>
      <c r="N183" s="288">
        <f t="shared" si="35"/>
        <v>1.4492753623188406E-2</v>
      </c>
      <c r="O183" s="288">
        <f t="shared" si="35"/>
        <v>1.4492753623188406E-2</v>
      </c>
      <c r="P183" s="286">
        <f t="shared" si="35"/>
        <v>1.4492753623188406E-2</v>
      </c>
      <c r="Q183" s="286">
        <f t="shared" si="35"/>
        <v>0</v>
      </c>
      <c r="R183" s="288">
        <f t="shared" si="34"/>
        <v>0</v>
      </c>
      <c r="S183" s="288">
        <f t="shared" si="34"/>
        <v>0</v>
      </c>
      <c r="T183" s="288">
        <f t="shared" si="34"/>
        <v>0</v>
      </c>
      <c r="U183" s="288">
        <f t="shared" si="34"/>
        <v>0</v>
      </c>
      <c r="V183" s="288">
        <f t="shared" si="34"/>
        <v>0</v>
      </c>
      <c r="W183" s="286">
        <f t="shared" si="34"/>
        <v>1.4492753623188406E-2</v>
      </c>
      <c r="X183" s="286">
        <f t="shared" si="34"/>
        <v>1.4492753623188406E-2</v>
      </c>
      <c r="Y183" s="288">
        <f t="shared" si="34"/>
        <v>1.4492753623188406E-2</v>
      </c>
      <c r="Z183" s="288">
        <f t="shared" si="34"/>
        <v>1.4492753623188406E-2</v>
      </c>
      <c r="AA183" s="288">
        <f t="shared" si="34"/>
        <v>1.4492753623188406E-2</v>
      </c>
      <c r="AB183" s="288">
        <f t="shared" si="34"/>
        <v>1.4492753623188406E-2</v>
      </c>
      <c r="AC183" s="288">
        <f t="shared" si="34"/>
        <v>1.4492753623188406E-2</v>
      </c>
      <c r="AD183" s="286">
        <f t="shared" si="34"/>
        <v>0</v>
      </c>
      <c r="AE183" s="286">
        <f t="shared" si="34"/>
        <v>0</v>
      </c>
      <c r="AF183" s="288">
        <f t="shared" si="34"/>
        <v>0</v>
      </c>
      <c r="AG183" s="288">
        <f t="shared" si="34"/>
        <v>0</v>
      </c>
      <c r="AH183" s="290">
        <f t="shared" si="34"/>
        <v>0</v>
      </c>
    </row>
    <row r="184" spans="1:34" x14ac:dyDescent="0.3">
      <c r="A184" s="239">
        <f t="shared" si="33"/>
        <v>42992</v>
      </c>
      <c r="B184" s="58"/>
      <c r="C184" s="58">
        <f t="shared" si="30"/>
        <v>1.4960261804581581E-2</v>
      </c>
      <c r="D184" s="315">
        <f t="shared" si="35"/>
        <v>0</v>
      </c>
      <c r="E184" s="288">
        <f t="shared" si="35"/>
        <v>0</v>
      </c>
      <c r="F184" s="288">
        <f t="shared" si="35"/>
        <v>0</v>
      </c>
      <c r="G184" s="288">
        <f t="shared" si="35"/>
        <v>0</v>
      </c>
      <c r="H184" s="288">
        <f t="shared" si="35"/>
        <v>0</v>
      </c>
      <c r="I184" s="286">
        <f t="shared" si="35"/>
        <v>0</v>
      </c>
      <c r="J184" s="286">
        <f t="shared" si="35"/>
        <v>0</v>
      </c>
      <c r="K184" s="288">
        <f t="shared" si="35"/>
        <v>0</v>
      </c>
      <c r="L184" s="288">
        <f t="shared" si="35"/>
        <v>1.4492753623188406E-2</v>
      </c>
      <c r="M184" s="288">
        <f t="shared" si="35"/>
        <v>1.4492753623188406E-2</v>
      </c>
      <c r="N184" s="288">
        <f t="shared" si="35"/>
        <v>1.4492753623188406E-2</v>
      </c>
      <c r="O184" s="288">
        <f t="shared" si="35"/>
        <v>1.4492753623188406E-2</v>
      </c>
      <c r="P184" s="286">
        <f t="shared" si="35"/>
        <v>1.4492753623188406E-2</v>
      </c>
      <c r="Q184" s="286">
        <f t="shared" si="35"/>
        <v>0</v>
      </c>
      <c r="R184" s="288">
        <f t="shared" si="34"/>
        <v>0</v>
      </c>
      <c r="S184" s="288">
        <f t="shared" si="34"/>
        <v>0.14492753623188406</v>
      </c>
      <c r="T184" s="288">
        <f t="shared" si="34"/>
        <v>0.14492753623188406</v>
      </c>
      <c r="U184" s="288">
        <f t="shared" si="34"/>
        <v>0</v>
      </c>
      <c r="V184" s="288">
        <f t="shared" si="34"/>
        <v>0</v>
      </c>
      <c r="W184" s="286">
        <f t="shared" si="34"/>
        <v>1.4492753623188406E-2</v>
      </c>
      <c r="X184" s="286">
        <f t="shared" si="34"/>
        <v>1.4492753623188406E-2</v>
      </c>
      <c r="Y184" s="288">
        <f t="shared" si="34"/>
        <v>1.4492753623188406E-2</v>
      </c>
      <c r="Z184" s="288">
        <f t="shared" si="34"/>
        <v>1.4492753623188406E-2</v>
      </c>
      <c r="AA184" s="288">
        <f t="shared" si="34"/>
        <v>1.4492753623188406E-2</v>
      </c>
      <c r="AB184" s="288">
        <f t="shared" si="34"/>
        <v>1.4492753623188406E-2</v>
      </c>
      <c r="AC184" s="288">
        <f t="shared" si="34"/>
        <v>1.4492753623188406E-2</v>
      </c>
      <c r="AD184" s="286">
        <f t="shared" si="34"/>
        <v>0</v>
      </c>
      <c r="AE184" s="286">
        <f t="shared" si="34"/>
        <v>0</v>
      </c>
      <c r="AF184" s="288">
        <f t="shared" si="34"/>
        <v>0</v>
      </c>
      <c r="AG184" s="288">
        <f t="shared" si="34"/>
        <v>0</v>
      </c>
      <c r="AH184" s="290">
        <f t="shared" si="34"/>
        <v>0</v>
      </c>
    </row>
    <row r="185" spans="1:34" x14ac:dyDescent="0.3">
      <c r="A185" s="239">
        <f t="shared" si="33"/>
        <v>42999</v>
      </c>
      <c r="B185" s="58"/>
      <c r="C185" s="58">
        <f>C30/($C$3*$C$4)</f>
        <v>1.5895278167367927E-2</v>
      </c>
      <c r="D185" s="315">
        <f t="shared" si="35"/>
        <v>1.4492753623188406E-2</v>
      </c>
      <c r="E185" s="288">
        <f t="shared" si="35"/>
        <v>1.4492753623188406E-2</v>
      </c>
      <c r="F185" s="288">
        <f t="shared" si="35"/>
        <v>0</v>
      </c>
      <c r="G185" s="288">
        <f t="shared" si="35"/>
        <v>0</v>
      </c>
      <c r="H185" s="288">
        <f t="shared" si="35"/>
        <v>0</v>
      </c>
      <c r="I185" s="286">
        <f t="shared" si="35"/>
        <v>0</v>
      </c>
      <c r="J185" s="286">
        <f t="shared" si="35"/>
        <v>0</v>
      </c>
      <c r="K185" s="288">
        <f t="shared" si="35"/>
        <v>0</v>
      </c>
      <c r="L185" s="288">
        <f t="shared" si="35"/>
        <v>1.4492753623188406E-2</v>
      </c>
      <c r="M185" s="288">
        <f t="shared" si="35"/>
        <v>1.4492753623188406E-2</v>
      </c>
      <c r="N185" s="288">
        <f t="shared" si="35"/>
        <v>1.4492753623188406E-2</v>
      </c>
      <c r="O185" s="288">
        <f t="shared" si="35"/>
        <v>1.4492753623188406E-2</v>
      </c>
      <c r="P185" s="286">
        <f t="shared" si="35"/>
        <v>1.4492753623188406E-2</v>
      </c>
      <c r="Q185" s="286">
        <f t="shared" si="35"/>
        <v>0</v>
      </c>
      <c r="R185" s="288">
        <f t="shared" si="34"/>
        <v>0</v>
      </c>
      <c r="S185" s="288">
        <f t="shared" si="34"/>
        <v>0.14492753623188406</v>
      </c>
      <c r="T185" s="288">
        <f t="shared" si="34"/>
        <v>0.14492753623188406</v>
      </c>
      <c r="U185" s="288">
        <f t="shared" si="34"/>
        <v>0</v>
      </c>
      <c r="V185" s="288">
        <f t="shared" si="34"/>
        <v>0</v>
      </c>
      <c r="W185" s="286">
        <f t="shared" si="34"/>
        <v>1.4492753623188406E-2</v>
      </c>
      <c r="X185" s="286">
        <f t="shared" si="34"/>
        <v>1.4492753623188406E-2</v>
      </c>
      <c r="Y185" s="288">
        <f t="shared" si="34"/>
        <v>1.4492753623188406E-2</v>
      </c>
      <c r="Z185" s="288">
        <f t="shared" si="34"/>
        <v>1.4492753623188406E-2</v>
      </c>
      <c r="AA185" s="288">
        <f t="shared" si="34"/>
        <v>1.4492753623188406E-2</v>
      </c>
      <c r="AB185" s="288">
        <f t="shared" si="34"/>
        <v>1.4492753623188406E-2</v>
      </c>
      <c r="AC185" s="288">
        <f t="shared" si="34"/>
        <v>1.4492753623188406E-2</v>
      </c>
      <c r="AD185" s="286">
        <f t="shared" si="34"/>
        <v>0</v>
      </c>
      <c r="AE185" s="286">
        <f t="shared" si="34"/>
        <v>0</v>
      </c>
      <c r="AF185" s="288">
        <f t="shared" si="34"/>
        <v>0</v>
      </c>
      <c r="AG185" s="288">
        <f t="shared" si="34"/>
        <v>0</v>
      </c>
      <c r="AH185" s="290">
        <f t="shared" si="34"/>
        <v>0</v>
      </c>
    </row>
    <row r="186" spans="1:34" x14ac:dyDescent="0.3">
      <c r="A186" s="239">
        <f t="shared" si="33"/>
        <v>43006</v>
      </c>
      <c r="B186" s="58"/>
      <c r="C186" s="58">
        <f t="shared" si="30"/>
        <v>1.5895278167367927E-2</v>
      </c>
      <c r="D186" s="315">
        <f t="shared" si="35"/>
        <v>1.4492753623188406E-2</v>
      </c>
      <c r="E186" s="288">
        <f t="shared" si="35"/>
        <v>1.4492753623188406E-2</v>
      </c>
      <c r="F186" s="288">
        <f t="shared" si="35"/>
        <v>0</v>
      </c>
      <c r="G186" s="288">
        <f t="shared" si="35"/>
        <v>0</v>
      </c>
      <c r="H186" s="288">
        <f t="shared" si="35"/>
        <v>0</v>
      </c>
      <c r="I186" s="286">
        <f t="shared" si="35"/>
        <v>0</v>
      </c>
      <c r="J186" s="286">
        <f t="shared" si="35"/>
        <v>0</v>
      </c>
      <c r="K186" s="288">
        <f t="shared" si="35"/>
        <v>0</v>
      </c>
      <c r="L186" s="288">
        <f t="shared" si="35"/>
        <v>1.4492753623188406E-2</v>
      </c>
      <c r="M186" s="288">
        <f t="shared" si="35"/>
        <v>1.4492753623188406E-2</v>
      </c>
      <c r="N186" s="288">
        <f t="shared" si="35"/>
        <v>1.4492753623188406E-2</v>
      </c>
      <c r="O186" s="288">
        <f t="shared" si="35"/>
        <v>1.4492753623188406E-2</v>
      </c>
      <c r="P186" s="286">
        <f t="shared" si="35"/>
        <v>1.4492753623188406E-2</v>
      </c>
      <c r="Q186" s="286">
        <f t="shared" si="35"/>
        <v>0</v>
      </c>
      <c r="R186" s="288">
        <f t="shared" si="34"/>
        <v>0</v>
      </c>
      <c r="S186" s="288">
        <f t="shared" si="34"/>
        <v>0.14492753623188406</v>
      </c>
      <c r="T186" s="288">
        <f t="shared" si="34"/>
        <v>0.14492753623188406</v>
      </c>
      <c r="U186" s="288">
        <f t="shared" si="34"/>
        <v>0</v>
      </c>
      <c r="V186" s="288">
        <f t="shared" si="34"/>
        <v>0</v>
      </c>
      <c r="W186" s="286">
        <f t="shared" si="34"/>
        <v>1.4492753623188406E-2</v>
      </c>
      <c r="X186" s="286">
        <f t="shared" si="34"/>
        <v>1.4492753623188406E-2</v>
      </c>
      <c r="Y186" s="288">
        <f t="shared" si="34"/>
        <v>1.4492753623188406E-2</v>
      </c>
      <c r="Z186" s="288">
        <f t="shared" si="34"/>
        <v>1.4492753623188406E-2</v>
      </c>
      <c r="AA186" s="288">
        <f t="shared" si="34"/>
        <v>1.4492753623188406E-2</v>
      </c>
      <c r="AB186" s="288">
        <f t="shared" si="34"/>
        <v>1.4492753623188406E-2</v>
      </c>
      <c r="AC186" s="288">
        <f t="shared" si="34"/>
        <v>1.4492753623188406E-2</v>
      </c>
      <c r="AD186" s="286">
        <f t="shared" si="34"/>
        <v>0</v>
      </c>
      <c r="AE186" s="286">
        <f t="shared" si="34"/>
        <v>0</v>
      </c>
      <c r="AF186" s="288">
        <f t="shared" si="34"/>
        <v>0</v>
      </c>
      <c r="AG186" s="288">
        <f t="shared" si="34"/>
        <v>0</v>
      </c>
      <c r="AH186" s="290">
        <f t="shared" si="34"/>
        <v>0</v>
      </c>
    </row>
    <row r="187" spans="1:34" x14ac:dyDescent="0.3">
      <c r="A187" s="239">
        <f t="shared" si="33"/>
        <v>43013</v>
      </c>
      <c r="B187" s="58"/>
      <c r="C187" s="58">
        <f t="shared" si="30"/>
        <v>2.0570359981299673E-2</v>
      </c>
      <c r="D187" s="315">
        <f t="shared" si="35"/>
        <v>1.4492753623188406E-2</v>
      </c>
      <c r="E187" s="288">
        <f t="shared" si="35"/>
        <v>1.4492753623188406E-2</v>
      </c>
      <c r="F187" s="288">
        <f t="shared" si="35"/>
        <v>0</v>
      </c>
      <c r="G187" s="288">
        <f t="shared" si="35"/>
        <v>0</v>
      </c>
      <c r="H187" s="288">
        <f t="shared" si="35"/>
        <v>0</v>
      </c>
      <c r="I187" s="286">
        <f t="shared" si="35"/>
        <v>0</v>
      </c>
      <c r="J187" s="286">
        <f t="shared" si="35"/>
        <v>0</v>
      </c>
      <c r="K187" s="288">
        <f t="shared" si="35"/>
        <v>0</v>
      </c>
      <c r="L187" s="288">
        <f t="shared" si="35"/>
        <v>1.4492753623188406E-2</v>
      </c>
      <c r="M187" s="288">
        <f t="shared" si="35"/>
        <v>1.4492753623188406E-2</v>
      </c>
      <c r="N187" s="288">
        <f t="shared" si="35"/>
        <v>1.4492753623188406E-2</v>
      </c>
      <c r="O187" s="288">
        <f t="shared" si="35"/>
        <v>1.4492753623188406E-2</v>
      </c>
      <c r="P187" s="286">
        <f t="shared" si="35"/>
        <v>1.4492753623188406E-2</v>
      </c>
      <c r="Q187" s="286">
        <f t="shared" si="35"/>
        <v>0</v>
      </c>
      <c r="R187" s="288">
        <f t="shared" si="34"/>
        <v>0</v>
      </c>
      <c r="S187" s="288">
        <f t="shared" si="34"/>
        <v>0.14492753623188406</v>
      </c>
      <c r="T187" s="288">
        <f t="shared" si="34"/>
        <v>0.17391304347826086</v>
      </c>
      <c r="U187" s="288">
        <f t="shared" si="34"/>
        <v>2.8985507246376812E-2</v>
      </c>
      <c r="V187" s="288">
        <f t="shared" si="34"/>
        <v>2.8985507246376812E-2</v>
      </c>
      <c r="W187" s="286">
        <f t="shared" si="34"/>
        <v>4.3478260869565216E-2</v>
      </c>
      <c r="X187" s="286">
        <f t="shared" si="34"/>
        <v>4.3478260869565216E-2</v>
      </c>
      <c r="Y187" s="288">
        <f t="shared" si="34"/>
        <v>1.4492753623188406E-2</v>
      </c>
      <c r="Z187" s="288">
        <f t="shared" si="34"/>
        <v>1.4492753623188406E-2</v>
      </c>
      <c r="AA187" s="288">
        <f t="shared" si="34"/>
        <v>1.4492753623188406E-2</v>
      </c>
      <c r="AB187" s="288">
        <f t="shared" si="34"/>
        <v>1.4492753623188406E-2</v>
      </c>
      <c r="AC187" s="288">
        <f t="shared" si="34"/>
        <v>1.4492753623188406E-2</v>
      </c>
      <c r="AD187" s="286">
        <f t="shared" si="34"/>
        <v>0</v>
      </c>
      <c r="AE187" s="286">
        <f t="shared" si="34"/>
        <v>0</v>
      </c>
      <c r="AF187" s="288">
        <f t="shared" si="34"/>
        <v>0</v>
      </c>
      <c r="AG187" s="288">
        <f t="shared" si="34"/>
        <v>0</v>
      </c>
      <c r="AH187" s="290">
        <f t="shared" si="34"/>
        <v>0</v>
      </c>
    </row>
    <row r="188" spans="1:34" outlineLevel="1" x14ac:dyDescent="0.3">
      <c r="A188" s="239">
        <f t="shared" si="33"/>
        <v>43020</v>
      </c>
      <c r="B188" s="58"/>
      <c r="C188" s="58">
        <f t="shared" si="30"/>
        <v>2.9453015427769985E-2</v>
      </c>
      <c r="D188" s="315">
        <f t="shared" ref="D188:S195" si="36">D33/$C$3</f>
        <v>1.4492753623188406E-2</v>
      </c>
      <c r="E188" s="288">
        <f t="shared" si="36"/>
        <v>1.4492753623188406E-2</v>
      </c>
      <c r="F188" s="288">
        <f t="shared" si="36"/>
        <v>0</v>
      </c>
      <c r="G188" s="288">
        <f t="shared" si="36"/>
        <v>0</v>
      </c>
      <c r="H188" s="288">
        <f t="shared" si="36"/>
        <v>0</v>
      </c>
      <c r="I188" s="286">
        <f t="shared" si="36"/>
        <v>0</v>
      </c>
      <c r="J188" s="286">
        <f t="shared" si="36"/>
        <v>1.4492753623188406E-2</v>
      </c>
      <c r="K188" s="288">
        <f t="shared" si="36"/>
        <v>1.4492753623188406E-2</v>
      </c>
      <c r="L188" s="288">
        <f t="shared" si="36"/>
        <v>2.8985507246376812E-2</v>
      </c>
      <c r="M188" s="288">
        <f t="shared" si="36"/>
        <v>2.8985507246376812E-2</v>
      </c>
      <c r="N188" s="288">
        <f t="shared" si="36"/>
        <v>2.8985507246376812E-2</v>
      </c>
      <c r="O188" s="288">
        <f t="shared" si="36"/>
        <v>1.4492753623188406E-2</v>
      </c>
      <c r="P188" s="286">
        <f t="shared" si="36"/>
        <v>4.3478260869565216E-2</v>
      </c>
      <c r="Q188" s="286">
        <f t="shared" si="36"/>
        <v>2.8985507246376812E-2</v>
      </c>
      <c r="R188" s="288">
        <f t="shared" si="34"/>
        <v>2.8985507246376812E-2</v>
      </c>
      <c r="S188" s="288">
        <f t="shared" si="34"/>
        <v>0.17391304347826086</v>
      </c>
      <c r="T188" s="288">
        <f t="shared" si="34"/>
        <v>0.20289855072463769</v>
      </c>
      <c r="U188" s="288">
        <f t="shared" si="34"/>
        <v>5.7971014492753624E-2</v>
      </c>
      <c r="V188" s="288">
        <f t="shared" si="34"/>
        <v>5.7971014492753624E-2</v>
      </c>
      <c r="W188" s="286">
        <f t="shared" si="34"/>
        <v>4.3478260869565216E-2</v>
      </c>
      <c r="X188" s="286">
        <f t="shared" si="34"/>
        <v>4.3478260869565216E-2</v>
      </c>
      <c r="Y188" s="288">
        <f t="shared" si="34"/>
        <v>1.4492753623188406E-2</v>
      </c>
      <c r="Z188" s="288">
        <f t="shared" si="34"/>
        <v>1.4492753623188406E-2</v>
      </c>
      <c r="AA188" s="288">
        <f t="shared" si="34"/>
        <v>1.4492753623188406E-2</v>
      </c>
      <c r="AB188" s="288">
        <f t="shared" si="34"/>
        <v>1.4492753623188406E-2</v>
      </c>
      <c r="AC188" s="288">
        <f t="shared" si="34"/>
        <v>1.4492753623188406E-2</v>
      </c>
      <c r="AD188" s="286">
        <f t="shared" si="34"/>
        <v>0</v>
      </c>
      <c r="AE188" s="286">
        <f t="shared" si="34"/>
        <v>0</v>
      </c>
      <c r="AF188" s="288">
        <f t="shared" si="34"/>
        <v>0</v>
      </c>
      <c r="AG188" s="288">
        <f t="shared" si="34"/>
        <v>0</v>
      </c>
      <c r="AH188" s="290">
        <f t="shared" si="34"/>
        <v>0</v>
      </c>
    </row>
    <row r="189" spans="1:34" outlineLevel="1" x14ac:dyDescent="0.3">
      <c r="A189" s="239">
        <f t="shared" si="33"/>
        <v>43027</v>
      </c>
      <c r="B189" s="58"/>
      <c r="C189" s="58">
        <f t="shared" si="30"/>
        <v>2.9453015427769985E-2</v>
      </c>
      <c r="D189" s="315">
        <f t="shared" si="36"/>
        <v>1.4492753623188406E-2</v>
      </c>
      <c r="E189" s="288">
        <f t="shared" si="36"/>
        <v>1.4492753623188406E-2</v>
      </c>
      <c r="F189" s="288">
        <f t="shared" si="36"/>
        <v>0</v>
      </c>
      <c r="G189" s="288">
        <f t="shared" si="36"/>
        <v>0</v>
      </c>
      <c r="H189" s="288">
        <f t="shared" si="36"/>
        <v>0</v>
      </c>
      <c r="I189" s="286">
        <f t="shared" si="36"/>
        <v>0</v>
      </c>
      <c r="J189" s="286">
        <f t="shared" si="36"/>
        <v>1.4492753623188406E-2</v>
      </c>
      <c r="K189" s="288">
        <f t="shared" si="36"/>
        <v>1.4492753623188406E-2</v>
      </c>
      <c r="L189" s="288">
        <f t="shared" si="36"/>
        <v>2.8985507246376812E-2</v>
      </c>
      <c r="M189" s="288">
        <f t="shared" si="36"/>
        <v>2.8985507246376812E-2</v>
      </c>
      <c r="N189" s="288">
        <f t="shared" si="36"/>
        <v>2.8985507246376812E-2</v>
      </c>
      <c r="O189" s="288">
        <f t="shared" si="36"/>
        <v>1.4492753623188406E-2</v>
      </c>
      <c r="P189" s="286">
        <f t="shared" si="36"/>
        <v>4.3478260869565216E-2</v>
      </c>
      <c r="Q189" s="286">
        <f t="shared" si="36"/>
        <v>2.8985507246376812E-2</v>
      </c>
      <c r="R189" s="288">
        <f t="shared" si="34"/>
        <v>2.8985507246376812E-2</v>
      </c>
      <c r="S189" s="288">
        <f t="shared" si="34"/>
        <v>0.17391304347826086</v>
      </c>
      <c r="T189" s="288">
        <f t="shared" si="34"/>
        <v>0.20289855072463769</v>
      </c>
      <c r="U189" s="288">
        <f t="shared" si="34"/>
        <v>5.7971014492753624E-2</v>
      </c>
      <c r="V189" s="288">
        <f t="shared" si="34"/>
        <v>5.7971014492753624E-2</v>
      </c>
      <c r="W189" s="286">
        <f t="shared" si="34"/>
        <v>4.3478260869565216E-2</v>
      </c>
      <c r="X189" s="286">
        <f t="shared" si="34"/>
        <v>4.3478260869565216E-2</v>
      </c>
      <c r="Y189" s="288">
        <f t="shared" si="34"/>
        <v>1.4492753623188406E-2</v>
      </c>
      <c r="Z189" s="288">
        <f t="shared" si="34"/>
        <v>1.4492753623188406E-2</v>
      </c>
      <c r="AA189" s="288">
        <f t="shared" si="34"/>
        <v>1.4492753623188406E-2</v>
      </c>
      <c r="AB189" s="288">
        <f t="shared" si="34"/>
        <v>1.4492753623188406E-2</v>
      </c>
      <c r="AC189" s="288">
        <f t="shared" si="34"/>
        <v>1.4492753623188406E-2</v>
      </c>
      <c r="AD189" s="286">
        <f t="shared" si="34"/>
        <v>0</v>
      </c>
      <c r="AE189" s="286">
        <f t="shared" si="34"/>
        <v>0</v>
      </c>
      <c r="AF189" s="288">
        <f t="shared" si="34"/>
        <v>0</v>
      </c>
      <c r="AG189" s="288">
        <f t="shared" si="34"/>
        <v>0</v>
      </c>
      <c r="AH189" s="290">
        <f t="shared" si="34"/>
        <v>0</v>
      </c>
    </row>
    <row r="190" spans="1:34" outlineLevel="1" x14ac:dyDescent="0.3">
      <c r="A190" s="239">
        <f t="shared" si="33"/>
        <v>43034</v>
      </c>
      <c r="B190" s="58"/>
      <c r="C190" s="58">
        <f t="shared" si="30"/>
        <v>2.9453015427769985E-2</v>
      </c>
      <c r="D190" s="315">
        <f t="shared" si="36"/>
        <v>1.4492753623188406E-2</v>
      </c>
      <c r="E190" s="288">
        <f t="shared" si="36"/>
        <v>1.4492753623188406E-2</v>
      </c>
      <c r="F190" s="288">
        <f t="shared" si="36"/>
        <v>0</v>
      </c>
      <c r="G190" s="288">
        <f t="shared" si="36"/>
        <v>0</v>
      </c>
      <c r="H190" s="288">
        <f t="shared" si="36"/>
        <v>0</v>
      </c>
      <c r="I190" s="286">
        <f t="shared" si="36"/>
        <v>0</v>
      </c>
      <c r="J190" s="286">
        <f t="shared" si="36"/>
        <v>1.4492753623188406E-2</v>
      </c>
      <c r="K190" s="288">
        <f t="shared" si="36"/>
        <v>1.4492753623188406E-2</v>
      </c>
      <c r="L190" s="288">
        <f t="shared" si="36"/>
        <v>2.8985507246376812E-2</v>
      </c>
      <c r="M190" s="288">
        <f t="shared" si="36"/>
        <v>2.8985507246376812E-2</v>
      </c>
      <c r="N190" s="288">
        <f t="shared" si="36"/>
        <v>2.8985507246376812E-2</v>
      </c>
      <c r="O190" s="288">
        <f t="shared" si="36"/>
        <v>1.4492753623188406E-2</v>
      </c>
      <c r="P190" s="286">
        <f t="shared" si="36"/>
        <v>4.3478260869565216E-2</v>
      </c>
      <c r="Q190" s="286">
        <f t="shared" si="36"/>
        <v>2.8985507246376812E-2</v>
      </c>
      <c r="R190" s="288">
        <f t="shared" si="34"/>
        <v>2.8985507246376812E-2</v>
      </c>
      <c r="S190" s="288">
        <f t="shared" si="34"/>
        <v>0.17391304347826086</v>
      </c>
      <c r="T190" s="288">
        <f t="shared" si="34"/>
        <v>0.20289855072463769</v>
      </c>
      <c r="U190" s="288">
        <f t="shared" si="34"/>
        <v>5.7971014492753624E-2</v>
      </c>
      <c r="V190" s="288">
        <f t="shared" si="34"/>
        <v>5.7971014492753624E-2</v>
      </c>
      <c r="W190" s="286">
        <f t="shared" si="34"/>
        <v>4.3478260869565216E-2</v>
      </c>
      <c r="X190" s="286">
        <f t="shared" si="34"/>
        <v>4.3478260869565216E-2</v>
      </c>
      <c r="Y190" s="288">
        <f t="shared" si="34"/>
        <v>1.4492753623188406E-2</v>
      </c>
      <c r="Z190" s="288">
        <f t="shared" si="34"/>
        <v>1.4492753623188406E-2</v>
      </c>
      <c r="AA190" s="288">
        <f t="shared" si="34"/>
        <v>1.4492753623188406E-2</v>
      </c>
      <c r="AB190" s="288">
        <f t="shared" si="34"/>
        <v>1.4492753623188406E-2</v>
      </c>
      <c r="AC190" s="288">
        <f t="shared" si="34"/>
        <v>1.4492753623188406E-2</v>
      </c>
      <c r="AD190" s="286">
        <f t="shared" si="34"/>
        <v>0</v>
      </c>
      <c r="AE190" s="286">
        <f t="shared" si="34"/>
        <v>0</v>
      </c>
      <c r="AF190" s="288">
        <f t="shared" si="34"/>
        <v>0</v>
      </c>
      <c r="AG190" s="288">
        <f t="shared" si="34"/>
        <v>0</v>
      </c>
      <c r="AH190" s="290">
        <f t="shared" si="34"/>
        <v>0</v>
      </c>
    </row>
    <row r="191" spans="1:34" outlineLevel="1" x14ac:dyDescent="0.3">
      <c r="A191" s="239">
        <f t="shared" si="33"/>
        <v>43041</v>
      </c>
      <c r="B191" s="58"/>
      <c r="C191" s="58">
        <f t="shared" si="30"/>
        <v>2.9453015427769985E-2</v>
      </c>
      <c r="D191" s="315">
        <f t="shared" si="36"/>
        <v>1.4492753623188406E-2</v>
      </c>
      <c r="E191" s="288">
        <f t="shared" si="36"/>
        <v>1.4492753623188406E-2</v>
      </c>
      <c r="F191" s="288">
        <f t="shared" si="36"/>
        <v>0</v>
      </c>
      <c r="G191" s="288">
        <f t="shared" si="36"/>
        <v>0</v>
      </c>
      <c r="H191" s="288">
        <f t="shared" si="36"/>
        <v>0</v>
      </c>
      <c r="I191" s="286">
        <f t="shared" si="36"/>
        <v>0</v>
      </c>
      <c r="J191" s="286">
        <f t="shared" si="36"/>
        <v>1.4492753623188406E-2</v>
      </c>
      <c r="K191" s="288">
        <f t="shared" si="36"/>
        <v>1.4492753623188406E-2</v>
      </c>
      <c r="L191" s="288">
        <f t="shared" si="36"/>
        <v>2.8985507246376812E-2</v>
      </c>
      <c r="M191" s="288">
        <f t="shared" si="36"/>
        <v>2.8985507246376812E-2</v>
      </c>
      <c r="N191" s="288">
        <f t="shared" si="36"/>
        <v>2.8985507246376812E-2</v>
      </c>
      <c r="O191" s="288">
        <f t="shared" si="36"/>
        <v>1.4492753623188406E-2</v>
      </c>
      <c r="P191" s="286">
        <f t="shared" si="36"/>
        <v>4.3478260869565216E-2</v>
      </c>
      <c r="Q191" s="286">
        <f t="shared" si="36"/>
        <v>2.8985507246376812E-2</v>
      </c>
      <c r="R191" s="288">
        <f t="shared" si="34"/>
        <v>2.8985507246376812E-2</v>
      </c>
      <c r="S191" s="288">
        <f t="shared" si="34"/>
        <v>0.17391304347826086</v>
      </c>
      <c r="T191" s="288">
        <f t="shared" si="34"/>
        <v>0.20289855072463769</v>
      </c>
      <c r="U191" s="288">
        <f t="shared" si="34"/>
        <v>5.7971014492753624E-2</v>
      </c>
      <c r="V191" s="288">
        <f t="shared" si="34"/>
        <v>5.7971014492753624E-2</v>
      </c>
      <c r="W191" s="286">
        <f t="shared" si="34"/>
        <v>4.3478260869565216E-2</v>
      </c>
      <c r="X191" s="286">
        <f t="shared" si="34"/>
        <v>4.3478260869565216E-2</v>
      </c>
      <c r="Y191" s="288">
        <f t="shared" si="34"/>
        <v>1.4492753623188406E-2</v>
      </c>
      <c r="Z191" s="288">
        <f t="shared" si="34"/>
        <v>1.4492753623188406E-2</v>
      </c>
      <c r="AA191" s="288">
        <f t="shared" ref="AA191:AH191" si="37">AA36/$C$3</f>
        <v>1.4492753623188406E-2</v>
      </c>
      <c r="AB191" s="288">
        <f t="shared" si="37"/>
        <v>1.4492753623188406E-2</v>
      </c>
      <c r="AC191" s="288">
        <f t="shared" si="37"/>
        <v>1.4492753623188406E-2</v>
      </c>
      <c r="AD191" s="286">
        <f t="shared" si="37"/>
        <v>0</v>
      </c>
      <c r="AE191" s="286">
        <f t="shared" si="37"/>
        <v>0</v>
      </c>
      <c r="AF191" s="288">
        <f t="shared" si="37"/>
        <v>0</v>
      </c>
      <c r="AG191" s="288">
        <f t="shared" si="37"/>
        <v>0</v>
      </c>
      <c r="AH191" s="290">
        <f t="shared" si="37"/>
        <v>0</v>
      </c>
    </row>
    <row r="192" spans="1:34" outlineLevel="1" x14ac:dyDescent="0.3">
      <c r="A192" s="239">
        <f t="shared" si="33"/>
        <v>43048</v>
      </c>
      <c r="B192" s="58"/>
      <c r="C192" s="58">
        <f t="shared" si="30"/>
        <v>2.9453015427769985E-2</v>
      </c>
      <c r="D192" s="315">
        <f t="shared" si="36"/>
        <v>1.4492753623188406E-2</v>
      </c>
      <c r="E192" s="288">
        <f t="shared" si="36"/>
        <v>1.4492753623188406E-2</v>
      </c>
      <c r="F192" s="288">
        <f t="shared" si="36"/>
        <v>0</v>
      </c>
      <c r="G192" s="288">
        <f t="shared" si="36"/>
        <v>0</v>
      </c>
      <c r="H192" s="288">
        <f t="shared" si="36"/>
        <v>0</v>
      </c>
      <c r="I192" s="286">
        <f t="shared" si="36"/>
        <v>0</v>
      </c>
      <c r="J192" s="286">
        <f t="shared" si="36"/>
        <v>1.4492753623188406E-2</v>
      </c>
      <c r="K192" s="288">
        <f t="shared" si="36"/>
        <v>1.4492753623188406E-2</v>
      </c>
      <c r="L192" s="288">
        <f t="shared" si="36"/>
        <v>2.8985507246376812E-2</v>
      </c>
      <c r="M192" s="288">
        <f t="shared" si="36"/>
        <v>2.8985507246376812E-2</v>
      </c>
      <c r="N192" s="288">
        <f t="shared" si="36"/>
        <v>2.8985507246376812E-2</v>
      </c>
      <c r="O192" s="288">
        <f t="shared" si="36"/>
        <v>1.4492753623188406E-2</v>
      </c>
      <c r="P192" s="286">
        <f t="shared" si="36"/>
        <v>4.3478260869565216E-2</v>
      </c>
      <c r="Q192" s="286">
        <f t="shared" si="36"/>
        <v>2.8985507246376812E-2</v>
      </c>
      <c r="R192" s="288">
        <f t="shared" si="36"/>
        <v>2.8985507246376812E-2</v>
      </c>
      <c r="S192" s="288">
        <f t="shared" si="36"/>
        <v>0.17391304347826086</v>
      </c>
      <c r="T192" s="288">
        <f t="shared" ref="T192:AH195" si="38">T37/$C$3</f>
        <v>0.20289855072463769</v>
      </c>
      <c r="U192" s="288">
        <f t="shared" si="38"/>
        <v>5.7971014492753624E-2</v>
      </c>
      <c r="V192" s="288">
        <f t="shared" si="38"/>
        <v>5.7971014492753624E-2</v>
      </c>
      <c r="W192" s="286">
        <f t="shared" si="38"/>
        <v>4.3478260869565216E-2</v>
      </c>
      <c r="X192" s="286">
        <f t="shared" si="38"/>
        <v>4.3478260869565216E-2</v>
      </c>
      <c r="Y192" s="288">
        <f t="shared" si="38"/>
        <v>1.4492753623188406E-2</v>
      </c>
      <c r="Z192" s="288">
        <f t="shared" si="38"/>
        <v>1.4492753623188406E-2</v>
      </c>
      <c r="AA192" s="288">
        <f t="shared" si="38"/>
        <v>1.4492753623188406E-2</v>
      </c>
      <c r="AB192" s="288">
        <f t="shared" si="38"/>
        <v>1.4492753623188406E-2</v>
      </c>
      <c r="AC192" s="288">
        <f t="shared" si="38"/>
        <v>1.4492753623188406E-2</v>
      </c>
      <c r="AD192" s="286">
        <f t="shared" si="38"/>
        <v>0</v>
      </c>
      <c r="AE192" s="286">
        <f t="shared" si="38"/>
        <v>0</v>
      </c>
      <c r="AF192" s="288">
        <f t="shared" si="38"/>
        <v>0</v>
      </c>
      <c r="AG192" s="288">
        <f t="shared" si="38"/>
        <v>0</v>
      </c>
      <c r="AH192" s="290">
        <f t="shared" si="38"/>
        <v>0</v>
      </c>
    </row>
    <row r="193" spans="1:34" outlineLevel="1" x14ac:dyDescent="0.3">
      <c r="A193" s="239">
        <f t="shared" si="33"/>
        <v>43055</v>
      </c>
      <c r="B193" s="58"/>
      <c r="C193" s="58">
        <f t="shared" si="30"/>
        <v>2.9453015427769985E-2</v>
      </c>
      <c r="D193" s="315">
        <f t="shared" si="36"/>
        <v>1.4492753623188406E-2</v>
      </c>
      <c r="E193" s="288">
        <f t="shared" si="36"/>
        <v>1.4492753623188406E-2</v>
      </c>
      <c r="F193" s="288">
        <f t="shared" si="36"/>
        <v>0</v>
      </c>
      <c r="G193" s="288">
        <f t="shared" si="36"/>
        <v>0</v>
      </c>
      <c r="H193" s="288">
        <f t="shared" si="36"/>
        <v>0</v>
      </c>
      <c r="I193" s="286">
        <f t="shared" si="36"/>
        <v>0</v>
      </c>
      <c r="J193" s="286">
        <f t="shared" si="36"/>
        <v>1.4492753623188406E-2</v>
      </c>
      <c r="K193" s="288">
        <f t="shared" si="36"/>
        <v>1.4492753623188406E-2</v>
      </c>
      <c r="L193" s="288">
        <f t="shared" si="36"/>
        <v>2.8985507246376812E-2</v>
      </c>
      <c r="M193" s="288">
        <f t="shared" si="36"/>
        <v>2.8985507246376812E-2</v>
      </c>
      <c r="N193" s="288">
        <f t="shared" si="36"/>
        <v>2.8985507246376812E-2</v>
      </c>
      <c r="O193" s="288">
        <f t="shared" si="36"/>
        <v>1.4492753623188406E-2</v>
      </c>
      <c r="P193" s="286">
        <f t="shared" si="36"/>
        <v>4.3478260869565216E-2</v>
      </c>
      <c r="Q193" s="286">
        <f t="shared" si="36"/>
        <v>2.8985507246376812E-2</v>
      </c>
      <c r="R193" s="288">
        <f t="shared" si="36"/>
        <v>2.8985507246376812E-2</v>
      </c>
      <c r="S193" s="288">
        <f t="shared" si="36"/>
        <v>0.17391304347826086</v>
      </c>
      <c r="T193" s="288">
        <f t="shared" si="38"/>
        <v>0.20289855072463769</v>
      </c>
      <c r="U193" s="288">
        <f t="shared" si="38"/>
        <v>5.7971014492753624E-2</v>
      </c>
      <c r="V193" s="288">
        <f t="shared" si="38"/>
        <v>5.7971014492753624E-2</v>
      </c>
      <c r="W193" s="286">
        <f t="shared" si="38"/>
        <v>4.3478260869565216E-2</v>
      </c>
      <c r="X193" s="286">
        <f t="shared" si="38"/>
        <v>4.3478260869565216E-2</v>
      </c>
      <c r="Y193" s="288">
        <f t="shared" si="38"/>
        <v>1.4492753623188406E-2</v>
      </c>
      <c r="Z193" s="288">
        <f t="shared" si="38"/>
        <v>1.4492753623188406E-2</v>
      </c>
      <c r="AA193" s="288">
        <f t="shared" si="38"/>
        <v>1.4492753623188406E-2</v>
      </c>
      <c r="AB193" s="288">
        <f t="shared" si="38"/>
        <v>1.4492753623188406E-2</v>
      </c>
      <c r="AC193" s="288">
        <f t="shared" si="38"/>
        <v>1.4492753623188406E-2</v>
      </c>
      <c r="AD193" s="286">
        <f t="shared" si="38"/>
        <v>0</v>
      </c>
      <c r="AE193" s="286">
        <f t="shared" si="38"/>
        <v>0</v>
      </c>
      <c r="AF193" s="288">
        <f t="shared" si="38"/>
        <v>0</v>
      </c>
      <c r="AG193" s="288">
        <f t="shared" si="38"/>
        <v>0</v>
      </c>
      <c r="AH193" s="290">
        <f t="shared" si="38"/>
        <v>0</v>
      </c>
    </row>
    <row r="194" spans="1:34" outlineLevel="1" x14ac:dyDescent="0.3">
      <c r="A194" s="239">
        <f t="shared" si="33"/>
        <v>43062</v>
      </c>
      <c r="B194" s="58"/>
      <c r="C194" s="58">
        <f t="shared" si="30"/>
        <v>2.9453015427769985E-2</v>
      </c>
      <c r="D194" s="315">
        <f t="shared" si="36"/>
        <v>1.4492753623188406E-2</v>
      </c>
      <c r="E194" s="288">
        <f t="shared" si="36"/>
        <v>1.4492753623188406E-2</v>
      </c>
      <c r="F194" s="288">
        <f t="shared" si="36"/>
        <v>0</v>
      </c>
      <c r="G194" s="288">
        <f t="shared" si="36"/>
        <v>0</v>
      </c>
      <c r="H194" s="288">
        <f t="shared" si="36"/>
        <v>0</v>
      </c>
      <c r="I194" s="286">
        <f t="shared" si="36"/>
        <v>0</v>
      </c>
      <c r="J194" s="286">
        <f t="shared" si="36"/>
        <v>1.4492753623188406E-2</v>
      </c>
      <c r="K194" s="288">
        <f t="shared" si="36"/>
        <v>1.4492753623188406E-2</v>
      </c>
      <c r="L194" s="288">
        <f t="shared" si="36"/>
        <v>2.8985507246376812E-2</v>
      </c>
      <c r="M194" s="288">
        <f t="shared" si="36"/>
        <v>2.8985507246376812E-2</v>
      </c>
      <c r="N194" s="288">
        <f t="shared" si="36"/>
        <v>2.8985507246376812E-2</v>
      </c>
      <c r="O194" s="288">
        <f t="shared" si="36"/>
        <v>1.4492753623188406E-2</v>
      </c>
      <c r="P194" s="286">
        <f t="shared" si="36"/>
        <v>4.3478260869565216E-2</v>
      </c>
      <c r="Q194" s="286">
        <f t="shared" si="36"/>
        <v>2.8985507246376812E-2</v>
      </c>
      <c r="R194" s="288">
        <f t="shared" si="36"/>
        <v>2.8985507246376812E-2</v>
      </c>
      <c r="S194" s="288">
        <f t="shared" si="36"/>
        <v>0.17391304347826086</v>
      </c>
      <c r="T194" s="288">
        <f t="shared" si="38"/>
        <v>0.20289855072463769</v>
      </c>
      <c r="U194" s="288">
        <f t="shared" si="38"/>
        <v>5.7971014492753624E-2</v>
      </c>
      <c r="V194" s="288">
        <f t="shared" si="38"/>
        <v>5.7971014492753624E-2</v>
      </c>
      <c r="W194" s="286">
        <f t="shared" si="38"/>
        <v>4.3478260869565216E-2</v>
      </c>
      <c r="X194" s="286">
        <f t="shared" si="38"/>
        <v>4.3478260869565216E-2</v>
      </c>
      <c r="Y194" s="288">
        <f t="shared" si="38"/>
        <v>1.4492753623188406E-2</v>
      </c>
      <c r="Z194" s="288">
        <f t="shared" si="38"/>
        <v>1.4492753623188406E-2</v>
      </c>
      <c r="AA194" s="288">
        <f t="shared" si="38"/>
        <v>1.4492753623188406E-2</v>
      </c>
      <c r="AB194" s="288">
        <f t="shared" si="38"/>
        <v>1.4492753623188406E-2</v>
      </c>
      <c r="AC194" s="288">
        <f t="shared" si="38"/>
        <v>1.4492753623188406E-2</v>
      </c>
      <c r="AD194" s="286">
        <f t="shared" si="38"/>
        <v>0</v>
      </c>
      <c r="AE194" s="286">
        <f t="shared" si="38"/>
        <v>0</v>
      </c>
      <c r="AF194" s="288">
        <f t="shared" si="38"/>
        <v>0</v>
      </c>
      <c r="AG194" s="288">
        <f t="shared" si="38"/>
        <v>0</v>
      </c>
      <c r="AH194" s="290">
        <f t="shared" si="38"/>
        <v>0</v>
      </c>
    </row>
    <row r="195" spans="1:34" outlineLevel="1" x14ac:dyDescent="0.3">
      <c r="A195" s="240">
        <f t="shared" si="33"/>
        <v>43069</v>
      </c>
      <c r="B195" s="58"/>
      <c r="C195" s="58">
        <f t="shared" si="30"/>
        <v>2.9453015427769985E-2</v>
      </c>
      <c r="D195" s="316">
        <f t="shared" si="36"/>
        <v>1.4492753623188406E-2</v>
      </c>
      <c r="E195" s="291">
        <f t="shared" si="36"/>
        <v>1.4492753623188406E-2</v>
      </c>
      <c r="F195" s="291">
        <f t="shared" si="36"/>
        <v>0</v>
      </c>
      <c r="G195" s="291">
        <f t="shared" si="36"/>
        <v>0</v>
      </c>
      <c r="H195" s="291">
        <f t="shared" si="36"/>
        <v>0</v>
      </c>
      <c r="I195" s="286">
        <f t="shared" si="36"/>
        <v>0</v>
      </c>
      <c r="J195" s="286">
        <f t="shared" si="36"/>
        <v>1.4492753623188406E-2</v>
      </c>
      <c r="K195" s="291">
        <f t="shared" si="36"/>
        <v>1.4492753623188406E-2</v>
      </c>
      <c r="L195" s="291">
        <f t="shared" si="36"/>
        <v>2.8985507246376812E-2</v>
      </c>
      <c r="M195" s="291">
        <f t="shared" si="36"/>
        <v>2.8985507246376812E-2</v>
      </c>
      <c r="N195" s="291">
        <f t="shared" si="36"/>
        <v>2.8985507246376812E-2</v>
      </c>
      <c r="O195" s="291">
        <f t="shared" si="36"/>
        <v>1.4492753623188406E-2</v>
      </c>
      <c r="P195" s="286">
        <f t="shared" si="36"/>
        <v>4.3478260869565216E-2</v>
      </c>
      <c r="Q195" s="286">
        <f t="shared" si="36"/>
        <v>2.8985507246376812E-2</v>
      </c>
      <c r="R195" s="291">
        <f t="shared" si="36"/>
        <v>2.8985507246376812E-2</v>
      </c>
      <c r="S195" s="291">
        <f t="shared" si="36"/>
        <v>0.17391304347826086</v>
      </c>
      <c r="T195" s="291">
        <f t="shared" si="38"/>
        <v>0.20289855072463769</v>
      </c>
      <c r="U195" s="291">
        <f t="shared" si="38"/>
        <v>5.7971014492753624E-2</v>
      </c>
      <c r="V195" s="291">
        <f t="shared" si="38"/>
        <v>5.7971014492753624E-2</v>
      </c>
      <c r="W195" s="286">
        <f t="shared" si="38"/>
        <v>4.3478260869565216E-2</v>
      </c>
      <c r="X195" s="286">
        <f t="shared" si="38"/>
        <v>4.3478260869565216E-2</v>
      </c>
      <c r="Y195" s="291">
        <f t="shared" si="38"/>
        <v>1.4492753623188406E-2</v>
      </c>
      <c r="Z195" s="291">
        <f t="shared" si="38"/>
        <v>1.4492753623188406E-2</v>
      </c>
      <c r="AA195" s="291">
        <f t="shared" si="38"/>
        <v>1.4492753623188406E-2</v>
      </c>
      <c r="AB195" s="291">
        <f t="shared" si="38"/>
        <v>1.4492753623188406E-2</v>
      </c>
      <c r="AC195" s="291">
        <f t="shared" si="38"/>
        <v>1.4492753623188406E-2</v>
      </c>
      <c r="AD195" s="286">
        <f t="shared" si="38"/>
        <v>0</v>
      </c>
      <c r="AE195" s="286">
        <f t="shared" si="38"/>
        <v>0</v>
      </c>
      <c r="AF195" s="291">
        <f t="shared" si="38"/>
        <v>0</v>
      </c>
      <c r="AG195" s="291">
        <f t="shared" si="38"/>
        <v>0</v>
      </c>
      <c r="AH195" s="292">
        <f t="shared" si="38"/>
        <v>0</v>
      </c>
    </row>
    <row r="196" spans="1:34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</row>
  </sheetData>
  <mergeCells count="36">
    <mergeCell ref="A157:B157"/>
    <mergeCell ref="A158:B158"/>
    <mergeCell ref="A159:B159"/>
    <mergeCell ref="A151:B151"/>
    <mergeCell ref="A152:B152"/>
    <mergeCell ref="A153:B153"/>
    <mergeCell ref="A154:B154"/>
    <mergeCell ref="A155:B155"/>
    <mergeCell ref="A156:B156"/>
    <mergeCell ref="A150:B150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08:B108"/>
    <mergeCell ref="A148:B148"/>
    <mergeCell ref="A149:B149"/>
    <mergeCell ref="A45:B45"/>
    <mergeCell ref="A46:B46"/>
    <mergeCell ref="A47:B47"/>
    <mergeCell ref="A99:B99"/>
    <mergeCell ref="A48:B48"/>
    <mergeCell ref="A49:B49"/>
    <mergeCell ref="A50:B50"/>
    <mergeCell ref="A51:B51"/>
    <mergeCell ref="A52:B52"/>
    <mergeCell ref="A53:B53"/>
    <mergeCell ref="A54:B54"/>
    <mergeCell ref="A55:B55"/>
    <mergeCell ref="A56:B56"/>
    <mergeCell ref="A97:B97"/>
    <mergeCell ref="A98:B98"/>
  </mergeCells>
  <conditionalFormatting sqref="T146:AE146 AG146 U147:V147">
    <cfRule type="cellIs" dxfId="129" priority="17" operator="lessThan">
      <formula>0</formula>
    </cfRule>
    <cfRule type="cellIs" dxfId="128" priority="18" operator="greaterThan">
      <formula>0</formula>
    </cfRule>
  </conditionalFormatting>
  <conditionalFormatting sqref="AF146">
    <cfRule type="cellIs" dxfId="127" priority="15" operator="lessThan">
      <formula>0</formula>
    </cfRule>
    <cfRule type="cellIs" dxfId="126" priority="16" operator="greaterThan">
      <formula>0</formula>
    </cfRule>
  </conditionalFormatting>
  <conditionalFormatting sqref="C41">
    <cfRule type="cellIs" dxfId="125" priority="13" operator="lessThan">
      <formula>0</formula>
    </cfRule>
    <cfRule type="cellIs" dxfId="124" priority="14" operator="greaterThan">
      <formula>0</formula>
    </cfRule>
  </conditionalFormatting>
  <conditionalFormatting sqref="D93:AH93">
    <cfRule type="cellIs" dxfId="123" priority="11" operator="lessThan">
      <formula>0</formula>
    </cfRule>
    <cfRule type="cellIs" dxfId="122" priority="12" operator="greaterThan">
      <formula>0</formula>
    </cfRule>
  </conditionalFormatting>
  <conditionalFormatting sqref="D145:AH145">
    <cfRule type="cellIs" dxfId="121" priority="9" operator="lessThan">
      <formula>0</formula>
    </cfRule>
    <cfRule type="cellIs" dxfId="120" priority="10" operator="greaterThan">
      <formula>0</formula>
    </cfRule>
  </conditionalFormatting>
  <conditionalFormatting sqref="C196:AH196">
    <cfRule type="cellIs" dxfId="119" priority="7" operator="lessThan">
      <formula>0</formula>
    </cfRule>
    <cfRule type="cellIs" dxfId="118" priority="8" operator="greaterThan">
      <formula>0</formula>
    </cfRule>
  </conditionalFormatting>
  <conditionalFormatting sqref="C93">
    <cfRule type="cellIs" dxfId="117" priority="5" operator="lessThan">
      <formula>0</formula>
    </cfRule>
    <cfRule type="cellIs" dxfId="116" priority="6" operator="greaterThan">
      <formula>0</formula>
    </cfRule>
  </conditionalFormatting>
  <conditionalFormatting sqref="D41:AH41">
    <cfRule type="cellIs" dxfId="115" priority="3" operator="lessThan">
      <formula>0</formula>
    </cfRule>
    <cfRule type="cellIs" dxfId="114" priority="4" operator="greaterThan">
      <formula>0</formula>
    </cfRule>
  </conditionalFormatting>
  <conditionalFormatting sqref="C145">
    <cfRule type="cellIs" dxfId="113" priority="1" operator="lessThan">
      <formula>0</formula>
    </cfRule>
    <cfRule type="cellIs" dxfId="112" priority="2" operator="greater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AH196"/>
  <sheetViews>
    <sheetView topLeftCell="A93" zoomScale="55" zoomScaleNormal="55" workbookViewId="0">
      <selection activeCell="T138" sqref="T138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1" width="10.6640625" customWidth="1"/>
  </cols>
  <sheetData>
    <row r="1" spans="1:32" ht="25.8" x14ac:dyDescent="0.5">
      <c r="A1" s="212" t="s">
        <v>71</v>
      </c>
    </row>
    <row r="2" spans="1:32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</row>
    <row r="3" spans="1:32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</row>
    <row r="4" spans="1:32" x14ac:dyDescent="0.3">
      <c r="A4" s="42" t="s">
        <v>24</v>
      </c>
      <c r="B4" s="43"/>
      <c r="C4" s="44">
        <v>28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</row>
    <row r="5" spans="1:32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</row>
    <row r="6" spans="1:32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</row>
    <row r="7" spans="1:32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</row>
    <row r="8" spans="1:32" x14ac:dyDescent="0.3">
      <c r="A8" s="51" t="s">
        <v>29</v>
      </c>
      <c r="B8" s="52"/>
      <c r="C8" s="105">
        <f t="shared" ref="C8:C40" si="0">SUM(D8:AE8)</f>
        <v>1348</v>
      </c>
      <c r="D8" s="55">
        <v>33</v>
      </c>
      <c r="E8" s="55">
        <v>40</v>
      </c>
      <c r="F8" s="55">
        <v>50</v>
      </c>
      <c r="G8" s="55">
        <v>40</v>
      </c>
      <c r="H8" s="55">
        <v>40</v>
      </c>
      <c r="I8" s="55">
        <v>40</v>
      </c>
      <c r="J8" s="55">
        <v>40</v>
      </c>
      <c r="K8" s="55">
        <v>41</v>
      </c>
      <c r="L8" s="55">
        <v>50</v>
      </c>
      <c r="M8" s="55">
        <v>53</v>
      </c>
      <c r="N8" s="55">
        <v>48</v>
      </c>
      <c r="O8" s="55">
        <v>45</v>
      </c>
      <c r="P8" s="55">
        <v>45</v>
      </c>
      <c r="Q8" s="55">
        <v>45</v>
      </c>
      <c r="R8" s="55">
        <v>45</v>
      </c>
      <c r="S8" s="55">
        <v>51</v>
      </c>
      <c r="T8" s="55">
        <v>60</v>
      </c>
      <c r="U8" s="55">
        <v>52</v>
      </c>
      <c r="V8" s="55">
        <v>53</v>
      </c>
      <c r="W8" s="55">
        <v>53</v>
      </c>
      <c r="X8" s="55">
        <v>53</v>
      </c>
      <c r="Y8" s="55">
        <v>53</v>
      </c>
      <c r="Z8" s="55">
        <v>53</v>
      </c>
      <c r="AA8" s="55">
        <v>53</v>
      </c>
      <c r="AB8" s="55">
        <v>53</v>
      </c>
      <c r="AC8" s="55">
        <v>53</v>
      </c>
      <c r="AD8" s="55">
        <v>53</v>
      </c>
      <c r="AE8" s="55">
        <v>53</v>
      </c>
      <c r="AF8" s="56"/>
    </row>
    <row r="9" spans="1:32" hidden="1" x14ac:dyDescent="0.3">
      <c r="A9" s="57">
        <v>42102</v>
      </c>
      <c r="B9" s="58"/>
      <c r="C9" s="59">
        <f t="shared" si="0"/>
        <v>459</v>
      </c>
      <c r="D9" s="61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1">
        <v>14</v>
      </c>
      <c r="Z9" s="63">
        <v>5</v>
      </c>
      <c r="AA9" s="63">
        <v>5</v>
      </c>
      <c r="AB9" s="61">
        <v>6</v>
      </c>
      <c r="AC9" s="61">
        <v>2</v>
      </c>
      <c r="AD9" s="62">
        <v>13</v>
      </c>
      <c r="AE9" s="62">
        <v>18</v>
      </c>
    </row>
    <row r="10" spans="1:32" hidden="1" x14ac:dyDescent="0.3">
      <c r="A10" s="57">
        <v>42123</v>
      </c>
      <c r="B10" s="58"/>
      <c r="C10" s="59">
        <f t="shared" si="0"/>
        <v>508</v>
      </c>
      <c r="D10" s="61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1">
        <v>18</v>
      </c>
      <c r="Z10" s="63">
        <v>11</v>
      </c>
      <c r="AA10" s="63">
        <v>11</v>
      </c>
      <c r="AB10" s="61">
        <v>12</v>
      </c>
      <c r="AC10" s="61">
        <v>9</v>
      </c>
      <c r="AD10" s="62">
        <v>15</v>
      </c>
      <c r="AE10" s="62">
        <v>19</v>
      </c>
    </row>
    <row r="11" spans="1:32" hidden="1" outlineLevel="1" x14ac:dyDescent="0.3">
      <c r="A11" s="57">
        <v>42142</v>
      </c>
      <c r="B11" s="58"/>
      <c r="C11" s="59">
        <f t="shared" si="0"/>
        <v>550</v>
      </c>
      <c r="D11" s="61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1">
        <v>17</v>
      </c>
      <c r="Z11" s="63">
        <v>19</v>
      </c>
      <c r="AA11" s="63">
        <v>20</v>
      </c>
      <c r="AB11" s="61">
        <v>21</v>
      </c>
      <c r="AC11" s="61">
        <v>13</v>
      </c>
      <c r="AD11" s="62">
        <v>18</v>
      </c>
      <c r="AE11" s="62">
        <v>20</v>
      </c>
    </row>
    <row r="12" spans="1:32" hidden="1" outlineLevel="1" x14ac:dyDescent="0.3">
      <c r="A12" s="57">
        <v>42157</v>
      </c>
      <c r="B12" s="58"/>
      <c r="C12" s="59">
        <f t="shared" si="0"/>
        <v>593</v>
      </c>
      <c r="D12" s="61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1">
        <v>17</v>
      </c>
      <c r="Z12" s="63">
        <v>16</v>
      </c>
      <c r="AA12" s="63">
        <v>15</v>
      </c>
      <c r="AB12" s="61">
        <v>18</v>
      </c>
      <c r="AC12" s="61">
        <v>17</v>
      </c>
      <c r="AD12" s="62">
        <v>22</v>
      </c>
      <c r="AE12" s="62">
        <v>23</v>
      </c>
    </row>
    <row r="13" spans="1:32" hidden="1" outlineLevel="1" x14ac:dyDescent="0.3">
      <c r="A13" s="57">
        <v>42172</v>
      </c>
      <c r="B13" s="58"/>
      <c r="C13" s="59">
        <f t="shared" si="0"/>
        <v>817</v>
      </c>
      <c r="D13" s="61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1">
        <v>21</v>
      </c>
      <c r="Z13" s="63">
        <v>20</v>
      </c>
      <c r="AA13" s="63">
        <v>20</v>
      </c>
      <c r="AB13" s="61">
        <v>23</v>
      </c>
      <c r="AC13" s="61">
        <v>18</v>
      </c>
      <c r="AD13" s="62">
        <v>24</v>
      </c>
      <c r="AE13" s="62">
        <v>28</v>
      </c>
    </row>
    <row r="14" spans="1:32" hidden="1" outlineLevel="1" x14ac:dyDescent="0.3">
      <c r="A14" s="57">
        <v>42193</v>
      </c>
      <c r="B14" s="58"/>
      <c r="C14" s="59">
        <f t="shared" si="0"/>
        <v>806</v>
      </c>
      <c r="D14" s="61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1">
        <v>18</v>
      </c>
      <c r="Z14" s="63">
        <v>22</v>
      </c>
      <c r="AA14" s="63">
        <v>26</v>
      </c>
      <c r="AB14" s="61">
        <v>30</v>
      </c>
      <c r="AC14" s="61">
        <v>23</v>
      </c>
      <c r="AD14" s="62">
        <v>24</v>
      </c>
      <c r="AE14" s="62">
        <v>29</v>
      </c>
    </row>
    <row r="15" spans="1:32" hidden="1" outlineLevel="1" x14ac:dyDescent="0.3">
      <c r="A15" s="57">
        <v>42200</v>
      </c>
      <c r="B15" s="58"/>
      <c r="C15" s="59">
        <f t="shared" si="0"/>
        <v>663</v>
      </c>
      <c r="D15" s="61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1">
        <v>21</v>
      </c>
      <c r="Z15" s="63">
        <v>26</v>
      </c>
      <c r="AA15" s="63">
        <v>30</v>
      </c>
      <c r="AB15" s="61">
        <v>34</v>
      </c>
      <c r="AC15" s="61">
        <v>27</v>
      </c>
      <c r="AD15" s="62">
        <v>28</v>
      </c>
      <c r="AE15" s="62">
        <v>33</v>
      </c>
    </row>
    <row r="16" spans="1:32" hidden="1" outlineLevel="1" x14ac:dyDescent="0.3">
      <c r="A16" s="57">
        <v>42207</v>
      </c>
      <c r="B16" s="58"/>
      <c r="C16" s="59">
        <f t="shared" si="0"/>
        <v>829</v>
      </c>
      <c r="D16" s="61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1">
        <v>22</v>
      </c>
      <c r="Z16" s="63">
        <v>27</v>
      </c>
      <c r="AA16" s="63">
        <v>31</v>
      </c>
      <c r="AB16" s="61">
        <v>40</v>
      </c>
      <c r="AC16" s="61">
        <v>32</v>
      </c>
      <c r="AD16" s="62">
        <v>30</v>
      </c>
      <c r="AE16" s="62">
        <v>35</v>
      </c>
    </row>
    <row r="17" spans="1:31" hidden="1" outlineLevel="1" x14ac:dyDescent="0.3">
      <c r="A17" s="57">
        <v>42214</v>
      </c>
      <c r="B17" s="58"/>
      <c r="C17" s="59">
        <f t="shared" si="0"/>
        <v>857</v>
      </c>
      <c r="D17" s="61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1">
        <v>23</v>
      </c>
      <c r="Z17" s="63">
        <v>27</v>
      </c>
      <c r="AA17" s="63">
        <v>31</v>
      </c>
      <c r="AB17" s="61">
        <v>40</v>
      </c>
      <c r="AC17" s="61">
        <v>32</v>
      </c>
      <c r="AD17" s="62">
        <v>30</v>
      </c>
      <c r="AE17" s="62">
        <v>35</v>
      </c>
    </row>
    <row r="18" spans="1:31" hidden="1" outlineLevel="1" x14ac:dyDescent="0.3">
      <c r="A18" s="57">
        <v>42221</v>
      </c>
      <c r="B18" s="58"/>
      <c r="C18" s="59">
        <f t="shared" si="0"/>
        <v>869</v>
      </c>
      <c r="D18" s="61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1">
        <v>23</v>
      </c>
      <c r="Z18" s="63">
        <v>27</v>
      </c>
      <c r="AA18" s="63">
        <v>31</v>
      </c>
      <c r="AB18" s="61">
        <v>39</v>
      </c>
      <c r="AC18" s="61">
        <v>31</v>
      </c>
      <c r="AD18" s="62">
        <v>29</v>
      </c>
      <c r="AE18" s="62">
        <v>34</v>
      </c>
    </row>
    <row r="19" spans="1:31" hidden="1" outlineLevel="1" x14ac:dyDescent="0.3">
      <c r="A19" s="57">
        <v>42228</v>
      </c>
      <c r="B19" s="58"/>
      <c r="C19" s="59">
        <f t="shared" si="0"/>
        <v>967</v>
      </c>
      <c r="D19" s="61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1">
        <v>22</v>
      </c>
      <c r="Z19" s="63">
        <v>29</v>
      </c>
      <c r="AA19" s="63">
        <v>33</v>
      </c>
      <c r="AB19" s="61">
        <v>41</v>
      </c>
      <c r="AC19" s="61">
        <v>31</v>
      </c>
      <c r="AD19" s="62">
        <v>30</v>
      </c>
      <c r="AE19" s="62">
        <v>35</v>
      </c>
    </row>
    <row r="20" spans="1:31" hidden="1" outlineLevel="1" x14ac:dyDescent="0.3">
      <c r="A20" s="57">
        <v>42235</v>
      </c>
      <c r="B20" s="58"/>
      <c r="C20" s="59">
        <f t="shared" si="0"/>
        <v>1033</v>
      </c>
      <c r="D20" s="61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1">
        <v>24</v>
      </c>
      <c r="Z20" s="63">
        <v>33</v>
      </c>
      <c r="AA20" s="63">
        <v>41</v>
      </c>
      <c r="AB20" s="61">
        <v>49</v>
      </c>
      <c r="AC20" s="61">
        <v>40</v>
      </c>
      <c r="AD20" s="62">
        <v>41</v>
      </c>
      <c r="AE20" s="62">
        <v>47</v>
      </c>
    </row>
    <row r="21" spans="1:31" hidden="1" outlineLevel="1" x14ac:dyDescent="0.3">
      <c r="A21" s="57">
        <v>42242</v>
      </c>
      <c r="B21" s="58"/>
      <c r="C21" s="59">
        <f t="shared" si="0"/>
        <v>977</v>
      </c>
      <c r="D21" s="61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1">
        <v>28</v>
      </c>
      <c r="Z21" s="63">
        <v>33</v>
      </c>
      <c r="AA21" s="63">
        <v>41</v>
      </c>
      <c r="AB21" s="61">
        <v>47</v>
      </c>
      <c r="AC21" s="61">
        <v>41</v>
      </c>
      <c r="AD21" s="62">
        <v>41</v>
      </c>
      <c r="AE21" s="62">
        <v>47</v>
      </c>
    </row>
    <row r="22" spans="1:31" hidden="1" outlineLevel="1" x14ac:dyDescent="0.3">
      <c r="A22" s="57">
        <v>42249</v>
      </c>
      <c r="B22" s="58"/>
      <c r="C22" s="59">
        <f t="shared" si="0"/>
        <v>1054</v>
      </c>
      <c r="D22" s="61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1">
        <v>28</v>
      </c>
      <c r="Z22" s="63">
        <v>33</v>
      </c>
      <c r="AA22" s="63">
        <v>41</v>
      </c>
      <c r="AB22" s="61">
        <v>47</v>
      </c>
      <c r="AC22" s="61">
        <v>41</v>
      </c>
      <c r="AD22" s="62">
        <v>41</v>
      </c>
      <c r="AE22" s="62">
        <v>49</v>
      </c>
    </row>
    <row r="23" spans="1:31" hidden="1" outlineLevel="1" x14ac:dyDescent="0.3">
      <c r="A23" s="57">
        <v>42256</v>
      </c>
      <c r="B23" s="58"/>
      <c r="C23" s="59">
        <f t="shared" si="0"/>
        <v>1124</v>
      </c>
      <c r="D23" s="61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1">
        <v>29</v>
      </c>
      <c r="Z23" s="63">
        <v>29</v>
      </c>
      <c r="AA23" s="63">
        <v>38</v>
      </c>
      <c r="AB23" s="61">
        <v>46</v>
      </c>
      <c r="AC23" s="61">
        <v>43</v>
      </c>
      <c r="AD23" s="62">
        <v>41</v>
      </c>
      <c r="AE23" s="62">
        <v>52</v>
      </c>
    </row>
    <row r="24" spans="1:31" hidden="1" outlineLevel="1" x14ac:dyDescent="0.3">
      <c r="A24" s="57">
        <v>42263</v>
      </c>
      <c r="B24" s="58"/>
      <c r="C24" s="59">
        <f t="shared" si="0"/>
        <v>1183</v>
      </c>
      <c r="D24" s="61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1">
        <v>31</v>
      </c>
      <c r="Z24" s="63">
        <v>31</v>
      </c>
      <c r="AA24" s="63">
        <v>41</v>
      </c>
      <c r="AB24" s="61">
        <v>48</v>
      </c>
      <c r="AC24" s="61">
        <v>44</v>
      </c>
      <c r="AD24" s="62">
        <v>45</v>
      </c>
      <c r="AE24" s="62">
        <v>52</v>
      </c>
    </row>
    <row r="25" spans="1:31" hidden="1" outlineLevel="1" x14ac:dyDescent="0.3">
      <c r="A25" s="57">
        <v>42270</v>
      </c>
      <c r="B25" s="58"/>
      <c r="C25" s="59">
        <f t="shared" si="0"/>
        <v>1163</v>
      </c>
      <c r="D25" s="61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1">
        <v>31</v>
      </c>
      <c r="Z25" s="63">
        <v>31</v>
      </c>
      <c r="AA25" s="63">
        <v>39</v>
      </c>
      <c r="AB25" s="61">
        <v>46</v>
      </c>
      <c r="AC25" s="61">
        <v>44</v>
      </c>
      <c r="AD25" s="62">
        <v>50</v>
      </c>
      <c r="AE25" s="62">
        <v>57</v>
      </c>
    </row>
    <row r="26" spans="1:31" hidden="1" outlineLevel="1" x14ac:dyDescent="0.3">
      <c r="A26" s="57">
        <v>42277</v>
      </c>
      <c r="B26" s="58"/>
      <c r="C26" s="59">
        <f t="shared" si="0"/>
        <v>1254</v>
      </c>
      <c r="D26" s="61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1">
        <v>32</v>
      </c>
      <c r="Z26" s="63">
        <v>32</v>
      </c>
      <c r="AA26" s="63">
        <v>40</v>
      </c>
      <c r="AB26" s="61">
        <v>50</v>
      </c>
      <c r="AC26" s="61">
        <v>47</v>
      </c>
      <c r="AD26" s="62">
        <v>51</v>
      </c>
      <c r="AE26" s="62">
        <v>58</v>
      </c>
    </row>
    <row r="27" spans="1:31" collapsed="1" x14ac:dyDescent="0.3">
      <c r="A27" s="57">
        <v>42978</v>
      </c>
      <c r="B27" s="58"/>
      <c r="C27" s="241">
        <f t="shared" si="0"/>
        <v>7</v>
      </c>
      <c r="D27" s="213">
        <f>'Pick up #'!AX4</f>
        <v>0</v>
      </c>
      <c r="E27" s="214">
        <f>'Pick up #'!AY4</f>
        <v>0</v>
      </c>
      <c r="F27" s="215">
        <f>'Pick up #'!AZ4</f>
        <v>0</v>
      </c>
      <c r="G27" s="215">
        <f>'Pick up #'!BA4</f>
        <v>0</v>
      </c>
      <c r="H27" s="214">
        <f>'Pick up #'!BB4</f>
        <v>0</v>
      </c>
      <c r="I27" s="214">
        <f>'Pick up #'!BC4</f>
        <v>0</v>
      </c>
      <c r="J27" s="214">
        <f>'Pick up #'!BD4</f>
        <v>0</v>
      </c>
      <c r="K27" s="214">
        <f>'Pick up #'!BE4</f>
        <v>0</v>
      </c>
      <c r="L27" s="214">
        <f>'Pick up #'!BF4</f>
        <v>1</v>
      </c>
      <c r="M27" s="215">
        <f>'Pick up #'!BG4</f>
        <v>1</v>
      </c>
      <c r="N27" s="215">
        <f>'Pick up #'!BH4</f>
        <v>1</v>
      </c>
      <c r="O27" s="214">
        <f>'Pick up #'!BI4</f>
        <v>1</v>
      </c>
      <c r="P27" s="214">
        <f>'Pick up #'!BJ4</f>
        <v>1</v>
      </c>
      <c r="Q27" s="214">
        <f>'Pick up #'!BK4</f>
        <v>1</v>
      </c>
      <c r="R27" s="214">
        <f>'Pick up #'!BL4</f>
        <v>1</v>
      </c>
      <c r="S27" s="214">
        <f>'Pick up #'!BM4</f>
        <v>0</v>
      </c>
      <c r="T27" s="215">
        <f>'Pick up #'!BN4</f>
        <v>0</v>
      </c>
      <c r="U27" s="215">
        <f>'Pick up #'!BO4</f>
        <v>0</v>
      </c>
      <c r="V27" s="214">
        <f>'Pick up #'!BP4</f>
        <v>0</v>
      </c>
      <c r="W27" s="214">
        <f>'Pick up #'!BQ4</f>
        <v>0</v>
      </c>
      <c r="X27" s="214">
        <f>'Pick up #'!BR4</f>
        <v>0</v>
      </c>
      <c r="Y27" s="214">
        <f>'Pick up #'!BS4</f>
        <v>0</v>
      </c>
      <c r="Z27" s="214">
        <f>'Pick up #'!BT4</f>
        <v>0</v>
      </c>
      <c r="AA27" s="215">
        <f>'Pick up #'!BU4</f>
        <v>0</v>
      </c>
      <c r="AB27" s="215">
        <f>'Pick up #'!BV4</f>
        <v>0</v>
      </c>
      <c r="AC27" s="214">
        <f>'Pick up #'!BW4</f>
        <v>0</v>
      </c>
      <c r="AD27" s="214">
        <f>'Pick up #'!BX4</f>
        <v>0</v>
      </c>
      <c r="AE27" s="216">
        <f>'Pick up #'!BY4</f>
        <v>0</v>
      </c>
    </row>
    <row r="28" spans="1:31" x14ac:dyDescent="0.3">
      <c r="A28" s="239">
        <f>A27+7</f>
        <v>42985</v>
      </c>
      <c r="B28" s="58"/>
      <c r="C28" s="59">
        <f t="shared" si="0"/>
        <v>14</v>
      </c>
      <c r="D28" s="217">
        <f>'Pick up #'!AX5+D27</f>
        <v>0</v>
      </c>
      <c r="E28" s="218">
        <f>'Pick up #'!AY5+E27</f>
        <v>0</v>
      </c>
      <c r="F28" s="219">
        <f>'Pick up #'!AZ5+F27</f>
        <v>0</v>
      </c>
      <c r="G28" s="219">
        <f>'Pick up #'!BA5+G27</f>
        <v>0</v>
      </c>
      <c r="H28" s="218">
        <f>'Pick up #'!BB5+H27</f>
        <v>0</v>
      </c>
      <c r="I28" s="218">
        <f>'Pick up #'!BC5+I27</f>
        <v>0</v>
      </c>
      <c r="J28" s="218">
        <f>'Pick up #'!BD5+J27</f>
        <v>0</v>
      </c>
      <c r="K28" s="218">
        <f>'Pick up #'!BE5+K27</f>
        <v>0</v>
      </c>
      <c r="L28" s="218">
        <f>'Pick up #'!BF5+L27</f>
        <v>1</v>
      </c>
      <c r="M28" s="219">
        <f>'Pick up #'!BG5+M27</f>
        <v>1</v>
      </c>
      <c r="N28" s="219">
        <f>'Pick up #'!BH5+N27</f>
        <v>2</v>
      </c>
      <c r="O28" s="218">
        <f>'Pick up #'!BI5+O27</f>
        <v>2</v>
      </c>
      <c r="P28" s="218">
        <f>'Pick up #'!BJ5+P27</f>
        <v>2</v>
      </c>
      <c r="Q28" s="218">
        <f>'Pick up #'!BK5+Q27</f>
        <v>2</v>
      </c>
      <c r="R28" s="218">
        <f>'Pick up #'!BL5+R27</f>
        <v>2</v>
      </c>
      <c r="S28" s="218">
        <f>'Pick up #'!BM5+S27</f>
        <v>1</v>
      </c>
      <c r="T28" s="219">
        <f>'Pick up #'!BN5+T27</f>
        <v>1</v>
      </c>
      <c r="U28" s="219">
        <f>'Pick up #'!BO5+U27</f>
        <v>0</v>
      </c>
      <c r="V28" s="218">
        <f>'Pick up #'!BP5+V27</f>
        <v>0</v>
      </c>
      <c r="W28" s="218">
        <f>'Pick up #'!BQ5+W27</f>
        <v>0</v>
      </c>
      <c r="X28" s="218">
        <f>'Pick up #'!BR5+X27</f>
        <v>0</v>
      </c>
      <c r="Y28" s="218">
        <f>'Pick up #'!BS5+Y27</f>
        <v>0</v>
      </c>
      <c r="Z28" s="218">
        <f>'Pick up #'!BT5+Z27</f>
        <v>0</v>
      </c>
      <c r="AA28" s="219">
        <f>'Pick up #'!BU5+AA27</f>
        <v>0</v>
      </c>
      <c r="AB28" s="219">
        <f>'Pick up #'!BV5+AB27</f>
        <v>0</v>
      </c>
      <c r="AC28" s="218">
        <f>'Pick up #'!BW5+AC27</f>
        <v>0</v>
      </c>
      <c r="AD28" s="218">
        <f>'Pick up #'!BX5+AD27</f>
        <v>0</v>
      </c>
      <c r="AE28" s="220">
        <f>'Pick up #'!BY5+AE27</f>
        <v>0</v>
      </c>
    </row>
    <row r="29" spans="1:31" x14ac:dyDescent="0.3">
      <c r="A29" s="239">
        <f t="shared" ref="A29:A40" si="1">A28+7</f>
        <v>42992</v>
      </c>
      <c r="B29" s="58"/>
      <c r="C29" s="59">
        <f t="shared" si="0"/>
        <v>14</v>
      </c>
      <c r="D29" s="217">
        <f>'Pick up #'!AX6+D28</f>
        <v>0</v>
      </c>
      <c r="E29" s="218">
        <f>'Pick up #'!AY6+E28</f>
        <v>0</v>
      </c>
      <c r="F29" s="219">
        <f>'Pick up #'!AZ6+F28</f>
        <v>0</v>
      </c>
      <c r="G29" s="219">
        <f>'Pick up #'!BA6+G28</f>
        <v>0</v>
      </c>
      <c r="H29" s="218">
        <f>'Pick up #'!BB6+H28</f>
        <v>0</v>
      </c>
      <c r="I29" s="218">
        <f>'Pick up #'!BC6+I28</f>
        <v>0</v>
      </c>
      <c r="J29" s="218">
        <f>'Pick up #'!BD6+J28</f>
        <v>0</v>
      </c>
      <c r="K29" s="218">
        <f>'Pick up #'!BE6+K28</f>
        <v>0</v>
      </c>
      <c r="L29" s="218">
        <f>'Pick up #'!BF6+L28</f>
        <v>1</v>
      </c>
      <c r="M29" s="219">
        <f>'Pick up #'!BG6+M28</f>
        <v>1</v>
      </c>
      <c r="N29" s="219">
        <f>'Pick up #'!BH6+N28</f>
        <v>2</v>
      </c>
      <c r="O29" s="218">
        <f>'Pick up #'!BI6+O28</f>
        <v>2</v>
      </c>
      <c r="P29" s="218">
        <f>'Pick up #'!BJ6+P28</f>
        <v>2</v>
      </c>
      <c r="Q29" s="218">
        <f>'Pick up #'!BK6+Q28</f>
        <v>2</v>
      </c>
      <c r="R29" s="218">
        <f>'Pick up #'!BL6+R28</f>
        <v>2</v>
      </c>
      <c r="S29" s="218">
        <f>'Pick up #'!BM6+S28</f>
        <v>1</v>
      </c>
      <c r="T29" s="219">
        <f>'Pick up #'!BN6+T28</f>
        <v>1</v>
      </c>
      <c r="U29" s="219">
        <f>'Pick up #'!BO6+U28</f>
        <v>0</v>
      </c>
      <c r="V29" s="218">
        <f>'Pick up #'!BP6+V28</f>
        <v>0</v>
      </c>
      <c r="W29" s="218">
        <f>'Pick up #'!BQ6+W28</f>
        <v>0</v>
      </c>
      <c r="X29" s="218">
        <f>'Pick up #'!BR6+X28</f>
        <v>0</v>
      </c>
      <c r="Y29" s="218">
        <f>'Pick up #'!BS6+Y28</f>
        <v>0</v>
      </c>
      <c r="Z29" s="218">
        <f>'Pick up #'!BT6+Z28</f>
        <v>0</v>
      </c>
      <c r="AA29" s="219">
        <f>'Pick up #'!BU6+AA28</f>
        <v>0</v>
      </c>
      <c r="AB29" s="219">
        <f>'Pick up #'!BV6+AB28</f>
        <v>0</v>
      </c>
      <c r="AC29" s="218">
        <f>'Pick up #'!BW6+AC28</f>
        <v>0</v>
      </c>
      <c r="AD29" s="218">
        <f>'Pick up #'!BX6+AD28</f>
        <v>0</v>
      </c>
      <c r="AE29" s="220">
        <f>'Pick up #'!BY6+AE28</f>
        <v>0</v>
      </c>
    </row>
    <row r="30" spans="1:31" x14ac:dyDescent="0.3">
      <c r="A30" s="239">
        <f t="shared" si="1"/>
        <v>42999</v>
      </c>
      <c r="B30" s="58"/>
      <c r="C30" s="59">
        <f t="shared" si="0"/>
        <v>14</v>
      </c>
      <c r="D30" s="217">
        <f>'Pick up #'!AX7+D29</f>
        <v>0</v>
      </c>
      <c r="E30" s="218">
        <f>'Pick up #'!AY7+E29</f>
        <v>0</v>
      </c>
      <c r="F30" s="219">
        <f>'Pick up #'!AZ7+F29</f>
        <v>0</v>
      </c>
      <c r="G30" s="219">
        <f>'Pick up #'!BA7+G29</f>
        <v>0</v>
      </c>
      <c r="H30" s="218">
        <f>'Pick up #'!BB7+H29</f>
        <v>0</v>
      </c>
      <c r="I30" s="218">
        <f>'Pick up #'!BC7+I29</f>
        <v>0</v>
      </c>
      <c r="J30" s="218">
        <f>'Pick up #'!BD7+J29</f>
        <v>0</v>
      </c>
      <c r="K30" s="218">
        <f>'Pick up #'!BE7+K29</f>
        <v>0</v>
      </c>
      <c r="L30" s="218">
        <f>'Pick up #'!BF7+L29</f>
        <v>1</v>
      </c>
      <c r="M30" s="219">
        <f>'Pick up #'!BG7+M29</f>
        <v>1</v>
      </c>
      <c r="N30" s="219">
        <f>'Pick up #'!BH7+N29</f>
        <v>2</v>
      </c>
      <c r="O30" s="218">
        <f>'Pick up #'!BI7+O29</f>
        <v>2</v>
      </c>
      <c r="P30" s="218">
        <f>'Pick up #'!BJ7+P29</f>
        <v>2</v>
      </c>
      <c r="Q30" s="218">
        <f>'Pick up #'!BK7+Q29</f>
        <v>2</v>
      </c>
      <c r="R30" s="218">
        <f>'Pick up #'!BL7+R29</f>
        <v>2</v>
      </c>
      <c r="S30" s="218">
        <f>'Pick up #'!BM7+S29</f>
        <v>1</v>
      </c>
      <c r="T30" s="219">
        <f>'Pick up #'!BN7+T29</f>
        <v>1</v>
      </c>
      <c r="U30" s="219">
        <f>'Pick up #'!BO7+U29</f>
        <v>0</v>
      </c>
      <c r="V30" s="218">
        <f>'Pick up #'!BP7+V29</f>
        <v>0</v>
      </c>
      <c r="W30" s="218">
        <f>'Pick up #'!BQ7+W29</f>
        <v>0</v>
      </c>
      <c r="X30" s="218">
        <f>'Pick up #'!BR7+X29</f>
        <v>0</v>
      </c>
      <c r="Y30" s="218">
        <f>'Pick up #'!BS7+Y29</f>
        <v>0</v>
      </c>
      <c r="Z30" s="218">
        <f>'Pick up #'!BT7+Z29</f>
        <v>0</v>
      </c>
      <c r="AA30" s="219">
        <f>'Pick up #'!BU7+AA29</f>
        <v>0</v>
      </c>
      <c r="AB30" s="219">
        <f>'Pick up #'!BV7+AB29</f>
        <v>0</v>
      </c>
      <c r="AC30" s="218">
        <f>'Pick up #'!BW7+AC29</f>
        <v>0</v>
      </c>
      <c r="AD30" s="218">
        <f>'Pick up #'!BX7+AD29</f>
        <v>0</v>
      </c>
      <c r="AE30" s="220">
        <f>'Pick up #'!BY7+AE29</f>
        <v>0</v>
      </c>
    </row>
    <row r="31" spans="1:31" hidden="1" x14ac:dyDescent="0.3">
      <c r="A31" s="239">
        <f t="shared" si="1"/>
        <v>43006</v>
      </c>
      <c r="B31" s="58"/>
      <c r="C31" s="59">
        <f t="shared" si="0"/>
        <v>14</v>
      </c>
      <c r="D31" s="217">
        <f>'Pick up #'!AX8+D30</f>
        <v>0</v>
      </c>
      <c r="E31" s="218">
        <f>'Pick up #'!AY8+E30</f>
        <v>0</v>
      </c>
      <c r="F31" s="219">
        <f>'Pick up #'!AZ8+F30</f>
        <v>0</v>
      </c>
      <c r="G31" s="219">
        <f>'Pick up #'!BA8+G30</f>
        <v>0</v>
      </c>
      <c r="H31" s="218">
        <f>'Pick up #'!BB8+H30</f>
        <v>0</v>
      </c>
      <c r="I31" s="218">
        <f>'Pick up #'!BC8+I30</f>
        <v>0</v>
      </c>
      <c r="J31" s="218">
        <f>'Pick up #'!BD8+J30</f>
        <v>0</v>
      </c>
      <c r="K31" s="218">
        <f>'Pick up #'!BE8+K30</f>
        <v>0</v>
      </c>
      <c r="L31" s="218">
        <f>'Pick up #'!BF8+L30</f>
        <v>1</v>
      </c>
      <c r="M31" s="219">
        <f>'Pick up #'!BG8+M30</f>
        <v>1</v>
      </c>
      <c r="N31" s="219">
        <f>'Pick up #'!BH8+N30</f>
        <v>2</v>
      </c>
      <c r="O31" s="218">
        <f>'Pick up #'!BI8+O30</f>
        <v>2</v>
      </c>
      <c r="P31" s="218">
        <f>'Pick up #'!BJ8+P30</f>
        <v>2</v>
      </c>
      <c r="Q31" s="218">
        <f>'Pick up #'!BK8+Q30</f>
        <v>2</v>
      </c>
      <c r="R31" s="218">
        <f>'Pick up #'!BL8+R30</f>
        <v>2</v>
      </c>
      <c r="S31" s="218">
        <f>'Pick up #'!BM8+S30</f>
        <v>1</v>
      </c>
      <c r="T31" s="219">
        <f>'Pick up #'!BN8+T30</f>
        <v>1</v>
      </c>
      <c r="U31" s="219">
        <f>'Pick up #'!BO8+U30</f>
        <v>0</v>
      </c>
      <c r="V31" s="218">
        <f>'Pick up #'!BP8+V30</f>
        <v>0</v>
      </c>
      <c r="W31" s="218">
        <f>'Pick up #'!BQ8+W30</f>
        <v>0</v>
      </c>
      <c r="X31" s="218">
        <f>'Pick up #'!BR8+X30</f>
        <v>0</v>
      </c>
      <c r="Y31" s="218">
        <f>'Pick up #'!BS8+Y30</f>
        <v>0</v>
      </c>
      <c r="Z31" s="218">
        <f>'Pick up #'!BT8+Z30</f>
        <v>0</v>
      </c>
      <c r="AA31" s="219">
        <f>'Pick up #'!BU8+AA30</f>
        <v>0</v>
      </c>
      <c r="AB31" s="219">
        <f>'Pick up #'!BV8+AB30</f>
        <v>0</v>
      </c>
      <c r="AC31" s="218">
        <f>'Pick up #'!BW8+AC30</f>
        <v>0</v>
      </c>
      <c r="AD31" s="218">
        <f>'Pick up #'!BX8+AD30</f>
        <v>0</v>
      </c>
      <c r="AE31" s="220">
        <f>'Pick up #'!BY8+AE30</f>
        <v>0</v>
      </c>
    </row>
    <row r="32" spans="1:31" hidden="1" x14ac:dyDescent="0.3">
      <c r="A32" s="239">
        <f t="shared" si="1"/>
        <v>43013</v>
      </c>
      <c r="B32" s="58"/>
      <c r="C32" s="59">
        <f t="shared" si="0"/>
        <v>14</v>
      </c>
      <c r="D32" s="217">
        <f>'Pick up #'!AX9+D31</f>
        <v>0</v>
      </c>
      <c r="E32" s="218">
        <f>'Pick up #'!AY9+E31</f>
        <v>0</v>
      </c>
      <c r="F32" s="219">
        <f>'Pick up #'!AZ9+F31</f>
        <v>0</v>
      </c>
      <c r="G32" s="219">
        <f>'Pick up #'!BA9+G31</f>
        <v>0</v>
      </c>
      <c r="H32" s="218">
        <f>'Pick up #'!BB9+H31</f>
        <v>0</v>
      </c>
      <c r="I32" s="218">
        <f>'Pick up #'!BC9+I31</f>
        <v>0</v>
      </c>
      <c r="J32" s="218">
        <f>'Pick up #'!BD9+J31</f>
        <v>0</v>
      </c>
      <c r="K32" s="218">
        <f>'Pick up #'!BE9+K31</f>
        <v>0</v>
      </c>
      <c r="L32" s="218">
        <f>'Pick up #'!BF9+L31</f>
        <v>1</v>
      </c>
      <c r="M32" s="219">
        <f>'Pick up #'!BG9+M31</f>
        <v>1</v>
      </c>
      <c r="N32" s="219">
        <f>'Pick up #'!BH9+N31</f>
        <v>2</v>
      </c>
      <c r="O32" s="218">
        <f>'Pick up #'!BI9+O31</f>
        <v>2</v>
      </c>
      <c r="P32" s="218">
        <f>'Pick up #'!BJ9+P31</f>
        <v>2</v>
      </c>
      <c r="Q32" s="218">
        <f>'Pick up #'!BK9+Q31</f>
        <v>2</v>
      </c>
      <c r="R32" s="218">
        <f>'Pick up #'!BL9+R31</f>
        <v>2</v>
      </c>
      <c r="S32" s="218">
        <f>'Pick up #'!BM9+S31</f>
        <v>1</v>
      </c>
      <c r="T32" s="219">
        <f>'Pick up #'!BN9+T31</f>
        <v>1</v>
      </c>
      <c r="U32" s="219">
        <f>'Pick up #'!BO9+U31</f>
        <v>0</v>
      </c>
      <c r="V32" s="218">
        <f>'Pick up #'!BP9+V31</f>
        <v>0</v>
      </c>
      <c r="W32" s="218">
        <f>'Pick up #'!BQ9+W31</f>
        <v>0</v>
      </c>
      <c r="X32" s="218">
        <f>'Pick up #'!BR9+X31</f>
        <v>0</v>
      </c>
      <c r="Y32" s="218">
        <f>'Pick up #'!BS9+Y31</f>
        <v>0</v>
      </c>
      <c r="Z32" s="218">
        <f>'Pick up #'!BT9+Z31</f>
        <v>0</v>
      </c>
      <c r="AA32" s="219">
        <f>'Pick up #'!BU9+AA31</f>
        <v>0</v>
      </c>
      <c r="AB32" s="219">
        <f>'Pick up #'!BV9+AB31</f>
        <v>0</v>
      </c>
      <c r="AC32" s="218">
        <f>'Pick up #'!BW9+AC31</f>
        <v>0</v>
      </c>
      <c r="AD32" s="218">
        <f>'Pick up #'!BX9+AD31</f>
        <v>0</v>
      </c>
      <c r="AE32" s="220">
        <f>'Pick up #'!BY9+AE31</f>
        <v>0</v>
      </c>
    </row>
    <row r="33" spans="1:34" hidden="1" outlineLevel="1" x14ac:dyDescent="0.3">
      <c r="A33" s="239">
        <f t="shared" si="1"/>
        <v>43020</v>
      </c>
      <c r="B33" s="58"/>
      <c r="C33" s="59">
        <f t="shared" si="0"/>
        <v>17</v>
      </c>
      <c r="D33" s="217">
        <f>'Pick up #'!AX10+D32</f>
        <v>1</v>
      </c>
      <c r="E33" s="218">
        <f>'Pick up #'!AY10+E32</f>
        <v>1</v>
      </c>
      <c r="F33" s="219">
        <f>'Pick up #'!AZ10+F32</f>
        <v>1</v>
      </c>
      <c r="G33" s="219">
        <f>'Pick up #'!BA10+G32</f>
        <v>0</v>
      </c>
      <c r="H33" s="218">
        <f>'Pick up #'!BB10+H32</f>
        <v>0</v>
      </c>
      <c r="I33" s="218">
        <f>'Pick up #'!BC10+I32</f>
        <v>0</v>
      </c>
      <c r="J33" s="218">
        <f>'Pick up #'!BD10+J32</f>
        <v>0</v>
      </c>
      <c r="K33" s="218">
        <f>'Pick up #'!BE10+K32</f>
        <v>0</v>
      </c>
      <c r="L33" s="218">
        <f>'Pick up #'!BF10+L32</f>
        <v>1</v>
      </c>
      <c r="M33" s="219">
        <f>'Pick up #'!BG10+M32</f>
        <v>1</v>
      </c>
      <c r="N33" s="219">
        <f>'Pick up #'!BH10+N32</f>
        <v>2</v>
      </c>
      <c r="O33" s="218">
        <f>'Pick up #'!BI10+O32</f>
        <v>2</v>
      </c>
      <c r="P33" s="218">
        <f>'Pick up #'!BJ10+P32</f>
        <v>2</v>
      </c>
      <c r="Q33" s="218">
        <f>'Pick up #'!BK10+Q32</f>
        <v>2</v>
      </c>
      <c r="R33" s="218">
        <f>'Pick up #'!BL10+R32</f>
        <v>2</v>
      </c>
      <c r="S33" s="218">
        <f>'Pick up #'!BM10+S32</f>
        <v>1</v>
      </c>
      <c r="T33" s="219">
        <f>'Pick up #'!BN10+T32</f>
        <v>1</v>
      </c>
      <c r="U33" s="219">
        <f>'Pick up #'!BO10+U32</f>
        <v>0</v>
      </c>
      <c r="V33" s="218">
        <f>'Pick up #'!BP10+V32</f>
        <v>0</v>
      </c>
      <c r="W33" s="218">
        <f>'Pick up #'!BQ10+W32</f>
        <v>0</v>
      </c>
      <c r="X33" s="218">
        <f>'Pick up #'!BR10+X32</f>
        <v>0</v>
      </c>
      <c r="Y33" s="218">
        <f>'Pick up #'!BS10+Y32</f>
        <v>0</v>
      </c>
      <c r="Z33" s="218">
        <f>'Pick up #'!BT10+Z32</f>
        <v>0</v>
      </c>
      <c r="AA33" s="219">
        <f>'Pick up #'!BU10+AA32</f>
        <v>0</v>
      </c>
      <c r="AB33" s="219">
        <f>'Pick up #'!BV10+AB32</f>
        <v>0</v>
      </c>
      <c r="AC33" s="218">
        <f>'Pick up #'!BW10+AC32</f>
        <v>0</v>
      </c>
      <c r="AD33" s="218">
        <f>'Pick up #'!BX10+AD32</f>
        <v>0</v>
      </c>
      <c r="AE33" s="220">
        <f>'Pick up #'!BY10+AE32</f>
        <v>0</v>
      </c>
    </row>
    <row r="34" spans="1:34" hidden="1" outlineLevel="1" x14ac:dyDescent="0.3">
      <c r="A34" s="239">
        <f t="shared" si="1"/>
        <v>43027</v>
      </c>
      <c r="B34" s="58"/>
      <c r="C34" s="59">
        <f t="shared" si="0"/>
        <v>17</v>
      </c>
      <c r="D34" s="217">
        <f>'Pick up #'!AX11+D33</f>
        <v>1</v>
      </c>
      <c r="E34" s="218">
        <f>'Pick up #'!AY11+E33</f>
        <v>1</v>
      </c>
      <c r="F34" s="219">
        <f>'Pick up #'!AZ11+F33</f>
        <v>1</v>
      </c>
      <c r="G34" s="219">
        <f>'Pick up #'!BA11+G33</f>
        <v>0</v>
      </c>
      <c r="H34" s="218">
        <f>'Pick up #'!BB11+H33</f>
        <v>0</v>
      </c>
      <c r="I34" s="218">
        <f>'Pick up #'!BC11+I33</f>
        <v>0</v>
      </c>
      <c r="J34" s="218">
        <f>'Pick up #'!BD11+J33</f>
        <v>0</v>
      </c>
      <c r="K34" s="218">
        <f>'Pick up #'!BE11+K33</f>
        <v>0</v>
      </c>
      <c r="L34" s="218">
        <f>'Pick up #'!BF11+L33</f>
        <v>1</v>
      </c>
      <c r="M34" s="219">
        <f>'Pick up #'!BG11+M33</f>
        <v>1</v>
      </c>
      <c r="N34" s="219">
        <f>'Pick up #'!BH11+N33</f>
        <v>2</v>
      </c>
      <c r="O34" s="218">
        <f>'Pick up #'!BI11+O33</f>
        <v>2</v>
      </c>
      <c r="P34" s="218">
        <f>'Pick up #'!BJ11+P33</f>
        <v>2</v>
      </c>
      <c r="Q34" s="218">
        <f>'Pick up #'!BK11+Q33</f>
        <v>2</v>
      </c>
      <c r="R34" s="218">
        <f>'Pick up #'!BL11+R33</f>
        <v>2</v>
      </c>
      <c r="S34" s="218">
        <f>'Pick up #'!BM11+S33</f>
        <v>1</v>
      </c>
      <c r="T34" s="219">
        <f>'Pick up #'!BN11+T33</f>
        <v>1</v>
      </c>
      <c r="U34" s="219">
        <f>'Pick up #'!BO11+U33</f>
        <v>0</v>
      </c>
      <c r="V34" s="218">
        <f>'Pick up #'!BP11+V33</f>
        <v>0</v>
      </c>
      <c r="W34" s="218">
        <f>'Pick up #'!BQ11+W33</f>
        <v>0</v>
      </c>
      <c r="X34" s="218">
        <f>'Pick up #'!BR11+X33</f>
        <v>0</v>
      </c>
      <c r="Y34" s="218">
        <f>'Pick up #'!BS11+Y33</f>
        <v>0</v>
      </c>
      <c r="Z34" s="218">
        <f>'Pick up #'!BT11+Z33</f>
        <v>0</v>
      </c>
      <c r="AA34" s="219">
        <f>'Pick up #'!BU11+AA33</f>
        <v>0</v>
      </c>
      <c r="AB34" s="219">
        <f>'Pick up #'!BV11+AB33</f>
        <v>0</v>
      </c>
      <c r="AC34" s="218">
        <f>'Pick up #'!BW11+AC33</f>
        <v>0</v>
      </c>
      <c r="AD34" s="218">
        <f>'Pick up #'!BX11+AD33</f>
        <v>0</v>
      </c>
      <c r="AE34" s="220">
        <f>'Pick up #'!BY11+AE33</f>
        <v>0</v>
      </c>
    </row>
    <row r="35" spans="1:34" hidden="1" outlineLevel="1" x14ac:dyDescent="0.3">
      <c r="A35" s="239">
        <f t="shared" si="1"/>
        <v>43034</v>
      </c>
      <c r="B35" s="58"/>
      <c r="C35" s="59">
        <f t="shared" si="0"/>
        <v>17</v>
      </c>
      <c r="D35" s="217">
        <f>'Pick up #'!AX12+D34</f>
        <v>1</v>
      </c>
      <c r="E35" s="218">
        <f>'Pick up #'!AY12+E34</f>
        <v>1</v>
      </c>
      <c r="F35" s="219">
        <f>'Pick up #'!AZ12+F34</f>
        <v>1</v>
      </c>
      <c r="G35" s="219">
        <f>'Pick up #'!BA12+G34</f>
        <v>0</v>
      </c>
      <c r="H35" s="218">
        <f>'Pick up #'!BB12+H34</f>
        <v>0</v>
      </c>
      <c r="I35" s="218">
        <f>'Pick up #'!BC12+I34</f>
        <v>0</v>
      </c>
      <c r="J35" s="218">
        <f>'Pick up #'!BD12+J34</f>
        <v>0</v>
      </c>
      <c r="K35" s="218">
        <f>'Pick up #'!BE12+K34</f>
        <v>0</v>
      </c>
      <c r="L35" s="218">
        <f>'Pick up #'!BF12+L34</f>
        <v>1</v>
      </c>
      <c r="M35" s="219">
        <f>'Pick up #'!BG12+M34</f>
        <v>1</v>
      </c>
      <c r="N35" s="219">
        <f>'Pick up #'!BH12+N34</f>
        <v>2</v>
      </c>
      <c r="O35" s="218">
        <f>'Pick up #'!BI12+O34</f>
        <v>2</v>
      </c>
      <c r="P35" s="218">
        <f>'Pick up #'!BJ12+P34</f>
        <v>2</v>
      </c>
      <c r="Q35" s="218">
        <f>'Pick up #'!BK12+Q34</f>
        <v>2</v>
      </c>
      <c r="R35" s="218">
        <f>'Pick up #'!BL12+R34</f>
        <v>2</v>
      </c>
      <c r="S35" s="218">
        <f>'Pick up #'!BM12+S34</f>
        <v>1</v>
      </c>
      <c r="T35" s="219">
        <f>'Pick up #'!BN12+T34</f>
        <v>1</v>
      </c>
      <c r="U35" s="219">
        <f>'Pick up #'!BO12+U34</f>
        <v>0</v>
      </c>
      <c r="V35" s="218">
        <f>'Pick up #'!BP12+V34</f>
        <v>0</v>
      </c>
      <c r="W35" s="218">
        <f>'Pick up #'!BQ12+W34</f>
        <v>0</v>
      </c>
      <c r="X35" s="218">
        <f>'Pick up #'!BR12+X34</f>
        <v>0</v>
      </c>
      <c r="Y35" s="218">
        <f>'Pick up #'!BS12+Y34</f>
        <v>0</v>
      </c>
      <c r="Z35" s="218">
        <f>'Pick up #'!BT12+Z34</f>
        <v>0</v>
      </c>
      <c r="AA35" s="219">
        <f>'Pick up #'!BU12+AA34</f>
        <v>0</v>
      </c>
      <c r="AB35" s="219">
        <f>'Pick up #'!BV12+AB34</f>
        <v>0</v>
      </c>
      <c r="AC35" s="218">
        <f>'Pick up #'!BW12+AC34</f>
        <v>0</v>
      </c>
      <c r="AD35" s="218">
        <f>'Pick up #'!BX12+AD34</f>
        <v>0</v>
      </c>
      <c r="AE35" s="220">
        <f>'Pick up #'!BY12+AE34</f>
        <v>0</v>
      </c>
    </row>
    <row r="36" spans="1:34" hidden="1" outlineLevel="1" x14ac:dyDescent="0.3">
      <c r="A36" s="239">
        <f t="shared" si="1"/>
        <v>43041</v>
      </c>
      <c r="B36" s="58"/>
      <c r="C36" s="59">
        <f t="shared" si="0"/>
        <v>17</v>
      </c>
      <c r="D36" s="217">
        <f>'Pick up #'!AX13+D35</f>
        <v>1</v>
      </c>
      <c r="E36" s="218">
        <f>'Pick up #'!AY13+E35</f>
        <v>1</v>
      </c>
      <c r="F36" s="219">
        <f>'Pick up #'!AZ13+F35</f>
        <v>1</v>
      </c>
      <c r="G36" s="219">
        <f>'Pick up #'!BA13+G35</f>
        <v>0</v>
      </c>
      <c r="H36" s="218">
        <f>'Pick up #'!BB13+H35</f>
        <v>0</v>
      </c>
      <c r="I36" s="218">
        <f>'Pick up #'!BC13+I35</f>
        <v>0</v>
      </c>
      <c r="J36" s="218">
        <f>'Pick up #'!BD13+J35</f>
        <v>0</v>
      </c>
      <c r="K36" s="218">
        <f>'Pick up #'!BE13+K35</f>
        <v>0</v>
      </c>
      <c r="L36" s="218">
        <f>'Pick up #'!BF13+L35</f>
        <v>1</v>
      </c>
      <c r="M36" s="219">
        <f>'Pick up #'!BG13+M35</f>
        <v>1</v>
      </c>
      <c r="N36" s="219">
        <f>'Pick up #'!BH13+N35</f>
        <v>2</v>
      </c>
      <c r="O36" s="218">
        <f>'Pick up #'!BI13+O35</f>
        <v>2</v>
      </c>
      <c r="P36" s="218">
        <f>'Pick up #'!BJ13+P35</f>
        <v>2</v>
      </c>
      <c r="Q36" s="218">
        <f>'Pick up #'!BK13+Q35</f>
        <v>2</v>
      </c>
      <c r="R36" s="218">
        <f>'Pick up #'!BL13+R35</f>
        <v>2</v>
      </c>
      <c r="S36" s="218">
        <f>'Pick up #'!BM13+S35</f>
        <v>1</v>
      </c>
      <c r="T36" s="219">
        <f>'Pick up #'!BN13+T35</f>
        <v>1</v>
      </c>
      <c r="U36" s="219">
        <f>'Pick up #'!BO13+U35</f>
        <v>0</v>
      </c>
      <c r="V36" s="218">
        <f>'Pick up #'!BP13+V35</f>
        <v>0</v>
      </c>
      <c r="W36" s="218">
        <f>'Pick up #'!BQ13+W35</f>
        <v>0</v>
      </c>
      <c r="X36" s="218">
        <f>'Pick up #'!BR13+X35</f>
        <v>0</v>
      </c>
      <c r="Y36" s="218">
        <f>'Pick up #'!BS13+Y35</f>
        <v>0</v>
      </c>
      <c r="Z36" s="218">
        <f>'Pick up #'!BT13+Z35</f>
        <v>0</v>
      </c>
      <c r="AA36" s="219">
        <f>'Pick up #'!BU13+AA35</f>
        <v>0</v>
      </c>
      <c r="AB36" s="219">
        <f>'Pick up #'!BV13+AB35</f>
        <v>0</v>
      </c>
      <c r="AC36" s="218">
        <f>'Pick up #'!BW13+AC35</f>
        <v>0</v>
      </c>
      <c r="AD36" s="218">
        <f>'Pick up #'!BX13+AD35</f>
        <v>0</v>
      </c>
      <c r="AE36" s="220">
        <f>'Pick up #'!BY13+AE35</f>
        <v>0</v>
      </c>
    </row>
    <row r="37" spans="1:34" hidden="1" outlineLevel="1" x14ac:dyDescent="0.3">
      <c r="A37" s="239">
        <f t="shared" si="1"/>
        <v>43048</v>
      </c>
      <c r="B37" s="58"/>
      <c r="C37" s="59">
        <f t="shared" si="0"/>
        <v>17</v>
      </c>
      <c r="D37" s="217">
        <f>'Pick up #'!AX14+D36</f>
        <v>1</v>
      </c>
      <c r="E37" s="218">
        <f>'Pick up #'!AY14+E36</f>
        <v>1</v>
      </c>
      <c r="F37" s="219">
        <f>'Pick up #'!AZ14+F36</f>
        <v>1</v>
      </c>
      <c r="G37" s="219">
        <f>'Pick up #'!BA14+G36</f>
        <v>0</v>
      </c>
      <c r="H37" s="218">
        <f>'Pick up #'!BB14+H36</f>
        <v>0</v>
      </c>
      <c r="I37" s="218">
        <f>'Pick up #'!BC14+I36</f>
        <v>0</v>
      </c>
      <c r="J37" s="218">
        <f>'Pick up #'!BD14+J36</f>
        <v>0</v>
      </c>
      <c r="K37" s="218">
        <f>'Pick up #'!BE14+K36</f>
        <v>0</v>
      </c>
      <c r="L37" s="218">
        <f>'Pick up #'!BF14+L36</f>
        <v>1</v>
      </c>
      <c r="M37" s="219">
        <f>'Pick up #'!BG14+M36</f>
        <v>1</v>
      </c>
      <c r="N37" s="219">
        <f>'Pick up #'!BH14+N36</f>
        <v>2</v>
      </c>
      <c r="O37" s="218">
        <f>'Pick up #'!BI14+O36</f>
        <v>2</v>
      </c>
      <c r="P37" s="218">
        <f>'Pick up #'!BJ14+P36</f>
        <v>2</v>
      </c>
      <c r="Q37" s="218">
        <f>'Pick up #'!BK14+Q36</f>
        <v>2</v>
      </c>
      <c r="R37" s="218">
        <f>'Pick up #'!BL14+R36</f>
        <v>2</v>
      </c>
      <c r="S37" s="218">
        <f>'Pick up #'!BM14+S36</f>
        <v>1</v>
      </c>
      <c r="T37" s="219">
        <f>'Pick up #'!BN14+T36</f>
        <v>1</v>
      </c>
      <c r="U37" s="219">
        <f>'Pick up #'!BO14+U36</f>
        <v>0</v>
      </c>
      <c r="V37" s="218">
        <f>'Pick up #'!BP14+V36</f>
        <v>0</v>
      </c>
      <c r="W37" s="218">
        <f>'Pick up #'!BQ14+W36</f>
        <v>0</v>
      </c>
      <c r="X37" s="218">
        <f>'Pick up #'!BR14+X36</f>
        <v>0</v>
      </c>
      <c r="Y37" s="218">
        <f>'Pick up #'!BS14+Y36</f>
        <v>0</v>
      </c>
      <c r="Z37" s="218">
        <f>'Pick up #'!BT14+Z36</f>
        <v>0</v>
      </c>
      <c r="AA37" s="219">
        <f>'Pick up #'!BU14+AA36</f>
        <v>0</v>
      </c>
      <c r="AB37" s="219">
        <f>'Pick up #'!BV14+AB36</f>
        <v>0</v>
      </c>
      <c r="AC37" s="218">
        <f>'Pick up #'!BW14+AC36</f>
        <v>0</v>
      </c>
      <c r="AD37" s="218">
        <f>'Pick up #'!BX14+AD36</f>
        <v>0</v>
      </c>
      <c r="AE37" s="220">
        <f>'Pick up #'!BY14+AE36</f>
        <v>0</v>
      </c>
    </row>
    <row r="38" spans="1:34" hidden="1" outlineLevel="1" x14ac:dyDescent="0.3">
      <c r="A38" s="239">
        <f t="shared" si="1"/>
        <v>43055</v>
      </c>
      <c r="B38" s="58"/>
      <c r="C38" s="59">
        <f t="shared" si="0"/>
        <v>17</v>
      </c>
      <c r="D38" s="217">
        <f>'Pick up #'!AX15+D37</f>
        <v>1</v>
      </c>
      <c r="E38" s="218">
        <f>'Pick up #'!AY15+E37</f>
        <v>1</v>
      </c>
      <c r="F38" s="219">
        <f>'Pick up #'!AZ15+F37</f>
        <v>1</v>
      </c>
      <c r="G38" s="219">
        <f>'Pick up #'!BA15+G37</f>
        <v>0</v>
      </c>
      <c r="H38" s="218">
        <f>'Pick up #'!BB15+H37</f>
        <v>0</v>
      </c>
      <c r="I38" s="218">
        <f>'Pick up #'!BC15+I37</f>
        <v>0</v>
      </c>
      <c r="J38" s="218">
        <f>'Pick up #'!BD15+J37</f>
        <v>0</v>
      </c>
      <c r="K38" s="218">
        <f>'Pick up #'!BE15+K37</f>
        <v>0</v>
      </c>
      <c r="L38" s="218">
        <f>'Pick up #'!BF15+L37</f>
        <v>1</v>
      </c>
      <c r="M38" s="219">
        <f>'Pick up #'!BG15+M37</f>
        <v>1</v>
      </c>
      <c r="N38" s="219">
        <f>'Pick up #'!BH15+N37</f>
        <v>2</v>
      </c>
      <c r="O38" s="218">
        <f>'Pick up #'!BI15+O37</f>
        <v>2</v>
      </c>
      <c r="P38" s="218">
        <f>'Pick up #'!BJ15+P37</f>
        <v>2</v>
      </c>
      <c r="Q38" s="218">
        <f>'Pick up #'!BK15+Q37</f>
        <v>2</v>
      </c>
      <c r="R38" s="218">
        <f>'Pick up #'!BL15+R37</f>
        <v>2</v>
      </c>
      <c r="S38" s="218">
        <f>'Pick up #'!BM15+S37</f>
        <v>1</v>
      </c>
      <c r="T38" s="219">
        <f>'Pick up #'!BN15+T37</f>
        <v>1</v>
      </c>
      <c r="U38" s="219">
        <f>'Pick up #'!BO15+U37</f>
        <v>0</v>
      </c>
      <c r="V38" s="218">
        <f>'Pick up #'!BP15+V37</f>
        <v>0</v>
      </c>
      <c r="W38" s="218">
        <f>'Pick up #'!BQ15+W37</f>
        <v>0</v>
      </c>
      <c r="X38" s="218">
        <f>'Pick up #'!BR15+X37</f>
        <v>0</v>
      </c>
      <c r="Y38" s="218">
        <f>'Pick up #'!BS15+Y37</f>
        <v>0</v>
      </c>
      <c r="Z38" s="218">
        <f>'Pick up #'!BT15+Z37</f>
        <v>0</v>
      </c>
      <c r="AA38" s="219">
        <f>'Pick up #'!BU15+AA37</f>
        <v>0</v>
      </c>
      <c r="AB38" s="219">
        <f>'Pick up #'!BV15+AB37</f>
        <v>0</v>
      </c>
      <c r="AC38" s="218">
        <f>'Pick up #'!BW15+AC37</f>
        <v>0</v>
      </c>
      <c r="AD38" s="218">
        <f>'Pick up #'!BX15+AD37</f>
        <v>0</v>
      </c>
      <c r="AE38" s="220">
        <f>'Pick up #'!BY15+AE37</f>
        <v>0</v>
      </c>
    </row>
    <row r="39" spans="1:34" hidden="1" outlineLevel="1" x14ac:dyDescent="0.3">
      <c r="A39" s="239">
        <f t="shared" si="1"/>
        <v>43062</v>
      </c>
      <c r="B39" s="58"/>
      <c r="C39" s="59">
        <f t="shared" si="0"/>
        <v>17</v>
      </c>
      <c r="D39" s="217">
        <f>'Pick up #'!AX16+D38</f>
        <v>1</v>
      </c>
      <c r="E39" s="218">
        <f>'Pick up #'!AY16+E38</f>
        <v>1</v>
      </c>
      <c r="F39" s="219">
        <f>'Pick up #'!AZ16+F38</f>
        <v>1</v>
      </c>
      <c r="G39" s="219">
        <f>'Pick up #'!BA16+G38</f>
        <v>0</v>
      </c>
      <c r="H39" s="218">
        <f>'Pick up #'!BB16+H38</f>
        <v>0</v>
      </c>
      <c r="I39" s="218">
        <f>'Pick up #'!BC16+I38</f>
        <v>0</v>
      </c>
      <c r="J39" s="218">
        <f>'Pick up #'!BD16+J38</f>
        <v>0</v>
      </c>
      <c r="K39" s="218">
        <f>'Pick up #'!BE16+K38</f>
        <v>0</v>
      </c>
      <c r="L39" s="218">
        <f>'Pick up #'!BF16+L38</f>
        <v>1</v>
      </c>
      <c r="M39" s="219">
        <f>'Pick up #'!BG16+M38</f>
        <v>1</v>
      </c>
      <c r="N39" s="219">
        <f>'Pick up #'!BH16+N38</f>
        <v>2</v>
      </c>
      <c r="O39" s="218">
        <f>'Pick up #'!BI16+O38</f>
        <v>2</v>
      </c>
      <c r="P39" s="218">
        <f>'Pick up #'!BJ16+P38</f>
        <v>2</v>
      </c>
      <c r="Q39" s="218">
        <f>'Pick up #'!BK16+Q38</f>
        <v>2</v>
      </c>
      <c r="R39" s="218">
        <f>'Pick up #'!BL16+R38</f>
        <v>2</v>
      </c>
      <c r="S39" s="218">
        <f>'Pick up #'!BM16+S38</f>
        <v>1</v>
      </c>
      <c r="T39" s="219">
        <f>'Pick up #'!BN16+T38</f>
        <v>1</v>
      </c>
      <c r="U39" s="219">
        <f>'Pick up #'!BO16+U38</f>
        <v>0</v>
      </c>
      <c r="V39" s="218">
        <f>'Pick up #'!BP16+V38</f>
        <v>0</v>
      </c>
      <c r="W39" s="218">
        <f>'Pick up #'!BQ16+W38</f>
        <v>0</v>
      </c>
      <c r="X39" s="218">
        <f>'Pick up #'!BR16+X38</f>
        <v>0</v>
      </c>
      <c r="Y39" s="218">
        <f>'Pick up #'!BS16+Y38</f>
        <v>0</v>
      </c>
      <c r="Z39" s="218">
        <f>'Pick up #'!BT16+Z38</f>
        <v>0</v>
      </c>
      <c r="AA39" s="219">
        <f>'Pick up #'!BU16+AA38</f>
        <v>0</v>
      </c>
      <c r="AB39" s="219">
        <f>'Pick up #'!BV16+AB38</f>
        <v>0</v>
      </c>
      <c r="AC39" s="218">
        <f>'Pick up #'!BW16+AC38</f>
        <v>0</v>
      </c>
      <c r="AD39" s="218">
        <f>'Pick up #'!BX16+AD38</f>
        <v>0</v>
      </c>
      <c r="AE39" s="220">
        <f>'Pick up #'!BY16+AE38</f>
        <v>0</v>
      </c>
    </row>
    <row r="40" spans="1:34" hidden="1" outlineLevel="1" x14ac:dyDescent="0.3">
      <c r="A40" s="240">
        <f t="shared" si="1"/>
        <v>43069</v>
      </c>
      <c r="B40" s="58"/>
      <c r="C40" s="242">
        <f t="shared" si="0"/>
        <v>17</v>
      </c>
      <c r="D40" s="221">
        <f>'Pick up #'!AX17+D39</f>
        <v>1</v>
      </c>
      <c r="E40" s="222">
        <f>'Pick up #'!AY17+E39</f>
        <v>1</v>
      </c>
      <c r="F40" s="223">
        <f>'Pick up #'!AZ17+F39</f>
        <v>1</v>
      </c>
      <c r="G40" s="223">
        <f>'Pick up #'!BA17+G39</f>
        <v>0</v>
      </c>
      <c r="H40" s="222">
        <f>'Pick up #'!BB17+H39</f>
        <v>0</v>
      </c>
      <c r="I40" s="222">
        <f>'Pick up #'!BC17+I39</f>
        <v>0</v>
      </c>
      <c r="J40" s="222">
        <f>'Pick up #'!BD17+J39</f>
        <v>0</v>
      </c>
      <c r="K40" s="222">
        <f>'Pick up #'!BE17+K39</f>
        <v>0</v>
      </c>
      <c r="L40" s="222">
        <f>'Pick up #'!BF17+L39</f>
        <v>1</v>
      </c>
      <c r="M40" s="223">
        <f>'Pick up #'!BG17+M39</f>
        <v>1</v>
      </c>
      <c r="N40" s="223">
        <f>'Pick up #'!BH17+N39</f>
        <v>2</v>
      </c>
      <c r="O40" s="222">
        <f>'Pick up #'!BI17+O39</f>
        <v>2</v>
      </c>
      <c r="P40" s="222">
        <f>'Pick up #'!BJ17+P39</f>
        <v>2</v>
      </c>
      <c r="Q40" s="222">
        <f>'Pick up #'!BK17+Q39</f>
        <v>2</v>
      </c>
      <c r="R40" s="222">
        <f>'Pick up #'!BL17+R39</f>
        <v>2</v>
      </c>
      <c r="S40" s="222">
        <f>'Pick up #'!BM17+S39</f>
        <v>1</v>
      </c>
      <c r="T40" s="223">
        <f>'Pick up #'!BN17+T39</f>
        <v>1</v>
      </c>
      <c r="U40" s="223">
        <f>'Pick up #'!BO17+U39</f>
        <v>0</v>
      </c>
      <c r="V40" s="222">
        <f>'Pick up #'!BP17+V39</f>
        <v>0</v>
      </c>
      <c r="W40" s="222">
        <f>'Pick up #'!BQ17+W39</f>
        <v>0</v>
      </c>
      <c r="X40" s="222">
        <f>'Pick up #'!BR17+X39</f>
        <v>0</v>
      </c>
      <c r="Y40" s="222">
        <f>'Pick up #'!BS17+Y39</f>
        <v>0</v>
      </c>
      <c r="Z40" s="222">
        <f>'Pick up #'!BT17+Z39</f>
        <v>0</v>
      </c>
      <c r="AA40" s="223">
        <f>'Pick up #'!BU17+AA39</f>
        <v>0</v>
      </c>
      <c r="AB40" s="223">
        <f>'Pick up #'!BV17+AB39</f>
        <v>0</v>
      </c>
      <c r="AC40" s="222">
        <f>'Pick up #'!BW17+AC39</f>
        <v>0</v>
      </c>
      <c r="AD40" s="222">
        <f>'Pick up #'!BX17+AD39</f>
        <v>0</v>
      </c>
      <c r="AE40" s="224">
        <f>'Pick up #'!BY17+AE39</f>
        <v>0</v>
      </c>
    </row>
    <row r="41" spans="1:34" collapsed="1" x14ac:dyDescent="0.3">
      <c r="A41" s="57"/>
      <c r="B41" s="38"/>
      <c r="C41" s="328">
        <f t="shared" ref="C41:AE41" si="2">C30-C8</f>
        <v>-1334</v>
      </c>
      <c r="D41" s="67">
        <f t="shared" si="2"/>
        <v>-33</v>
      </c>
      <c r="E41" s="67">
        <f t="shared" si="2"/>
        <v>-40</v>
      </c>
      <c r="F41" s="67">
        <f t="shared" si="2"/>
        <v>-50</v>
      </c>
      <c r="G41" s="67">
        <f t="shared" si="2"/>
        <v>-40</v>
      </c>
      <c r="H41" s="67">
        <f t="shared" si="2"/>
        <v>-40</v>
      </c>
      <c r="I41" s="67">
        <f t="shared" si="2"/>
        <v>-40</v>
      </c>
      <c r="J41" s="67">
        <f t="shared" si="2"/>
        <v>-40</v>
      </c>
      <c r="K41" s="67">
        <f t="shared" si="2"/>
        <v>-41</v>
      </c>
      <c r="L41" s="67">
        <f t="shared" si="2"/>
        <v>-49</v>
      </c>
      <c r="M41" s="67">
        <f t="shared" si="2"/>
        <v>-52</v>
      </c>
      <c r="N41" s="67">
        <f t="shared" si="2"/>
        <v>-46</v>
      </c>
      <c r="O41" s="67">
        <f t="shared" si="2"/>
        <v>-43</v>
      </c>
      <c r="P41" s="67">
        <f t="shared" si="2"/>
        <v>-43</v>
      </c>
      <c r="Q41" s="67">
        <f t="shared" si="2"/>
        <v>-43</v>
      </c>
      <c r="R41" s="67">
        <f t="shared" si="2"/>
        <v>-43</v>
      </c>
      <c r="S41" s="67">
        <f t="shared" si="2"/>
        <v>-50</v>
      </c>
      <c r="T41" s="67">
        <f t="shared" si="2"/>
        <v>-59</v>
      </c>
      <c r="U41" s="67">
        <f t="shared" si="2"/>
        <v>-52</v>
      </c>
      <c r="V41" s="67">
        <f t="shared" si="2"/>
        <v>-53</v>
      </c>
      <c r="W41" s="67">
        <f t="shared" si="2"/>
        <v>-53</v>
      </c>
      <c r="X41" s="67">
        <f t="shared" si="2"/>
        <v>-53</v>
      </c>
      <c r="Y41" s="67">
        <f t="shared" si="2"/>
        <v>-53</v>
      </c>
      <c r="Z41" s="67">
        <f t="shared" si="2"/>
        <v>-53</v>
      </c>
      <c r="AA41" s="67">
        <f t="shared" si="2"/>
        <v>-53</v>
      </c>
      <c r="AB41" s="67">
        <f t="shared" si="2"/>
        <v>-53</v>
      </c>
      <c r="AC41" s="67">
        <f t="shared" si="2"/>
        <v>-53</v>
      </c>
      <c r="AD41" s="67">
        <f t="shared" si="2"/>
        <v>-53</v>
      </c>
      <c r="AE41" s="67">
        <f t="shared" si="2"/>
        <v>-53</v>
      </c>
      <c r="AF41" s="97"/>
      <c r="AG41" s="97"/>
      <c r="AH41" s="97"/>
    </row>
    <row r="44" spans="1:34" x14ac:dyDescent="0.3">
      <c r="C44" s="68">
        <f>A27</f>
        <v>42978</v>
      </c>
      <c r="D44" s="68">
        <f>C44+7</f>
        <v>42985</v>
      </c>
      <c r="E44" s="68">
        <f t="shared" ref="E44:K44" si="3">D44+7</f>
        <v>42992</v>
      </c>
      <c r="F44" s="68">
        <f t="shared" si="3"/>
        <v>42999</v>
      </c>
      <c r="G44" s="68">
        <f t="shared" si="3"/>
        <v>43006</v>
      </c>
      <c r="H44" s="68">
        <f t="shared" si="3"/>
        <v>43013</v>
      </c>
      <c r="I44" s="68">
        <f t="shared" si="3"/>
        <v>43020</v>
      </c>
      <c r="J44" s="68">
        <f t="shared" si="3"/>
        <v>43027</v>
      </c>
      <c r="K44" s="68">
        <f t="shared" si="3"/>
        <v>43034</v>
      </c>
      <c r="L44" s="68">
        <f>K44+7</f>
        <v>43041</v>
      </c>
      <c r="M44" s="68">
        <f t="shared" ref="M44:T44" si="4">L44+7</f>
        <v>43048</v>
      </c>
      <c r="N44" s="68">
        <f t="shared" si="4"/>
        <v>43055</v>
      </c>
      <c r="O44" s="68">
        <f t="shared" si="4"/>
        <v>43062</v>
      </c>
      <c r="P44" s="68">
        <f t="shared" si="4"/>
        <v>43069</v>
      </c>
      <c r="Q44" s="68">
        <f t="shared" si="4"/>
        <v>43076</v>
      </c>
      <c r="R44" s="68">
        <f t="shared" si="4"/>
        <v>43083</v>
      </c>
      <c r="S44" s="68">
        <f t="shared" si="4"/>
        <v>43090</v>
      </c>
      <c r="T44" s="68">
        <f t="shared" si="4"/>
        <v>43097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</row>
    <row r="47" spans="1:34" x14ac:dyDescent="0.3">
      <c r="A47" s="447" t="s">
        <v>32</v>
      </c>
      <c r="B47" s="448"/>
      <c r="C47" s="73">
        <v>7</v>
      </c>
      <c r="D47" s="73">
        <v>14</v>
      </c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</row>
    <row r="49" spans="1:31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</row>
    <row r="50" spans="1:31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</row>
    <row r="51" spans="1:31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</row>
    <row r="52" spans="1:31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</row>
    <row r="53" spans="1:31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</row>
    <row r="54" spans="1:31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1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1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1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</row>
    <row r="59" spans="1:31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</row>
    <row r="60" spans="1:31" s="87" customFormat="1" x14ac:dyDescent="0.3">
      <c r="A60" s="51" t="s">
        <v>29</v>
      </c>
      <c r="B60" s="52"/>
      <c r="C60" s="105">
        <f t="shared" ref="C60:C92" si="5">SUM(D60:AE60)</f>
        <v>654903</v>
      </c>
      <c r="D60" s="55">
        <f t="shared" ref="D60:AE68" si="6">D8*D112</f>
        <v>14256</v>
      </c>
      <c r="E60" s="55">
        <f t="shared" si="6"/>
        <v>16800</v>
      </c>
      <c r="F60" s="55">
        <f t="shared" si="6"/>
        <v>21150</v>
      </c>
      <c r="G60" s="55">
        <f t="shared" si="6"/>
        <v>16800</v>
      </c>
      <c r="H60" s="55">
        <f t="shared" si="6"/>
        <v>16800</v>
      </c>
      <c r="I60" s="55">
        <f t="shared" si="6"/>
        <v>16800</v>
      </c>
      <c r="J60" s="55">
        <f t="shared" si="6"/>
        <v>16800</v>
      </c>
      <c r="K60" s="55">
        <f t="shared" si="6"/>
        <v>17220</v>
      </c>
      <c r="L60" s="55">
        <f t="shared" si="6"/>
        <v>16800</v>
      </c>
      <c r="M60" s="55">
        <f t="shared" si="6"/>
        <v>28143</v>
      </c>
      <c r="N60" s="55">
        <f t="shared" si="6"/>
        <v>25776</v>
      </c>
      <c r="O60" s="55">
        <f t="shared" si="6"/>
        <v>20520</v>
      </c>
      <c r="P60" s="55">
        <f t="shared" si="6"/>
        <v>20520</v>
      </c>
      <c r="Q60" s="55">
        <f t="shared" si="6"/>
        <v>20520</v>
      </c>
      <c r="R60" s="55">
        <f t="shared" si="6"/>
        <v>20520</v>
      </c>
      <c r="S60" s="55">
        <f t="shared" si="6"/>
        <v>26316</v>
      </c>
      <c r="T60" s="55">
        <f t="shared" si="6"/>
        <v>30120</v>
      </c>
      <c r="U60" s="55">
        <f t="shared" si="6"/>
        <v>27612</v>
      </c>
      <c r="V60" s="55">
        <f t="shared" si="6"/>
        <v>28143</v>
      </c>
      <c r="W60" s="55">
        <f t="shared" si="6"/>
        <v>28143</v>
      </c>
      <c r="X60" s="55">
        <f t="shared" si="6"/>
        <v>28143</v>
      </c>
      <c r="Y60" s="55">
        <f t="shared" si="6"/>
        <v>28143</v>
      </c>
      <c r="Z60" s="55">
        <f t="shared" si="6"/>
        <v>28143</v>
      </c>
      <c r="AA60" s="55">
        <f t="shared" si="6"/>
        <v>28143</v>
      </c>
      <c r="AB60" s="55">
        <f t="shared" si="6"/>
        <v>28143</v>
      </c>
      <c r="AC60" s="55">
        <f t="shared" si="6"/>
        <v>28143</v>
      </c>
      <c r="AD60" s="55">
        <f t="shared" si="6"/>
        <v>28143</v>
      </c>
      <c r="AE60" s="55">
        <f t="shared" si="6"/>
        <v>28143</v>
      </c>
    </row>
    <row r="61" spans="1:31" hidden="1" x14ac:dyDescent="0.3">
      <c r="A61" s="57">
        <f t="shared" ref="A61:A92" si="7">+A9</f>
        <v>42102</v>
      </c>
      <c r="B61" s="58"/>
      <c r="C61" s="59">
        <f t="shared" si="5"/>
        <v>68238.852100000018</v>
      </c>
      <c r="D61" s="61">
        <f t="shared" si="6"/>
        <v>0</v>
      </c>
      <c r="E61" s="63">
        <f t="shared" si="6"/>
        <v>0</v>
      </c>
      <c r="F61" s="63">
        <f t="shared" si="6"/>
        <v>5722.0009</v>
      </c>
      <c r="G61" s="61">
        <f t="shared" si="6"/>
        <v>5722.0009</v>
      </c>
      <c r="H61" s="61">
        <f t="shared" si="6"/>
        <v>5722.0009</v>
      </c>
      <c r="I61" s="62">
        <f t="shared" si="6"/>
        <v>260</v>
      </c>
      <c r="J61" s="62">
        <f t="shared" si="6"/>
        <v>90</v>
      </c>
      <c r="K61" s="61">
        <f t="shared" si="6"/>
        <v>180</v>
      </c>
      <c r="L61" s="63">
        <f t="shared" si="6"/>
        <v>180</v>
      </c>
      <c r="M61" s="63">
        <f t="shared" si="6"/>
        <v>250.20000000000002</v>
      </c>
      <c r="N61" s="61">
        <f t="shared" si="6"/>
        <v>204.7</v>
      </c>
      <c r="O61" s="61">
        <f t="shared" si="6"/>
        <v>434.7</v>
      </c>
      <c r="P61" s="62">
        <f t="shared" si="6"/>
        <v>250.20000000000002</v>
      </c>
      <c r="Q61" s="62">
        <f t="shared" si="6"/>
        <v>340.2</v>
      </c>
      <c r="R61" s="61">
        <f t="shared" si="6"/>
        <v>340.2</v>
      </c>
      <c r="S61" s="63">
        <f t="shared" si="6"/>
        <v>1665</v>
      </c>
      <c r="T61" s="63">
        <f t="shared" si="6"/>
        <v>4310.9993999999997</v>
      </c>
      <c r="U61" s="61">
        <f t="shared" si="6"/>
        <v>4560.9992999999995</v>
      </c>
      <c r="V61" s="61">
        <f t="shared" si="6"/>
        <v>9005.7990000000009</v>
      </c>
      <c r="W61" s="62">
        <f t="shared" si="6"/>
        <v>3906.8002999999999</v>
      </c>
      <c r="X61" s="62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</row>
    <row r="62" spans="1:31" hidden="1" x14ac:dyDescent="0.3">
      <c r="A62" s="57">
        <f t="shared" si="7"/>
        <v>42123</v>
      </c>
      <c r="B62" s="58"/>
      <c r="C62" s="59">
        <f t="shared" si="5"/>
        <v>79051.842399999994</v>
      </c>
      <c r="D62" s="61">
        <f t="shared" si="6"/>
        <v>110</v>
      </c>
      <c r="E62" s="63">
        <f t="shared" si="6"/>
        <v>110</v>
      </c>
      <c r="F62" s="63">
        <f t="shared" si="6"/>
        <v>5831.9975999999997</v>
      </c>
      <c r="G62" s="61">
        <f t="shared" si="6"/>
        <v>5856.9965999999995</v>
      </c>
      <c r="H62" s="61">
        <f t="shared" si="6"/>
        <v>5856.9965999999995</v>
      </c>
      <c r="I62" s="62">
        <f t="shared" si="6"/>
        <v>369.99989999999997</v>
      </c>
      <c r="J62" s="62">
        <f t="shared" si="6"/>
        <v>200</v>
      </c>
      <c r="K62" s="61">
        <f t="shared" si="6"/>
        <v>290.00010000000003</v>
      </c>
      <c r="L62" s="63">
        <f t="shared" si="6"/>
        <v>290.00010000000003</v>
      </c>
      <c r="M62" s="63">
        <f t="shared" si="6"/>
        <v>360.2</v>
      </c>
      <c r="N62" s="61">
        <f t="shared" si="6"/>
        <v>339.69990000000001</v>
      </c>
      <c r="O62" s="61">
        <f t="shared" si="6"/>
        <v>764.7</v>
      </c>
      <c r="P62" s="62">
        <f t="shared" si="6"/>
        <v>360.2</v>
      </c>
      <c r="Q62" s="62">
        <f t="shared" si="6"/>
        <v>450.20000000000005</v>
      </c>
      <c r="R62" s="61">
        <f t="shared" si="6"/>
        <v>450.20000000000005</v>
      </c>
      <c r="S62" s="63">
        <f t="shared" si="6"/>
        <v>1355</v>
      </c>
      <c r="T62" s="63">
        <f t="shared" si="6"/>
        <v>4231.0007999999998</v>
      </c>
      <c r="U62" s="61">
        <f t="shared" si="6"/>
        <v>4481.0007000000005</v>
      </c>
      <c r="V62" s="61">
        <f t="shared" si="6"/>
        <v>8905.7991000000002</v>
      </c>
      <c r="W62" s="62">
        <f t="shared" si="6"/>
        <v>4091.7996000000003</v>
      </c>
      <c r="X62" s="62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</row>
    <row r="63" spans="1:31" hidden="1" outlineLevel="1" x14ac:dyDescent="0.3">
      <c r="A63" s="57">
        <f t="shared" si="7"/>
        <v>42142</v>
      </c>
      <c r="B63" s="58"/>
      <c r="C63" s="59">
        <f t="shared" si="5"/>
        <v>89033.875599999999</v>
      </c>
      <c r="D63" s="61">
        <f t="shared" si="6"/>
        <v>0</v>
      </c>
      <c r="E63" s="63">
        <f t="shared" si="6"/>
        <v>0</v>
      </c>
      <c r="F63" s="63">
        <f t="shared" si="6"/>
        <v>5722</v>
      </c>
      <c r="G63" s="61">
        <f t="shared" si="6"/>
        <v>5856.9965999999995</v>
      </c>
      <c r="H63" s="61">
        <f t="shared" si="6"/>
        <v>6257.0003999999999</v>
      </c>
      <c r="I63" s="62">
        <f t="shared" si="6"/>
        <v>349.99979999999999</v>
      </c>
      <c r="J63" s="62">
        <f t="shared" si="6"/>
        <v>90</v>
      </c>
      <c r="K63" s="61">
        <f t="shared" si="6"/>
        <v>180</v>
      </c>
      <c r="L63" s="63">
        <f t="shared" si="6"/>
        <v>180</v>
      </c>
      <c r="M63" s="63">
        <f t="shared" si="6"/>
        <v>250.20000000000002</v>
      </c>
      <c r="N63" s="61">
        <f t="shared" si="6"/>
        <v>204.7</v>
      </c>
      <c r="O63" s="61">
        <f t="shared" si="6"/>
        <v>614.70000000000005</v>
      </c>
      <c r="P63" s="62">
        <f t="shared" si="6"/>
        <v>250.20000000000002</v>
      </c>
      <c r="Q63" s="62">
        <f t="shared" si="6"/>
        <v>340.2</v>
      </c>
      <c r="R63" s="61">
        <f t="shared" si="6"/>
        <v>430.20000000000005</v>
      </c>
      <c r="S63" s="63">
        <f t="shared" si="6"/>
        <v>1379.9994999999999</v>
      </c>
      <c r="T63" s="63">
        <f t="shared" si="6"/>
        <v>4515.0012000000006</v>
      </c>
      <c r="U63" s="61">
        <f t="shared" si="6"/>
        <v>4694.9988000000003</v>
      </c>
      <c r="V63" s="61">
        <f t="shared" si="6"/>
        <v>8849.8014000000003</v>
      </c>
      <c r="W63" s="62">
        <f t="shared" si="6"/>
        <v>3791.7997</v>
      </c>
      <c r="X63" s="62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</row>
    <row r="64" spans="1:31" hidden="1" outlineLevel="1" x14ac:dyDescent="0.3">
      <c r="A64" s="57">
        <f t="shared" si="7"/>
        <v>42157</v>
      </c>
      <c r="B64" s="58"/>
      <c r="C64" s="59">
        <f t="shared" si="5"/>
        <v>93889.422800000015</v>
      </c>
      <c r="D64" s="61">
        <f t="shared" si="6"/>
        <v>0</v>
      </c>
      <c r="E64" s="63">
        <f t="shared" si="6"/>
        <v>0</v>
      </c>
      <c r="F64" s="63">
        <f t="shared" si="6"/>
        <v>5722</v>
      </c>
      <c r="G64" s="61">
        <f t="shared" si="6"/>
        <v>5856.9965999999995</v>
      </c>
      <c r="H64" s="61">
        <f t="shared" si="6"/>
        <v>6257.0003999999999</v>
      </c>
      <c r="I64" s="62">
        <f t="shared" si="6"/>
        <v>349.99979999999999</v>
      </c>
      <c r="J64" s="62">
        <f t="shared" si="6"/>
        <v>90</v>
      </c>
      <c r="K64" s="61">
        <f t="shared" si="6"/>
        <v>180</v>
      </c>
      <c r="L64" s="63">
        <f t="shared" si="6"/>
        <v>270</v>
      </c>
      <c r="M64" s="63">
        <f t="shared" si="6"/>
        <v>2548.1987999999997</v>
      </c>
      <c r="N64" s="61">
        <f t="shared" si="6"/>
        <v>294.69990000000001</v>
      </c>
      <c r="O64" s="61">
        <f t="shared" si="6"/>
        <v>1049.6997000000001</v>
      </c>
      <c r="P64" s="62">
        <f t="shared" si="6"/>
        <v>755.2</v>
      </c>
      <c r="Q64" s="62">
        <f t="shared" si="6"/>
        <v>575.2002</v>
      </c>
      <c r="R64" s="61">
        <f t="shared" si="6"/>
        <v>575.2002</v>
      </c>
      <c r="S64" s="63">
        <f t="shared" si="6"/>
        <v>1520.0004000000001</v>
      </c>
      <c r="T64" s="63">
        <f t="shared" si="6"/>
        <v>4729.9985999999999</v>
      </c>
      <c r="U64" s="61">
        <f t="shared" si="6"/>
        <v>4779.9988000000003</v>
      </c>
      <c r="V64" s="61">
        <f t="shared" si="6"/>
        <v>8849.8014000000003</v>
      </c>
      <c r="W64" s="62">
        <f t="shared" si="6"/>
        <v>3791.7997</v>
      </c>
      <c r="X64" s="62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</row>
    <row r="65" spans="1:31" hidden="1" outlineLevel="1" x14ac:dyDescent="0.3">
      <c r="A65" s="57">
        <f t="shared" si="7"/>
        <v>42172</v>
      </c>
      <c r="B65" s="58"/>
      <c r="C65" s="59">
        <f t="shared" si="5"/>
        <v>121313.28729999998</v>
      </c>
      <c r="D65" s="61">
        <f t="shared" si="6"/>
        <v>63</v>
      </c>
      <c r="E65" s="63">
        <f t="shared" si="6"/>
        <v>0</v>
      </c>
      <c r="F65" s="63">
        <f t="shared" si="6"/>
        <v>5722</v>
      </c>
      <c r="G65" s="61">
        <f t="shared" si="6"/>
        <v>5856.9965999999995</v>
      </c>
      <c r="H65" s="61">
        <f t="shared" si="6"/>
        <v>6367.0015000000003</v>
      </c>
      <c r="I65" s="62">
        <f t="shared" si="6"/>
        <v>520</v>
      </c>
      <c r="J65" s="62">
        <f t="shared" si="6"/>
        <v>260.00010000000003</v>
      </c>
      <c r="K65" s="61">
        <f t="shared" si="6"/>
        <v>180</v>
      </c>
      <c r="L65" s="63">
        <f t="shared" si="6"/>
        <v>270</v>
      </c>
      <c r="M65" s="63">
        <f t="shared" si="6"/>
        <v>2638.1995999999999</v>
      </c>
      <c r="N65" s="61">
        <f t="shared" si="6"/>
        <v>604.70000000000005</v>
      </c>
      <c r="O65" s="61">
        <f t="shared" si="6"/>
        <v>1239.7</v>
      </c>
      <c r="P65" s="62">
        <f t="shared" si="6"/>
        <v>515.2002</v>
      </c>
      <c r="Q65" s="62">
        <f t="shared" si="6"/>
        <v>7165.1970000000001</v>
      </c>
      <c r="R65" s="61">
        <f t="shared" si="6"/>
        <v>7235.3994999999995</v>
      </c>
      <c r="S65" s="63">
        <f t="shared" si="6"/>
        <v>1264.1002000000001</v>
      </c>
      <c r="T65" s="63">
        <f t="shared" si="6"/>
        <v>4412.1594999999998</v>
      </c>
      <c r="U65" s="61">
        <f t="shared" si="6"/>
        <v>4319.6009999999997</v>
      </c>
      <c r="V65" s="61">
        <f t="shared" si="6"/>
        <v>10285.3992</v>
      </c>
      <c r="W65" s="62">
        <f t="shared" si="6"/>
        <v>5717.4002</v>
      </c>
      <c r="X65" s="62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</row>
    <row r="66" spans="1:31" hidden="1" outlineLevel="1" x14ac:dyDescent="0.3">
      <c r="A66" s="57">
        <f t="shared" si="7"/>
        <v>42193</v>
      </c>
      <c r="B66" s="58"/>
      <c r="C66" s="59">
        <f t="shared" si="5"/>
        <v>126679.49440000001</v>
      </c>
      <c r="D66" s="61">
        <f t="shared" si="6"/>
        <v>153</v>
      </c>
      <c r="E66" s="63">
        <f t="shared" si="6"/>
        <v>90</v>
      </c>
      <c r="F66" s="63">
        <f t="shared" si="6"/>
        <v>5877.0036</v>
      </c>
      <c r="G66" s="61">
        <f t="shared" si="6"/>
        <v>5856.9965999999995</v>
      </c>
      <c r="H66" s="61">
        <f t="shared" si="6"/>
        <v>6367.0015000000003</v>
      </c>
      <c r="I66" s="62">
        <f t="shared" si="6"/>
        <v>695</v>
      </c>
      <c r="J66" s="62">
        <f t="shared" si="6"/>
        <v>544.99979999999994</v>
      </c>
      <c r="K66" s="61">
        <f t="shared" si="6"/>
        <v>290.00010000000003</v>
      </c>
      <c r="L66" s="63">
        <f t="shared" si="6"/>
        <v>380</v>
      </c>
      <c r="M66" s="63">
        <f t="shared" si="6"/>
        <v>540.19979999999998</v>
      </c>
      <c r="N66" s="61">
        <f t="shared" si="6"/>
        <v>874.69970000000001</v>
      </c>
      <c r="O66" s="61">
        <f t="shared" si="6"/>
        <v>1629.6995000000002</v>
      </c>
      <c r="P66" s="62">
        <f t="shared" si="6"/>
        <v>800.19990000000007</v>
      </c>
      <c r="Q66" s="62">
        <f t="shared" si="6"/>
        <v>9065.2001999999993</v>
      </c>
      <c r="R66" s="61">
        <f t="shared" si="6"/>
        <v>9135.3994999999995</v>
      </c>
      <c r="S66" s="63">
        <f t="shared" si="6"/>
        <v>489.10019999999997</v>
      </c>
      <c r="T66" s="63">
        <f t="shared" si="6"/>
        <v>3637.1610000000001</v>
      </c>
      <c r="U66" s="61">
        <f t="shared" si="6"/>
        <v>3544.6012000000001</v>
      </c>
      <c r="V66" s="61">
        <f t="shared" si="6"/>
        <v>9493.4</v>
      </c>
      <c r="W66" s="62">
        <f t="shared" si="6"/>
        <v>4925.3999999999996</v>
      </c>
      <c r="X66" s="62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</row>
    <row r="67" spans="1:31" hidden="1" outlineLevel="1" x14ac:dyDescent="0.3">
      <c r="A67" s="57">
        <f t="shared" si="7"/>
        <v>42200</v>
      </c>
      <c r="B67" s="58"/>
      <c r="C67" s="59">
        <f t="shared" si="5"/>
        <v>119679.4933</v>
      </c>
      <c r="D67" s="61">
        <f t="shared" si="6"/>
        <v>323.00010000000003</v>
      </c>
      <c r="E67" s="63">
        <f t="shared" si="6"/>
        <v>260</v>
      </c>
      <c r="F67" s="63">
        <f t="shared" si="6"/>
        <v>6112.0012000000006</v>
      </c>
      <c r="G67" s="61">
        <f t="shared" si="6"/>
        <v>6092.0014000000001</v>
      </c>
      <c r="H67" s="61">
        <f t="shared" si="6"/>
        <v>6601.9964</v>
      </c>
      <c r="I67" s="62">
        <f t="shared" si="6"/>
        <v>775</v>
      </c>
      <c r="J67" s="62">
        <f t="shared" si="6"/>
        <v>455</v>
      </c>
      <c r="K67" s="61">
        <f t="shared" si="6"/>
        <v>200</v>
      </c>
      <c r="L67" s="63">
        <f t="shared" si="6"/>
        <v>290.00010000000003</v>
      </c>
      <c r="M67" s="63">
        <f t="shared" si="6"/>
        <v>450.20000000000005</v>
      </c>
      <c r="N67" s="61">
        <f t="shared" si="6"/>
        <v>759.7002</v>
      </c>
      <c r="O67" s="61">
        <f t="shared" si="6"/>
        <v>1514.6999999999998</v>
      </c>
      <c r="P67" s="62">
        <f t="shared" si="6"/>
        <v>1050.1997000000001</v>
      </c>
      <c r="Q67" s="62">
        <f t="shared" si="6"/>
        <v>585.19979999999998</v>
      </c>
      <c r="R67" s="61">
        <f t="shared" si="6"/>
        <v>655.40020000000004</v>
      </c>
      <c r="S67" s="63">
        <f t="shared" si="6"/>
        <v>739.1</v>
      </c>
      <c r="T67" s="63">
        <f t="shared" si="6"/>
        <v>3962.16</v>
      </c>
      <c r="U67" s="61">
        <f t="shared" si="6"/>
        <v>3544.6012000000001</v>
      </c>
      <c r="V67" s="61">
        <f t="shared" si="6"/>
        <v>9493.4</v>
      </c>
      <c r="W67" s="62">
        <f t="shared" si="6"/>
        <v>4925.3999999999996</v>
      </c>
      <c r="X67" s="62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</row>
    <row r="68" spans="1:31" hidden="1" outlineLevel="1" x14ac:dyDescent="0.3">
      <c r="A68" s="57">
        <f t="shared" si="7"/>
        <v>42207</v>
      </c>
      <c r="B68" s="58"/>
      <c r="C68" s="59">
        <f t="shared" si="5"/>
        <v>138637.29760000002</v>
      </c>
      <c r="D68" s="61">
        <f t="shared" si="6"/>
        <v>233</v>
      </c>
      <c r="E68" s="63">
        <f t="shared" si="6"/>
        <v>170</v>
      </c>
      <c r="F68" s="63">
        <f t="shared" si="6"/>
        <v>5956.9992000000002</v>
      </c>
      <c r="G68" s="61">
        <f t="shared" si="6"/>
        <v>6391.9968000000008</v>
      </c>
      <c r="H68" s="61">
        <f t="shared" si="6"/>
        <v>7554.0003999999999</v>
      </c>
      <c r="I68" s="62">
        <f t="shared" si="6"/>
        <v>1181.3004000000001</v>
      </c>
      <c r="J68" s="62">
        <f t="shared" si="6"/>
        <v>951.3</v>
      </c>
      <c r="K68" s="61">
        <f t="shared" ref="K68:AE68" si="8">K16*K120</f>
        <v>6421.3029999999999</v>
      </c>
      <c r="L68" s="63">
        <f t="shared" si="8"/>
        <v>6511.3035</v>
      </c>
      <c r="M68" s="63">
        <f t="shared" si="8"/>
        <v>625.20010000000002</v>
      </c>
      <c r="N68" s="61">
        <f t="shared" si="8"/>
        <v>879.6998000000001</v>
      </c>
      <c r="O68" s="61">
        <f t="shared" si="8"/>
        <v>1519.7003999999999</v>
      </c>
      <c r="P68" s="62">
        <f t="shared" si="8"/>
        <v>805.20029999999997</v>
      </c>
      <c r="Q68" s="62">
        <f t="shared" si="8"/>
        <v>490.39980000000003</v>
      </c>
      <c r="R68" s="61">
        <f t="shared" si="8"/>
        <v>475.60019999999997</v>
      </c>
      <c r="S68" s="63">
        <f t="shared" si="8"/>
        <v>559.30000000000007</v>
      </c>
      <c r="T68" s="63">
        <f t="shared" si="8"/>
        <v>3765.8613999999998</v>
      </c>
      <c r="U68" s="61">
        <f t="shared" si="8"/>
        <v>3544.6012000000001</v>
      </c>
      <c r="V68" s="61">
        <f t="shared" si="8"/>
        <v>9395.4</v>
      </c>
      <c r="W68" s="62">
        <f t="shared" si="8"/>
        <v>4827.3999999999996</v>
      </c>
      <c r="X68" s="62">
        <f t="shared" si="8"/>
        <v>5939.9</v>
      </c>
      <c r="Y68" s="61">
        <f t="shared" si="8"/>
        <v>6559.2999999999993</v>
      </c>
      <c r="Z68" s="63">
        <f t="shared" si="8"/>
        <v>7728.2289000000001</v>
      </c>
      <c r="AA68" s="63">
        <f t="shared" si="8"/>
        <v>9226.2292999999991</v>
      </c>
      <c r="AB68" s="61">
        <f t="shared" si="8"/>
        <v>11974.232</v>
      </c>
      <c r="AC68" s="61">
        <f t="shared" si="8"/>
        <v>11922.2304</v>
      </c>
      <c r="AD68" s="62">
        <f t="shared" si="8"/>
        <v>10754.030999999999</v>
      </c>
      <c r="AE68" s="62">
        <f t="shared" si="8"/>
        <v>12273.5795</v>
      </c>
    </row>
    <row r="69" spans="1:31" hidden="1" outlineLevel="1" x14ac:dyDescent="0.3">
      <c r="A69" s="57">
        <f t="shared" si="7"/>
        <v>42214</v>
      </c>
      <c r="B69" s="58"/>
      <c r="C69" s="59">
        <f t="shared" si="5"/>
        <v>141709.5656</v>
      </c>
      <c r="D69" s="61">
        <f t="shared" ref="D69:AE77" si="9">D17*D121</f>
        <v>312</v>
      </c>
      <c r="E69" s="63">
        <f t="shared" si="9"/>
        <v>249</v>
      </c>
      <c r="F69" s="63">
        <f t="shared" si="9"/>
        <v>6091.0010000000002</v>
      </c>
      <c r="G69" s="61">
        <f t="shared" si="9"/>
        <v>6391.9968000000008</v>
      </c>
      <c r="H69" s="61">
        <f t="shared" si="9"/>
        <v>7169.0040000000008</v>
      </c>
      <c r="I69" s="62">
        <f t="shared" si="9"/>
        <v>926.30039999999997</v>
      </c>
      <c r="J69" s="62">
        <f t="shared" si="9"/>
        <v>606.30010000000004</v>
      </c>
      <c r="K69" s="61">
        <f t="shared" si="9"/>
        <v>6331.3019999999997</v>
      </c>
      <c r="L69" s="63">
        <f t="shared" si="9"/>
        <v>6421.3029999999999</v>
      </c>
      <c r="M69" s="63">
        <f t="shared" si="9"/>
        <v>535.20000000000005</v>
      </c>
      <c r="N69" s="61">
        <f t="shared" si="9"/>
        <v>1809.7000999999998</v>
      </c>
      <c r="O69" s="61">
        <f t="shared" si="9"/>
        <v>2569.7006000000001</v>
      </c>
      <c r="P69" s="62">
        <f t="shared" si="9"/>
        <v>890.19999999999993</v>
      </c>
      <c r="Q69" s="62">
        <f t="shared" si="9"/>
        <v>745.4</v>
      </c>
      <c r="R69" s="61">
        <f t="shared" si="9"/>
        <v>730.6</v>
      </c>
      <c r="S69" s="63">
        <f t="shared" si="9"/>
        <v>814.30020000000002</v>
      </c>
      <c r="T69" s="63">
        <f t="shared" si="9"/>
        <v>4010.8607999999999</v>
      </c>
      <c r="U69" s="61">
        <f t="shared" si="9"/>
        <v>4359.5999999999995</v>
      </c>
      <c r="V69" s="61">
        <f t="shared" si="9"/>
        <v>10258.400100000001</v>
      </c>
      <c r="W69" s="62">
        <f t="shared" si="9"/>
        <v>5690.4</v>
      </c>
      <c r="X69" s="62">
        <f t="shared" si="9"/>
        <v>6352.8990000000003</v>
      </c>
      <c r="Y69" s="61">
        <f t="shared" si="9"/>
        <v>6347.3008</v>
      </c>
      <c r="Z69" s="63">
        <f t="shared" si="9"/>
        <v>7221.2499000000007</v>
      </c>
      <c r="AA69" s="63">
        <f t="shared" si="9"/>
        <v>8719.2490999999991</v>
      </c>
      <c r="AB69" s="61">
        <f t="shared" si="9"/>
        <v>11407.248</v>
      </c>
      <c r="AC69" s="61">
        <f t="shared" si="9"/>
        <v>11815.299199999999</v>
      </c>
      <c r="AD69" s="62">
        <f t="shared" si="9"/>
        <v>10707.099</v>
      </c>
      <c r="AE69" s="62">
        <f t="shared" si="9"/>
        <v>12226.6515</v>
      </c>
    </row>
    <row r="70" spans="1:31" hidden="1" outlineLevel="1" x14ac:dyDescent="0.3">
      <c r="A70" s="57">
        <f t="shared" si="7"/>
        <v>42221</v>
      </c>
      <c r="B70" s="58"/>
      <c r="C70" s="59">
        <f t="shared" si="5"/>
        <v>141246.56229999999</v>
      </c>
      <c r="D70" s="61">
        <f t="shared" si="9"/>
        <v>482</v>
      </c>
      <c r="E70" s="63">
        <f t="shared" si="9"/>
        <v>418.99970000000002</v>
      </c>
      <c r="F70" s="63">
        <f t="shared" si="9"/>
        <v>6390.9971999999998</v>
      </c>
      <c r="G70" s="61">
        <f t="shared" si="9"/>
        <v>6526.0024999999996</v>
      </c>
      <c r="H70" s="61">
        <f t="shared" si="9"/>
        <v>7302.9957000000004</v>
      </c>
      <c r="I70" s="62">
        <f t="shared" si="9"/>
        <v>1016.2997</v>
      </c>
      <c r="J70" s="62">
        <f t="shared" si="9"/>
        <v>696.3</v>
      </c>
      <c r="K70" s="61">
        <f t="shared" si="9"/>
        <v>6331.3019999999997</v>
      </c>
      <c r="L70" s="63">
        <f t="shared" si="9"/>
        <v>6421.3029999999999</v>
      </c>
      <c r="M70" s="63">
        <f t="shared" si="9"/>
        <v>620.19999999999993</v>
      </c>
      <c r="N70" s="61">
        <f t="shared" si="9"/>
        <v>1979.6994000000002</v>
      </c>
      <c r="O70" s="61">
        <f t="shared" si="9"/>
        <v>2974.7004000000002</v>
      </c>
      <c r="P70" s="62">
        <f t="shared" si="9"/>
        <v>1000.2003</v>
      </c>
      <c r="Q70" s="62">
        <f t="shared" si="9"/>
        <v>745.4</v>
      </c>
      <c r="R70" s="61">
        <f t="shared" si="9"/>
        <v>730.6</v>
      </c>
      <c r="S70" s="63">
        <f t="shared" si="9"/>
        <v>814.30020000000002</v>
      </c>
      <c r="T70" s="63">
        <f t="shared" si="9"/>
        <v>4159.8612000000003</v>
      </c>
      <c r="U70" s="61">
        <f t="shared" si="9"/>
        <v>4508.5997000000007</v>
      </c>
      <c r="V70" s="61">
        <f t="shared" si="9"/>
        <v>9683.9009999999998</v>
      </c>
      <c r="W70" s="62">
        <f t="shared" si="9"/>
        <v>5538.9</v>
      </c>
      <c r="X70" s="62">
        <f t="shared" si="9"/>
        <v>6201.4003000000002</v>
      </c>
      <c r="Y70" s="61">
        <f t="shared" si="9"/>
        <v>6195.7998000000007</v>
      </c>
      <c r="Z70" s="63">
        <f t="shared" si="9"/>
        <v>7087.7510999999995</v>
      </c>
      <c r="AA70" s="63">
        <f t="shared" si="9"/>
        <v>8857.7509000000009</v>
      </c>
      <c r="AB70" s="61">
        <f t="shared" si="9"/>
        <v>10787.2518</v>
      </c>
      <c r="AC70" s="61">
        <f t="shared" si="9"/>
        <v>11490.2988</v>
      </c>
      <c r="AD70" s="62">
        <f t="shared" si="9"/>
        <v>10382.098599999999</v>
      </c>
      <c r="AE70" s="62">
        <f t="shared" si="9"/>
        <v>11901.648999999999</v>
      </c>
    </row>
    <row r="71" spans="1:31" hidden="1" outlineLevel="1" x14ac:dyDescent="0.3">
      <c r="A71" s="57">
        <f t="shared" si="7"/>
        <v>42228</v>
      </c>
      <c r="B71" s="58"/>
      <c r="C71" s="59">
        <f t="shared" si="5"/>
        <v>154729.35750000001</v>
      </c>
      <c r="D71" s="61">
        <f t="shared" si="9"/>
        <v>312</v>
      </c>
      <c r="E71" s="63">
        <f t="shared" si="9"/>
        <v>249</v>
      </c>
      <c r="F71" s="63">
        <f t="shared" si="9"/>
        <v>6156.0020999999997</v>
      </c>
      <c r="G71" s="61">
        <f t="shared" si="9"/>
        <v>6291.0036</v>
      </c>
      <c r="H71" s="61">
        <f t="shared" si="9"/>
        <v>7067.9969999999994</v>
      </c>
      <c r="I71" s="62">
        <f t="shared" si="9"/>
        <v>1016.3006</v>
      </c>
      <c r="J71" s="62">
        <f t="shared" si="9"/>
        <v>866.3</v>
      </c>
      <c r="K71" s="61">
        <f t="shared" si="9"/>
        <v>6501.2996000000003</v>
      </c>
      <c r="L71" s="63">
        <f t="shared" si="9"/>
        <v>6591.2975999999999</v>
      </c>
      <c r="M71" s="63">
        <f t="shared" si="9"/>
        <v>790.19999999999993</v>
      </c>
      <c r="N71" s="61">
        <f t="shared" si="9"/>
        <v>2434.6992</v>
      </c>
      <c r="O71" s="61">
        <f t="shared" si="9"/>
        <v>3418.6992</v>
      </c>
      <c r="P71" s="62">
        <f t="shared" si="9"/>
        <v>3140.2008000000001</v>
      </c>
      <c r="Q71" s="62">
        <f t="shared" si="9"/>
        <v>2995.4013</v>
      </c>
      <c r="R71" s="61">
        <f t="shared" si="9"/>
        <v>2980.5997000000002</v>
      </c>
      <c r="S71" s="63">
        <f t="shared" si="9"/>
        <v>3064.299</v>
      </c>
      <c r="T71" s="63">
        <f t="shared" si="9"/>
        <v>4324.8612000000003</v>
      </c>
      <c r="U71" s="61">
        <f t="shared" si="9"/>
        <v>4508.5997000000007</v>
      </c>
      <c r="V71" s="61">
        <f t="shared" si="9"/>
        <v>9688.3981999999996</v>
      </c>
      <c r="W71" s="62">
        <f t="shared" si="9"/>
        <v>5543.4000999999998</v>
      </c>
      <c r="X71" s="62">
        <f t="shared" si="9"/>
        <v>6205.9008000000003</v>
      </c>
      <c r="Y71" s="61">
        <f t="shared" si="9"/>
        <v>6200.2995999999994</v>
      </c>
      <c r="Z71" s="63">
        <f t="shared" si="9"/>
        <v>8018.2506000000003</v>
      </c>
      <c r="AA71" s="63">
        <f t="shared" si="9"/>
        <v>9948.6486000000004</v>
      </c>
      <c r="AB71" s="61">
        <f t="shared" si="9"/>
        <v>11873.6492</v>
      </c>
      <c r="AC71" s="61">
        <f t="shared" si="9"/>
        <v>11490.2988</v>
      </c>
      <c r="AD71" s="62">
        <f t="shared" si="9"/>
        <v>10766.1</v>
      </c>
      <c r="AE71" s="62">
        <f t="shared" si="9"/>
        <v>12285.651</v>
      </c>
    </row>
    <row r="72" spans="1:31" hidden="1" outlineLevel="1" x14ac:dyDescent="0.3">
      <c r="A72" s="57">
        <f t="shared" si="7"/>
        <v>42235</v>
      </c>
      <c r="B72" s="58"/>
      <c r="C72" s="59">
        <f t="shared" si="5"/>
        <v>179678.55709999998</v>
      </c>
      <c r="D72" s="61">
        <f t="shared" si="9"/>
        <v>312</v>
      </c>
      <c r="E72" s="63">
        <f t="shared" si="9"/>
        <v>249</v>
      </c>
      <c r="F72" s="63">
        <f t="shared" si="9"/>
        <v>6156.0020999999997</v>
      </c>
      <c r="G72" s="61">
        <f t="shared" si="9"/>
        <v>6291.0036</v>
      </c>
      <c r="H72" s="61">
        <f t="shared" si="9"/>
        <v>7067.9969999999994</v>
      </c>
      <c r="I72" s="62">
        <f t="shared" si="9"/>
        <v>1111.3004999999998</v>
      </c>
      <c r="J72" s="62">
        <f t="shared" si="9"/>
        <v>1296.3006</v>
      </c>
      <c r="K72" s="61">
        <f t="shared" si="9"/>
        <v>6836.2975999999999</v>
      </c>
      <c r="L72" s="63">
        <f t="shared" si="9"/>
        <v>6741.3017999999993</v>
      </c>
      <c r="M72" s="63">
        <f t="shared" si="9"/>
        <v>1110.3996</v>
      </c>
      <c r="N72" s="61">
        <f t="shared" si="9"/>
        <v>2706.7001</v>
      </c>
      <c r="O72" s="61">
        <f t="shared" si="9"/>
        <v>3690.7</v>
      </c>
      <c r="P72" s="62">
        <f t="shared" si="9"/>
        <v>3030.201</v>
      </c>
      <c r="Q72" s="62">
        <f t="shared" si="9"/>
        <v>3165.4</v>
      </c>
      <c r="R72" s="61">
        <f t="shared" si="9"/>
        <v>3150.5992000000001</v>
      </c>
      <c r="S72" s="63">
        <f t="shared" si="9"/>
        <v>3234.3004000000001</v>
      </c>
      <c r="T72" s="63">
        <f t="shared" si="9"/>
        <v>4369.8591999999999</v>
      </c>
      <c r="U72" s="61">
        <f t="shared" si="9"/>
        <v>4513.5990000000002</v>
      </c>
      <c r="V72" s="61">
        <f t="shared" si="9"/>
        <v>9498.3984</v>
      </c>
      <c r="W72" s="62">
        <f t="shared" si="9"/>
        <v>6503.3996999999999</v>
      </c>
      <c r="X72" s="62">
        <f t="shared" si="9"/>
        <v>7165.9008000000003</v>
      </c>
      <c r="Y72" s="61">
        <f t="shared" si="9"/>
        <v>7160.2991999999995</v>
      </c>
      <c r="Z72" s="63">
        <f t="shared" si="9"/>
        <v>9268.2513000000017</v>
      </c>
      <c r="AA72" s="63">
        <f t="shared" si="9"/>
        <v>13076.6507</v>
      </c>
      <c r="AB72" s="61">
        <f t="shared" si="9"/>
        <v>15001.648899999998</v>
      </c>
      <c r="AC72" s="61">
        <f t="shared" si="9"/>
        <v>15002.3</v>
      </c>
      <c r="AD72" s="62">
        <f t="shared" si="9"/>
        <v>15057.098300000001</v>
      </c>
      <c r="AE72" s="62">
        <f t="shared" si="9"/>
        <v>16911.648099999999</v>
      </c>
    </row>
    <row r="73" spans="1:31" hidden="1" outlineLevel="1" x14ac:dyDescent="0.3">
      <c r="A73" s="57">
        <f t="shared" si="7"/>
        <v>42242</v>
      </c>
      <c r="B73" s="58"/>
      <c r="C73" s="59">
        <f t="shared" si="5"/>
        <v>176292.85430000001</v>
      </c>
      <c r="D73" s="61">
        <f t="shared" si="9"/>
        <v>312</v>
      </c>
      <c r="E73" s="63">
        <f t="shared" si="9"/>
        <v>249</v>
      </c>
      <c r="F73" s="63">
        <f t="shared" si="9"/>
        <v>6156.0020999999997</v>
      </c>
      <c r="G73" s="61">
        <f t="shared" si="9"/>
        <v>6590.9969999999994</v>
      </c>
      <c r="H73" s="61">
        <f t="shared" si="9"/>
        <v>7457.9955</v>
      </c>
      <c r="I73" s="62">
        <f t="shared" si="9"/>
        <v>1381.3002000000001</v>
      </c>
      <c r="J73" s="62">
        <f t="shared" si="9"/>
        <v>1411.3004999999998</v>
      </c>
      <c r="K73" s="61">
        <f t="shared" si="9"/>
        <v>6861.3021999999992</v>
      </c>
      <c r="L73" s="63">
        <f t="shared" si="9"/>
        <v>6951.3</v>
      </c>
      <c r="M73" s="63">
        <f t="shared" si="9"/>
        <v>1205.4003</v>
      </c>
      <c r="N73" s="61">
        <f t="shared" si="9"/>
        <v>2941.7000000000003</v>
      </c>
      <c r="O73" s="61">
        <f t="shared" si="9"/>
        <v>3925.7001</v>
      </c>
      <c r="P73" s="62">
        <f t="shared" si="9"/>
        <v>890.19999999999993</v>
      </c>
      <c r="Q73" s="62">
        <f t="shared" si="9"/>
        <v>674.4</v>
      </c>
      <c r="R73" s="61">
        <f t="shared" si="9"/>
        <v>659.6</v>
      </c>
      <c r="S73" s="63">
        <f t="shared" si="9"/>
        <v>743.30009999999993</v>
      </c>
      <c r="T73" s="63">
        <f t="shared" si="9"/>
        <v>3919.8601000000003</v>
      </c>
      <c r="U73" s="61">
        <f t="shared" si="9"/>
        <v>4768.5998</v>
      </c>
      <c r="V73" s="61">
        <f t="shared" si="9"/>
        <v>9753.3997999999992</v>
      </c>
      <c r="W73" s="62">
        <f t="shared" si="9"/>
        <v>7238.3990000000003</v>
      </c>
      <c r="X73" s="62">
        <f t="shared" si="9"/>
        <v>8819.8991999999998</v>
      </c>
      <c r="Y73" s="61">
        <f t="shared" si="9"/>
        <v>8814.2991999999995</v>
      </c>
      <c r="Z73" s="63">
        <f t="shared" si="9"/>
        <v>9507.2505000000001</v>
      </c>
      <c r="AA73" s="63">
        <f t="shared" si="9"/>
        <v>13538.3107</v>
      </c>
      <c r="AB73" s="61">
        <f t="shared" si="9"/>
        <v>14154.308500000001</v>
      </c>
      <c r="AC73" s="61">
        <f t="shared" si="9"/>
        <v>15394.9588</v>
      </c>
      <c r="AD73" s="62">
        <f t="shared" si="9"/>
        <v>15058.758800000001</v>
      </c>
      <c r="AE73" s="62">
        <f t="shared" si="9"/>
        <v>16913.311900000001</v>
      </c>
    </row>
    <row r="74" spans="1:31" hidden="1" outlineLevel="1" x14ac:dyDescent="0.3">
      <c r="A74" s="57">
        <f t="shared" si="7"/>
        <v>42249</v>
      </c>
      <c r="B74" s="58"/>
      <c r="C74" s="59">
        <f t="shared" si="5"/>
        <v>187329.56330000001</v>
      </c>
      <c r="D74" s="61">
        <f t="shared" si="9"/>
        <v>312</v>
      </c>
      <c r="E74" s="63">
        <f t="shared" si="9"/>
        <v>249</v>
      </c>
      <c r="F74" s="63">
        <f t="shared" si="9"/>
        <v>6156.0020999999997</v>
      </c>
      <c r="G74" s="61">
        <f t="shared" si="9"/>
        <v>6441.0024999999996</v>
      </c>
      <c r="H74" s="61">
        <f t="shared" si="9"/>
        <v>7308.0015999999996</v>
      </c>
      <c r="I74" s="62">
        <f t="shared" si="9"/>
        <v>1450.3003999999999</v>
      </c>
      <c r="J74" s="62">
        <f t="shared" si="9"/>
        <v>1480.3008</v>
      </c>
      <c r="K74" s="61">
        <f t="shared" si="9"/>
        <v>6861.3021999999992</v>
      </c>
      <c r="L74" s="63">
        <f t="shared" si="9"/>
        <v>8280.2983999999997</v>
      </c>
      <c r="M74" s="63">
        <f t="shared" si="9"/>
        <v>2689.3998000000001</v>
      </c>
      <c r="N74" s="61">
        <f t="shared" si="9"/>
        <v>4833.6985000000004</v>
      </c>
      <c r="O74" s="61">
        <f t="shared" si="9"/>
        <v>5782.5989999999993</v>
      </c>
      <c r="P74" s="62">
        <f t="shared" si="9"/>
        <v>976.00030000000004</v>
      </c>
      <c r="Q74" s="62">
        <f t="shared" si="9"/>
        <v>674.4</v>
      </c>
      <c r="R74" s="61">
        <f t="shared" si="9"/>
        <v>659.6</v>
      </c>
      <c r="S74" s="63">
        <f t="shared" si="9"/>
        <v>743.30009999999993</v>
      </c>
      <c r="T74" s="63">
        <f t="shared" si="9"/>
        <v>4028.8607999999999</v>
      </c>
      <c r="U74" s="61">
        <f t="shared" si="9"/>
        <v>5897.6015000000007</v>
      </c>
      <c r="V74" s="61">
        <f t="shared" si="9"/>
        <v>10773.4</v>
      </c>
      <c r="W74" s="62">
        <f t="shared" si="9"/>
        <v>8258.4008000000013</v>
      </c>
      <c r="X74" s="62">
        <f t="shared" si="9"/>
        <v>9119.8996999999999</v>
      </c>
      <c r="Y74" s="61">
        <f t="shared" si="9"/>
        <v>8814.2991999999995</v>
      </c>
      <c r="Z74" s="63">
        <f t="shared" si="9"/>
        <v>9507.2505000000001</v>
      </c>
      <c r="AA74" s="63">
        <f t="shared" si="9"/>
        <v>13538.3107</v>
      </c>
      <c r="AB74" s="61">
        <f t="shared" si="9"/>
        <v>14154.308500000001</v>
      </c>
      <c r="AC74" s="61">
        <f t="shared" si="9"/>
        <v>15394.9588</v>
      </c>
      <c r="AD74" s="62">
        <f t="shared" si="9"/>
        <v>15058.758800000001</v>
      </c>
      <c r="AE74" s="62">
        <f t="shared" si="9"/>
        <v>17886.308300000001</v>
      </c>
    </row>
    <row r="75" spans="1:31" hidden="1" outlineLevel="1" x14ac:dyDescent="0.3">
      <c r="A75" s="57">
        <f t="shared" si="7"/>
        <v>42256</v>
      </c>
      <c r="B75" s="58"/>
      <c r="C75" s="59">
        <f t="shared" si="5"/>
        <v>198510.99969999999</v>
      </c>
      <c r="D75" s="61">
        <f t="shared" si="9"/>
        <v>312</v>
      </c>
      <c r="E75" s="63">
        <f t="shared" si="9"/>
        <v>249</v>
      </c>
      <c r="F75" s="63">
        <f t="shared" si="9"/>
        <v>6156.0020999999997</v>
      </c>
      <c r="G75" s="61">
        <f t="shared" si="9"/>
        <v>6590.9969999999994</v>
      </c>
      <c r="H75" s="61">
        <f t="shared" si="9"/>
        <v>7608.0028000000002</v>
      </c>
      <c r="I75" s="62">
        <f t="shared" si="9"/>
        <v>1899.3000000000002</v>
      </c>
      <c r="J75" s="62">
        <f t="shared" si="9"/>
        <v>1865.3</v>
      </c>
      <c r="K75" s="61">
        <f t="shared" si="9"/>
        <v>7041.3012000000008</v>
      </c>
      <c r="L75" s="63">
        <f t="shared" si="9"/>
        <v>8575.3030999999992</v>
      </c>
      <c r="M75" s="63">
        <f t="shared" si="9"/>
        <v>2984.4</v>
      </c>
      <c r="N75" s="61">
        <f t="shared" si="9"/>
        <v>6906.7004999999999</v>
      </c>
      <c r="O75" s="61">
        <f t="shared" si="9"/>
        <v>7888.5973999999997</v>
      </c>
      <c r="P75" s="62">
        <f t="shared" si="9"/>
        <v>2021</v>
      </c>
      <c r="Q75" s="62">
        <f t="shared" si="9"/>
        <v>1379.4000999999998</v>
      </c>
      <c r="R75" s="61">
        <f t="shared" si="9"/>
        <v>1054.5997</v>
      </c>
      <c r="S75" s="63">
        <f t="shared" si="9"/>
        <v>1028.2998</v>
      </c>
      <c r="T75" s="63">
        <f t="shared" si="9"/>
        <v>4564.9414999999999</v>
      </c>
      <c r="U75" s="61">
        <f t="shared" si="9"/>
        <v>5897.6015000000007</v>
      </c>
      <c r="V75" s="61">
        <f t="shared" si="9"/>
        <v>11147.801600000001</v>
      </c>
      <c r="W75" s="62">
        <f t="shared" si="9"/>
        <v>8632.7991000000002</v>
      </c>
      <c r="X75" s="62">
        <f t="shared" si="9"/>
        <v>9494.3009999999995</v>
      </c>
      <c r="Y75" s="61">
        <f t="shared" si="9"/>
        <v>9188.6993000000002</v>
      </c>
      <c r="Z75" s="63">
        <f t="shared" si="9"/>
        <v>8478.1006999999991</v>
      </c>
      <c r="AA75" s="63">
        <f t="shared" si="9"/>
        <v>12870.759600000001</v>
      </c>
      <c r="AB75" s="61">
        <f t="shared" si="9"/>
        <v>14266.761999999999</v>
      </c>
      <c r="AC75" s="61">
        <f t="shared" si="9"/>
        <v>16235.4584</v>
      </c>
      <c r="AD75" s="62">
        <f t="shared" si="9"/>
        <v>15151.258899999999</v>
      </c>
      <c r="AE75" s="62">
        <f t="shared" si="9"/>
        <v>19022.312399999999</v>
      </c>
    </row>
    <row r="76" spans="1:31" hidden="1" outlineLevel="1" x14ac:dyDescent="0.3">
      <c r="A76" s="57">
        <f t="shared" si="7"/>
        <v>42263</v>
      </c>
      <c r="B76" s="58"/>
      <c r="C76" s="59">
        <f t="shared" si="5"/>
        <v>211159.79210000002</v>
      </c>
      <c r="D76" s="61">
        <f t="shared" si="9"/>
        <v>402</v>
      </c>
      <c r="E76" s="63">
        <f t="shared" si="9"/>
        <v>339.00020000000001</v>
      </c>
      <c r="F76" s="63">
        <f t="shared" si="9"/>
        <v>6156.0020999999997</v>
      </c>
      <c r="G76" s="61">
        <f t="shared" si="9"/>
        <v>6441.0024999999996</v>
      </c>
      <c r="H76" s="61">
        <f t="shared" si="9"/>
        <v>7457.9955</v>
      </c>
      <c r="I76" s="62">
        <f t="shared" si="9"/>
        <v>1939.3008</v>
      </c>
      <c r="J76" s="62">
        <f t="shared" si="9"/>
        <v>2305.2991999999999</v>
      </c>
      <c r="K76" s="61">
        <f t="shared" si="9"/>
        <v>7041.3012000000008</v>
      </c>
      <c r="L76" s="63">
        <f t="shared" si="9"/>
        <v>8575.3030999999992</v>
      </c>
      <c r="M76" s="63">
        <f t="shared" si="9"/>
        <v>4148.3987999999999</v>
      </c>
      <c r="N76" s="61">
        <f t="shared" si="9"/>
        <v>6770.6988000000001</v>
      </c>
      <c r="O76" s="61">
        <f t="shared" si="9"/>
        <v>7752.5990000000002</v>
      </c>
      <c r="P76" s="62">
        <f t="shared" si="9"/>
        <v>2156.0007000000001</v>
      </c>
      <c r="Q76" s="62">
        <f t="shared" si="9"/>
        <v>1589.3999999999999</v>
      </c>
      <c r="R76" s="61">
        <f t="shared" si="9"/>
        <v>1264.5997</v>
      </c>
      <c r="S76" s="63">
        <f t="shared" si="9"/>
        <v>1238.2993999999999</v>
      </c>
      <c r="T76" s="63">
        <f t="shared" si="9"/>
        <v>4788.9396000000006</v>
      </c>
      <c r="U76" s="61">
        <f t="shared" si="9"/>
        <v>6121.5982000000004</v>
      </c>
      <c r="V76" s="61">
        <f t="shared" si="9"/>
        <v>11556.198400000001</v>
      </c>
      <c r="W76" s="62">
        <f t="shared" si="9"/>
        <v>11366.200800000001</v>
      </c>
      <c r="X76" s="62">
        <f t="shared" si="9"/>
        <v>11758.701000000001</v>
      </c>
      <c r="Y76" s="61">
        <f t="shared" si="9"/>
        <v>9828.1005000000005</v>
      </c>
      <c r="Z76" s="63">
        <f t="shared" si="9"/>
        <v>9117.4999000000007</v>
      </c>
      <c r="AA76" s="63">
        <f t="shared" si="9"/>
        <v>14160.1618</v>
      </c>
      <c r="AB76" s="61">
        <f t="shared" si="9"/>
        <v>14690.76</v>
      </c>
      <c r="AC76" s="61">
        <f t="shared" si="9"/>
        <v>16659.4604</v>
      </c>
      <c r="AD76" s="62">
        <f t="shared" si="9"/>
        <v>16648.960500000001</v>
      </c>
      <c r="AE76" s="62">
        <f t="shared" si="9"/>
        <v>18886.009999999998</v>
      </c>
    </row>
    <row r="77" spans="1:31" hidden="1" outlineLevel="1" x14ac:dyDescent="0.3">
      <c r="A77" s="57">
        <f t="shared" si="7"/>
        <v>42270</v>
      </c>
      <c r="B77" s="58"/>
      <c r="C77" s="59">
        <f t="shared" si="5"/>
        <v>214413.0301</v>
      </c>
      <c r="D77" s="61">
        <f t="shared" si="9"/>
        <v>558.74979999999994</v>
      </c>
      <c r="E77" s="63">
        <f t="shared" si="9"/>
        <v>495.74970000000002</v>
      </c>
      <c r="F77" s="63">
        <f t="shared" si="9"/>
        <v>6424.9970000000003</v>
      </c>
      <c r="G77" s="61">
        <f t="shared" si="9"/>
        <v>6693.9974999999995</v>
      </c>
      <c r="H77" s="61">
        <f t="shared" si="9"/>
        <v>7368.0039999999999</v>
      </c>
      <c r="I77" s="62">
        <f t="shared" si="9"/>
        <v>1849.2989000000002</v>
      </c>
      <c r="J77" s="62">
        <f t="shared" si="9"/>
        <v>2305.2991999999999</v>
      </c>
      <c r="K77" s="61">
        <f t="shared" ref="K77:AE77" si="10">K25*K129</f>
        <v>7151.2979999999998</v>
      </c>
      <c r="L77" s="63">
        <f t="shared" si="10"/>
        <v>7736.2982000000002</v>
      </c>
      <c r="M77" s="63">
        <f t="shared" si="10"/>
        <v>2035.3999999999999</v>
      </c>
      <c r="N77" s="61">
        <f t="shared" si="10"/>
        <v>5931.6995999999999</v>
      </c>
      <c r="O77" s="61">
        <f t="shared" si="10"/>
        <v>6988.5983999999999</v>
      </c>
      <c r="P77" s="62">
        <f t="shared" si="10"/>
        <v>2510.9997000000003</v>
      </c>
      <c r="Q77" s="62">
        <f t="shared" si="10"/>
        <v>1944.4005</v>
      </c>
      <c r="R77" s="61">
        <f t="shared" si="10"/>
        <v>1619.5994999999998</v>
      </c>
      <c r="S77" s="63">
        <f t="shared" si="10"/>
        <v>1713.2991999999999</v>
      </c>
      <c r="T77" s="63">
        <f t="shared" si="10"/>
        <v>5653.1915999999992</v>
      </c>
      <c r="U77" s="61">
        <f t="shared" si="10"/>
        <v>6905.848</v>
      </c>
      <c r="V77" s="61">
        <f t="shared" si="10"/>
        <v>11750.450800000001</v>
      </c>
      <c r="W77" s="62">
        <f t="shared" si="10"/>
        <v>11446.199999999999</v>
      </c>
      <c r="X77" s="62">
        <f t="shared" si="10"/>
        <v>11958.6988</v>
      </c>
      <c r="Y77" s="61">
        <f t="shared" si="10"/>
        <v>10058.0988</v>
      </c>
      <c r="Z77" s="63">
        <f t="shared" si="10"/>
        <v>9347.5012999999999</v>
      </c>
      <c r="AA77" s="63">
        <f t="shared" si="10"/>
        <v>13464.161099999999</v>
      </c>
      <c r="AB77" s="61">
        <f t="shared" si="10"/>
        <v>14030.759</v>
      </c>
      <c r="AC77" s="61">
        <f t="shared" si="10"/>
        <v>16659.4604</v>
      </c>
      <c r="AD77" s="62">
        <f t="shared" si="10"/>
        <v>18786.96</v>
      </c>
      <c r="AE77" s="62">
        <f t="shared" si="10"/>
        <v>21024.0111</v>
      </c>
    </row>
    <row r="78" spans="1:31" hidden="1" outlineLevel="1" x14ac:dyDescent="0.3">
      <c r="A78" s="57">
        <f t="shared" si="7"/>
        <v>42277</v>
      </c>
      <c r="B78" s="58"/>
      <c r="C78" s="59">
        <f t="shared" si="5"/>
        <v>236007.54020000002</v>
      </c>
      <c r="D78" s="61">
        <f t="shared" ref="D78:AE86" si="11">D26*D130</f>
        <v>648.75040000000001</v>
      </c>
      <c r="E78" s="63">
        <f t="shared" si="11"/>
        <v>585.75</v>
      </c>
      <c r="F78" s="63">
        <f t="shared" si="11"/>
        <v>6564.9991999999993</v>
      </c>
      <c r="G78" s="61">
        <f t="shared" si="11"/>
        <v>6693.9974999999995</v>
      </c>
      <c r="H78" s="61">
        <f t="shared" si="11"/>
        <v>7368.0039999999999</v>
      </c>
      <c r="I78" s="62">
        <f t="shared" si="11"/>
        <v>2014.3000000000002</v>
      </c>
      <c r="J78" s="62">
        <f t="shared" si="11"/>
        <v>2305.3008</v>
      </c>
      <c r="K78" s="61">
        <f t="shared" si="11"/>
        <v>7881.3019999999997</v>
      </c>
      <c r="L78" s="63">
        <f t="shared" si="11"/>
        <v>8351.3016000000007</v>
      </c>
      <c r="M78" s="63">
        <f t="shared" si="11"/>
        <v>9136.4</v>
      </c>
      <c r="N78" s="61">
        <f t="shared" si="11"/>
        <v>6487.6994999999997</v>
      </c>
      <c r="O78" s="61">
        <f t="shared" si="11"/>
        <v>7673.2975999999999</v>
      </c>
      <c r="P78" s="62">
        <f t="shared" si="11"/>
        <v>2540.5992000000001</v>
      </c>
      <c r="Q78" s="62">
        <f t="shared" si="11"/>
        <v>1698</v>
      </c>
      <c r="R78" s="61">
        <f t="shared" si="11"/>
        <v>1503.1995999999999</v>
      </c>
      <c r="S78" s="63">
        <f t="shared" si="11"/>
        <v>1727.2991999999999</v>
      </c>
      <c r="T78" s="63">
        <f t="shared" si="11"/>
        <v>6031.1880000000001</v>
      </c>
      <c r="U78" s="61">
        <f t="shared" si="11"/>
        <v>8432.8515000000007</v>
      </c>
      <c r="V78" s="61">
        <f t="shared" si="11"/>
        <v>13690.45</v>
      </c>
      <c r="W78" s="62">
        <f t="shared" si="11"/>
        <v>13283.2014</v>
      </c>
      <c r="X78" s="62">
        <f t="shared" si="11"/>
        <v>13501.699000000001</v>
      </c>
      <c r="Y78" s="61">
        <f t="shared" si="11"/>
        <v>10163.1008</v>
      </c>
      <c r="Z78" s="63">
        <f t="shared" si="11"/>
        <v>9386.4992000000002</v>
      </c>
      <c r="AA78" s="63">
        <f t="shared" si="11"/>
        <v>13393.16</v>
      </c>
      <c r="AB78" s="61">
        <f t="shared" si="11"/>
        <v>15584.76</v>
      </c>
      <c r="AC78" s="61">
        <f t="shared" si="11"/>
        <v>18115.4591</v>
      </c>
      <c r="AD78" s="62">
        <f t="shared" si="11"/>
        <v>19503.960600000002</v>
      </c>
      <c r="AE78" s="62">
        <f t="shared" si="11"/>
        <v>21741.010000000002</v>
      </c>
    </row>
    <row r="79" spans="1:31" collapsed="1" x14ac:dyDescent="0.3">
      <c r="A79" s="238">
        <f t="shared" si="7"/>
        <v>42978</v>
      </c>
      <c r="B79" s="58"/>
      <c r="C79" s="59">
        <f t="shared" si="5"/>
        <v>2350</v>
      </c>
      <c r="D79" s="214">
        <f t="shared" si="11"/>
        <v>0</v>
      </c>
      <c r="E79" s="214">
        <f t="shared" si="11"/>
        <v>0</v>
      </c>
      <c r="F79" s="219">
        <f t="shared" si="11"/>
        <v>0</v>
      </c>
      <c r="G79" s="219">
        <f t="shared" si="11"/>
        <v>0</v>
      </c>
      <c r="H79" s="214">
        <f t="shared" si="11"/>
        <v>0</v>
      </c>
      <c r="I79" s="214">
        <f t="shared" si="11"/>
        <v>0</v>
      </c>
      <c r="J79" s="214">
        <f t="shared" si="11"/>
        <v>0</v>
      </c>
      <c r="K79" s="214">
        <f t="shared" si="11"/>
        <v>0</v>
      </c>
      <c r="L79" s="214">
        <f t="shared" si="11"/>
        <v>250</v>
      </c>
      <c r="M79" s="219">
        <f t="shared" si="11"/>
        <v>350</v>
      </c>
      <c r="N79" s="219">
        <f t="shared" si="11"/>
        <v>350</v>
      </c>
      <c r="O79" s="214">
        <f t="shared" si="11"/>
        <v>350</v>
      </c>
      <c r="P79" s="214">
        <f t="shared" si="11"/>
        <v>350</v>
      </c>
      <c r="Q79" s="214">
        <f t="shared" si="11"/>
        <v>350</v>
      </c>
      <c r="R79" s="214">
        <f t="shared" si="11"/>
        <v>350</v>
      </c>
      <c r="S79" s="214">
        <f t="shared" si="11"/>
        <v>0</v>
      </c>
      <c r="T79" s="219">
        <f t="shared" si="11"/>
        <v>0</v>
      </c>
      <c r="U79" s="219">
        <f t="shared" si="11"/>
        <v>0</v>
      </c>
      <c r="V79" s="214">
        <f t="shared" si="11"/>
        <v>0</v>
      </c>
      <c r="W79" s="214">
        <f t="shared" si="11"/>
        <v>0</v>
      </c>
      <c r="X79" s="214">
        <f t="shared" si="11"/>
        <v>0</v>
      </c>
      <c r="Y79" s="214">
        <f t="shared" si="11"/>
        <v>0</v>
      </c>
      <c r="Z79" s="214">
        <f t="shared" si="11"/>
        <v>0</v>
      </c>
      <c r="AA79" s="219">
        <f t="shared" si="11"/>
        <v>0</v>
      </c>
      <c r="AB79" s="219">
        <f t="shared" si="11"/>
        <v>0</v>
      </c>
      <c r="AC79" s="214">
        <f t="shared" si="11"/>
        <v>0</v>
      </c>
      <c r="AD79" s="214">
        <f t="shared" si="11"/>
        <v>0</v>
      </c>
      <c r="AE79" s="216">
        <f t="shared" si="11"/>
        <v>0</v>
      </c>
    </row>
    <row r="80" spans="1:31" x14ac:dyDescent="0.3">
      <c r="A80" s="239">
        <f t="shared" si="7"/>
        <v>42985</v>
      </c>
      <c r="B80" s="58"/>
      <c r="C80" s="59">
        <f t="shared" si="5"/>
        <v>9700</v>
      </c>
      <c r="D80" s="218">
        <f t="shared" si="11"/>
        <v>0</v>
      </c>
      <c r="E80" s="218">
        <f t="shared" si="11"/>
        <v>0</v>
      </c>
      <c r="F80" s="219">
        <f t="shared" si="11"/>
        <v>0</v>
      </c>
      <c r="G80" s="219">
        <f t="shared" si="11"/>
        <v>0</v>
      </c>
      <c r="H80" s="218">
        <f t="shared" si="11"/>
        <v>0</v>
      </c>
      <c r="I80" s="218">
        <f t="shared" si="11"/>
        <v>0</v>
      </c>
      <c r="J80" s="218">
        <f t="shared" si="11"/>
        <v>0</v>
      </c>
      <c r="K80" s="218">
        <f t="shared" si="11"/>
        <v>0</v>
      </c>
      <c r="L80" s="218">
        <f t="shared" si="11"/>
        <v>250</v>
      </c>
      <c r="M80" s="219">
        <f t="shared" si="11"/>
        <v>350</v>
      </c>
      <c r="N80" s="219">
        <f t="shared" si="11"/>
        <v>1400</v>
      </c>
      <c r="O80" s="218">
        <f t="shared" si="11"/>
        <v>1400</v>
      </c>
      <c r="P80" s="218">
        <f t="shared" si="11"/>
        <v>1400</v>
      </c>
      <c r="Q80" s="218">
        <f t="shared" si="11"/>
        <v>1400</v>
      </c>
      <c r="R80" s="218">
        <f t="shared" si="11"/>
        <v>1400</v>
      </c>
      <c r="S80" s="218">
        <f t="shared" si="11"/>
        <v>1050</v>
      </c>
      <c r="T80" s="219">
        <f t="shared" si="11"/>
        <v>1050</v>
      </c>
      <c r="U80" s="219">
        <f t="shared" si="11"/>
        <v>0</v>
      </c>
      <c r="V80" s="218">
        <f t="shared" si="11"/>
        <v>0</v>
      </c>
      <c r="W80" s="218">
        <f t="shared" si="11"/>
        <v>0</v>
      </c>
      <c r="X80" s="218">
        <f t="shared" si="11"/>
        <v>0</v>
      </c>
      <c r="Y80" s="218">
        <f t="shared" si="11"/>
        <v>0</v>
      </c>
      <c r="Z80" s="218">
        <f t="shared" si="11"/>
        <v>0</v>
      </c>
      <c r="AA80" s="219">
        <f t="shared" si="11"/>
        <v>0</v>
      </c>
      <c r="AB80" s="219">
        <f t="shared" si="11"/>
        <v>0</v>
      </c>
      <c r="AC80" s="218">
        <f t="shared" si="11"/>
        <v>0</v>
      </c>
      <c r="AD80" s="218">
        <f t="shared" si="11"/>
        <v>0</v>
      </c>
      <c r="AE80" s="220">
        <f t="shared" si="11"/>
        <v>0</v>
      </c>
    </row>
    <row r="81" spans="1:31" x14ac:dyDescent="0.3">
      <c r="A81" s="239">
        <f t="shared" si="7"/>
        <v>42992</v>
      </c>
      <c r="B81" s="58"/>
      <c r="C81" s="59">
        <f t="shared" si="5"/>
        <v>9700</v>
      </c>
      <c r="D81" s="218">
        <f t="shared" si="11"/>
        <v>0</v>
      </c>
      <c r="E81" s="218">
        <f t="shared" si="11"/>
        <v>0</v>
      </c>
      <c r="F81" s="219">
        <f t="shared" si="11"/>
        <v>0</v>
      </c>
      <c r="G81" s="219">
        <f t="shared" si="11"/>
        <v>0</v>
      </c>
      <c r="H81" s="218">
        <f t="shared" si="11"/>
        <v>0</v>
      </c>
      <c r="I81" s="218">
        <f t="shared" si="11"/>
        <v>0</v>
      </c>
      <c r="J81" s="218">
        <f t="shared" si="11"/>
        <v>0</v>
      </c>
      <c r="K81" s="218">
        <f t="shared" si="11"/>
        <v>0</v>
      </c>
      <c r="L81" s="218">
        <f t="shared" si="11"/>
        <v>250</v>
      </c>
      <c r="M81" s="219">
        <f t="shared" si="11"/>
        <v>350</v>
      </c>
      <c r="N81" s="219">
        <f t="shared" si="11"/>
        <v>1400</v>
      </c>
      <c r="O81" s="218">
        <f t="shared" si="11"/>
        <v>1400</v>
      </c>
      <c r="P81" s="218">
        <f t="shared" si="11"/>
        <v>1400</v>
      </c>
      <c r="Q81" s="218">
        <f t="shared" si="11"/>
        <v>1400</v>
      </c>
      <c r="R81" s="218">
        <f t="shared" si="11"/>
        <v>1400</v>
      </c>
      <c r="S81" s="218">
        <f t="shared" si="11"/>
        <v>1050</v>
      </c>
      <c r="T81" s="219">
        <f t="shared" si="11"/>
        <v>1050</v>
      </c>
      <c r="U81" s="219">
        <f t="shared" si="11"/>
        <v>0</v>
      </c>
      <c r="V81" s="218">
        <f t="shared" si="11"/>
        <v>0</v>
      </c>
      <c r="W81" s="218">
        <f t="shared" si="11"/>
        <v>0</v>
      </c>
      <c r="X81" s="218">
        <f t="shared" si="11"/>
        <v>0</v>
      </c>
      <c r="Y81" s="218">
        <f t="shared" si="11"/>
        <v>0</v>
      </c>
      <c r="Z81" s="218">
        <f t="shared" si="11"/>
        <v>0</v>
      </c>
      <c r="AA81" s="219">
        <f t="shared" si="11"/>
        <v>0</v>
      </c>
      <c r="AB81" s="219">
        <f t="shared" si="11"/>
        <v>0</v>
      </c>
      <c r="AC81" s="218">
        <f t="shared" si="11"/>
        <v>0</v>
      </c>
      <c r="AD81" s="218">
        <f t="shared" si="11"/>
        <v>0</v>
      </c>
      <c r="AE81" s="220">
        <f t="shared" si="11"/>
        <v>0</v>
      </c>
    </row>
    <row r="82" spans="1:31" x14ac:dyDescent="0.3">
      <c r="A82" s="239">
        <f t="shared" si="7"/>
        <v>42999</v>
      </c>
      <c r="B82" s="58"/>
      <c r="C82" s="59">
        <f t="shared" si="5"/>
        <v>9700</v>
      </c>
      <c r="D82" s="218">
        <f t="shared" si="11"/>
        <v>0</v>
      </c>
      <c r="E82" s="218">
        <f t="shared" si="11"/>
        <v>0</v>
      </c>
      <c r="F82" s="219">
        <f t="shared" si="11"/>
        <v>0</v>
      </c>
      <c r="G82" s="219">
        <f t="shared" si="11"/>
        <v>0</v>
      </c>
      <c r="H82" s="218">
        <f t="shared" si="11"/>
        <v>0</v>
      </c>
      <c r="I82" s="218">
        <f t="shared" si="11"/>
        <v>0</v>
      </c>
      <c r="J82" s="218">
        <f t="shared" si="11"/>
        <v>0</v>
      </c>
      <c r="K82" s="218">
        <f t="shared" si="11"/>
        <v>0</v>
      </c>
      <c r="L82" s="218">
        <f t="shared" si="11"/>
        <v>250</v>
      </c>
      <c r="M82" s="219">
        <f t="shared" si="11"/>
        <v>350</v>
      </c>
      <c r="N82" s="219">
        <f t="shared" si="11"/>
        <v>1400</v>
      </c>
      <c r="O82" s="218">
        <f t="shared" si="11"/>
        <v>1400</v>
      </c>
      <c r="P82" s="218">
        <f t="shared" si="11"/>
        <v>1400</v>
      </c>
      <c r="Q82" s="218">
        <f t="shared" si="11"/>
        <v>1400</v>
      </c>
      <c r="R82" s="218">
        <f t="shared" si="11"/>
        <v>1400</v>
      </c>
      <c r="S82" s="218">
        <f t="shared" si="11"/>
        <v>1050</v>
      </c>
      <c r="T82" s="219">
        <f t="shared" si="11"/>
        <v>1050</v>
      </c>
      <c r="U82" s="219">
        <f t="shared" si="11"/>
        <v>0</v>
      </c>
      <c r="V82" s="218">
        <f t="shared" si="11"/>
        <v>0</v>
      </c>
      <c r="W82" s="218">
        <f t="shared" si="11"/>
        <v>0</v>
      </c>
      <c r="X82" s="218">
        <f t="shared" si="11"/>
        <v>0</v>
      </c>
      <c r="Y82" s="218">
        <f t="shared" si="11"/>
        <v>0</v>
      </c>
      <c r="Z82" s="218">
        <f t="shared" si="11"/>
        <v>0</v>
      </c>
      <c r="AA82" s="219">
        <f t="shared" si="11"/>
        <v>0</v>
      </c>
      <c r="AB82" s="219">
        <f t="shared" si="11"/>
        <v>0</v>
      </c>
      <c r="AC82" s="218">
        <f t="shared" si="11"/>
        <v>0</v>
      </c>
      <c r="AD82" s="218">
        <f t="shared" si="11"/>
        <v>0</v>
      </c>
      <c r="AE82" s="220">
        <f t="shared" si="11"/>
        <v>0</v>
      </c>
    </row>
    <row r="83" spans="1:31" hidden="1" x14ac:dyDescent="0.3">
      <c r="A83" s="239">
        <f t="shared" si="7"/>
        <v>43006</v>
      </c>
      <c r="B83" s="58"/>
      <c r="C83" s="59">
        <f t="shared" si="5"/>
        <v>9700</v>
      </c>
      <c r="D83" s="218">
        <f t="shared" si="11"/>
        <v>0</v>
      </c>
      <c r="E83" s="218">
        <f t="shared" si="11"/>
        <v>0</v>
      </c>
      <c r="F83" s="219">
        <f t="shared" si="11"/>
        <v>0</v>
      </c>
      <c r="G83" s="219">
        <f t="shared" si="11"/>
        <v>0</v>
      </c>
      <c r="H83" s="218">
        <f t="shared" si="11"/>
        <v>0</v>
      </c>
      <c r="I83" s="218">
        <f t="shared" si="11"/>
        <v>0</v>
      </c>
      <c r="J83" s="218">
        <f t="shared" si="11"/>
        <v>0</v>
      </c>
      <c r="K83" s="218">
        <f t="shared" si="11"/>
        <v>0</v>
      </c>
      <c r="L83" s="218">
        <f t="shared" si="11"/>
        <v>250</v>
      </c>
      <c r="M83" s="219">
        <f t="shared" si="11"/>
        <v>350</v>
      </c>
      <c r="N83" s="219">
        <f t="shared" si="11"/>
        <v>1400</v>
      </c>
      <c r="O83" s="218">
        <f t="shared" si="11"/>
        <v>1400</v>
      </c>
      <c r="P83" s="218">
        <f t="shared" si="11"/>
        <v>1400</v>
      </c>
      <c r="Q83" s="218">
        <f t="shared" si="11"/>
        <v>1400</v>
      </c>
      <c r="R83" s="218">
        <f t="shared" si="11"/>
        <v>1400</v>
      </c>
      <c r="S83" s="218">
        <f t="shared" si="11"/>
        <v>1050</v>
      </c>
      <c r="T83" s="219">
        <f t="shared" si="11"/>
        <v>1050</v>
      </c>
      <c r="U83" s="219">
        <f t="shared" si="11"/>
        <v>0</v>
      </c>
      <c r="V83" s="218">
        <f t="shared" si="11"/>
        <v>0</v>
      </c>
      <c r="W83" s="218">
        <f t="shared" si="11"/>
        <v>0</v>
      </c>
      <c r="X83" s="218">
        <f t="shared" si="11"/>
        <v>0</v>
      </c>
      <c r="Y83" s="218">
        <f t="shared" si="11"/>
        <v>0</v>
      </c>
      <c r="Z83" s="218">
        <f t="shared" si="11"/>
        <v>0</v>
      </c>
      <c r="AA83" s="219">
        <f t="shared" si="11"/>
        <v>0</v>
      </c>
      <c r="AB83" s="219">
        <f t="shared" si="11"/>
        <v>0</v>
      </c>
      <c r="AC83" s="218">
        <f t="shared" si="11"/>
        <v>0</v>
      </c>
      <c r="AD83" s="218">
        <f t="shared" si="11"/>
        <v>0</v>
      </c>
      <c r="AE83" s="220">
        <f t="shared" si="11"/>
        <v>0</v>
      </c>
    </row>
    <row r="84" spans="1:31" hidden="1" x14ac:dyDescent="0.3">
      <c r="A84" s="239">
        <f t="shared" si="7"/>
        <v>43013</v>
      </c>
      <c r="B84" s="58"/>
      <c r="C84" s="59">
        <f t="shared" si="5"/>
        <v>9700</v>
      </c>
      <c r="D84" s="218">
        <f t="shared" si="11"/>
        <v>0</v>
      </c>
      <c r="E84" s="218">
        <f t="shared" si="11"/>
        <v>0</v>
      </c>
      <c r="F84" s="219">
        <f t="shared" si="11"/>
        <v>0</v>
      </c>
      <c r="G84" s="219">
        <f t="shared" si="11"/>
        <v>0</v>
      </c>
      <c r="H84" s="218">
        <f t="shared" si="11"/>
        <v>0</v>
      </c>
      <c r="I84" s="218">
        <f t="shared" si="11"/>
        <v>0</v>
      </c>
      <c r="J84" s="218">
        <f>J32*J136</f>
        <v>0</v>
      </c>
      <c r="K84" s="218">
        <f t="shared" si="11"/>
        <v>0</v>
      </c>
      <c r="L84" s="218">
        <f t="shared" si="11"/>
        <v>250</v>
      </c>
      <c r="M84" s="219">
        <f t="shared" si="11"/>
        <v>350</v>
      </c>
      <c r="N84" s="219">
        <f t="shared" si="11"/>
        <v>1400</v>
      </c>
      <c r="O84" s="218">
        <f t="shared" si="11"/>
        <v>1400</v>
      </c>
      <c r="P84" s="218">
        <f t="shared" si="11"/>
        <v>1400</v>
      </c>
      <c r="Q84" s="218">
        <f t="shared" si="11"/>
        <v>1400</v>
      </c>
      <c r="R84" s="218">
        <f t="shared" si="11"/>
        <v>1400</v>
      </c>
      <c r="S84" s="218">
        <f t="shared" si="11"/>
        <v>1050</v>
      </c>
      <c r="T84" s="219">
        <f t="shared" si="11"/>
        <v>1050</v>
      </c>
      <c r="U84" s="219">
        <f t="shared" si="11"/>
        <v>0</v>
      </c>
      <c r="V84" s="218">
        <f t="shared" si="11"/>
        <v>0</v>
      </c>
      <c r="W84" s="218">
        <f t="shared" si="11"/>
        <v>0</v>
      </c>
      <c r="X84" s="218">
        <f t="shared" si="11"/>
        <v>0</v>
      </c>
      <c r="Y84" s="218">
        <f t="shared" si="11"/>
        <v>0</v>
      </c>
      <c r="Z84" s="218">
        <f t="shared" si="11"/>
        <v>0</v>
      </c>
      <c r="AA84" s="219">
        <f t="shared" si="11"/>
        <v>0</v>
      </c>
      <c r="AB84" s="219">
        <f t="shared" si="11"/>
        <v>0</v>
      </c>
      <c r="AC84" s="218">
        <f t="shared" si="11"/>
        <v>0</v>
      </c>
      <c r="AD84" s="218">
        <f t="shared" si="11"/>
        <v>0</v>
      </c>
      <c r="AE84" s="220">
        <f t="shared" si="11"/>
        <v>0</v>
      </c>
    </row>
    <row r="85" spans="1:31" hidden="1" outlineLevel="1" x14ac:dyDescent="0.3">
      <c r="A85" s="239">
        <f t="shared" si="7"/>
        <v>43020</v>
      </c>
      <c r="B85" s="58"/>
      <c r="C85" s="59">
        <f t="shared" si="5"/>
        <v>10306.299999999999</v>
      </c>
      <c r="D85" s="218">
        <f t="shared" si="11"/>
        <v>202.1</v>
      </c>
      <c r="E85" s="218">
        <f t="shared" si="11"/>
        <v>202.1</v>
      </c>
      <c r="F85" s="219">
        <f t="shared" si="11"/>
        <v>202.1</v>
      </c>
      <c r="G85" s="219">
        <f t="shared" si="11"/>
        <v>0</v>
      </c>
      <c r="H85" s="218">
        <f t="shared" si="11"/>
        <v>0</v>
      </c>
      <c r="I85" s="218">
        <f t="shared" si="11"/>
        <v>0</v>
      </c>
      <c r="J85" s="218">
        <f t="shared" si="11"/>
        <v>0</v>
      </c>
      <c r="K85" s="218">
        <f t="shared" si="11"/>
        <v>0</v>
      </c>
      <c r="L85" s="218">
        <f t="shared" si="11"/>
        <v>250</v>
      </c>
      <c r="M85" s="219">
        <f t="shared" si="11"/>
        <v>350</v>
      </c>
      <c r="N85" s="219">
        <f t="shared" si="11"/>
        <v>1400</v>
      </c>
      <c r="O85" s="218">
        <f t="shared" si="11"/>
        <v>1400</v>
      </c>
      <c r="P85" s="218">
        <f t="shared" si="11"/>
        <v>1400</v>
      </c>
      <c r="Q85" s="218">
        <f t="shared" si="11"/>
        <v>1400</v>
      </c>
      <c r="R85" s="218">
        <f t="shared" si="11"/>
        <v>1400</v>
      </c>
      <c r="S85" s="218">
        <f t="shared" si="11"/>
        <v>1050</v>
      </c>
      <c r="T85" s="219">
        <f t="shared" si="11"/>
        <v>1050</v>
      </c>
      <c r="U85" s="219">
        <f t="shared" si="11"/>
        <v>0</v>
      </c>
      <c r="V85" s="218">
        <f t="shared" si="11"/>
        <v>0</v>
      </c>
      <c r="W85" s="218">
        <f t="shared" si="11"/>
        <v>0</v>
      </c>
      <c r="X85" s="218">
        <f t="shared" si="11"/>
        <v>0</v>
      </c>
      <c r="Y85" s="218">
        <f t="shared" si="11"/>
        <v>0</v>
      </c>
      <c r="Z85" s="218">
        <f t="shared" si="11"/>
        <v>0</v>
      </c>
      <c r="AA85" s="219">
        <f t="shared" si="11"/>
        <v>0</v>
      </c>
      <c r="AB85" s="219">
        <f t="shared" si="11"/>
        <v>0</v>
      </c>
      <c r="AC85" s="218">
        <f t="shared" si="11"/>
        <v>0</v>
      </c>
      <c r="AD85" s="218">
        <f t="shared" si="11"/>
        <v>0</v>
      </c>
      <c r="AE85" s="220">
        <f t="shared" si="11"/>
        <v>0</v>
      </c>
    </row>
    <row r="86" spans="1:31" hidden="1" outlineLevel="1" x14ac:dyDescent="0.3">
      <c r="A86" s="239">
        <f t="shared" si="7"/>
        <v>43027</v>
      </c>
      <c r="B86" s="58"/>
      <c r="C86" s="59">
        <f t="shared" si="5"/>
        <v>10306.299999999999</v>
      </c>
      <c r="D86" s="218">
        <f t="shared" si="11"/>
        <v>202.1</v>
      </c>
      <c r="E86" s="218">
        <f t="shared" si="11"/>
        <v>202.1</v>
      </c>
      <c r="F86" s="219">
        <f t="shared" si="11"/>
        <v>202.1</v>
      </c>
      <c r="G86" s="219">
        <f t="shared" si="11"/>
        <v>0</v>
      </c>
      <c r="H86" s="218">
        <f t="shared" si="11"/>
        <v>0</v>
      </c>
      <c r="I86" s="218">
        <f t="shared" si="11"/>
        <v>0</v>
      </c>
      <c r="J86" s="218">
        <f t="shared" si="11"/>
        <v>0</v>
      </c>
      <c r="K86" s="218">
        <f t="shared" si="11"/>
        <v>0</v>
      </c>
      <c r="L86" s="218">
        <f t="shared" ref="L86:AE86" si="12">L34*L138</f>
        <v>250</v>
      </c>
      <c r="M86" s="219">
        <f t="shared" si="12"/>
        <v>350</v>
      </c>
      <c r="N86" s="219">
        <f t="shared" si="12"/>
        <v>1400</v>
      </c>
      <c r="O86" s="218">
        <f t="shared" si="12"/>
        <v>1400</v>
      </c>
      <c r="P86" s="218">
        <f t="shared" si="12"/>
        <v>1400</v>
      </c>
      <c r="Q86" s="218">
        <f t="shared" si="12"/>
        <v>1400</v>
      </c>
      <c r="R86" s="218">
        <f t="shared" si="12"/>
        <v>1400</v>
      </c>
      <c r="S86" s="218">
        <f t="shared" si="12"/>
        <v>1050</v>
      </c>
      <c r="T86" s="219">
        <f t="shared" si="12"/>
        <v>1050</v>
      </c>
      <c r="U86" s="219">
        <f t="shared" si="12"/>
        <v>0</v>
      </c>
      <c r="V86" s="218">
        <f t="shared" si="12"/>
        <v>0</v>
      </c>
      <c r="W86" s="218">
        <f t="shared" si="12"/>
        <v>0</v>
      </c>
      <c r="X86" s="218">
        <f t="shared" si="12"/>
        <v>0</v>
      </c>
      <c r="Y86" s="218">
        <f t="shared" si="12"/>
        <v>0</v>
      </c>
      <c r="Z86" s="218">
        <f t="shared" si="12"/>
        <v>0</v>
      </c>
      <c r="AA86" s="219">
        <f t="shared" si="12"/>
        <v>0</v>
      </c>
      <c r="AB86" s="219">
        <f t="shared" si="12"/>
        <v>0</v>
      </c>
      <c r="AC86" s="218">
        <f t="shared" si="12"/>
        <v>0</v>
      </c>
      <c r="AD86" s="218">
        <f t="shared" si="12"/>
        <v>0</v>
      </c>
      <c r="AE86" s="220">
        <f t="shared" si="12"/>
        <v>0</v>
      </c>
    </row>
    <row r="87" spans="1:31" hidden="1" outlineLevel="1" x14ac:dyDescent="0.3">
      <c r="A87" s="239">
        <f t="shared" si="7"/>
        <v>43034</v>
      </c>
      <c r="B87" s="58"/>
      <c r="C87" s="59">
        <f t="shared" si="5"/>
        <v>10306.299999999999</v>
      </c>
      <c r="D87" s="218">
        <f t="shared" ref="D87:AE92" si="13">D35*D139</f>
        <v>202.1</v>
      </c>
      <c r="E87" s="218">
        <f t="shared" si="13"/>
        <v>202.1</v>
      </c>
      <c r="F87" s="219">
        <f t="shared" si="13"/>
        <v>202.1</v>
      </c>
      <c r="G87" s="219">
        <f t="shared" si="13"/>
        <v>0</v>
      </c>
      <c r="H87" s="218">
        <f t="shared" si="13"/>
        <v>0</v>
      </c>
      <c r="I87" s="218">
        <f t="shared" si="13"/>
        <v>0</v>
      </c>
      <c r="J87" s="218">
        <f t="shared" si="13"/>
        <v>0</v>
      </c>
      <c r="K87" s="218">
        <f t="shared" si="13"/>
        <v>0</v>
      </c>
      <c r="L87" s="218">
        <f t="shared" si="13"/>
        <v>250</v>
      </c>
      <c r="M87" s="219">
        <f t="shared" si="13"/>
        <v>350</v>
      </c>
      <c r="N87" s="219">
        <f t="shared" si="13"/>
        <v>1400</v>
      </c>
      <c r="O87" s="218">
        <f t="shared" si="13"/>
        <v>1400</v>
      </c>
      <c r="P87" s="218">
        <f t="shared" si="13"/>
        <v>1400</v>
      </c>
      <c r="Q87" s="218">
        <f t="shared" si="13"/>
        <v>1400</v>
      </c>
      <c r="R87" s="218">
        <f t="shared" si="13"/>
        <v>1400</v>
      </c>
      <c r="S87" s="218">
        <f t="shared" si="13"/>
        <v>1050</v>
      </c>
      <c r="T87" s="219">
        <f t="shared" si="13"/>
        <v>1050</v>
      </c>
      <c r="U87" s="219">
        <f t="shared" si="13"/>
        <v>0</v>
      </c>
      <c r="V87" s="218">
        <f t="shared" si="13"/>
        <v>0</v>
      </c>
      <c r="W87" s="218">
        <f t="shared" si="13"/>
        <v>0</v>
      </c>
      <c r="X87" s="218">
        <f t="shared" si="13"/>
        <v>0</v>
      </c>
      <c r="Y87" s="218">
        <f t="shared" si="13"/>
        <v>0</v>
      </c>
      <c r="Z87" s="218">
        <f t="shared" si="13"/>
        <v>0</v>
      </c>
      <c r="AA87" s="219">
        <f t="shared" si="13"/>
        <v>0</v>
      </c>
      <c r="AB87" s="219">
        <f t="shared" si="13"/>
        <v>0</v>
      </c>
      <c r="AC87" s="218">
        <f t="shared" si="13"/>
        <v>0</v>
      </c>
      <c r="AD87" s="218">
        <f t="shared" si="13"/>
        <v>0</v>
      </c>
      <c r="AE87" s="220">
        <f t="shared" si="13"/>
        <v>0</v>
      </c>
    </row>
    <row r="88" spans="1:31" hidden="1" outlineLevel="1" x14ac:dyDescent="0.3">
      <c r="A88" s="239">
        <f t="shared" si="7"/>
        <v>43041</v>
      </c>
      <c r="B88" s="58"/>
      <c r="C88" s="59">
        <f t="shared" si="5"/>
        <v>10306.299999999999</v>
      </c>
      <c r="D88" s="218">
        <f t="shared" si="13"/>
        <v>202.1</v>
      </c>
      <c r="E88" s="218">
        <f t="shared" si="13"/>
        <v>202.1</v>
      </c>
      <c r="F88" s="219">
        <f t="shared" si="13"/>
        <v>202.1</v>
      </c>
      <c r="G88" s="219">
        <f t="shared" si="13"/>
        <v>0</v>
      </c>
      <c r="H88" s="218">
        <f t="shared" si="13"/>
        <v>0</v>
      </c>
      <c r="I88" s="218">
        <f t="shared" si="13"/>
        <v>0</v>
      </c>
      <c r="J88" s="218">
        <f t="shared" si="13"/>
        <v>0</v>
      </c>
      <c r="K88" s="218">
        <f t="shared" si="13"/>
        <v>0</v>
      </c>
      <c r="L88" s="218">
        <f t="shared" si="13"/>
        <v>250</v>
      </c>
      <c r="M88" s="219">
        <f t="shared" si="13"/>
        <v>350</v>
      </c>
      <c r="N88" s="219">
        <f t="shared" si="13"/>
        <v>1400</v>
      </c>
      <c r="O88" s="218">
        <f t="shared" si="13"/>
        <v>1400</v>
      </c>
      <c r="P88" s="218">
        <f t="shared" si="13"/>
        <v>1400</v>
      </c>
      <c r="Q88" s="218">
        <f t="shared" si="13"/>
        <v>1400</v>
      </c>
      <c r="R88" s="218">
        <f t="shared" si="13"/>
        <v>1400</v>
      </c>
      <c r="S88" s="218">
        <f t="shared" si="13"/>
        <v>1050</v>
      </c>
      <c r="T88" s="219">
        <f t="shared" si="13"/>
        <v>1050</v>
      </c>
      <c r="U88" s="219">
        <f t="shared" si="13"/>
        <v>0</v>
      </c>
      <c r="V88" s="218">
        <f t="shared" si="13"/>
        <v>0</v>
      </c>
      <c r="W88" s="218">
        <f t="shared" si="13"/>
        <v>0</v>
      </c>
      <c r="X88" s="218">
        <f t="shared" si="13"/>
        <v>0</v>
      </c>
      <c r="Y88" s="218">
        <f t="shared" si="13"/>
        <v>0</v>
      </c>
      <c r="Z88" s="218">
        <f t="shared" si="13"/>
        <v>0</v>
      </c>
      <c r="AA88" s="219">
        <f t="shared" si="13"/>
        <v>0</v>
      </c>
      <c r="AB88" s="219">
        <f t="shared" si="13"/>
        <v>0</v>
      </c>
      <c r="AC88" s="218">
        <f t="shared" si="13"/>
        <v>0</v>
      </c>
      <c r="AD88" s="218">
        <f t="shared" si="13"/>
        <v>0</v>
      </c>
      <c r="AE88" s="220">
        <f t="shared" si="13"/>
        <v>0</v>
      </c>
    </row>
    <row r="89" spans="1:31" hidden="1" outlineLevel="1" x14ac:dyDescent="0.3">
      <c r="A89" s="239">
        <f t="shared" si="7"/>
        <v>43048</v>
      </c>
      <c r="B89" s="58"/>
      <c r="C89" s="59">
        <f t="shared" si="5"/>
        <v>10306.299999999999</v>
      </c>
      <c r="D89" s="218">
        <f t="shared" si="13"/>
        <v>202.1</v>
      </c>
      <c r="E89" s="218">
        <f t="shared" si="13"/>
        <v>202.1</v>
      </c>
      <c r="F89" s="219">
        <f t="shared" si="13"/>
        <v>202.1</v>
      </c>
      <c r="G89" s="219">
        <f t="shared" si="13"/>
        <v>0</v>
      </c>
      <c r="H89" s="218">
        <f t="shared" si="13"/>
        <v>0</v>
      </c>
      <c r="I89" s="218">
        <f t="shared" si="13"/>
        <v>0</v>
      </c>
      <c r="J89" s="218">
        <f t="shared" si="13"/>
        <v>0</v>
      </c>
      <c r="K89" s="218">
        <f t="shared" si="13"/>
        <v>0</v>
      </c>
      <c r="L89" s="218">
        <f t="shared" si="13"/>
        <v>250</v>
      </c>
      <c r="M89" s="219">
        <f t="shared" si="13"/>
        <v>350</v>
      </c>
      <c r="N89" s="219">
        <f t="shared" si="13"/>
        <v>1400</v>
      </c>
      <c r="O89" s="218">
        <f t="shared" si="13"/>
        <v>1400</v>
      </c>
      <c r="P89" s="218">
        <f t="shared" si="13"/>
        <v>1400</v>
      </c>
      <c r="Q89" s="218">
        <f t="shared" si="13"/>
        <v>1400</v>
      </c>
      <c r="R89" s="218">
        <f t="shared" si="13"/>
        <v>1400</v>
      </c>
      <c r="S89" s="218">
        <f t="shared" si="13"/>
        <v>1050</v>
      </c>
      <c r="T89" s="219">
        <f t="shared" si="13"/>
        <v>1050</v>
      </c>
      <c r="U89" s="219">
        <f t="shared" si="13"/>
        <v>0</v>
      </c>
      <c r="V89" s="218">
        <f t="shared" si="13"/>
        <v>0</v>
      </c>
      <c r="W89" s="218">
        <f t="shared" si="13"/>
        <v>0</v>
      </c>
      <c r="X89" s="218">
        <f t="shared" si="13"/>
        <v>0</v>
      </c>
      <c r="Y89" s="218">
        <f t="shared" si="13"/>
        <v>0</v>
      </c>
      <c r="Z89" s="218">
        <f t="shared" si="13"/>
        <v>0</v>
      </c>
      <c r="AA89" s="219">
        <f t="shared" si="13"/>
        <v>0</v>
      </c>
      <c r="AB89" s="219">
        <f t="shared" si="13"/>
        <v>0</v>
      </c>
      <c r="AC89" s="218">
        <f t="shared" si="13"/>
        <v>0</v>
      </c>
      <c r="AD89" s="218">
        <f t="shared" si="13"/>
        <v>0</v>
      </c>
      <c r="AE89" s="220">
        <f t="shared" si="13"/>
        <v>0</v>
      </c>
    </row>
    <row r="90" spans="1:31" hidden="1" outlineLevel="1" x14ac:dyDescent="0.3">
      <c r="A90" s="239">
        <f t="shared" si="7"/>
        <v>43055</v>
      </c>
      <c r="B90" s="58"/>
      <c r="C90" s="59">
        <f t="shared" si="5"/>
        <v>10306.299999999999</v>
      </c>
      <c r="D90" s="218">
        <f t="shared" si="13"/>
        <v>202.1</v>
      </c>
      <c r="E90" s="218">
        <f t="shared" si="13"/>
        <v>202.1</v>
      </c>
      <c r="F90" s="219">
        <f t="shared" si="13"/>
        <v>202.1</v>
      </c>
      <c r="G90" s="219">
        <f t="shared" si="13"/>
        <v>0</v>
      </c>
      <c r="H90" s="218">
        <f t="shared" si="13"/>
        <v>0</v>
      </c>
      <c r="I90" s="218">
        <f t="shared" si="13"/>
        <v>0</v>
      </c>
      <c r="J90" s="218">
        <f t="shared" si="13"/>
        <v>0</v>
      </c>
      <c r="K90" s="218">
        <f t="shared" si="13"/>
        <v>0</v>
      </c>
      <c r="L90" s="218">
        <f t="shared" si="13"/>
        <v>250</v>
      </c>
      <c r="M90" s="219">
        <f t="shared" si="13"/>
        <v>350</v>
      </c>
      <c r="N90" s="219">
        <f t="shared" si="13"/>
        <v>1400</v>
      </c>
      <c r="O90" s="218">
        <f t="shared" si="13"/>
        <v>1400</v>
      </c>
      <c r="P90" s="218">
        <f t="shared" si="13"/>
        <v>1400</v>
      </c>
      <c r="Q90" s="218">
        <f t="shared" si="13"/>
        <v>1400</v>
      </c>
      <c r="R90" s="218">
        <f t="shared" si="13"/>
        <v>1400</v>
      </c>
      <c r="S90" s="218">
        <f t="shared" si="13"/>
        <v>1050</v>
      </c>
      <c r="T90" s="219">
        <f t="shared" si="13"/>
        <v>1050</v>
      </c>
      <c r="U90" s="219">
        <f t="shared" si="13"/>
        <v>0</v>
      </c>
      <c r="V90" s="218">
        <f t="shared" si="13"/>
        <v>0</v>
      </c>
      <c r="W90" s="218">
        <f t="shared" si="13"/>
        <v>0</v>
      </c>
      <c r="X90" s="218">
        <f t="shared" si="13"/>
        <v>0</v>
      </c>
      <c r="Y90" s="218">
        <f t="shared" si="13"/>
        <v>0</v>
      </c>
      <c r="Z90" s="218">
        <f t="shared" si="13"/>
        <v>0</v>
      </c>
      <c r="AA90" s="219">
        <f t="shared" si="13"/>
        <v>0</v>
      </c>
      <c r="AB90" s="219">
        <f t="shared" si="13"/>
        <v>0</v>
      </c>
      <c r="AC90" s="218">
        <f t="shared" si="13"/>
        <v>0</v>
      </c>
      <c r="AD90" s="218">
        <f t="shared" si="13"/>
        <v>0</v>
      </c>
      <c r="AE90" s="220">
        <f t="shared" si="13"/>
        <v>0</v>
      </c>
    </row>
    <row r="91" spans="1:31" hidden="1" outlineLevel="1" x14ac:dyDescent="0.3">
      <c r="A91" s="239">
        <f t="shared" si="7"/>
        <v>43062</v>
      </c>
      <c r="B91" s="58"/>
      <c r="C91" s="59">
        <f t="shared" si="5"/>
        <v>10306.299999999999</v>
      </c>
      <c r="D91" s="218">
        <f t="shared" si="13"/>
        <v>202.1</v>
      </c>
      <c r="E91" s="218">
        <f t="shared" si="13"/>
        <v>202.1</v>
      </c>
      <c r="F91" s="219">
        <f t="shared" si="13"/>
        <v>202.1</v>
      </c>
      <c r="G91" s="219">
        <f t="shared" si="13"/>
        <v>0</v>
      </c>
      <c r="H91" s="218">
        <f t="shared" si="13"/>
        <v>0</v>
      </c>
      <c r="I91" s="218">
        <f t="shared" si="13"/>
        <v>0</v>
      </c>
      <c r="J91" s="218">
        <f t="shared" si="13"/>
        <v>0</v>
      </c>
      <c r="K91" s="218">
        <f t="shared" si="13"/>
        <v>0</v>
      </c>
      <c r="L91" s="218">
        <f t="shared" si="13"/>
        <v>250</v>
      </c>
      <c r="M91" s="219">
        <f t="shared" si="13"/>
        <v>350</v>
      </c>
      <c r="N91" s="219">
        <f t="shared" si="13"/>
        <v>1400</v>
      </c>
      <c r="O91" s="218">
        <f t="shared" si="13"/>
        <v>1400</v>
      </c>
      <c r="P91" s="218">
        <f t="shared" si="13"/>
        <v>1400</v>
      </c>
      <c r="Q91" s="218">
        <f t="shared" si="13"/>
        <v>1400</v>
      </c>
      <c r="R91" s="218">
        <f t="shared" si="13"/>
        <v>1400</v>
      </c>
      <c r="S91" s="218">
        <f t="shared" si="13"/>
        <v>1050</v>
      </c>
      <c r="T91" s="219">
        <f t="shared" si="13"/>
        <v>1050</v>
      </c>
      <c r="U91" s="219">
        <f t="shared" si="13"/>
        <v>0</v>
      </c>
      <c r="V91" s="218">
        <f t="shared" si="13"/>
        <v>0</v>
      </c>
      <c r="W91" s="218">
        <f t="shared" si="13"/>
        <v>0</v>
      </c>
      <c r="X91" s="218">
        <f t="shared" si="13"/>
        <v>0</v>
      </c>
      <c r="Y91" s="218">
        <f t="shared" si="13"/>
        <v>0</v>
      </c>
      <c r="Z91" s="218">
        <f t="shared" si="13"/>
        <v>0</v>
      </c>
      <c r="AA91" s="219">
        <f t="shared" si="13"/>
        <v>0</v>
      </c>
      <c r="AB91" s="219">
        <f t="shared" si="13"/>
        <v>0</v>
      </c>
      <c r="AC91" s="218">
        <f t="shared" si="13"/>
        <v>0</v>
      </c>
      <c r="AD91" s="218">
        <f t="shared" si="13"/>
        <v>0</v>
      </c>
      <c r="AE91" s="220">
        <f t="shared" si="13"/>
        <v>0</v>
      </c>
    </row>
    <row r="92" spans="1:31" hidden="1" outlineLevel="1" x14ac:dyDescent="0.3">
      <c r="A92" s="240">
        <f t="shared" si="7"/>
        <v>43069</v>
      </c>
      <c r="B92" s="58"/>
      <c r="C92" s="59">
        <f t="shared" si="5"/>
        <v>10306.299999999999</v>
      </c>
      <c r="D92" s="222">
        <f t="shared" si="13"/>
        <v>202.1</v>
      </c>
      <c r="E92" s="222">
        <f t="shared" si="13"/>
        <v>202.1</v>
      </c>
      <c r="F92" s="219">
        <f t="shared" si="13"/>
        <v>202.1</v>
      </c>
      <c r="G92" s="219">
        <f t="shared" si="13"/>
        <v>0</v>
      </c>
      <c r="H92" s="222">
        <f t="shared" si="13"/>
        <v>0</v>
      </c>
      <c r="I92" s="222">
        <f t="shared" si="13"/>
        <v>0</v>
      </c>
      <c r="J92" s="222">
        <f t="shared" si="13"/>
        <v>0</v>
      </c>
      <c r="K92" s="222">
        <f t="shared" si="13"/>
        <v>0</v>
      </c>
      <c r="L92" s="222">
        <f t="shared" si="13"/>
        <v>250</v>
      </c>
      <c r="M92" s="219">
        <f t="shared" si="13"/>
        <v>350</v>
      </c>
      <c r="N92" s="219">
        <f t="shared" si="13"/>
        <v>1400</v>
      </c>
      <c r="O92" s="222">
        <f t="shared" si="13"/>
        <v>1400</v>
      </c>
      <c r="P92" s="222">
        <f t="shared" si="13"/>
        <v>1400</v>
      </c>
      <c r="Q92" s="222">
        <f t="shared" si="13"/>
        <v>1400</v>
      </c>
      <c r="R92" s="222">
        <f t="shared" si="13"/>
        <v>1400</v>
      </c>
      <c r="S92" s="222">
        <f t="shared" si="13"/>
        <v>1050</v>
      </c>
      <c r="T92" s="219">
        <f t="shared" si="13"/>
        <v>1050</v>
      </c>
      <c r="U92" s="219">
        <f t="shared" si="13"/>
        <v>0</v>
      </c>
      <c r="V92" s="222">
        <f t="shared" si="13"/>
        <v>0</v>
      </c>
      <c r="W92" s="222">
        <f t="shared" si="13"/>
        <v>0</v>
      </c>
      <c r="X92" s="222">
        <f t="shared" si="13"/>
        <v>0</v>
      </c>
      <c r="Y92" s="222">
        <f t="shared" si="13"/>
        <v>0</v>
      </c>
      <c r="Z92" s="222">
        <f t="shared" si="13"/>
        <v>0</v>
      </c>
      <c r="AA92" s="219">
        <f t="shared" si="13"/>
        <v>0</v>
      </c>
      <c r="AB92" s="219">
        <f t="shared" si="13"/>
        <v>0</v>
      </c>
      <c r="AC92" s="222">
        <f t="shared" si="13"/>
        <v>0</v>
      </c>
      <c r="AD92" s="222">
        <f t="shared" si="13"/>
        <v>0</v>
      </c>
      <c r="AE92" s="224">
        <f t="shared" si="13"/>
        <v>0</v>
      </c>
    </row>
    <row r="93" spans="1:31" collapsed="1" x14ac:dyDescent="0.3">
      <c r="A93" s="57"/>
      <c r="B93" s="38"/>
      <c r="C93" s="328">
        <f t="shared" ref="C93:AE93" si="14">C82-C60</f>
        <v>-645203</v>
      </c>
      <c r="D93" s="67">
        <f t="shared" si="14"/>
        <v>-14256</v>
      </c>
      <c r="E93" s="67">
        <f t="shared" si="14"/>
        <v>-16800</v>
      </c>
      <c r="F93" s="67">
        <f t="shared" si="14"/>
        <v>-21150</v>
      </c>
      <c r="G93" s="67">
        <f t="shared" si="14"/>
        <v>-16800</v>
      </c>
      <c r="H93" s="67">
        <f t="shared" si="14"/>
        <v>-16800</v>
      </c>
      <c r="I93" s="67">
        <f t="shared" si="14"/>
        <v>-16800</v>
      </c>
      <c r="J93" s="67">
        <f t="shared" si="14"/>
        <v>-16800</v>
      </c>
      <c r="K93" s="67">
        <f t="shared" si="14"/>
        <v>-17220</v>
      </c>
      <c r="L93" s="67">
        <f t="shared" si="14"/>
        <v>-16550</v>
      </c>
      <c r="M93" s="67">
        <f t="shared" si="14"/>
        <v>-27793</v>
      </c>
      <c r="N93" s="67">
        <f t="shared" si="14"/>
        <v>-24376</v>
      </c>
      <c r="O93" s="67">
        <f t="shared" si="14"/>
        <v>-19120</v>
      </c>
      <c r="P93" s="67">
        <f t="shared" si="14"/>
        <v>-19120</v>
      </c>
      <c r="Q93" s="67">
        <f t="shared" si="14"/>
        <v>-19120</v>
      </c>
      <c r="R93" s="67">
        <f t="shared" si="14"/>
        <v>-19120</v>
      </c>
      <c r="S93" s="67">
        <f t="shared" si="14"/>
        <v>-25266</v>
      </c>
      <c r="T93" s="67">
        <f t="shared" si="14"/>
        <v>-29070</v>
      </c>
      <c r="U93" s="67">
        <f t="shared" si="14"/>
        <v>-27612</v>
      </c>
      <c r="V93" s="67">
        <f t="shared" si="14"/>
        <v>-28143</v>
      </c>
      <c r="W93" s="67">
        <f t="shared" si="14"/>
        <v>-28143</v>
      </c>
      <c r="X93" s="67">
        <f t="shared" si="14"/>
        <v>-28143</v>
      </c>
      <c r="Y93" s="67">
        <f t="shared" si="14"/>
        <v>-28143</v>
      </c>
      <c r="Z93" s="67">
        <f t="shared" si="14"/>
        <v>-28143</v>
      </c>
      <c r="AA93" s="67">
        <f t="shared" si="14"/>
        <v>-28143</v>
      </c>
      <c r="AB93" s="67">
        <f t="shared" si="14"/>
        <v>-28143</v>
      </c>
      <c r="AC93" s="67">
        <f t="shared" si="14"/>
        <v>-28143</v>
      </c>
      <c r="AD93" s="67">
        <f t="shared" si="14"/>
        <v>-28143</v>
      </c>
      <c r="AE93" s="67">
        <f t="shared" si="14"/>
        <v>-28143</v>
      </c>
    </row>
    <row r="94" spans="1:31" ht="15.6" x14ac:dyDescent="0.3">
      <c r="C94" s="283"/>
    </row>
    <row r="95" spans="1:31" ht="15.6" x14ac:dyDescent="0.3">
      <c r="C95" s="284"/>
    </row>
    <row r="96" spans="1:31" x14ac:dyDescent="0.3">
      <c r="C96" s="68">
        <f t="shared" ref="C96:T96" si="15">C44</f>
        <v>42978</v>
      </c>
      <c r="D96" s="68">
        <f t="shared" si="15"/>
        <v>42985</v>
      </c>
      <c r="E96" s="68">
        <f t="shared" si="15"/>
        <v>42992</v>
      </c>
      <c r="F96" s="68">
        <f t="shared" si="15"/>
        <v>42999</v>
      </c>
      <c r="G96" s="68">
        <f t="shared" si="15"/>
        <v>43006</v>
      </c>
      <c r="H96" s="68">
        <f t="shared" si="15"/>
        <v>43013</v>
      </c>
      <c r="I96" s="68">
        <f t="shared" si="15"/>
        <v>43020</v>
      </c>
      <c r="J96" s="68">
        <f t="shared" si="15"/>
        <v>43027</v>
      </c>
      <c r="K96" s="68">
        <f t="shared" si="15"/>
        <v>43034</v>
      </c>
      <c r="L96" s="68">
        <f t="shared" si="15"/>
        <v>43041</v>
      </c>
      <c r="M96" s="68">
        <f t="shared" si="15"/>
        <v>43048</v>
      </c>
      <c r="N96" s="68">
        <f t="shared" si="15"/>
        <v>43055</v>
      </c>
      <c r="O96" s="68">
        <f t="shared" si="15"/>
        <v>43062</v>
      </c>
      <c r="P96" s="68">
        <f t="shared" si="15"/>
        <v>43069</v>
      </c>
      <c r="Q96" s="68">
        <f t="shared" si="15"/>
        <v>43076</v>
      </c>
      <c r="R96" s="68">
        <f t="shared" si="15"/>
        <v>43083</v>
      </c>
      <c r="S96" s="68">
        <f t="shared" si="15"/>
        <v>43090</v>
      </c>
      <c r="T96" s="68">
        <f t="shared" si="15"/>
        <v>43097</v>
      </c>
      <c r="U96" s="69"/>
      <c r="V96" s="69"/>
    </row>
    <row r="97" spans="1:31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1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1" x14ac:dyDescent="0.3">
      <c r="A99" s="447" t="s">
        <v>32</v>
      </c>
      <c r="B99" s="448"/>
      <c r="C99" s="89">
        <v>2350</v>
      </c>
      <c r="D99" s="89">
        <v>6700</v>
      </c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1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1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1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1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1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1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1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1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1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1" x14ac:dyDescent="0.3">
      <c r="U109" s="107"/>
      <c r="V109" s="107"/>
    </row>
    <row r="110" spans="1:31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</row>
    <row r="111" spans="1:31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</row>
    <row r="112" spans="1:31" s="92" customFormat="1" x14ac:dyDescent="0.3">
      <c r="A112" s="51" t="s">
        <v>29</v>
      </c>
      <c r="B112" s="52"/>
      <c r="C112" s="105">
        <f>C60/C8</f>
        <v>485.83308605341244</v>
      </c>
      <c r="D112" s="55">
        <v>432</v>
      </c>
      <c r="E112" s="55">
        <v>420</v>
      </c>
      <c r="F112" s="55">
        <v>423</v>
      </c>
      <c r="G112" s="55">
        <v>420</v>
      </c>
      <c r="H112" s="55">
        <v>420</v>
      </c>
      <c r="I112" s="55">
        <v>420</v>
      </c>
      <c r="J112" s="55">
        <v>420</v>
      </c>
      <c r="K112" s="55">
        <v>420</v>
      </c>
      <c r="L112" s="55">
        <v>336</v>
      </c>
      <c r="M112" s="55">
        <v>531</v>
      </c>
      <c r="N112" s="55">
        <v>537</v>
      </c>
      <c r="O112" s="55">
        <v>456</v>
      </c>
      <c r="P112" s="55">
        <v>456</v>
      </c>
      <c r="Q112" s="55">
        <v>456</v>
      </c>
      <c r="R112" s="55">
        <v>456</v>
      </c>
      <c r="S112" s="55">
        <v>516</v>
      </c>
      <c r="T112" s="55">
        <v>502</v>
      </c>
      <c r="U112" s="55">
        <v>531</v>
      </c>
      <c r="V112" s="55">
        <v>531</v>
      </c>
      <c r="W112" s="55">
        <v>531</v>
      </c>
      <c r="X112" s="55">
        <v>531</v>
      </c>
      <c r="Y112" s="55">
        <v>531</v>
      </c>
      <c r="Z112" s="55">
        <v>531</v>
      </c>
      <c r="AA112" s="55">
        <v>531</v>
      </c>
      <c r="AB112" s="55">
        <v>531</v>
      </c>
      <c r="AC112" s="55">
        <v>531</v>
      </c>
      <c r="AD112" s="55">
        <v>531</v>
      </c>
      <c r="AE112" s="55">
        <v>531</v>
      </c>
    </row>
    <row r="113" spans="1:31" hidden="1" x14ac:dyDescent="0.3">
      <c r="A113" s="57">
        <f t="shared" ref="A113:A144" si="16">+A61</f>
        <v>42102</v>
      </c>
      <c r="B113" s="58"/>
      <c r="C113" s="59">
        <f t="shared" ref="C113:C144" si="17">IF(C9=0,0,C61/C9)</f>
        <v>148.66852309368196</v>
      </c>
      <c r="D113" s="61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</row>
    <row r="114" spans="1:31" hidden="1" x14ac:dyDescent="0.3">
      <c r="A114" s="57">
        <f t="shared" si="16"/>
        <v>42123</v>
      </c>
      <c r="B114" s="58"/>
      <c r="C114" s="282">
        <f t="shared" si="17"/>
        <v>155.61386299212597</v>
      </c>
      <c r="D114" s="61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</row>
    <row r="115" spans="1:31" hidden="1" outlineLevel="1" x14ac:dyDescent="0.3">
      <c r="A115" s="57">
        <f t="shared" si="16"/>
        <v>42142</v>
      </c>
      <c r="B115" s="58"/>
      <c r="C115" s="59">
        <f t="shared" si="17"/>
        <v>161.8797738181818</v>
      </c>
      <c r="D115" s="61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</row>
    <row r="116" spans="1:31" hidden="1" outlineLevel="1" x14ac:dyDescent="0.3">
      <c r="A116" s="57">
        <f t="shared" si="16"/>
        <v>42157</v>
      </c>
      <c r="B116" s="58"/>
      <c r="C116" s="59">
        <f t="shared" si="17"/>
        <v>158.32954940978081</v>
      </c>
      <c r="D116" s="61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</row>
    <row r="117" spans="1:31" hidden="1" outlineLevel="1" x14ac:dyDescent="0.3">
      <c r="A117" s="57">
        <f t="shared" si="16"/>
        <v>42172</v>
      </c>
      <c r="B117" s="58"/>
      <c r="C117" s="59">
        <f t="shared" si="17"/>
        <v>148.48627576499385</v>
      </c>
      <c r="D117" s="61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</row>
    <row r="118" spans="1:31" hidden="1" outlineLevel="1" x14ac:dyDescent="0.3">
      <c r="A118" s="57">
        <f t="shared" si="16"/>
        <v>42193</v>
      </c>
      <c r="B118" s="58"/>
      <c r="C118" s="59">
        <f t="shared" si="17"/>
        <v>157.17058858560796</v>
      </c>
      <c r="D118" s="61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</row>
    <row r="119" spans="1:31" hidden="1" outlineLevel="1" x14ac:dyDescent="0.3">
      <c r="A119" s="57">
        <f t="shared" si="16"/>
        <v>42200</v>
      </c>
      <c r="B119" s="58"/>
      <c r="C119" s="59">
        <f t="shared" si="17"/>
        <v>180.51205625942686</v>
      </c>
      <c r="D119" s="61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</row>
    <row r="120" spans="1:31" hidden="1" outlineLevel="1" x14ac:dyDescent="0.3">
      <c r="A120" s="57">
        <f t="shared" si="16"/>
        <v>42207</v>
      </c>
      <c r="B120" s="58"/>
      <c r="C120" s="59">
        <f t="shared" si="17"/>
        <v>167.23437587454768</v>
      </c>
      <c r="D120" s="61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</row>
    <row r="121" spans="1:31" hidden="1" outlineLevel="1" x14ac:dyDescent="0.3">
      <c r="A121" s="57">
        <f t="shared" si="16"/>
        <v>42214</v>
      </c>
      <c r="B121" s="58"/>
      <c r="C121" s="59">
        <f t="shared" si="17"/>
        <v>165.35538576429406</v>
      </c>
      <c r="D121" s="61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</row>
    <row r="122" spans="1:31" hidden="1" outlineLevel="1" x14ac:dyDescent="0.3">
      <c r="A122" s="57">
        <f t="shared" si="16"/>
        <v>42221</v>
      </c>
      <c r="B122" s="58"/>
      <c r="C122" s="59">
        <f t="shared" si="17"/>
        <v>162.53919712313004</v>
      </c>
      <c r="D122" s="61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</row>
    <row r="123" spans="1:31" hidden="1" outlineLevel="1" x14ac:dyDescent="0.3">
      <c r="A123" s="57">
        <f t="shared" si="16"/>
        <v>42228</v>
      </c>
      <c r="B123" s="58"/>
      <c r="C123" s="59">
        <f t="shared" si="17"/>
        <v>160.00967683557394</v>
      </c>
      <c r="D123" s="61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</row>
    <row r="124" spans="1:31" hidden="1" outlineLevel="1" x14ac:dyDescent="0.3">
      <c r="A124" s="57">
        <f t="shared" si="16"/>
        <v>42235</v>
      </c>
      <c r="B124" s="58"/>
      <c r="C124" s="59">
        <f t="shared" si="17"/>
        <v>173.93858383349465</v>
      </c>
      <c r="D124" s="61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</row>
    <row r="125" spans="1:31" hidden="1" outlineLevel="1" x14ac:dyDescent="0.3">
      <c r="A125" s="57">
        <f t="shared" si="16"/>
        <v>42242</v>
      </c>
      <c r="B125" s="58"/>
      <c r="C125" s="59">
        <f t="shared" si="17"/>
        <v>180.44304431934495</v>
      </c>
      <c r="D125" s="61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</row>
    <row r="126" spans="1:31" hidden="1" outlineLevel="1" x14ac:dyDescent="0.3">
      <c r="A126" s="57">
        <f t="shared" si="16"/>
        <v>42249</v>
      </c>
      <c r="B126" s="58"/>
      <c r="C126" s="59">
        <f t="shared" si="17"/>
        <v>177.7320334914611</v>
      </c>
      <c r="D126" s="61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</row>
    <row r="127" spans="1:31" hidden="1" outlineLevel="1" x14ac:dyDescent="0.3">
      <c r="A127" s="57">
        <f t="shared" si="16"/>
        <v>42256</v>
      </c>
      <c r="B127" s="58"/>
      <c r="C127" s="59">
        <f t="shared" si="17"/>
        <v>176.61120969750888</v>
      </c>
      <c r="D127" s="61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</row>
    <row r="128" spans="1:31" hidden="1" outlineLevel="1" x14ac:dyDescent="0.3">
      <c r="A128" s="57">
        <f t="shared" si="16"/>
        <v>42263</v>
      </c>
      <c r="B128" s="58"/>
      <c r="C128" s="59">
        <f t="shared" si="17"/>
        <v>178.49517506339816</v>
      </c>
      <c r="D128" s="61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</row>
    <row r="129" spans="1:31" hidden="1" outlineLevel="1" x14ac:dyDescent="0.3">
      <c r="A129" s="57">
        <f t="shared" si="16"/>
        <v>42270</v>
      </c>
      <c r="B129" s="58"/>
      <c r="C129" s="59">
        <f t="shared" si="17"/>
        <v>184.36202072226999</v>
      </c>
      <c r="D129" s="61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</row>
    <row r="130" spans="1:31" hidden="1" outlineLevel="1" x14ac:dyDescent="0.3">
      <c r="A130" s="57">
        <f t="shared" si="16"/>
        <v>42277</v>
      </c>
      <c r="B130" s="58"/>
      <c r="C130" s="59">
        <f t="shared" si="17"/>
        <v>188.20378006379588</v>
      </c>
      <c r="D130" s="61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</row>
    <row r="131" spans="1:31" collapsed="1" x14ac:dyDescent="0.3">
      <c r="A131" s="238">
        <f t="shared" si="16"/>
        <v>42978</v>
      </c>
      <c r="B131" s="58"/>
      <c r="C131" s="282">
        <f t="shared" si="17"/>
        <v>335.71428571428572</v>
      </c>
      <c r="D131" s="214">
        <f>IFERROR(AVERAGEIF('Pick up PMC'!AX4:AX6,"&gt;0"),0)</f>
        <v>0</v>
      </c>
      <c r="E131" s="214">
        <f>IFERROR(AVERAGEIF('Pick up PMC'!AY4:AY6,"&gt;0"),0)</f>
        <v>0</v>
      </c>
      <c r="F131" s="219">
        <f>IFERROR(AVERAGEIF('Pick up PMC'!AZ4:AZ6,"&gt;0"),0)</f>
        <v>0</v>
      </c>
      <c r="G131" s="219">
        <f>IFERROR(AVERAGEIF('Pick up PMC'!BA4:BA6,"&gt;0"),0)</f>
        <v>0</v>
      </c>
      <c r="H131" s="214">
        <f>IFERROR(AVERAGEIF('Pick up PMC'!BB4:BB6,"&gt;0"),0)</f>
        <v>0</v>
      </c>
      <c r="I131" s="214">
        <f>IFERROR(AVERAGEIF('Pick up PMC'!BC4:BC6,"&gt;0"),0)</f>
        <v>0</v>
      </c>
      <c r="J131" s="214">
        <f>IFERROR(AVERAGEIF('Pick up PMC'!BD4:BD6,"&gt;0"),0)</f>
        <v>0</v>
      </c>
      <c r="K131" s="214">
        <f>IFERROR(AVERAGEIF('Pick up PMC'!BE4:BE6,"&gt;0"),0)</f>
        <v>0</v>
      </c>
      <c r="L131" s="214">
        <f>IFERROR(AVERAGEIF('Pick up PMC'!BF4:BF6,"&gt;0"),0)</f>
        <v>250</v>
      </c>
      <c r="M131" s="219">
        <f>IFERROR(AVERAGEIF('Pick up PMC'!BG4:BG6,"&gt;0"),0)</f>
        <v>350</v>
      </c>
      <c r="N131" s="219">
        <f>IFERROR(AVERAGEIF('Pick up PMC'!BH4:BH6,"&gt;0"),0)</f>
        <v>350</v>
      </c>
      <c r="O131" s="214">
        <f>IFERROR(AVERAGEIF('Pick up PMC'!BI4:BI6,"&gt;0"),0)</f>
        <v>350</v>
      </c>
      <c r="P131" s="214">
        <f>IFERROR(AVERAGEIF('Pick up PMC'!BJ4:BJ6,"&gt;0"),0)</f>
        <v>350</v>
      </c>
      <c r="Q131" s="214">
        <f>IFERROR(AVERAGEIF('Pick up PMC'!BK4:BK6,"&gt;0"),0)</f>
        <v>350</v>
      </c>
      <c r="R131" s="214">
        <f>IFERROR(AVERAGEIF('Pick up PMC'!BL4:BL6,"&gt;0"),0)</f>
        <v>350</v>
      </c>
      <c r="S131" s="214">
        <f>IFERROR(AVERAGEIF('Pick up PMC'!BM4:BM6,"&gt;0"),0)</f>
        <v>0</v>
      </c>
      <c r="T131" s="219">
        <f>IFERROR(AVERAGEIF('Pick up PMC'!BN4:BN6,"&gt;0"),0)</f>
        <v>0</v>
      </c>
      <c r="U131" s="219">
        <f>IFERROR(AVERAGEIF('Pick up PMC'!BO4:BO6,"&gt;0"),0)</f>
        <v>0</v>
      </c>
      <c r="V131" s="214">
        <f>IFERROR(AVERAGEIF('Pick up PMC'!BP4:BP6,"&gt;0"),0)</f>
        <v>0</v>
      </c>
      <c r="W131" s="214">
        <f>IFERROR(AVERAGEIF('Pick up PMC'!BQ4:BQ6,"&gt;0"),0)</f>
        <v>0</v>
      </c>
      <c r="X131" s="214">
        <f>IFERROR(AVERAGEIF('Pick up PMC'!BR4:BR6,"&gt;0"),0)</f>
        <v>0</v>
      </c>
      <c r="Y131" s="214">
        <f>IFERROR(AVERAGEIF('Pick up PMC'!BS4:BS6,"&gt;0"),0)</f>
        <v>0</v>
      </c>
      <c r="Z131" s="214">
        <f>IFERROR(AVERAGEIF('Pick up PMC'!BT4:BT6,"&gt;0"),0)</f>
        <v>0</v>
      </c>
      <c r="AA131" s="219">
        <f>IFERROR(AVERAGEIF('Pick up PMC'!BU4:BU6,"&gt;0"),0)</f>
        <v>0</v>
      </c>
      <c r="AB131" s="219">
        <f>IFERROR(AVERAGEIF('Pick up PMC'!BV4:BV6,"&gt;0"),0)</f>
        <v>0</v>
      </c>
      <c r="AC131" s="214">
        <f>IFERROR(AVERAGEIF('Pick up PMC'!BW4:BW6,"&gt;0"),0)</f>
        <v>0</v>
      </c>
      <c r="AD131" s="214">
        <f>IFERROR(AVERAGEIF('Pick up PMC'!BX4:BX6,"&gt;0"),0)</f>
        <v>0</v>
      </c>
      <c r="AE131" s="216">
        <f>IFERROR(AVERAGEIF('Pick up PMC'!BY4:BY6,"&gt;0"),0)</f>
        <v>0</v>
      </c>
    </row>
    <row r="132" spans="1:31" x14ac:dyDescent="0.3">
      <c r="A132" s="239">
        <f t="shared" si="16"/>
        <v>42985</v>
      </c>
      <c r="B132" s="58"/>
      <c r="C132" s="282">
        <f t="shared" si="17"/>
        <v>692.85714285714289</v>
      </c>
      <c r="D132" s="218">
        <f>IFERROR(AVERAGEIF('Pick up PMC'!AX4:AX9,"&gt;0"),0)</f>
        <v>0</v>
      </c>
      <c r="E132" s="218">
        <f>IFERROR(AVERAGEIF('Pick up PMC'!AY4:AY9,"&gt;0"),0)</f>
        <v>0</v>
      </c>
      <c r="F132" s="219">
        <f>IFERROR(AVERAGEIF('Pick up PMC'!AZ4:AZ9,"&gt;0"),0)</f>
        <v>0</v>
      </c>
      <c r="G132" s="219">
        <f>IFERROR(AVERAGEIF('Pick up PMC'!BA4:BA9,"&gt;0"),0)</f>
        <v>0</v>
      </c>
      <c r="H132" s="218">
        <f>IFERROR(AVERAGEIF('Pick up PMC'!BB4:BB9,"&gt;0"),0)</f>
        <v>0</v>
      </c>
      <c r="I132" s="218">
        <f>IFERROR(AVERAGEIF('Pick up PMC'!BC4:BC9,"&gt;0"),0)</f>
        <v>0</v>
      </c>
      <c r="J132" s="218">
        <f>IFERROR(AVERAGEIF('Pick up PMC'!BD4:BD9,"&gt;0"),0)</f>
        <v>0</v>
      </c>
      <c r="K132" s="218">
        <f>IFERROR(AVERAGEIF('Pick up PMC'!BE4:BE9,"&gt;0"),0)</f>
        <v>0</v>
      </c>
      <c r="L132" s="218">
        <f>IFERROR(AVERAGEIF('Pick up PMC'!BF4:BF9,"&gt;0"),0)</f>
        <v>250</v>
      </c>
      <c r="M132" s="219">
        <f>IFERROR(AVERAGEIF('Pick up PMC'!BG4:BG9,"&gt;0"),0)</f>
        <v>350</v>
      </c>
      <c r="N132" s="219">
        <f>IFERROR(AVERAGEIF('Pick up PMC'!BH4:BH9,"&gt;0"),0)</f>
        <v>700</v>
      </c>
      <c r="O132" s="218">
        <f>IFERROR(AVERAGEIF('Pick up PMC'!BI4:BI9,"&gt;0"),0)</f>
        <v>700</v>
      </c>
      <c r="P132" s="218">
        <f>IFERROR(AVERAGEIF('Pick up PMC'!BJ4:BJ9,"&gt;0"),0)</f>
        <v>700</v>
      </c>
      <c r="Q132" s="218">
        <f>IFERROR(AVERAGEIF('Pick up PMC'!BK4:BK9,"&gt;0"),0)</f>
        <v>700</v>
      </c>
      <c r="R132" s="218">
        <f>IFERROR(AVERAGEIF('Pick up PMC'!BL4:BL9,"&gt;0"),0)</f>
        <v>700</v>
      </c>
      <c r="S132" s="218">
        <f>IFERROR(AVERAGEIF('Pick up PMC'!BM4:BM9,"&gt;0"),0)</f>
        <v>1050</v>
      </c>
      <c r="T132" s="219">
        <f>IFERROR(AVERAGEIF('Pick up PMC'!BN4:BN9,"&gt;0"),0)</f>
        <v>1050</v>
      </c>
      <c r="U132" s="219">
        <f>IFERROR(AVERAGEIF('Pick up PMC'!BO4:BO9,"&gt;0"),0)</f>
        <v>0</v>
      </c>
      <c r="V132" s="218">
        <f>IFERROR(AVERAGEIF('Pick up PMC'!BP4:BP9,"&gt;0"),0)</f>
        <v>0</v>
      </c>
      <c r="W132" s="218">
        <f>IFERROR(AVERAGEIF('Pick up PMC'!BQ4:BQ9,"&gt;0"),0)</f>
        <v>0</v>
      </c>
      <c r="X132" s="218">
        <f>IFERROR(AVERAGEIF('Pick up PMC'!BR4:BR9,"&gt;0"),0)</f>
        <v>0</v>
      </c>
      <c r="Y132" s="218">
        <f>IFERROR(AVERAGEIF('Pick up PMC'!BS4:BS9,"&gt;0"),0)</f>
        <v>0</v>
      </c>
      <c r="Z132" s="218">
        <f>IFERROR(AVERAGEIF('Pick up PMC'!BT4:BT9,"&gt;0"),0)</f>
        <v>0</v>
      </c>
      <c r="AA132" s="219">
        <f>IFERROR(AVERAGEIF('Pick up PMC'!BU4:BU9,"&gt;0"),0)</f>
        <v>0</v>
      </c>
      <c r="AB132" s="219">
        <f>IFERROR(AVERAGEIF('Pick up PMC'!BV4:BV9,"&gt;0"),0)</f>
        <v>0</v>
      </c>
      <c r="AC132" s="218">
        <f>IFERROR(AVERAGEIF('Pick up PMC'!BW4:BW9,"&gt;0"),0)</f>
        <v>0</v>
      </c>
      <c r="AD132" s="218">
        <f>IFERROR(AVERAGEIF('Pick up PMC'!BX4:BX9,"&gt;0"),0)</f>
        <v>0</v>
      </c>
      <c r="AE132" s="220">
        <f>IFERROR(AVERAGEIF('Pick up PMC'!BY4:BY9,"&gt;0"),0)</f>
        <v>0</v>
      </c>
    </row>
    <row r="133" spans="1:31" x14ac:dyDescent="0.3">
      <c r="A133" s="239">
        <f t="shared" si="16"/>
        <v>42992</v>
      </c>
      <c r="B133" s="58"/>
      <c r="C133" s="282">
        <f t="shared" si="17"/>
        <v>692.85714285714289</v>
      </c>
      <c r="D133" s="218">
        <f>IFERROR(AVERAGEIF('Pick up PMC'!AX4:AX12,"&gt;0"),0)</f>
        <v>0</v>
      </c>
      <c r="E133" s="218">
        <f>IFERROR(AVERAGEIF('Pick up PMC'!AY4:AY12,"&gt;0"),0)</f>
        <v>0</v>
      </c>
      <c r="F133" s="219">
        <f>IFERROR(AVERAGEIF('Pick up PMC'!AZ4:AZ12,"&gt;0"),0)</f>
        <v>0</v>
      </c>
      <c r="G133" s="219">
        <f>IFERROR(AVERAGEIF('Pick up PMC'!BA4:BA12,"&gt;0"),0)</f>
        <v>0</v>
      </c>
      <c r="H133" s="218">
        <f>IFERROR(AVERAGEIF('Pick up PMC'!BB4:BB12,"&gt;0"),0)</f>
        <v>0</v>
      </c>
      <c r="I133" s="218">
        <f>IFERROR(AVERAGEIF('Pick up PMC'!BC4:BC12,"&gt;0"),0)</f>
        <v>0</v>
      </c>
      <c r="J133" s="218">
        <f>IFERROR(AVERAGEIF('Pick up PMC'!BD4:BD12,"&gt;0"),0)</f>
        <v>0</v>
      </c>
      <c r="K133" s="218">
        <f>IFERROR(AVERAGEIF('Pick up PMC'!BE4:BE12,"&gt;0"),0)</f>
        <v>0</v>
      </c>
      <c r="L133" s="218">
        <f>IFERROR(AVERAGEIF('Pick up PMC'!BF4:BF12,"&gt;0"),0)</f>
        <v>250</v>
      </c>
      <c r="M133" s="219">
        <f>IFERROR(AVERAGEIF('Pick up PMC'!BG4:BG12,"&gt;0"),0)</f>
        <v>350</v>
      </c>
      <c r="N133" s="219">
        <f>IFERROR(AVERAGEIF('Pick up PMC'!BH4:BH12,"&gt;0"),0)</f>
        <v>700</v>
      </c>
      <c r="O133" s="218">
        <f>IFERROR(AVERAGEIF('Pick up PMC'!BI4:BI12,"&gt;0"),0)</f>
        <v>700</v>
      </c>
      <c r="P133" s="218">
        <f>IFERROR(AVERAGEIF('Pick up PMC'!BJ4:BJ12,"&gt;0"),0)</f>
        <v>700</v>
      </c>
      <c r="Q133" s="218">
        <f>IFERROR(AVERAGEIF('Pick up PMC'!BK4:BK12,"&gt;0"),0)</f>
        <v>700</v>
      </c>
      <c r="R133" s="218">
        <f>IFERROR(AVERAGEIF('Pick up PMC'!BL4:BL12,"&gt;0"),0)</f>
        <v>700</v>
      </c>
      <c r="S133" s="218">
        <f>IFERROR(AVERAGEIF('Pick up PMC'!BM4:BM12,"&gt;0"),0)</f>
        <v>1050</v>
      </c>
      <c r="T133" s="219">
        <f>IFERROR(AVERAGEIF('Pick up PMC'!BN4:BN12,"&gt;0"),0)</f>
        <v>1050</v>
      </c>
      <c r="U133" s="219">
        <f>IFERROR(AVERAGEIF('Pick up PMC'!BO4:BO12,"&gt;0"),0)</f>
        <v>0</v>
      </c>
      <c r="V133" s="218">
        <f>IFERROR(AVERAGEIF('Pick up PMC'!BP4:BP12,"&gt;0"),0)</f>
        <v>0</v>
      </c>
      <c r="W133" s="218">
        <f>IFERROR(AVERAGEIF('Pick up PMC'!BQ4:BQ12,"&gt;0"),0)</f>
        <v>0</v>
      </c>
      <c r="X133" s="218">
        <f>IFERROR(AVERAGEIF('Pick up PMC'!BR4:BR12,"&gt;0"),0)</f>
        <v>0</v>
      </c>
      <c r="Y133" s="218">
        <f>IFERROR(AVERAGEIF('Pick up PMC'!BS4:BS12,"&gt;0"),0)</f>
        <v>0</v>
      </c>
      <c r="Z133" s="218">
        <f>IFERROR(AVERAGEIF('Pick up PMC'!BT4:BT12,"&gt;0"),0)</f>
        <v>0</v>
      </c>
      <c r="AA133" s="219">
        <f>IFERROR(AVERAGEIF('Pick up PMC'!BU4:BU12,"&gt;0"),0)</f>
        <v>0</v>
      </c>
      <c r="AB133" s="219">
        <f>IFERROR(AVERAGEIF('Pick up PMC'!BV4:BV12,"&gt;0"),0)</f>
        <v>0</v>
      </c>
      <c r="AC133" s="218">
        <f>IFERROR(AVERAGEIF('Pick up PMC'!BW4:BW12,"&gt;0"),0)</f>
        <v>0</v>
      </c>
      <c r="AD133" s="218">
        <f>IFERROR(AVERAGEIF('Pick up PMC'!BX4:BX12,"&gt;0"),0)</f>
        <v>0</v>
      </c>
      <c r="AE133" s="220">
        <f>IFERROR(AVERAGEIF('Pick up PMC'!BY4:BY12,"&gt;0"),0)</f>
        <v>0</v>
      </c>
    </row>
    <row r="134" spans="1:31" x14ac:dyDescent="0.3">
      <c r="A134" s="239">
        <f t="shared" si="16"/>
        <v>42999</v>
      </c>
      <c r="B134" s="58"/>
      <c r="C134" s="282">
        <f t="shared" si="17"/>
        <v>692.85714285714289</v>
      </c>
      <c r="D134" s="218">
        <f>IFERROR(AVERAGEIF('Pick up PMC'!AX4:AX15,"&gt;0"),0)</f>
        <v>0</v>
      </c>
      <c r="E134" s="218">
        <f>IFERROR(AVERAGEIF('Pick up PMC'!AY4:AY15,"&gt;0"),0)</f>
        <v>0</v>
      </c>
      <c r="F134" s="219">
        <f>IFERROR(AVERAGEIF('Pick up PMC'!AZ4:AZ15,"&gt;0"),0)</f>
        <v>0</v>
      </c>
      <c r="G134" s="219">
        <f>IFERROR(AVERAGEIF('Pick up PMC'!BA4:BA15,"&gt;0"),0)</f>
        <v>0</v>
      </c>
      <c r="H134" s="218">
        <f>IFERROR(AVERAGEIF('Pick up PMC'!BB4:BB15,"&gt;0"),0)</f>
        <v>0</v>
      </c>
      <c r="I134" s="218">
        <f>IFERROR(AVERAGEIF('Pick up PMC'!BC4:BC15,"&gt;0"),0)</f>
        <v>0</v>
      </c>
      <c r="J134" s="218">
        <f>IFERROR(AVERAGEIF('Pick up PMC'!BD4:BD15,"&gt;0"),0)</f>
        <v>0</v>
      </c>
      <c r="K134" s="218">
        <f>IFERROR(AVERAGEIF('Pick up PMC'!BE4:BE15,"&gt;0"),0)</f>
        <v>0</v>
      </c>
      <c r="L134" s="218">
        <f>IFERROR(AVERAGEIF('Pick up PMC'!BF4:BF15,"&gt;0"),0)</f>
        <v>250</v>
      </c>
      <c r="M134" s="219">
        <f>IFERROR(AVERAGEIF('Pick up PMC'!BG4:BG15,"&gt;0"),0)</f>
        <v>350</v>
      </c>
      <c r="N134" s="219">
        <f>IFERROR(AVERAGEIF('Pick up PMC'!BH4:BH15,"&gt;0"),0)</f>
        <v>700</v>
      </c>
      <c r="O134" s="218">
        <f>IFERROR(AVERAGEIF('Pick up PMC'!BI4:BI15,"&gt;0"),0)</f>
        <v>700</v>
      </c>
      <c r="P134" s="218">
        <f>IFERROR(AVERAGEIF('Pick up PMC'!BJ4:BJ15,"&gt;0"),0)</f>
        <v>700</v>
      </c>
      <c r="Q134" s="218">
        <f>IFERROR(AVERAGEIF('Pick up PMC'!BK4:BK15,"&gt;0"),0)</f>
        <v>700</v>
      </c>
      <c r="R134" s="218">
        <f>IFERROR(AVERAGEIF('Pick up PMC'!BL4:BL15,"&gt;0"),0)</f>
        <v>700</v>
      </c>
      <c r="S134" s="218">
        <f>IFERROR(AVERAGEIF('Pick up PMC'!BM4:BM15,"&gt;0"),0)</f>
        <v>1050</v>
      </c>
      <c r="T134" s="219">
        <f>IFERROR(AVERAGEIF('Pick up PMC'!BN4:BN15,"&gt;0"),0)</f>
        <v>1050</v>
      </c>
      <c r="U134" s="219">
        <f>IFERROR(AVERAGEIF('Pick up PMC'!BO4:BO15,"&gt;0"),0)</f>
        <v>0</v>
      </c>
      <c r="V134" s="218">
        <f>IFERROR(AVERAGEIF('Pick up PMC'!BP4:BP15,"&gt;0"),0)</f>
        <v>0</v>
      </c>
      <c r="W134" s="218">
        <f>IFERROR(AVERAGEIF('Pick up PMC'!BQ4:BQ15,"&gt;0"),0)</f>
        <v>0</v>
      </c>
      <c r="X134" s="218">
        <f>IFERROR(AVERAGEIF('Pick up PMC'!BR4:BR15,"&gt;0"),0)</f>
        <v>0</v>
      </c>
      <c r="Y134" s="218">
        <f>IFERROR(AVERAGEIF('Pick up PMC'!BS4:BS15,"&gt;0"),0)</f>
        <v>0</v>
      </c>
      <c r="Z134" s="218">
        <f>IFERROR(AVERAGEIF('Pick up PMC'!BT4:BT15,"&gt;0"),0)</f>
        <v>0</v>
      </c>
      <c r="AA134" s="219">
        <f>IFERROR(AVERAGEIF('Pick up PMC'!BU4:BU15,"&gt;0"),0)</f>
        <v>0</v>
      </c>
      <c r="AB134" s="219">
        <f>IFERROR(AVERAGEIF('Pick up PMC'!BV4:BV15,"&gt;0"),0)</f>
        <v>0</v>
      </c>
      <c r="AC134" s="218">
        <f>IFERROR(AVERAGEIF('Pick up PMC'!BW4:BW15,"&gt;0"),0)</f>
        <v>0</v>
      </c>
      <c r="AD134" s="218">
        <f>IFERROR(AVERAGEIF('Pick up PMC'!BX4:BX15,"&gt;0"),0)</f>
        <v>0</v>
      </c>
      <c r="AE134" s="220">
        <f>IFERROR(AVERAGEIF('Pick up PMC'!BY4:BY15,"&gt;0"),0)</f>
        <v>0</v>
      </c>
    </row>
    <row r="135" spans="1:31" x14ac:dyDescent="0.3">
      <c r="A135" s="239">
        <f t="shared" si="16"/>
        <v>43006</v>
      </c>
      <c r="B135" s="58"/>
      <c r="C135" s="282">
        <f t="shared" si="17"/>
        <v>692.85714285714289</v>
      </c>
      <c r="D135" s="218">
        <f>IFERROR(AVERAGEIF('Pick up PMC'!AX4:AX18,"&gt;0"),0)</f>
        <v>0</v>
      </c>
      <c r="E135" s="218">
        <f>IFERROR(AVERAGEIF('Pick up PMC'!AY4:AY18,"&gt;0"),0)</f>
        <v>0</v>
      </c>
      <c r="F135" s="219">
        <f>IFERROR(AVERAGEIF('Pick up PMC'!AZ4:AZ18,"&gt;0"),0)</f>
        <v>0</v>
      </c>
      <c r="G135" s="219">
        <f>IFERROR(AVERAGEIF('Pick up PMC'!BA4:BA18,"&gt;0"),0)</f>
        <v>0</v>
      </c>
      <c r="H135" s="218">
        <f>IFERROR(AVERAGEIF('Pick up PMC'!BB4:BB18,"&gt;0"),0)</f>
        <v>0</v>
      </c>
      <c r="I135" s="218">
        <f>IFERROR(AVERAGEIF('Pick up PMC'!BC4:BC18,"&gt;0"),0)</f>
        <v>0</v>
      </c>
      <c r="J135" s="218">
        <f>IFERROR(AVERAGEIF('Pick up PMC'!BD4:BD18,"&gt;0"),0)</f>
        <v>0</v>
      </c>
      <c r="K135" s="218">
        <f>IFERROR(AVERAGEIF('Pick up PMC'!BE4:BE18,"&gt;0"),0)</f>
        <v>0</v>
      </c>
      <c r="L135" s="218">
        <f>IFERROR(AVERAGEIF('Pick up PMC'!BF4:BF18,"&gt;0"),0)</f>
        <v>250</v>
      </c>
      <c r="M135" s="219">
        <f>IFERROR(AVERAGEIF('Pick up PMC'!BG4:BG18,"&gt;0"),0)</f>
        <v>350</v>
      </c>
      <c r="N135" s="219">
        <f>IFERROR(AVERAGEIF('Pick up PMC'!BH4:BH18,"&gt;0"),0)</f>
        <v>700</v>
      </c>
      <c r="O135" s="218">
        <f>IFERROR(AVERAGEIF('Pick up PMC'!BI4:BI18,"&gt;0"),0)</f>
        <v>700</v>
      </c>
      <c r="P135" s="218">
        <f>IFERROR(AVERAGEIF('Pick up PMC'!BJ4:BJ18,"&gt;0"),0)</f>
        <v>700</v>
      </c>
      <c r="Q135" s="218">
        <f>IFERROR(AVERAGEIF('Pick up PMC'!BK4:BK18,"&gt;0"),0)</f>
        <v>700</v>
      </c>
      <c r="R135" s="218">
        <f>IFERROR(AVERAGEIF('Pick up PMC'!BL4:BL18,"&gt;0"),0)</f>
        <v>700</v>
      </c>
      <c r="S135" s="218">
        <f>IFERROR(AVERAGEIF('Pick up PMC'!BM4:BM18,"&gt;0"),0)</f>
        <v>1050</v>
      </c>
      <c r="T135" s="219">
        <f>IFERROR(AVERAGEIF('Pick up PMC'!BN4:BN18,"&gt;0"),0)</f>
        <v>1050</v>
      </c>
      <c r="U135" s="219">
        <f>IFERROR(AVERAGEIF('Pick up PMC'!BO4:BO18,"&gt;0"),0)</f>
        <v>0</v>
      </c>
      <c r="V135" s="218">
        <f>IFERROR(AVERAGEIF('Pick up PMC'!BP4:BP18,"&gt;0"),0)</f>
        <v>0</v>
      </c>
      <c r="W135" s="218">
        <f>IFERROR(AVERAGEIF('Pick up PMC'!BQ4:BQ18,"&gt;0"),0)</f>
        <v>0</v>
      </c>
      <c r="X135" s="218">
        <f>IFERROR(AVERAGEIF('Pick up PMC'!BR4:BR18,"&gt;0"),0)</f>
        <v>0</v>
      </c>
      <c r="Y135" s="218">
        <f>IFERROR(AVERAGEIF('Pick up PMC'!BS4:BS18,"&gt;0"),0)</f>
        <v>0</v>
      </c>
      <c r="Z135" s="218">
        <f>IFERROR(AVERAGEIF('Pick up PMC'!BT4:BT18,"&gt;0"),0)</f>
        <v>0</v>
      </c>
      <c r="AA135" s="219">
        <f>IFERROR(AVERAGEIF('Pick up PMC'!BU4:BU18,"&gt;0"),0)</f>
        <v>0</v>
      </c>
      <c r="AB135" s="219">
        <f>IFERROR(AVERAGEIF('Pick up PMC'!BV4:BV18,"&gt;0"),0)</f>
        <v>0</v>
      </c>
      <c r="AC135" s="218">
        <f>IFERROR(AVERAGEIF('Pick up PMC'!BW4:BW18,"&gt;0"),0)</f>
        <v>0</v>
      </c>
      <c r="AD135" s="218">
        <f>IFERROR(AVERAGEIF('Pick up PMC'!BX4:BX18,"&gt;0"),0)</f>
        <v>0</v>
      </c>
      <c r="AE135" s="220">
        <f>IFERROR(AVERAGEIF('Pick up PMC'!BY4:BY18,"&gt;0"),0)</f>
        <v>0</v>
      </c>
    </row>
    <row r="136" spans="1:31" x14ac:dyDescent="0.3">
      <c r="A136" s="239">
        <f t="shared" si="16"/>
        <v>43013</v>
      </c>
      <c r="B136" s="58"/>
      <c r="C136" s="282">
        <f t="shared" si="17"/>
        <v>692.85714285714289</v>
      </c>
      <c r="D136" s="218">
        <f>IFERROR(AVERAGEIF('Pick up PMC'!AX4:AX21,"&gt;0"),0)</f>
        <v>0</v>
      </c>
      <c r="E136" s="218">
        <f>IFERROR(AVERAGEIF('Pick up PMC'!AY4:AY21,"&gt;0"),0)</f>
        <v>0</v>
      </c>
      <c r="F136" s="219">
        <f>IFERROR(AVERAGEIF('Pick up PMC'!AZ4:AZ21,"&gt;0"),0)</f>
        <v>0</v>
      </c>
      <c r="G136" s="219">
        <f>IFERROR(AVERAGEIF('Pick up PMC'!BA4:BA21,"&gt;0"),0)</f>
        <v>0</v>
      </c>
      <c r="H136" s="218">
        <f>IFERROR(AVERAGEIF('Pick up PMC'!BB4:BB21,"&gt;0"),0)</f>
        <v>0</v>
      </c>
      <c r="I136" s="218">
        <f>IFERROR(AVERAGEIF('Pick up PMC'!BC4:BC21,"&gt;0"),0)</f>
        <v>0</v>
      </c>
      <c r="J136" s="218">
        <f>IFERROR(AVERAGEIF('Pick up PMC'!BD4:BD21,"&gt;0"),0)</f>
        <v>0</v>
      </c>
      <c r="K136" s="218">
        <f>IFERROR(AVERAGEIF('Pick up PMC'!BE4:BE21,"&gt;0"),0)</f>
        <v>0</v>
      </c>
      <c r="L136" s="218">
        <f>IFERROR(AVERAGEIF('Pick up PMC'!BF4:BF21,"&gt;0"),0)</f>
        <v>250</v>
      </c>
      <c r="M136" s="219">
        <f>IFERROR(AVERAGEIF('Pick up PMC'!BG4:BG21,"&gt;0"),0)</f>
        <v>350</v>
      </c>
      <c r="N136" s="219">
        <f>IFERROR(AVERAGEIF('Pick up PMC'!BH4:BH21,"&gt;0"),0)</f>
        <v>700</v>
      </c>
      <c r="O136" s="218">
        <f>IFERROR(AVERAGEIF('Pick up PMC'!BI4:BI21,"&gt;0"),0)</f>
        <v>700</v>
      </c>
      <c r="P136" s="218">
        <f>IFERROR(AVERAGEIF('Pick up PMC'!BJ4:BJ21,"&gt;0"),0)</f>
        <v>700</v>
      </c>
      <c r="Q136" s="218">
        <f>IFERROR(AVERAGEIF('Pick up PMC'!BK4:BK21,"&gt;0"),0)</f>
        <v>700</v>
      </c>
      <c r="R136" s="218">
        <f>IFERROR(AVERAGEIF('Pick up PMC'!BL4:BL21,"&gt;0"),0)</f>
        <v>700</v>
      </c>
      <c r="S136" s="218">
        <f>IFERROR(AVERAGEIF('Pick up PMC'!BM4:BM21,"&gt;0"),0)</f>
        <v>1050</v>
      </c>
      <c r="T136" s="219">
        <f>IFERROR(AVERAGEIF('Pick up PMC'!BN4:BN21,"&gt;0"),0)</f>
        <v>1050</v>
      </c>
      <c r="U136" s="219">
        <f>IFERROR(AVERAGEIF('Pick up PMC'!BO4:BO21,"&gt;0"),0)</f>
        <v>0</v>
      </c>
      <c r="V136" s="218">
        <f>IFERROR(AVERAGEIF('Pick up PMC'!BP4:BP21,"&gt;0"),0)</f>
        <v>0</v>
      </c>
      <c r="W136" s="218">
        <f>IFERROR(AVERAGEIF('Pick up PMC'!BQ4:BQ21,"&gt;0"),0)</f>
        <v>0</v>
      </c>
      <c r="X136" s="218">
        <f>IFERROR(AVERAGEIF('Pick up PMC'!BR4:BR21,"&gt;0"),0)</f>
        <v>0</v>
      </c>
      <c r="Y136" s="218">
        <f>IFERROR(AVERAGEIF('Pick up PMC'!BS4:BS21,"&gt;0"),0)</f>
        <v>0</v>
      </c>
      <c r="Z136" s="218">
        <f>IFERROR(AVERAGEIF('Pick up PMC'!BT4:BT21,"&gt;0"),0)</f>
        <v>0</v>
      </c>
      <c r="AA136" s="219">
        <f>IFERROR(AVERAGEIF('Pick up PMC'!BU4:BU21,"&gt;0"),0)</f>
        <v>0</v>
      </c>
      <c r="AB136" s="219">
        <f>IFERROR(AVERAGEIF('Pick up PMC'!BV4:BV21,"&gt;0"),0)</f>
        <v>0</v>
      </c>
      <c r="AC136" s="218">
        <f>IFERROR(AVERAGEIF('Pick up PMC'!BW4:BW21,"&gt;0"),0)</f>
        <v>0</v>
      </c>
      <c r="AD136" s="218">
        <f>IFERROR(AVERAGEIF('Pick up PMC'!BX4:BX21,"&gt;0"),0)</f>
        <v>0</v>
      </c>
      <c r="AE136" s="220">
        <f>IFERROR(AVERAGEIF('Pick up PMC'!BY4:BY21,"&gt;0"),0)</f>
        <v>0</v>
      </c>
    </row>
    <row r="137" spans="1:31" outlineLevel="1" x14ac:dyDescent="0.3">
      <c r="A137" s="239">
        <f t="shared" si="16"/>
        <v>43020</v>
      </c>
      <c r="B137" s="58"/>
      <c r="C137" s="282">
        <f t="shared" si="17"/>
        <v>606.25294117647059</v>
      </c>
      <c r="D137" s="218">
        <f>IFERROR(AVERAGEIF('Pick up PMC'!AX4:AX24,"&gt;0"),0)</f>
        <v>202.1</v>
      </c>
      <c r="E137" s="218">
        <f>IFERROR(AVERAGEIF('Pick up PMC'!AY4:AY24,"&gt;0"),0)</f>
        <v>202.1</v>
      </c>
      <c r="F137" s="219">
        <f>IFERROR(AVERAGEIF('Pick up PMC'!AZ4:AZ24,"&gt;0"),0)</f>
        <v>202.1</v>
      </c>
      <c r="G137" s="219">
        <f>IFERROR(AVERAGEIF('Pick up PMC'!BA4:BA24,"&gt;0"),0)</f>
        <v>0</v>
      </c>
      <c r="H137" s="218">
        <f>IFERROR(AVERAGEIF('Pick up PMC'!BB4:BB24,"&gt;0"),0)</f>
        <v>0</v>
      </c>
      <c r="I137" s="218">
        <f>IFERROR(AVERAGEIF('Pick up PMC'!BC4:BC24,"&gt;0"),0)</f>
        <v>0</v>
      </c>
      <c r="J137" s="218">
        <f>IFERROR(AVERAGEIF('Pick up PMC'!BD4:BD24,"&gt;0"),0)</f>
        <v>0</v>
      </c>
      <c r="K137" s="218">
        <f>IFERROR(AVERAGEIF('Pick up PMC'!BE4:BE24,"&gt;0"),0)</f>
        <v>0</v>
      </c>
      <c r="L137" s="218">
        <f>IFERROR(AVERAGEIF('Pick up PMC'!BF4:BF24,"&gt;0"),0)</f>
        <v>250</v>
      </c>
      <c r="M137" s="219">
        <f>IFERROR(AVERAGEIF('Pick up PMC'!BG4:BG24,"&gt;0"),0)</f>
        <v>350</v>
      </c>
      <c r="N137" s="219">
        <f>IFERROR(AVERAGEIF('Pick up PMC'!BH4:BH24,"&gt;0"),0)</f>
        <v>700</v>
      </c>
      <c r="O137" s="218">
        <f>IFERROR(AVERAGEIF('Pick up PMC'!BI4:BI24,"&gt;0"),0)</f>
        <v>700</v>
      </c>
      <c r="P137" s="218">
        <f>IFERROR(AVERAGEIF('Pick up PMC'!BJ4:BJ24,"&gt;0"),0)</f>
        <v>700</v>
      </c>
      <c r="Q137" s="218">
        <f>IFERROR(AVERAGEIF('Pick up PMC'!BK4:BK24,"&gt;0"),0)</f>
        <v>700</v>
      </c>
      <c r="R137" s="218">
        <f>IFERROR(AVERAGEIF('Pick up PMC'!BL4:BL24,"&gt;0"),0)</f>
        <v>700</v>
      </c>
      <c r="S137" s="218">
        <f>IFERROR(AVERAGEIF('Pick up PMC'!BM4:BM24,"&gt;0"),0)</f>
        <v>1050</v>
      </c>
      <c r="T137" s="219">
        <f>IFERROR(AVERAGEIF('Pick up PMC'!BN4:BN24,"&gt;0"),0)</f>
        <v>1050</v>
      </c>
      <c r="U137" s="219">
        <f>IFERROR(AVERAGEIF('Pick up PMC'!BO4:BO24,"&gt;0"),0)</f>
        <v>0</v>
      </c>
      <c r="V137" s="218">
        <f>IFERROR(AVERAGEIF('Pick up PMC'!BP4:BP24,"&gt;0"),0)</f>
        <v>0</v>
      </c>
      <c r="W137" s="218">
        <f>IFERROR(AVERAGEIF('Pick up PMC'!BQ4:BQ24,"&gt;0"),0)</f>
        <v>0</v>
      </c>
      <c r="X137" s="218">
        <f>IFERROR(AVERAGEIF('Pick up PMC'!BR4:BR24,"&gt;0"),0)</f>
        <v>0</v>
      </c>
      <c r="Y137" s="218">
        <f>IFERROR(AVERAGEIF('Pick up PMC'!BS4:BS24,"&gt;0"),0)</f>
        <v>0</v>
      </c>
      <c r="Z137" s="218">
        <f>IFERROR(AVERAGEIF('Pick up PMC'!BT4:BT24,"&gt;0"),0)</f>
        <v>0</v>
      </c>
      <c r="AA137" s="219">
        <f>IFERROR(AVERAGEIF('Pick up PMC'!BU4:BU24,"&gt;0"),0)</f>
        <v>0</v>
      </c>
      <c r="AB137" s="219">
        <f>IFERROR(AVERAGEIF('Pick up PMC'!BV4:BV24,"&gt;0"),0)</f>
        <v>0</v>
      </c>
      <c r="AC137" s="218">
        <f>IFERROR(AVERAGEIF('Pick up PMC'!BW4:BW24,"&gt;0"),0)</f>
        <v>0</v>
      </c>
      <c r="AD137" s="218">
        <f>IFERROR(AVERAGEIF('Pick up PMC'!BX4:BX24,"&gt;0"),0)</f>
        <v>0</v>
      </c>
      <c r="AE137" s="220">
        <f>IFERROR(AVERAGEIF('Pick up PMC'!BY4:BY24,"&gt;0"),0)</f>
        <v>0</v>
      </c>
    </row>
    <row r="138" spans="1:31" outlineLevel="1" x14ac:dyDescent="0.3">
      <c r="A138" s="239">
        <f t="shared" si="16"/>
        <v>43027</v>
      </c>
      <c r="B138" s="58"/>
      <c r="C138" s="282">
        <f t="shared" si="17"/>
        <v>606.25294117647059</v>
      </c>
      <c r="D138" s="218">
        <f>IFERROR(AVERAGEIF('Pick up PMC'!AX4:AX27,"&gt;0"),0)</f>
        <v>202.1</v>
      </c>
      <c r="E138" s="218">
        <f>IFERROR(AVERAGEIF('Pick up PMC'!AY4:AY27,"&gt;0"),0)</f>
        <v>202.1</v>
      </c>
      <c r="F138" s="219">
        <f>IFERROR(AVERAGEIF('Pick up PMC'!AZ4:AZ27,"&gt;0"),0)</f>
        <v>202.1</v>
      </c>
      <c r="G138" s="219">
        <f>IFERROR(AVERAGEIF('Pick up PMC'!BA4:BA27,"&gt;0"),0)</f>
        <v>0</v>
      </c>
      <c r="H138" s="218">
        <f>IFERROR(AVERAGEIF('Pick up PMC'!BB4:BB27,"&gt;0"),0)</f>
        <v>0</v>
      </c>
      <c r="I138" s="218">
        <f>IFERROR(AVERAGEIF('Pick up PMC'!BC4:BC27,"&gt;0"),0)</f>
        <v>0</v>
      </c>
      <c r="J138" s="218">
        <f>IFERROR(AVERAGEIF('Pick up PMC'!BD4:BD27,"&gt;0"),0)</f>
        <v>0</v>
      </c>
      <c r="K138" s="218">
        <f>IFERROR(AVERAGEIF('Pick up PMC'!BE4:BE27,"&gt;0"),0)</f>
        <v>0</v>
      </c>
      <c r="L138" s="218">
        <f>IFERROR(AVERAGEIF('Pick up PMC'!BF4:BF27,"&gt;0"),0)</f>
        <v>250</v>
      </c>
      <c r="M138" s="219">
        <f>IFERROR(AVERAGEIF('Pick up PMC'!BG4:BG27,"&gt;0"),0)</f>
        <v>350</v>
      </c>
      <c r="N138" s="219">
        <f>IFERROR(AVERAGEIF('Pick up PMC'!BH4:BH27,"&gt;0"),0)</f>
        <v>700</v>
      </c>
      <c r="O138" s="218">
        <f>IFERROR(AVERAGEIF('Pick up PMC'!BI4:BI27,"&gt;0"),0)</f>
        <v>700</v>
      </c>
      <c r="P138" s="218">
        <f>IFERROR(AVERAGEIF('Pick up PMC'!BJ4:BJ27,"&gt;0"),0)</f>
        <v>700</v>
      </c>
      <c r="Q138" s="218">
        <f>IFERROR(AVERAGEIF('Pick up PMC'!BK4:BK27,"&gt;0"),0)</f>
        <v>700</v>
      </c>
      <c r="R138" s="218">
        <f>IFERROR(AVERAGEIF('Pick up PMC'!BL4:BL27,"&gt;0"),0)</f>
        <v>700</v>
      </c>
      <c r="S138" s="218">
        <f>IFERROR(AVERAGEIF('Pick up PMC'!BM4:BM27,"&gt;0"),0)</f>
        <v>1050</v>
      </c>
      <c r="T138" s="219">
        <f>IFERROR(AVERAGEIF('Pick up PMC'!BN4:BN27,"&gt;0"),0)</f>
        <v>1050</v>
      </c>
      <c r="U138" s="219">
        <f>IFERROR(AVERAGEIF('Pick up PMC'!BO4:BO27,"&gt;0"),0)</f>
        <v>0</v>
      </c>
      <c r="V138" s="218">
        <f>IFERROR(AVERAGEIF('Pick up PMC'!BP4:BP27,"&gt;0"),0)</f>
        <v>0</v>
      </c>
      <c r="W138" s="218">
        <f>IFERROR(AVERAGEIF('Pick up PMC'!BQ4:BQ27,"&gt;0"),0)</f>
        <v>0</v>
      </c>
      <c r="X138" s="218">
        <f>IFERROR(AVERAGEIF('Pick up PMC'!BR4:BR27,"&gt;0"),0)</f>
        <v>0</v>
      </c>
      <c r="Y138" s="218">
        <f>IFERROR(AVERAGEIF('Pick up PMC'!BS4:BS27,"&gt;0"),0)</f>
        <v>0</v>
      </c>
      <c r="Z138" s="218">
        <f>IFERROR(AVERAGEIF('Pick up PMC'!BT4:BT27,"&gt;0"),0)</f>
        <v>0</v>
      </c>
      <c r="AA138" s="219">
        <f>IFERROR(AVERAGEIF('Pick up PMC'!BU4:BU27,"&gt;0"),0)</f>
        <v>0</v>
      </c>
      <c r="AB138" s="219">
        <f>IFERROR(AVERAGEIF('Pick up PMC'!BV4:BV27,"&gt;0"),0)</f>
        <v>0</v>
      </c>
      <c r="AC138" s="218">
        <f>IFERROR(AVERAGEIF('Pick up PMC'!BW4:BW27,"&gt;0"),0)</f>
        <v>0</v>
      </c>
      <c r="AD138" s="218">
        <f>IFERROR(AVERAGEIF('Pick up PMC'!BX4:BX27,"&gt;0"),0)</f>
        <v>0</v>
      </c>
      <c r="AE138" s="220">
        <f>IFERROR(AVERAGEIF('Pick up PMC'!BY4:BY27,"&gt;0"),0)</f>
        <v>0</v>
      </c>
    </row>
    <row r="139" spans="1:31" outlineLevel="1" x14ac:dyDescent="0.3">
      <c r="A139" s="239">
        <f t="shared" si="16"/>
        <v>43034</v>
      </c>
      <c r="B139" s="58"/>
      <c r="C139" s="282">
        <f t="shared" si="17"/>
        <v>606.25294117647059</v>
      </c>
      <c r="D139" s="218">
        <f>IFERROR(AVERAGEIF('Pick up PMC'!AX4:AX30,"&gt;0"),0)</f>
        <v>202.1</v>
      </c>
      <c r="E139" s="218">
        <f>IFERROR(AVERAGEIF('Pick up PMC'!AY4:AY30,"&gt;0"),0)</f>
        <v>202.1</v>
      </c>
      <c r="F139" s="219">
        <f>IFERROR(AVERAGEIF('Pick up PMC'!AZ4:AZ30,"&gt;0"),0)</f>
        <v>202.1</v>
      </c>
      <c r="G139" s="219">
        <f>IFERROR(AVERAGEIF('Pick up PMC'!BA4:BA30,"&gt;0"),0)</f>
        <v>0</v>
      </c>
      <c r="H139" s="218">
        <f>IFERROR(AVERAGEIF('Pick up PMC'!BB4:BB30,"&gt;0"),0)</f>
        <v>0</v>
      </c>
      <c r="I139" s="218">
        <f>IFERROR(AVERAGEIF('Pick up PMC'!BC4:BC30,"&gt;0"),0)</f>
        <v>0</v>
      </c>
      <c r="J139" s="218">
        <f>IFERROR(AVERAGEIF('Pick up PMC'!BD4:BD30,"&gt;0"),0)</f>
        <v>0</v>
      </c>
      <c r="K139" s="218">
        <f>IFERROR(AVERAGEIF('Pick up PMC'!BE4:BE30,"&gt;0"),0)</f>
        <v>0</v>
      </c>
      <c r="L139" s="218">
        <f>IFERROR(AVERAGEIF('Pick up PMC'!BF4:BF30,"&gt;0"),0)</f>
        <v>250</v>
      </c>
      <c r="M139" s="219">
        <f>IFERROR(AVERAGEIF('Pick up PMC'!BG4:BG30,"&gt;0"),0)</f>
        <v>350</v>
      </c>
      <c r="N139" s="219">
        <f>IFERROR(AVERAGEIF('Pick up PMC'!BH4:BH30,"&gt;0"),0)</f>
        <v>700</v>
      </c>
      <c r="O139" s="218">
        <f>IFERROR(AVERAGEIF('Pick up PMC'!BI4:BI30,"&gt;0"),0)</f>
        <v>700</v>
      </c>
      <c r="P139" s="218">
        <f>IFERROR(AVERAGEIF('Pick up PMC'!BJ4:BJ30,"&gt;0"),0)</f>
        <v>700</v>
      </c>
      <c r="Q139" s="218">
        <f>IFERROR(AVERAGEIF('Pick up PMC'!BK4:BK30,"&gt;0"),0)</f>
        <v>700</v>
      </c>
      <c r="R139" s="218">
        <f>IFERROR(AVERAGEIF('Pick up PMC'!BL4:BL30,"&gt;0"),0)</f>
        <v>700</v>
      </c>
      <c r="S139" s="218">
        <f>IFERROR(AVERAGEIF('Pick up PMC'!BM4:BM30,"&gt;0"),0)</f>
        <v>1050</v>
      </c>
      <c r="T139" s="219">
        <f>IFERROR(AVERAGEIF('Pick up PMC'!BN4:BN30,"&gt;0"),0)</f>
        <v>1050</v>
      </c>
      <c r="U139" s="219">
        <f>IFERROR(AVERAGEIF('Pick up PMC'!BO4:BO30,"&gt;0"),0)</f>
        <v>0</v>
      </c>
      <c r="V139" s="218">
        <f>IFERROR(AVERAGEIF('Pick up PMC'!BP4:BP30,"&gt;0"),0)</f>
        <v>0</v>
      </c>
      <c r="W139" s="218">
        <f>IFERROR(AVERAGEIF('Pick up PMC'!BQ4:BQ30,"&gt;0"),0)</f>
        <v>0</v>
      </c>
      <c r="X139" s="218">
        <f>IFERROR(AVERAGEIF('Pick up PMC'!BR4:BR30,"&gt;0"),0)</f>
        <v>0</v>
      </c>
      <c r="Y139" s="218">
        <f>IFERROR(AVERAGEIF('Pick up PMC'!BS4:BS30,"&gt;0"),0)</f>
        <v>0</v>
      </c>
      <c r="Z139" s="218">
        <f>IFERROR(AVERAGEIF('Pick up PMC'!BT4:BT30,"&gt;0"),0)</f>
        <v>0</v>
      </c>
      <c r="AA139" s="219">
        <f>IFERROR(AVERAGEIF('Pick up PMC'!BU4:BU30,"&gt;0"),0)</f>
        <v>0</v>
      </c>
      <c r="AB139" s="219">
        <f>IFERROR(AVERAGEIF('Pick up PMC'!BV4:BV30,"&gt;0"),0)</f>
        <v>0</v>
      </c>
      <c r="AC139" s="218">
        <f>IFERROR(AVERAGEIF('Pick up PMC'!BW4:BW30,"&gt;0"),0)</f>
        <v>0</v>
      </c>
      <c r="AD139" s="218">
        <f>IFERROR(AVERAGEIF('Pick up PMC'!BX4:BX30,"&gt;0"),0)</f>
        <v>0</v>
      </c>
      <c r="AE139" s="220">
        <f>IFERROR(AVERAGEIF('Pick up PMC'!BY4:BY30,"&gt;0"),0)</f>
        <v>0</v>
      </c>
    </row>
    <row r="140" spans="1:31" outlineLevel="1" x14ac:dyDescent="0.3">
      <c r="A140" s="239">
        <f t="shared" si="16"/>
        <v>43041</v>
      </c>
      <c r="B140" s="58"/>
      <c r="C140" s="282">
        <f t="shared" si="17"/>
        <v>606.25294117647059</v>
      </c>
      <c r="D140" s="218">
        <f>IFERROR(AVERAGEIF('Pick up PMC'!AX4:AX33,"&gt;0"),0)</f>
        <v>202.1</v>
      </c>
      <c r="E140" s="218">
        <f>IFERROR(AVERAGEIF('Pick up PMC'!AY4:AY33,"&gt;0"),0)</f>
        <v>202.1</v>
      </c>
      <c r="F140" s="219">
        <f>IFERROR(AVERAGEIF('Pick up PMC'!AZ4:AZ33,"&gt;0"),0)</f>
        <v>202.1</v>
      </c>
      <c r="G140" s="219">
        <f>IFERROR(AVERAGEIF('Pick up PMC'!BA4:BA33,"&gt;0"),0)</f>
        <v>0</v>
      </c>
      <c r="H140" s="218">
        <f>IFERROR(AVERAGEIF('Pick up PMC'!BB4:BB33,"&gt;0"),0)</f>
        <v>0</v>
      </c>
      <c r="I140" s="218">
        <f>IFERROR(AVERAGEIF('Pick up PMC'!BC4:BC33,"&gt;0"),0)</f>
        <v>0</v>
      </c>
      <c r="J140" s="218">
        <f>IFERROR(AVERAGEIF('Pick up PMC'!BD4:BD33,"&gt;0"),0)</f>
        <v>0</v>
      </c>
      <c r="K140" s="218">
        <f>IFERROR(AVERAGEIF('Pick up PMC'!BE4:BE33,"&gt;0"),0)</f>
        <v>0</v>
      </c>
      <c r="L140" s="218">
        <f>IFERROR(AVERAGEIF('Pick up PMC'!BF4:BF33,"&gt;0"),0)</f>
        <v>250</v>
      </c>
      <c r="M140" s="219">
        <f>IFERROR(AVERAGEIF('Pick up PMC'!BG4:BG33,"&gt;0"),0)</f>
        <v>350</v>
      </c>
      <c r="N140" s="219">
        <f>IFERROR(AVERAGEIF('Pick up PMC'!BH4:BH33,"&gt;0"),0)</f>
        <v>700</v>
      </c>
      <c r="O140" s="218">
        <f>IFERROR(AVERAGEIF('Pick up PMC'!BI4:BI33,"&gt;0"),0)</f>
        <v>700</v>
      </c>
      <c r="P140" s="218">
        <f>IFERROR(AVERAGEIF('Pick up PMC'!BJ4:BJ33,"&gt;0"),0)</f>
        <v>700</v>
      </c>
      <c r="Q140" s="218">
        <f>IFERROR(AVERAGEIF('Pick up PMC'!BK4:BK33,"&gt;0"),0)</f>
        <v>700</v>
      </c>
      <c r="R140" s="218">
        <f>IFERROR(AVERAGEIF('Pick up PMC'!BL4:BL33,"&gt;0"),0)</f>
        <v>700</v>
      </c>
      <c r="S140" s="218">
        <f>IFERROR(AVERAGEIF('Pick up PMC'!BM4:BM33,"&gt;0"),0)</f>
        <v>1050</v>
      </c>
      <c r="T140" s="219">
        <f>IFERROR(AVERAGEIF('Pick up PMC'!BN4:BN33,"&gt;0"),0)</f>
        <v>1050</v>
      </c>
      <c r="U140" s="219">
        <f>IFERROR(AVERAGEIF('Pick up PMC'!BO4:BO33,"&gt;0"),0)</f>
        <v>0</v>
      </c>
      <c r="V140" s="218">
        <f>IFERROR(AVERAGEIF('Pick up PMC'!BP4:BP33,"&gt;0"),0)</f>
        <v>0</v>
      </c>
      <c r="W140" s="218">
        <f>IFERROR(AVERAGEIF('Pick up PMC'!BQ4:BQ33,"&gt;0"),0)</f>
        <v>0</v>
      </c>
      <c r="X140" s="218">
        <f>IFERROR(AVERAGEIF('Pick up PMC'!BR4:BR33,"&gt;0"),0)</f>
        <v>0</v>
      </c>
      <c r="Y140" s="218">
        <f>IFERROR(AVERAGEIF('Pick up PMC'!BS4:BS33,"&gt;0"),0)</f>
        <v>0</v>
      </c>
      <c r="Z140" s="218">
        <f>IFERROR(AVERAGEIF('Pick up PMC'!BT4:BT33,"&gt;0"),0)</f>
        <v>0</v>
      </c>
      <c r="AA140" s="219">
        <f>IFERROR(AVERAGEIF('Pick up PMC'!BU4:BU33,"&gt;0"),0)</f>
        <v>0</v>
      </c>
      <c r="AB140" s="219">
        <f>IFERROR(AVERAGEIF('Pick up PMC'!BV4:BV33,"&gt;0"),0)</f>
        <v>0</v>
      </c>
      <c r="AC140" s="218">
        <f>IFERROR(AVERAGEIF('Pick up PMC'!BW4:BW33,"&gt;0"),0)</f>
        <v>0</v>
      </c>
      <c r="AD140" s="218">
        <f>IFERROR(AVERAGEIF('Pick up PMC'!BX4:BX33,"&gt;0"),0)</f>
        <v>0</v>
      </c>
      <c r="AE140" s="220">
        <f>IFERROR(AVERAGEIF('Pick up PMC'!BY4:BY33,"&gt;0"),0)</f>
        <v>0</v>
      </c>
    </row>
    <row r="141" spans="1:31" outlineLevel="1" x14ac:dyDescent="0.3">
      <c r="A141" s="239">
        <f t="shared" si="16"/>
        <v>43048</v>
      </c>
      <c r="B141" s="58"/>
      <c r="C141" s="282">
        <f t="shared" si="17"/>
        <v>606.25294117647059</v>
      </c>
      <c r="D141" s="218">
        <f>IFERROR(AVERAGEIF('Pick up PMC'!AX4:AX36,"&gt;0"),0)</f>
        <v>202.1</v>
      </c>
      <c r="E141" s="218">
        <f>IFERROR(AVERAGEIF('Pick up PMC'!AY4:AY36,"&gt;0"),0)</f>
        <v>202.1</v>
      </c>
      <c r="F141" s="219">
        <f>IFERROR(AVERAGEIF('Pick up PMC'!AZ4:AZ36,"&gt;0"),0)</f>
        <v>202.1</v>
      </c>
      <c r="G141" s="219">
        <f>IFERROR(AVERAGEIF('Pick up PMC'!BA4:BA36,"&gt;0"),0)</f>
        <v>0</v>
      </c>
      <c r="H141" s="218">
        <f>IFERROR(AVERAGEIF('Pick up PMC'!BB4:BB36,"&gt;0"),0)</f>
        <v>0</v>
      </c>
      <c r="I141" s="218">
        <f>IFERROR(AVERAGEIF('Pick up PMC'!BC4:BC36,"&gt;0"),0)</f>
        <v>0</v>
      </c>
      <c r="J141" s="218">
        <f>IFERROR(AVERAGEIF('Pick up PMC'!BD4:BD36,"&gt;0"),0)</f>
        <v>0</v>
      </c>
      <c r="K141" s="218">
        <f>IFERROR(AVERAGEIF('Pick up PMC'!BE4:BE36,"&gt;0"),0)</f>
        <v>0</v>
      </c>
      <c r="L141" s="218">
        <f>IFERROR(AVERAGEIF('Pick up PMC'!BF4:BF36,"&gt;0"),0)</f>
        <v>250</v>
      </c>
      <c r="M141" s="219">
        <f>IFERROR(AVERAGEIF('Pick up PMC'!BG4:BG36,"&gt;0"),0)</f>
        <v>350</v>
      </c>
      <c r="N141" s="219">
        <f>IFERROR(AVERAGEIF('Pick up PMC'!BH4:BH36,"&gt;0"),0)</f>
        <v>700</v>
      </c>
      <c r="O141" s="218">
        <f>IFERROR(AVERAGEIF('Pick up PMC'!BI4:BI36,"&gt;0"),0)</f>
        <v>700</v>
      </c>
      <c r="P141" s="218">
        <f>IFERROR(AVERAGEIF('Pick up PMC'!BJ4:BJ36,"&gt;0"),0)</f>
        <v>700</v>
      </c>
      <c r="Q141" s="218">
        <f>IFERROR(AVERAGEIF('Pick up PMC'!BK4:BK36,"&gt;0"),0)</f>
        <v>700</v>
      </c>
      <c r="R141" s="218">
        <f>IFERROR(AVERAGEIF('Pick up PMC'!BL4:BL36,"&gt;0"),0)</f>
        <v>700</v>
      </c>
      <c r="S141" s="218">
        <f>IFERROR(AVERAGEIF('Pick up PMC'!BM4:BM36,"&gt;0"),0)</f>
        <v>1050</v>
      </c>
      <c r="T141" s="219">
        <f>IFERROR(AVERAGEIF('Pick up PMC'!BN4:BN36,"&gt;0"),0)</f>
        <v>1050</v>
      </c>
      <c r="U141" s="219">
        <f>IFERROR(AVERAGEIF('Pick up PMC'!BO4:BO36,"&gt;0"),0)</f>
        <v>0</v>
      </c>
      <c r="V141" s="218">
        <f>IFERROR(AVERAGEIF('Pick up PMC'!BP4:BP36,"&gt;0"),0)</f>
        <v>0</v>
      </c>
      <c r="W141" s="218">
        <f>IFERROR(AVERAGEIF('Pick up PMC'!BQ4:BQ36,"&gt;0"),0)</f>
        <v>0</v>
      </c>
      <c r="X141" s="218">
        <f>IFERROR(AVERAGEIF('Pick up PMC'!BR4:BR36,"&gt;0"),0)</f>
        <v>0</v>
      </c>
      <c r="Y141" s="218">
        <f>IFERROR(AVERAGEIF('Pick up PMC'!BS4:BS36,"&gt;0"),0)</f>
        <v>0</v>
      </c>
      <c r="Z141" s="218">
        <f>IFERROR(AVERAGEIF('Pick up PMC'!BT4:BT36,"&gt;0"),0)</f>
        <v>0</v>
      </c>
      <c r="AA141" s="219">
        <f>IFERROR(AVERAGEIF('Pick up PMC'!BU4:BU36,"&gt;0"),0)</f>
        <v>0</v>
      </c>
      <c r="AB141" s="219">
        <f>IFERROR(AVERAGEIF('Pick up PMC'!BV4:BV36,"&gt;0"),0)</f>
        <v>0</v>
      </c>
      <c r="AC141" s="218">
        <f>IFERROR(AVERAGEIF('Pick up PMC'!BW4:BW36,"&gt;0"),0)</f>
        <v>0</v>
      </c>
      <c r="AD141" s="218">
        <f>IFERROR(AVERAGEIF('Pick up PMC'!BX4:BX36,"&gt;0"),0)</f>
        <v>0</v>
      </c>
      <c r="AE141" s="220">
        <f>IFERROR(AVERAGEIF('Pick up PMC'!BY4:BY36,"&gt;0"),0)</f>
        <v>0</v>
      </c>
    </row>
    <row r="142" spans="1:31" outlineLevel="1" x14ac:dyDescent="0.3">
      <c r="A142" s="239">
        <f t="shared" si="16"/>
        <v>43055</v>
      </c>
      <c r="B142" s="58"/>
      <c r="C142" s="282">
        <f t="shared" si="17"/>
        <v>606.25294117647059</v>
      </c>
      <c r="D142" s="218">
        <f>IFERROR(AVERAGEIF('Pick up PMC'!AX4:AX39,"&gt;0"),0)</f>
        <v>202.1</v>
      </c>
      <c r="E142" s="218">
        <f>IFERROR(AVERAGEIF('Pick up PMC'!AY4:AY39,"&gt;0"),0)</f>
        <v>202.1</v>
      </c>
      <c r="F142" s="219">
        <f>IFERROR(AVERAGEIF('Pick up PMC'!AZ4:AZ39,"&gt;0"),0)</f>
        <v>202.1</v>
      </c>
      <c r="G142" s="219">
        <f>IFERROR(AVERAGEIF('Pick up PMC'!BA4:BA39,"&gt;0"),0)</f>
        <v>0</v>
      </c>
      <c r="H142" s="218">
        <f>IFERROR(AVERAGEIF('Pick up PMC'!BB4:BB39,"&gt;0"),0)</f>
        <v>0</v>
      </c>
      <c r="I142" s="218">
        <f>IFERROR(AVERAGEIF('Pick up PMC'!BC4:BC39,"&gt;0"),0)</f>
        <v>0</v>
      </c>
      <c r="J142" s="218">
        <f>IFERROR(AVERAGEIF('Pick up PMC'!BD4:BD39,"&gt;0"),0)</f>
        <v>0</v>
      </c>
      <c r="K142" s="218">
        <f>IFERROR(AVERAGEIF('Pick up PMC'!BE4:BE39,"&gt;0"),0)</f>
        <v>0</v>
      </c>
      <c r="L142" s="218">
        <f>IFERROR(AVERAGEIF('Pick up PMC'!BF4:BF39,"&gt;0"),0)</f>
        <v>250</v>
      </c>
      <c r="M142" s="219">
        <f>IFERROR(AVERAGEIF('Pick up PMC'!BG4:BG39,"&gt;0"),0)</f>
        <v>350</v>
      </c>
      <c r="N142" s="219">
        <f>IFERROR(AVERAGEIF('Pick up PMC'!BH4:BH39,"&gt;0"),0)</f>
        <v>700</v>
      </c>
      <c r="O142" s="218">
        <f>IFERROR(AVERAGEIF('Pick up PMC'!BI4:BI39,"&gt;0"),0)</f>
        <v>700</v>
      </c>
      <c r="P142" s="218">
        <f>IFERROR(AVERAGEIF('Pick up PMC'!BJ4:BJ39,"&gt;0"),0)</f>
        <v>700</v>
      </c>
      <c r="Q142" s="218">
        <f>IFERROR(AVERAGEIF('Pick up PMC'!BK4:BK39,"&gt;0"),0)</f>
        <v>700</v>
      </c>
      <c r="R142" s="218">
        <f>IFERROR(AVERAGEIF('Pick up PMC'!BL4:BL39,"&gt;0"),0)</f>
        <v>700</v>
      </c>
      <c r="S142" s="218">
        <f>IFERROR(AVERAGEIF('Pick up PMC'!BM4:BM39,"&gt;0"),0)</f>
        <v>1050</v>
      </c>
      <c r="T142" s="219">
        <f>IFERROR(AVERAGEIF('Pick up PMC'!BN4:BN39,"&gt;0"),0)</f>
        <v>1050</v>
      </c>
      <c r="U142" s="219">
        <f>IFERROR(AVERAGEIF('Pick up PMC'!BO4:BO39,"&gt;0"),0)</f>
        <v>0</v>
      </c>
      <c r="V142" s="218">
        <f>IFERROR(AVERAGEIF('Pick up PMC'!BP4:BP39,"&gt;0"),0)</f>
        <v>0</v>
      </c>
      <c r="W142" s="218">
        <f>IFERROR(AVERAGEIF('Pick up PMC'!BQ4:BQ39,"&gt;0"),0)</f>
        <v>0</v>
      </c>
      <c r="X142" s="218">
        <f>IFERROR(AVERAGEIF('Pick up PMC'!BR4:BR39,"&gt;0"),0)</f>
        <v>0</v>
      </c>
      <c r="Y142" s="218">
        <f>IFERROR(AVERAGEIF('Pick up PMC'!BS4:BS39,"&gt;0"),0)</f>
        <v>0</v>
      </c>
      <c r="Z142" s="218">
        <f>IFERROR(AVERAGEIF('Pick up PMC'!BT4:BT39,"&gt;0"),0)</f>
        <v>0</v>
      </c>
      <c r="AA142" s="219">
        <f>IFERROR(AVERAGEIF('Pick up PMC'!BU4:BU39,"&gt;0"),0)</f>
        <v>0</v>
      </c>
      <c r="AB142" s="219">
        <f>IFERROR(AVERAGEIF('Pick up PMC'!BV4:BV39,"&gt;0"),0)</f>
        <v>0</v>
      </c>
      <c r="AC142" s="218">
        <f>IFERROR(AVERAGEIF('Pick up PMC'!BW4:BW39,"&gt;0"),0)</f>
        <v>0</v>
      </c>
      <c r="AD142" s="218">
        <f>IFERROR(AVERAGEIF('Pick up PMC'!BX4:BX39,"&gt;0"),0)</f>
        <v>0</v>
      </c>
      <c r="AE142" s="220">
        <f>IFERROR(AVERAGEIF('Pick up PMC'!BY4:BY39,"&gt;0"),0)</f>
        <v>0</v>
      </c>
    </row>
    <row r="143" spans="1:31" outlineLevel="1" x14ac:dyDescent="0.3">
      <c r="A143" s="239">
        <f t="shared" si="16"/>
        <v>43062</v>
      </c>
      <c r="B143" s="58"/>
      <c r="C143" s="282">
        <f t="shared" si="17"/>
        <v>606.25294117647059</v>
      </c>
      <c r="D143" s="218">
        <f>IFERROR(AVERAGEIF('Pick up PMC'!AX4:AX42,"&gt;0"),0)</f>
        <v>202.1</v>
      </c>
      <c r="E143" s="218">
        <f>IFERROR(AVERAGEIF('Pick up PMC'!AY4:AY42,"&gt;0"),0)</f>
        <v>202.1</v>
      </c>
      <c r="F143" s="219">
        <f>IFERROR(AVERAGEIF('Pick up PMC'!AZ4:AZ42,"&gt;0"),0)</f>
        <v>202.1</v>
      </c>
      <c r="G143" s="219">
        <f>IFERROR(AVERAGEIF('Pick up PMC'!BA4:BA42,"&gt;0"),0)</f>
        <v>0</v>
      </c>
      <c r="H143" s="218">
        <f>IFERROR(AVERAGEIF('Pick up PMC'!BB4:BB42,"&gt;0"),0)</f>
        <v>0</v>
      </c>
      <c r="I143" s="218">
        <f>IFERROR(AVERAGEIF('Pick up PMC'!BC4:BC42,"&gt;0"),0)</f>
        <v>0</v>
      </c>
      <c r="J143" s="218">
        <f>IFERROR(AVERAGEIF('Pick up PMC'!BD4:BD42,"&gt;0"),0)</f>
        <v>0</v>
      </c>
      <c r="K143" s="218">
        <f>IFERROR(AVERAGEIF('Pick up PMC'!BE4:BE42,"&gt;0"),0)</f>
        <v>0</v>
      </c>
      <c r="L143" s="218">
        <f>IFERROR(AVERAGEIF('Pick up PMC'!BF4:BF42,"&gt;0"),0)</f>
        <v>250</v>
      </c>
      <c r="M143" s="219">
        <f>IFERROR(AVERAGEIF('Pick up PMC'!BG4:BG42,"&gt;0"),0)</f>
        <v>350</v>
      </c>
      <c r="N143" s="219">
        <f>IFERROR(AVERAGEIF('Pick up PMC'!BH4:BH42,"&gt;0"),0)</f>
        <v>700</v>
      </c>
      <c r="O143" s="218">
        <f>IFERROR(AVERAGEIF('Pick up PMC'!BI4:BI42,"&gt;0"),0)</f>
        <v>700</v>
      </c>
      <c r="P143" s="218">
        <f>IFERROR(AVERAGEIF('Pick up PMC'!BJ4:BJ42,"&gt;0"),0)</f>
        <v>700</v>
      </c>
      <c r="Q143" s="218">
        <f>IFERROR(AVERAGEIF('Pick up PMC'!BK4:BK42,"&gt;0"),0)</f>
        <v>700</v>
      </c>
      <c r="R143" s="218">
        <f>IFERROR(AVERAGEIF('Pick up PMC'!BL4:BL42,"&gt;0"),0)</f>
        <v>700</v>
      </c>
      <c r="S143" s="218">
        <f>IFERROR(AVERAGEIF('Pick up PMC'!BM4:BM42,"&gt;0"),0)</f>
        <v>1050</v>
      </c>
      <c r="T143" s="219">
        <f>IFERROR(AVERAGEIF('Pick up PMC'!BN4:BN42,"&gt;0"),0)</f>
        <v>1050</v>
      </c>
      <c r="U143" s="219">
        <f>IFERROR(AVERAGEIF('Pick up PMC'!BO4:BO42,"&gt;0"),0)</f>
        <v>0</v>
      </c>
      <c r="V143" s="218">
        <f>IFERROR(AVERAGEIF('Pick up PMC'!BP4:BP42,"&gt;0"),0)</f>
        <v>0</v>
      </c>
      <c r="W143" s="218">
        <f>IFERROR(AVERAGEIF('Pick up PMC'!BQ4:BQ42,"&gt;0"),0)</f>
        <v>0</v>
      </c>
      <c r="X143" s="218">
        <f>IFERROR(AVERAGEIF('Pick up PMC'!BR4:BR42,"&gt;0"),0)</f>
        <v>0</v>
      </c>
      <c r="Y143" s="218">
        <f>IFERROR(AVERAGEIF('Pick up PMC'!BS4:BS42,"&gt;0"),0)</f>
        <v>0</v>
      </c>
      <c r="Z143" s="218">
        <f>IFERROR(AVERAGEIF('Pick up PMC'!BT4:BT42,"&gt;0"),0)</f>
        <v>0</v>
      </c>
      <c r="AA143" s="219">
        <f>IFERROR(AVERAGEIF('Pick up PMC'!BU4:BU42,"&gt;0"),0)</f>
        <v>0</v>
      </c>
      <c r="AB143" s="219">
        <f>IFERROR(AVERAGEIF('Pick up PMC'!BV4:BV42,"&gt;0"),0)</f>
        <v>0</v>
      </c>
      <c r="AC143" s="218">
        <f>IFERROR(AVERAGEIF('Pick up PMC'!BW4:BW42,"&gt;0"),0)</f>
        <v>0</v>
      </c>
      <c r="AD143" s="218">
        <f>IFERROR(AVERAGEIF('Pick up PMC'!BX4:BX42,"&gt;0"),0)</f>
        <v>0</v>
      </c>
      <c r="AE143" s="220">
        <f>IFERROR(AVERAGEIF('Pick up PMC'!BY4:BY42,"&gt;0"),0)</f>
        <v>0</v>
      </c>
    </row>
    <row r="144" spans="1:31" outlineLevel="1" x14ac:dyDescent="0.3">
      <c r="A144" s="240">
        <f t="shared" si="16"/>
        <v>43069</v>
      </c>
      <c r="B144" s="58"/>
      <c r="C144" s="282">
        <f t="shared" si="17"/>
        <v>606.25294117647059</v>
      </c>
      <c r="D144" s="222">
        <f>IFERROR(AVERAGEIF('Pick up PMC'!AX4:AX45,"&gt;0"),0)</f>
        <v>202.1</v>
      </c>
      <c r="E144" s="222">
        <f>IFERROR(AVERAGEIF('Pick up PMC'!AY4:AY45,"&gt;0"),0)</f>
        <v>202.1</v>
      </c>
      <c r="F144" s="219">
        <f>IFERROR(AVERAGEIF('Pick up PMC'!AZ4:AZ45,"&gt;0"),0)</f>
        <v>202.1</v>
      </c>
      <c r="G144" s="219">
        <f>IFERROR(AVERAGEIF('Pick up PMC'!BA4:BA45,"&gt;0"),0)</f>
        <v>0</v>
      </c>
      <c r="H144" s="222">
        <f>IFERROR(AVERAGEIF('Pick up PMC'!BB4:BB45,"&gt;0"),0)</f>
        <v>0</v>
      </c>
      <c r="I144" s="222">
        <f>IFERROR(AVERAGEIF('Pick up PMC'!BC4:BC45,"&gt;0"),0)</f>
        <v>0</v>
      </c>
      <c r="J144" s="222">
        <f>IFERROR(AVERAGEIF('Pick up PMC'!BD4:BD45,"&gt;0"),0)</f>
        <v>0</v>
      </c>
      <c r="K144" s="222">
        <f>IFERROR(AVERAGEIF('Pick up PMC'!BE4:BE45,"&gt;0"),0)</f>
        <v>0</v>
      </c>
      <c r="L144" s="222">
        <f>IFERROR(AVERAGEIF('Pick up PMC'!BF4:BF45,"&gt;0"),0)</f>
        <v>250</v>
      </c>
      <c r="M144" s="219">
        <f>IFERROR(AVERAGEIF('Pick up PMC'!BG4:BG45,"&gt;0"),0)</f>
        <v>350</v>
      </c>
      <c r="N144" s="219">
        <f>IFERROR(AVERAGEIF('Pick up PMC'!BH4:BH45,"&gt;0"),0)</f>
        <v>700</v>
      </c>
      <c r="O144" s="222">
        <f>IFERROR(AVERAGEIF('Pick up PMC'!BI4:BI45,"&gt;0"),0)</f>
        <v>700</v>
      </c>
      <c r="P144" s="222">
        <f>IFERROR(AVERAGEIF('Pick up PMC'!BJ4:BJ45,"&gt;0"),0)</f>
        <v>700</v>
      </c>
      <c r="Q144" s="222">
        <f>IFERROR(AVERAGEIF('Pick up PMC'!BK4:BK45,"&gt;0"),0)</f>
        <v>700</v>
      </c>
      <c r="R144" s="222">
        <f>IFERROR(AVERAGEIF('Pick up PMC'!BL4:BL45,"&gt;0"),0)</f>
        <v>700</v>
      </c>
      <c r="S144" s="222">
        <f>IFERROR(AVERAGEIF('Pick up PMC'!BM4:BM45,"&gt;0"),0)</f>
        <v>1050</v>
      </c>
      <c r="T144" s="219">
        <f>IFERROR(AVERAGEIF('Pick up PMC'!BN4:BN45,"&gt;0"),0)</f>
        <v>1050</v>
      </c>
      <c r="U144" s="219">
        <f>IFERROR(AVERAGEIF('Pick up PMC'!BO4:BO45,"&gt;0"),0)</f>
        <v>0</v>
      </c>
      <c r="V144" s="222">
        <f>IFERROR(AVERAGEIF('Pick up PMC'!BP4:BP45,"&gt;0"),0)</f>
        <v>0</v>
      </c>
      <c r="W144" s="222">
        <f>IFERROR(AVERAGEIF('Pick up PMC'!BQ4:BQ45,"&gt;0"),0)</f>
        <v>0</v>
      </c>
      <c r="X144" s="222">
        <f>IFERROR(AVERAGEIF('Pick up PMC'!BR4:BR45,"&gt;0"),0)</f>
        <v>0</v>
      </c>
      <c r="Y144" s="222">
        <f>IFERROR(AVERAGEIF('Pick up PMC'!BS4:BS45,"&gt;0"),0)</f>
        <v>0</v>
      </c>
      <c r="Z144" s="222">
        <f>IFERROR(AVERAGEIF('Pick up PMC'!BT4:BT45,"&gt;0"),0)</f>
        <v>0</v>
      </c>
      <c r="AA144" s="219">
        <f>IFERROR(AVERAGEIF('Pick up PMC'!BU4:BU45,"&gt;0"),0)</f>
        <v>0</v>
      </c>
      <c r="AB144" s="219">
        <f>IFERROR(AVERAGEIF('Pick up PMC'!BV4:BV45,"&gt;0"),0)</f>
        <v>0</v>
      </c>
      <c r="AC144" s="222">
        <f>IFERROR(AVERAGEIF('Pick up PMC'!BW4:BW45,"&gt;0"),0)</f>
        <v>0</v>
      </c>
      <c r="AD144" s="222">
        <f>IFERROR(AVERAGEIF('Pick up PMC'!BX4:BX45,"&gt;0"),0)</f>
        <v>0</v>
      </c>
      <c r="AE144" s="224">
        <f>IFERROR(AVERAGEIF('Pick up PMC'!BY4:BY45,"&gt;0"),0)</f>
        <v>0</v>
      </c>
    </row>
    <row r="145" spans="1:31" x14ac:dyDescent="0.3">
      <c r="A145" s="57"/>
      <c r="B145" s="38"/>
      <c r="C145" s="328">
        <f>AVERAGEIF(C131:C133,"&gt;0")</f>
        <v>573.80952380952385</v>
      </c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</row>
    <row r="146" spans="1:31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</row>
    <row r="147" spans="1:31" x14ac:dyDescent="0.3">
      <c r="A147" s="93"/>
      <c r="B147" s="94"/>
      <c r="C147" s="68">
        <f t="shared" ref="C147:T147" si="18">C96</f>
        <v>42978</v>
      </c>
      <c r="D147" s="68">
        <f t="shared" si="18"/>
        <v>42985</v>
      </c>
      <c r="E147" s="68">
        <f t="shared" si="18"/>
        <v>42992</v>
      </c>
      <c r="F147" s="68">
        <f t="shared" si="18"/>
        <v>42999</v>
      </c>
      <c r="G147" s="68">
        <f t="shared" si="18"/>
        <v>43006</v>
      </c>
      <c r="H147" s="68">
        <f t="shared" si="18"/>
        <v>43013</v>
      </c>
      <c r="I147" s="68">
        <f t="shared" si="18"/>
        <v>43020</v>
      </c>
      <c r="J147" s="68">
        <f t="shared" si="18"/>
        <v>43027</v>
      </c>
      <c r="K147" s="68">
        <f t="shared" si="18"/>
        <v>43034</v>
      </c>
      <c r="L147" s="68">
        <f t="shared" si="18"/>
        <v>43041</v>
      </c>
      <c r="M147" s="68">
        <f t="shared" si="18"/>
        <v>43048</v>
      </c>
      <c r="N147" s="68">
        <f t="shared" si="18"/>
        <v>43055</v>
      </c>
      <c r="O147" s="68">
        <f t="shared" si="18"/>
        <v>43062</v>
      </c>
      <c r="P147" s="68">
        <f t="shared" si="18"/>
        <v>43069</v>
      </c>
      <c r="Q147" s="68">
        <f t="shared" si="18"/>
        <v>43076</v>
      </c>
      <c r="R147" s="68">
        <f t="shared" si="18"/>
        <v>43083</v>
      </c>
      <c r="S147" s="68">
        <f t="shared" si="18"/>
        <v>43090</v>
      </c>
      <c r="T147" s="68">
        <f t="shared" si="18"/>
        <v>43097</v>
      </c>
      <c r="U147" s="69"/>
      <c r="V147" s="69"/>
    </row>
    <row r="148" spans="1:31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1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1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1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1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1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1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1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1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1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1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1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1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</row>
    <row r="162" spans="1:31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</row>
    <row r="163" spans="1:31" x14ac:dyDescent="0.3">
      <c r="A163" s="51" t="s">
        <v>29</v>
      </c>
      <c r="B163" s="52"/>
      <c r="C163" s="281">
        <f>C8/($C$3*$C$4)</f>
        <v>0.6977225672877847</v>
      </c>
      <c r="D163" s="55">
        <f t="shared" ref="D163:Q163" si="19">(D8/$C$3)*100</f>
        <v>47.826086956521742</v>
      </c>
      <c r="E163" s="55">
        <f t="shared" si="19"/>
        <v>57.971014492753625</v>
      </c>
      <c r="F163" s="55">
        <f t="shared" si="19"/>
        <v>72.463768115942031</v>
      </c>
      <c r="G163" s="55">
        <f t="shared" si="19"/>
        <v>57.971014492753625</v>
      </c>
      <c r="H163" s="55">
        <f t="shared" si="19"/>
        <v>57.971014492753625</v>
      </c>
      <c r="I163" s="55">
        <f t="shared" si="19"/>
        <v>57.971014492753625</v>
      </c>
      <c r="J163" s="55">
        <f t="shared" si="19"/>
        <v>57.971014492753625</v>
      </c>
      <c r="K163" s="55">
        <f t="shared" si="19"/>
        <v>59.420289855072461</v>
      </c>
      <c r="L163" s="55">
        <f t="shared" si="19"/>
        <v>72.463768115942031</v>
      </c>
      <c r="M163" s="55">
        <f t="shared" si="19"/>
        <v>76.811594202898547</v>
      </c>
      <c r="N163" s="55">
        <f t="shared" si="19"/>
        <v>69.565217391304344</v>
      </c>
      <c r="O163" s="55">
        <f t="shared" si="19"/>
        <v>65.217391304347828</v>
      </c>
      <c r="P163" s="55">
        <f t="shared" si="19"/>
        <v>65.217391304347828</v>
      </c>
      <c r="Q163" s="55">
        <f t="shared" si="19"/>
        <v>65.217391304347828</v>
      </c>
      <c r="R163" s="55">
        <f>(R8/$C$3)*100</f>
        <v>65.217391304347828</v>
      </c>
      <c r="S163" s="55">
        <f t="shared" ref="S163:AE163" si="20">(S8/$C$3)*100</f>
        <v>73.91304347826086</v>
      </c>
      <c r="T163" s="55">
        <f t="shared" si="20"/>
        <v>86.956521739130437</v>
      </c>
      <c r="U163" s="55">
        <f t="shared" si="20"/>
        <v>75.362318840579718</v>
      </c>
      <c r="V163" s="55">
        <f t="shared" si="20"/>
        <v>76.811594202898547</v>
      </c>
      <c r="W163" s="55">
        <f t="shared" si="20"/>
        <v>76.811594202898547</v>
      </c>
      <c r="X163" s="55">
        <f t="shared" si="20"/>
        <v>76.811594202898547</v>
      </c>
      <c r="Y163" s="55">
        <f t="shared" si="20"/>
        <v>76.811594202898547</v>
      </c>
      <c r="Z163" s="55">
        <f t="shared" si="20"/>
        <v>76.811594202898547</v>
      </c>
      <c r="AA163" s="55">
        <f t="shared" si="20"/>
        <v>76.811594202898547</v>
      </c>
      <c r="AB163" s="55">
        <f t="shared" si="20"/>
        <v>76.811594202898547</v>
      </c>
      <c r="AC163" s="55">
        <f t="shared" si="20"/>
        <v>76.811594202898547</v>
      </c>
      <c r="AD163" s="55">
        <f t="shared" si="20"/>
        <v>76.811594202898547</v>
      </c>
      <c r="AE163" s="55">
        <f t="shared" si="20"/>
        <v>76.811594202898547</v>
      </c>
    </row>
    <row r="164" spans="1:31" hidden="1" x14ac:dyDescent="0.3">
      <c r="A164" s="57">
        <f>+A113</f>
        <v>42102</v>
      </c>
      <c r="B164" s="58"/>
      <c r="C164" s="282">
        <f t="shared" ref="C164:C195" si="21">C9/($C$3*$C$4)</f>
        <v>0.2375776397515528</v>
      </c>
      <c r="D164" s="61">
        <f t="shared" ref="D164:S178" si="22">D9/$C$3</f>
        <v>0</v>
      </c>
      <c r="E164" s="63">
        <f t="shared" si="22"/>
        <v>0</v>
      </c>
      <c r="F164" s="63">
        <f t="shared" si="22"/>
        <v>1.1159420289855073</v>
      </c>
      <c r="G164" s="61">
        <f t="shared" si="22"/>
        <v>1.1159420289855073</v>
      </c>
      <c r="H164" s="61">
        <f t="shared" si="22"/>
        <v>1.1159420289855073</v>
      </c>
      <c r="I164" s="62">
        <f t="shared" si="22"/>
        <v>2.8985507246376812E-2</v>
      </c>
      <c r="J164" s="62">
        <f t="shared" si="22"/>
        <v>1.4492753623188406E-2</v>
      </c>
      <c r="K164" s="61">
        <f t="shared" si="22"/>
        <v>2.8985507246376812E-2</v>
      </c>
      <c r="L164" s="63">
        <f t="shared" si="22"/>
        <v>2.8985507246376812E-2</v>
      </c>
      <c r="M164" s="63">
        <f t="shared" si="22"/>
        <v>4.3478260869565216E-2</v>
      </c>
      <c r="N164" s="61">
        <f t="shared" si="22"/>
        <v>2.8985507246376812E-2</v>
      </c>
      <c r="O164" s="61">
        <f t="shared" si="22"/>
        <v>5.7971014492753624E-2</v>
      </c>
      <c r="P164" s="62">
        <f t="shared" si="22"/>
        <v>4.3478260869565216E-2</v>
      </c>
      <c r="Q164" s="62">
        <f t="shared" si="22"/>
        <v>5.7971014492753624E-2</v>
      </c>
      <c r="R164" s="61">
        <f t="shared" si="22"/>
        <v>5.7971014492753624E-2</v>
      </c>
      <c r="S164" s="63">
        <f t="shared" si="22"/>
        <v>0.17391304347826086</v>
      </c>
      <c r="T164" s="63">
        <f t="shared" ref="T164:AE178" si="23">T9/$C$3</f>
        <v>0.49275362318840582</v>
      </c>
      <c r="U164" s="61">
        <f t="shared" si="23"/>
        <v>0.47826086956521741</v>
      </c>
      <c r="V164" s="61">
        <f t="shared" si="23"/>
        <v>0.47826086956521741</v>
      </c>
      <c r="W164" s="62">
        <f t="shared" si="23"/>
        <v>0.18840579710144928</v>
      </c>
      <c r="X164" s="62">
        <f t="shared" si="23"/>
        <v>0.18840579710144928</v>
      </c>
      <c r="Y164" s="61">
        <f t="shared" si="23"/>
        <v>0.20289855072463769</v>
      </c>
      <c r="Z164" s="63">
        <f t="shared" si="23"/>
        <v>7.2463768115942032E-2</v>
      </c>
      <c r="AA164" s="63">
        <f t="shared" si="23"/>
        <v>7.2463768115942032E-2</v>
      </c>
      <c r="AB164" s="61">
        <f t="shared" si="23"/>
        <v>8.6956521739130432E-2</v>
      </c>
      <c r="AC164" s="61">
        <f t="shared" si="23"/>
        <v>2.8985507246376812E-2</v>
      </c>
      <c r="AD164" s="62">
        <f t="shared" si="23"/>
        <v>0.18840579710144928</v>
      </c>
      <c r="AE164" s="62">
        <f t="shared" si="23"/>
        <v>0.2608695652173913</v>
      </c>
    </row>
    <row r="165" spans="1:31" hidden="1" x14ac:dyDescent="0.3">
      <c r="A165" s="57">
        <f t="shared" ref="A165:A195" si="24">+A114</f>
        <v>42123</v>
      </c>
      <c r="B165" s="58"/>
      <c r="C165" s="282">
        <f>C8/($C$3*$C$4)</f>
        <v>0.6977225672877847</v>
      </c>
      <c r="D165" s="61">
        <f t="shared" si="22"/>
        <v>1.4492753623188406E-2</v>
      </c>
      <c r="E165" s="63">
        <f t="shared" si="22"/>
        <v>1.4492753623188406E-2</v>
      </c>
      <c r="F165" s="63">
        <f t="shared" si="22"/>
        <v>1.1304347826086956</v>
      </c>
      <c r="G165" s="61">
        <f t="shared" si="22"/>
        <v>1.1304347826086956</v>
      </c>
      <c r="H165" s="61">
        <f t="shared" si="22"/>
        <v>1.1304347826086956</v>
      </c>
      <c r="I165" s="62">
        <f t="shared" si="22"/>
        <v>4.3478260869565216E-2</v>
      </c>
      <c r="J165" s="62">
        <f t="shared" si="22"/>
        <v>2.8985507246376812E-2</v>
      </c>
      <c r="K165" s="61">
        <f t="shared" si="22"/>
        <v>4.3478260869565216E-2</v>
      </c>
      <c r="L165" s="63">
        <f t="shared" si="22"/>
        <v>4.3478260869565216E-2</v>
      </c>
      <c r="M165" s="63">
        <f t="shared" si="22"/>
        <v>5.7971014492753624E-2</v>
      </c>
      <c r="N165" s="61">
        <f t="shared" si="22"/>
        <v>4.3478260869565216E-2</v>
      </c>
      <c r="O165" s="61">
        <f t="shared" si="22"/>
        <v>8.6956521739130432E-2</v>
      </c>
      <c r="P165" s="62">
        <f t="shared" si="22"/>
        <v>5.7971014492753624E-2</v>
      </c>
      <c r="Q165" s="62">
        <f t="shared" si="22"/>
        <v>7.2463768115942032E-2</v>
      </c>
      <c r="R165" s="61">
        <f t="shared" si="22"/>
        <v>7.2463768115942032E-2</v>
      </c>
      <c r="S165" s="63">
        <f t="shared" si="22"/>
        <v>0.14492753623188406</v>
      </c>
      <c r="T165" s="63">
        <f t="shared" si="23"/>
        <v>0.49275362318840582</v>
      </c>
      <c r="U165" s="61">
        <f t="shared" si="23"/>
        <v>0.47826086956521741</v>
      </c>
      <c r="V165" s="61">
        <f t="shared" si="23"/>
        <v>0.47826086956521741</v>
      </c>
      <c r="W165" s="62">
        <f t="shared" si="23"/>
        <v>0.20289855072463769</v>
      </c>
      <c r="X165" s="62">
        <f t="shared" si="23"/>
        <v>0.21739130434782608</v>
      </c>
      <c r="Y165" s="61">
        <f t="shared" si="23"/>
        <v>0.2608695652173913</v>
      </c>
      <c r="Z165" s="63">
        <f t="shared" si="23"/>
        <v>0.15942028985507245</v>
      </c>
      <c r="AA165" s="63">
        <f t="shared" si="23"/>
        <v>0.15942028985507245</v>
      </c>
      <c r="AB165" s="61">
        <f t="shared" si="23"/>
        <v>0.17391304347826086</v>
      </c>
      <c r="AC165" s="61">
        <f t="shared" si="23"/>
        <v>0.13043478260869565</v>
      </c>
      <c r="AD165" s="62">
        <f t="shared" si="23"/>
        <v>0.21739130434782608</v>
      </c>
      <c r="AE165" s="62">
        <f t="shared" si="23"/>
        <v>0.27536231884057971</v>
      </c>
    </row>
    <row r="166" spans="1:31" hidden="1" outlineLevel="1" x14ac:dyDescent="0.3">
      <c r="A166" s="57">
        <f t="shared" si="24"/>
        <v>42142</v>
      </c>
      <c r="B166" s="58"/>
      <c r="C166" s="282">
        <f t="shared" si="21"/>
        <v>0.28467908902691513</v>
      </c>
      <c r="D166" s="61">
        <f t="shared" si="22"/>
        <v>0</v>
      </c>
      <c r="E166" s="63">
        <f t="shared" si="22"/>
        <v>4.3478260869565216E-2</v>
      </c>
      <c r="F166" s="63">
        <f t="shared" si="22"/>
        <v>1.1594202898550725</v>
      </c>
      <c r="G166" s="61">
        <f t="shared" si="22"/>
        <v>1.173913043478261</v>
      </c>
      <c r="H166" s="61">
        <f t="shared" si="22"/>
        <v>1.2173913043478262</v>
      </c>
      <c r="I166" s="62">
        <f t="shared" si="22"/>
        <v>8.6956521739130432E-2</v>
      </c>
      <c r="J166" s="62">
        <f t="shared" si="22"/>
        <v>1.4492753623188406E-2</v>
      </c>
      <c r="K166" s="61">
        <f t="shared" si="22"/>
        <v>2.8985507246376812E-2</v>
      </c>
      <c r="L166" s="63">
        <f t="shared" si="22"/>
        <v>2.8985507246376812E-2</v>
      </c>
      <c r="M166" s="63">
        <f t="shared" si="22"/>
        <v>4.3478260869565216E-2</v>
      </c>
      <c r="N166" s="61">
        <f t="shared" si="22"/>
        <v>2.8985507246376812E-2</v>
      </c>
      <c r="O166" s="61">
        <f t="shared" si="22"/>
        <v>7.2463768115942032E-2</v>
      </c>
      <c r="P166" s="62">
        <f t="shared" si="22"/>
        <v>4.3478260869565216E-2</v>
      </c>
      <c r="Q166" s="62">
        <f t="shared" si="22"/>
        <v>5.7971014492753624E-2</v>
      </c>
      <c r="R166" s="61">
        <f t="shared" si="22"/>
        <v>7.2463768115942032E-2</v>
      </c>
      <c r="S166" s="63">
        <f t="shared" si="22"/>
        <v>0.15942028985507245</v>
      </c>
      <c r="T166" s="63">
        <f t="shared" si="23"/>
        <v>0.52173913043478259</v>
      </c>
      <c r="U166" s="61">
        <f t="shared" si="23"/>
        <v>0.49275362318840582</v>
      </c>
      <c r="V166" s="61">
        <f t="shared" si="23"/>
        <v>0.47826086956521741</v>
      </c>
      <c r="W166" s="62">
        <f t="shared" si="23"/>
        <v>0.18840579710144928</v>
      </c>
      <c r="X166" s="62">
        <f t="shared" si="23"/>
        <v>0.20289855072463769</v>
      </c>
      <c r="Y166" s="61">
        <f t="shared" si="23"/>
        <v>0.24637681159420291</v>
      </c>
      <c r="Z166" s="63">
        <f t="shared" si="23"/>
        <v>0.27536231884057971</v>
      </c>
      <c r="AA166" s="63">
        <f t="shared" si="23"/>
        <v>0.28985507246376813</v>
      </c>
      <c r="AB166" s="61">
        <f t="shared" si="23"/>
        <v>0.30434782608695654</v>
      </c>
      <c r="AC166" s="61">
        <f t="shared" si="23"/>
        <v>0.18840579710144928</v>
      </c>
      <c r="AD166" s="62">
        <f t="shared" si="23"/>
        <v>0.2608695652173913</v>
      </c>
      <c r="AE166" s="62">
        <f t="shared" si="23"/>
        <v>0.28985507246376813</v>
      </c>
    </row>
    <row r="167" spans="1:31" hidden="1" outlineLevel="1" x14ac:dyDescent="0.3">
      <c r="A167" s="57">
        <f t="shared" si="24"/>
        <v>42157</v>
      </c>
      <c r="B167" s="58"/>
      <c r="C167" s="282">
        <f t="shared" si="21"/>
        <v>0.30693581780538304</v>
      </c>
      <c r="D167" s="61">
        <f t="shared" si="22"/>
        <v>0</v>
      </c>
      <c r="E167" s="63">
        <f t="shared" si="22"/>
        <v>4.3478260869565216E-2</v>
      </c>
      <c r="F167" s="63">
        <f t="shared" si="22"/>
        <v>1.1594202898550725</v>
      </c>
      <c r="G167" s="61">
        <f t="shared" si="22"/>
        <v>1.173913043478261</v>
      </c>
      <c r="H167" s="61">
        <f t="shared" si="22"/>
        <v>1.2173913043478262</v>
      </c>
      <c r="I167" s="62">
        <f t="shared" si="22"/>
        <v>8.6956521739130432E-2</v>
      </c>
      <c r="J167" s="62">
        <f t="shared" si="22"/>
        <v>1.4492753623188406E-2</v>
      </c>
      <c r="K167" s="61">
        <f t="shared" si="22"/>
        <v>2.8985507246376812E-2</v>
      </c>
      <c r="L167" s="63">
        <f t="shared" si="22"/>
        <v>4.3478260869565216E-2</v>
      </c>
      <c r="M167" s="63">
        <f t="shared" si="22"/>
        <v>0.40579710144927539</v>
      </c>
      <c r="N167" s="61">
        <f t="shared" si="22"/>
        <v>4.3478260869565216E-2</v>
      </c>
      <c r="O167" s="61">
        <f t="shared" si="22"/>
        <v>0.13043478260869565</v>
      </c>
      <c r="P167" s="62">
        <f t="shared" si="22"/>
        <v>0.11594202898550725</v>
      </c>
      <c r="Q167" s="62">
        <f t="shared" si="22"/>
        <v>8.6956521739130432E-2</v>
      </c>
      <c r="R167" s="61">
        <f t="shared" si="22"/>
        <v>8.6956521739130432E-2</v>
      </c>
      <c r="S167" s="63">
        <f t="shared" si="22"/>
        <v>0.17391304347826086</v>
      </c>
      <c r="T167" s="63">
        <f t="shared" si="23"/>
        <v>0.53623188405797106</v>
      </c>
      <c r="U167" s="61">
        <f t="shared" si="23"/>
        <v>0.49275362318840582</v>
      </c>
      <c r="V167" s="61">
        <f t="shared" si="23"/>
        <v>0.47826086956521741</v>
      </c>
      <c r="W167" s="62">
        <f t="shared" si="23"/>
        <v>0.18840579710144928</v>
      </c>
      <c r="X167" s="62">
        <f t="shared" si="23"/>
        <v>0.2318840579710145</v>
      </c>
      <c r="Y167" s="61">
        <f t="shared" si="23"/>
        <v>0.24637681159420291</v>
      </c>
      <c r="Z167" s="63">
        <f t="shared" si="23"/>
        <v>0.2318840579710145</v>
      </c>
      <c r="AA167" s="63">
        <f t="shared" si="23"/>
        <v>0.21739130434782608</v>
      </c>
      <c r="AB167" s="61">
        <f t="shared" si="23"/>
        <v>0.2608695652173913</v>
      </c>
      <c r="AC167" s="61">
        <f t="shared" si="23"/>
        <v>0.24637681159420291</v>
      </c>
      <c r="AD167" s="62">
        <f t="shared" si="23"/>
        <v>0.3188405797101449</v>
      </c>
      <c r="AE167" s="62">
        <f t="shared" si="23"/>
        <v>0.33333333333333331</v>
      </c>
    </row>
    <row r="168" spans="1:31" hidden="1" outlineLevel="1" x14ac:dyDescent="0.3">
      <c r="A168" s="57">
        <f t="shared" si="24"/>
        <v>42172</v>
      </c>
      <c r="B168" s="58"/>
      <c r="C168" s="282">
        <f t="shared" si="21"/>
        <v>0.42287784679089024</v>
      </c>
      <c r="D168" s="61">
        <f t="shared" si="22"/>
        <v>1.4492753623188406E-2</v>
      </c>
      <c r="E168" s="63">
        <f t="shared" si="22"/>
        <v>4.3478260869565216E-2</v>
      </c>
      <c r="F168" s="63">
        <f t="shared" si="22"/>
        <v>1.1594202898550725</v>
      </c>
      <c r="G168" s="61">
        <f t="shared" si="22"/>
        <v>1.173913043478261</v>
      </c>
      <c r="H168" s="61">
        <f t="shared" si="22"/>
        <v>1.2318840579710144</v>
      </c>
      <c r="I168" s="62">
        <f t="shared" si="22"/>
        <v>0.11594202898550725</v>
      </c>
      <c r="J168" s="62">
        <f t="shared" si="22"/>
        <v>4.3478260869565216E-2</v>
      </c>
      <c r="K168" s="61">
        <f t="shared" si="22"/>
        <v>2.8985507246376812E-2</v>
      </c>
      <c r="L168" s="63">
        <f t="shared" si="22"/>
        <v>4.3478260869565216E-2</v>
      </c>
      <c r="M168" s="63">
        <f t="shared" si="22"/>
        <v>0.42028985507246375</v>
      </c>
      <c r="N168" s="61">
        <f t="shared" si="22"/>
        <v>7.2463768115942032E-2</v>
      </c>
      <c r="O168" s="61">
        <f t="shared" si="22"/>
        <v>0.14492753623188406</v>
      </c>
      <c r="P168" s="62">
        <f t="shared" si="22"/>
        <v>8.6956521739130432E-2</v>
      </c>
      <c r="Q168" s="62">
        <f t="shared" si="22"/>
        <v>1.3623188405797102</v>
      </c>
      <c r="R168" s="61">
        <f t="shared" si="22"/>
        <v>1.3768115942028984</v>
      </c>
      <c r="S168" s="63">
        <f t="shared" si="22"/>
        <v>0.15942028985507245</v>
      </c>
      <c r="T168" s="63">
        <f t="shared" si="23"/>
        <v>0.50724637681159424</v>
      </c>
      <c r="U168" s="61">
        <f t="shared" si="23"/>
        <v>0.47826086956521741</v>
      </c>
      <c r="V168" s="61">
        <f t="shared" si="23"/>
        <v>0.55072463768115942</v>
      </c>
      <c r="W168" s="62">
        <f t="shared" si="23"/>
        <v>0.27536231884057971</v>
      </c>
      <c r="X168" s="62">
        <f t="shared" si="23"/>
        <v>0.3188405797101449</v>
      </c>
      <c r="Y168" s="61">
        <f t="shared" si="23"/>
        <v>0.30434782608695654</v>
      </c>
      <c r="Z168" s="63">
        <f t="shared" si="23"/>
        <v>0.28985507246376813</v>
      </c>
      <c r="AA168" s="63">
        <f t="shared" si="23"/>
        <v>0.28985507246376813</v>
      </c>
      <c r="AB168" s="61">
        <f t="shared" si="23"/>
        <v>0.33333333333333331</v>
      </c>
      <c r="AC168" s="61">
        <f t="shared" si="23"/>
        <v>0.2608695652173913</v>
      </c>
      <c r="AD168" s="62">
        <f t="shared" si="23"/>
        <v>0.34782608695652173</v>
      </c>
      <c r="AE168" s="62">
        <f t="shared" si="23"/>
        <v>0.40579710144927539</v>
      </c>
    </row>
    <row r="169" spans="1:31" hidden="1" outlineLevel="1" x14ac:dyDescent="0.3">
      <c r="A169" s="57">
        <f t="shared" si="24"/>
        <v>42193</v>
      </c>
      <c r="B169" s="58"/>
      <c r="C169" s="282">
        <f t="shared" si="21"/>
        <v>0.41718426501035194</v>
      </c>
      <c r="D169" s="61">
        <f t="shared" si="22"/>
        <v>2.8985507246376812E-2</v>
      </c>
      <c r="E169" s="63">
        <f t="shared" si="22"/>
        <v>5.7971014492753624E-2</v>
      </c>
      <c r="F169" s="63">
        <f t="shared" si="22"/>
        <v>1.173913043478261</v>
      </c>
      <c r="G169" s="61">
        <f t="shared" si="22"/>
        <v>1.173913043478261</v>
      </c>
      <c r="H169" s="61">
        <f t="shared" si="22"/>
        <v>1.2318840579710144</v>
      </c>
      <c r="I169" s="62">
        <f t="shared" si="22"/>
        <v>0.14492753623188406</v>
      </c>
      <c r="J169" s="62">
        <f t="shared" si="22"/>
        <v>8.6956521739130432E-2</v>
      </c>
      <c r="K169" s="61">
        <f t="shared" si="22"/>
        <v>4.3478260869565216E-2</v>
      </c>
      <c r="L169" s="63">
        <f t="shared" si="22"/>
        <v>5.7971014492753624E-2</v>
      </c>
      <c r="M169" s="63">
        <f t="shared" si="22"/>
        <v>8.6956521739130432E-2</v>
      </c>
      <c r="N169" s="61">
        <f t="shared" si="22"/>
        <v>0.10144927536231885</v>
      </c>
      <c r="O169" s="61">
        <f t="shared" si="22"/>
        <v>0.18840579710144928</v>
      </c>
      <c r="P169" s="62">
        <f t="shared" si="22"/>
        <v>0.13043478260869565</v>
      </c>
      <c r="Q169" s="62">
        <f t="shared" si="22"/>
        <v>1.3623188405797102</v>
      </c>
      <c r="R169" s="61">
        <f t="shared" si="22"/>
        <v>1.3768115942028984</v>
      </c>
      <c r="S169" s="63">
        <f t="shared" si="22"/>
        <v>8.6956521739130432E-2</v>
      </c>
      <c r="T169" s="63">
        <f t="shared" si="23"/>
        <v>0.43478260869565216</v>
      </c>
      <c r="U169" s="61">
        <f t="shared" si="23"/>
        <v>0.40579710144927539</v>
      </c>
      <c r="V169" s="61">
        <f t="shared" si="23"/>
        <v>0.50724637681159424</v>
      </c>
      <c r="W169" s="62">
        <f t="shared" si="23"/>
        <v>0.2318840579710145</v>
      </c>
      <c r="X169" s="62">
        <f t="shared" si="23"/>
        <v>0.27536231884057971</v>
      </c>
      <c r="Y169" s="61">
        <f t="shared" si="23"/>
        <v>0.2608695652173913</v>
      </c>
      <c r="Z169" s="63">
        <f t="shared" si="23"/>
        <v>0.3188405797101449</v>
      </c>
      <c r="AA169" s="63">
        <f t="shared" si="23"/>
        <v>0.37681159420289856</v>
      </c>
      <c r="AB169" s="61">
        <f t="shared" si="23"/>
        <v>0.43478260869565216</v>
      </c>
      <c r="AC169" s="61">
        <f t="shared" si="23"/>
        <v>0.33333333333333331</v>
      </c>
      <c r="AD169" s="62">
        <f t="shared" si="23"/>
        <v>0.34782608695652173</v>
      </c>
      <c r="AE169" s="62">
        <f t="shared" si="23"/>
        <v>0.42028985507246375</v>
      </c>
    </row>
    <row r="170" spans="1:31" hidden="1" outlineLevel="1" x14ac:dyDescent="0.3">
      <c r="A170" s="57">
        <f t="shared" si="24"/>
        <v>42200</v>
      </c>
      <c r="B170" s="58"/>
      <c r="C170" s="282">
        <f t="shared" si="21"/>
        <v>0.34316770186335405</v>
      </c>
      <c r="D170" s="61">
        <f t="shared" si="22"/>
        <v>4.3478260869565216E-2</v>
      </c>
      <c r="E170" s="63">
        <f t="shared" si="22"/>
        <v>7.2463768115942032E-2</v>
      </c>
      <c r="F170" s="63">
        <f t="shared" si="22"/>
        <v>1.1884057971014492</v>
      </c>
      <c r="G170" s="61">
        <f t="shared" si="22"/>
        <v>1.1884057971014492</v>
      </c>
      <c r="H170" s="61">
        <f t="shared" si="22"/>
        <v>1.2463768115942029</v>
      </c>
      <c r="I170" s="62">
        <f t="shared" si="22"/>
        <v>0.14492753623188406</v>
      </c>
      <c r="J170" s="62">
        <f t="shared" si="22"/>
        <v>7.2463768115942032E-2</v>
      </c>
      <c r="K170" s="61">
        <f t="shared" si="22"/>
        <v>2.8985507246376812E-2</v>
      </c>
      <c r="L170" s="63">
        <f t="shared" si="22"/>
        <v>4.3478260869565216E-2</v>
      </c>
      <c r="M170" s="63">
        <f t="shared" si="22"/>
        <v>7.2463768115942032E-2</v>
      </c>
      <c r="N170" s="61">
        <f t="shared" si="22"/>
        <v>8.6956521739130432E-2</v>
      </c>
      <c r="O170" s="61">
        <f t="shared" si="22"/>
        <v>0.17391304347826086</v>
      </c>
      <c r="P170" s="62">
        <f t="shared" si="22"/>
        <v>0.15942028985507245</v>
      </c>
      <c r="Q170" s="62">
        <f t="shared" si="22"/>
        <v>8.6956521739130432E-2</v>
      </c>
      <c r="R170" s="61">
        <f t="shared" si="22"/>
        <v>0.10144927536231885</v>
      </c>
      <c r="S170" s="63">
        <f t="shared" si="22"/>
        <v>0.11594202898550725</v>
      </c>
      <c r="T170" s="63">
        <f t="shared" si="23"/>
        <v>0.46376811594202899</v>
      </c>
      <c r="U170" s="61">
        <f t="shared" si="23"/>
        <v>0.40579710144927539</v>
      </c>
      <c r="V170" s="61">
        <f t="shared" si="23"/>
        <v>0.50724637681159424</v>
      </c>
      <c r="W170" s="62">
        <f t="shared" si="23"/>
        <v>0.2318840579710145</v>
      </c>
      <c r="X170" s="62">
        <f t="shared" si="23"/>
        <v>0.28985507246376813</v>
      </c>
      <c r="Y170" s="61">
        <f t="shared" si="23"/>
        <v>0.30434782608695654</v>
      </c>
      <c r="Z170" s="63">
        <f t="shared" si="23"/>
        <v>0.37681159420289856</v>
      </c>
      <c r="AA170" s="63">
        <f t="shared" si="23"/>
        <v>0.43478260869565216</v>
      </c>
      <c r="AB170" s="61">
        <f t="shared" si="23"/>
        <v>0.49275362318840582</v>
      </c>
      <c r="AC170" s="61">
        <f t="shared" si="23"/>
        <v>0.39130434782608697</v>
      </c>
      <c r="AD170" s="62">
        <f t="shared" si="23"/>
        <v>0.40579710144927539</v>
      </c>
      <c r="AE170" s="62">
        <f t="shared" si="23"/>
        <v>0.47826086956521741</v>
      </c>
    </row>
    <row r="171" spans="1:31" hidden="1" outlineLevel="1" x14ac:dyDescent="0.3">
      <c r="A171" s="57">
        <f t="shared" si="24"/>
        <v>42207</v>
      </c>
      <c r="B171" s="58"/>
      <c r="C171" s="282">
        <f t="shared" si="21"/>
        <v>0.42908902691511386</v>
      </c>
      <c r="D171" s="61">
        <f t="shared" si="22"/>
        <v>2.8985507246376812E-2</v>
      </c>
      <c r="E171" s="63">
        <f t="shared" si="22"/>
        <v>5.7971014492753624E-2</v>
      </c>
      <c r="F171" s="63">
        <f t="shared" si="22"/>
        <v>1.173913043478261</v>
      </c>
      <c r="G171" s="61">
        <f t="shared" si="22"/>
        <v>1.2173913043478262</v>
      </c>
      <c r="H171" s="61">
        <f t="shared" si="22"/>
        <v>1.3333333333333333</v>
      </c>
      <c r="I171" s="62">
        <f t="shared" si="22"/>
        <v>0.20289855072463769</v>
      </c>
      <c r="J171" s="62">
        <f t="shared" si="22"/>
        <v>0.14492753623188406</v>
      </c>
      <c r="K171" s="61">
        <f t="shared" si="22"/>
        <v>1.0144927536231885</v>
      </c>
      <c r="L171" s="63">
        <f t="shared" si="22"/>
        <v>1.0289855072463767</v>
      </c>
      <c r="M171" s="63">
        <f t="shared" si="22"/>
        <v>0.10144927536231885</v>
      </c>
      <c r="N171" s="61">
        <f t="shared" si="22"/>
        <v>0.10144927536231885</v>
      </c>
      <c r="O171" s="61">
        <f t="shared" si="22"/>
        <v>0.17391304347826086</v>
      </c>
      <c r="P171" s="62">
        <f t="shared" si="22"/>
        <v>0.13043478260869565</v>
      </c>
      <c r="Q171" s="62">
        <f t="shared" si="22"/>
        <v>8.6956521739130432E-2</v>
      </c>
      <c r="R171" s="61">
        <f t="shared" si="22"/>
        <v>8.6956521739130432E-2</v>
      </c>
      <c r="S171" s="63">
        <f t="shared" si="22"/>
        <v>0.10144927536231885</v>
      </c>
      <c r="T171" s="63">
        <f t="shared" si="23"/>
        <v>0.44927536231884058</v>
      </c>
      <c r="U171" s="61">
        <f t="shared" si="23"/>
        <v>0.40579710144927539</v>
      </c>
      <c r="V171" s="61">
        <f t="shared" si="23"/>
        <v>0.50724637681159424</v>
      </c>
      <c r="W171" s="62">
        <f t="shared" si="23"/>
        <v>0.2318840579710145</v>
      </c>
      <c r="X171" s="62">
        <f t="shared" si="23"/>
        <v>0.28985507246376813</v>
      </c>
      <c r="Y171" s="61">
        <f t="shared" si="23"/>
        <v>0.3188405797101449</v>
      </c>
      <c r="Z171" s="63">
        <f t="shared" si="23"/>
        <v>0.39130434782608697</v>
      </c>
      <c r="AA171" s="63">
        <f t="shared" si="23"/>
        <v>0.44927536231884058</v>
      </c>
      <c r="AB171" s="61">
        <f t="shared" si="23"/>
        <v>0.57971014492753625</v>
      </c>
      <c r="AC171" s="61">
        <f t="shared" si="23"/>
        <v>0.46376811594202899</v>
      </c>
      <c r="AD171" s="62">
        <f t="shared" si="23"/>
        <v>0.43478260869565216</v>
      </c>
      <c r="AE171" s="62">
        <f t="shared" si="23"/>
        <v>0.50724637681159424</v>
      </c>
    </row>
    <row r="172" spans="1:31" hidden="1" outlineLevel="1" x14ac:dyDescent="0.3">
      <c r="A172" s="57">
        <f t="shared" si="24"/>
        <v>42214</v>
      </c>
      <c r="B172" s="58"/>
      <c r="C172" s="282">
        <f t="shared" si="21"/>
        <v>0.44358178053830227</v>
      </c>
      <c r="D172" s="61">
        <f t="shared" si="22"/>
        <v>4.3478260869565216E-2</v>
      </c>
      <c r="E172" s="63">
        <f t="shared" si="22"/>
        <v>7.2463768115942032E-2</v>
      </c>
      <c r="F172" s="63">
        <f t="shared" si="22"/>
        <v>1.1884057971014492</v>
      </c>
      <c r="G172" s="61">
        <f t="shared" si="22"/>
        <v>1.2173913043478262</v>
      </c>
      <c r="H172" s="61">
        <f t="shared" si="22"/>
        <v>1.3043478260869565</v>
      </c>
      <c r="I172" s="62">
        <f t="shared" si="22"/>
        <v>0.17391304347826086</v>
      </c>
      <c r="J172" s="62">
        <f t="shared" si="22"/>
        <v>0.10144927536231885</v>
      </c>
      <c r="K172" s="61">
        <f t="shared" si="22"/>
        <v>1</v>
      </c>
      <c r="L172" s="63">
        <f t="shared" si="22"/>
        <v>1.0144927536231885</v>
      </c>
      <c r="M172" s="63">
        <f t="shared" si="22"/>
        <v>8.6956521739130432E-2</v>
      </c>
      <c r="N172" s="61">
        <f t="shared" si="22"/>
        <v>0.18840579710144928</v>
      </c>
      <c r="O172" s="61">
        <f t="shared" si="22"/>
        <v>0.27536231884057971</v>
      </c>
      <c r="P172" s="62">
        <f t="shared" si="22"/>
        <v>0.14492753623188406</v>
      </c>
      <c r="Q172" s="62">
        <f t="shared" si="22"/>
        <v>0.11594202898550725</v>
      </c>
      <c r="R172" s="61">
        <f t="shared" si="22"/>
        <v>0.11594202898550725</v>
      </c>
      <c r="S172" s="63">
        <f t="shared" si="22"/>
        <v>0.13043478260869565</v>
      </c>
      <c r="T172" s="63">
        <f t="shared" si="23"/>
        <v>0.46376811594202899</v>
      </c>
      <c r="U172" s="61">
        <f t="shared" si="23"/>
        <v>0.43478260869565216</v>
      </c>
      <c r="V172" s="61">
        <f t="shared" si="23"/>
        <v>0.56521739130434778</v>
      </c>
      <c r="W172" s="62">
        <f t="shared" si="23"/>
        <v>0.28985507246376813</v>
      </c>
      <c r="X172" s="62">
        <f t="shared" si="23"/>
        <v>0.33333333333333331</v>
      </c>
      <c r="Y172" s="61">
        <f t="shared" si="23"/>
        <v>0.33333333333333331</v>
      </c>
      <c r="Z172" s="63">
        <f t="shared" si="23"/>
        <v>0.39130434782608697</v>
      </c>
      <c r="AA172" s="63">
        <f t="shared" si="23"/>
        <v>0.44927536231884058</v>
      </c>
      <c r="AB172" s="61">
        <f t="shared" si="23"/>
        <v>0.57971014492753625</v>
      </c>
      <c r="AC172" s="61">
        <f t="shared" si="23"/>
        <v>0.46376811594202899</v>
      </c>
      <c r="AD172" s="62">
        <f t="shared" si="23"/>
        <v>0.43478260869565216</v>
      </c>
      <c r="AE172" s="62">
        <f t="shared" si="23"/>
        <v>0.50724637681159424</v>
      </c>
    </row>
    <row r="173" spans="1:31" hidden="1" outlineLevel="1" x14ac:dyDescent="0.3">
      <c r="A173" s="57">
        <f t="shared" si="24"/>
        <v>42221</v>
      </c>
      <c r="B173" s="58"/>
      <c r="C173" s="282">
        <f t="shared" si="21"/>
        <v>0.44979296066252589</v>
      </c>
      <c r="D173" s="61">
        <f t="shared" si="22"/>
        <v>7.2463768115942032E-2</v>
      </c>
      <c r="E173" s="63">
        <f t="shared" si="22"/>
        <v>0.10144927536231885</v>
      </c>
      <c r="F173" s="63">
        <f t="shared" si="22"/>
        <v>1.2173913043478262</v>
      </c>
      <c r="G173" s="61">
        <f t="shared" si="22"/>
        <v>1.2318840579710144</v>
      </c>
      <c r="H173" s="61">
        <f t="shared" si="22"/>
        <v>1.318840579710145</v>
      </c>
      <c r="I173" s="62">
        <f t="shared" si="22"/>
        <v>0.18840579710144928</v>
      </c>
      <c r="J173" s="62">
        <f t="shared" si="22"/>
        <v>0.11594202898550725</v>
      </c>
      <c r="K173" s="61">
        <f t="shared" si="22"/>
        <v>1</v>
      </c>
      <c r="L173" s="63">
        <f t="shared" si="22"/>
        <v>1.0144927536231885</v>
      </c>
      <c r="M173" s="63">
        <f t="shared" si="22"/>
        <v>0.10144927536231885</v>
      </c>
      <c r="N173" s="61">
        <f t="shared" si="22"/>
        <v>0.20289855072463769</v>
      </c>
      <c r="O173" s="61">
        <f t="shared" si="22"/>
        <v>0.30434782608695654</v>
      </c>
      <c r="P173" s="62">
        <f t="shared" si="22"/>
        <v>0.15942028985507245</v>
      </c>
      <c r="Q173" s="62">
        <f t="shared" si="22"/>
        <v>0.11594202898550725</v>
      </c>
      <c r="R173" s="61">
        <f t="shared" si="22"/>
        <v>0.11594202898550725</v>
      </c>
      <c r="S173" s="63">
        <f t="shared" si="22"/>
        <v>0.13043478260869565</v>
      </c>
      <c r="T173" s="63">
        <f t="shared" si="23"/>
        <v>0.47826086956521741</v>
      </c>
      <c r="U173" s="61">
        <f t="shared" si="23"/>
        <v>0.44927536231884058</v>
      </c>
      <c r="V173" s="61">
        <f t="shared" si="23"/>
        <v>0.55072463768115942</v>
      </c>
      <c r="W173" s="62">
        <f t="shared" si="23"/>
        <v>0.28985507246376813</v>
      </c>
      <c r="X173" s="62">
        <f t="shared" si="23"/>
        <v>0.33333333333333331</v>
      </c>
      <c r="Y173" s="61">
        <f t="shared" si="23"/>
        <v>0.33333333333333331</v>
      </c>
      <c r="Z173" s="63">
        <f t="shared" si="23"/>
        <v>0.39130434782608697</v>
      </c>
      <c r="AA173" s="63">
        <f t="shared" si="23"/>
        <v>0.44927536231884058</v>
      </c>
      <c r="AB173" s="61">
        <f t="shared" si="23"/>
        <v>0.56521739130434778</v>
      </c>
      <c r="AC173" s="61">
        <f t="shared" si="23"/>
        <v>0.44927536231884058</v>
      </c>
      <c r="AD173" s="62">
        <f t="shared" si="23"/>
        <v>0.42028985507246375</v>
      </c>
      <c r="AE173" s="62">
        <f t="shared" si="23"/>
        <v>0.49275362318840582</v>
      </c>
    </row>
    <row r="174" spans="1:31" hidden="1" outlineLevel="1" x14ac:dyDescent="0.3">
      <c r="A174" s="57">
        <f t="shared" si="24"/>
        <v>42228</v>
      </c>
      <c r="B174" s="58"/>
      <c r="C174" s="282">
        <f t="shared" si="21"/>
        <v>0.50051759834368525</v>
      </c>
      <c r="D174" s="61">
        <f t="shared" si="22"/>
        <v>5.7971014492753624E-2</v>
      </c>
      <c r="E174" s="63">
        <f t="shared" si="22"/>
        <v>8.6956521739130432E-2</v>
      </c>
      <c r="F174" s="63">
        <f t="shared" si="22"/>
        <v>1.2028985507246377</v>
      </c>
      <c r="G174" s="61">
        <f t="shared" si="22"/>
        <v>1.2173913043478262</v>
      </c>
      <c r="H174" s="61">
        <f t="shared" si="22"/>
        <v>1.3043478260869565</v>
      </c>
      <c r="I174" s="62">
        <f t="shared" si="22"/>
        <v>0.20289855072463769</v>
      </c>
      <c r="J174" s="62">
        <f t="shared" si="22"/>
        <v>0.14492753623188406</v>
      </c>
      <c r="K174" s="61">
        <f t="shared" si="22"/>
        <v>1.0289855072463767</v>
      </c>
      <c r="L174" s="63">
        <f t="shared" si="22"/>
        <v>1.0434782608695652</v>
      </c>
      <c r="M174" s="63">
        <f t="shared" si="22"/>
        <v>0.13043478260869565</v>
      </c>
      <c r="N174" s="61">
        <f t="shared" si="22"/>
        <v>0.24637681159420291</v>
      </c>
      <c r="O174" s="61">
        <f t="shared" si="22"/>
        <v>0.34782608695652173</v>
      </c>
      <c r="P174" s="62">
        <f t="shared" si="22"/>
        <v>0.44927536231884058</v>
      </c>
      <c r="Q174" s="62">
        <f t="shared" si="22"/>
        <v>0.42028985507246375</v>
      </c>
      <c r="R174" s="61">
        <f t="shared" si="22"/>
        <v>0.42028985507246375</v>
      </c>
      <c r="S174" s="63">
        <f t="shared" si="22"/>
        <v>0.43478260869565216</v>
      </c>
      <c r="T174" s="63">
        <f t="shared" si="23"/>
        <v>0.49275362318840582</v>
      </c>
      <c r="U174" s="61">
        <f t="shared" si="23"/>
        <v>0.44927536231884058</v>
      </c>
      <c r="V174" s="61">
        <f t="shared" si="23"/>
        <v>0.53623188405797106</v>
      </c>
      <c r="W174" s="62">
        <f t="shared" si="23"/>
        <v>0.27536231884057971</v>
      </c>
      <c r="X174" s="62">
        <f t="shared" si="23"/>
        <v>0.3188405797101449</v>
      </c>
      <c r="Y174" s="61">
        <f t="shared" si="23"/>
        <v>0.3188405797101449</v>
      </c>
      <c r="Z174" s="63">
        <f t="shared" si="23"/>
        <v>0.42028985507246375</v>
      </c>
      <c r="AA174" s="63">
        <f t="shared" si="23"/>
        <v>0.47826086956521741</v>
      </c>
      <c r="AB174" s="61">
        <f t="shared" si="23"/>
        <v>0.59420289855072461</v>
      </c>
      <c r="AC174" s="61">
        <f t="shared" si="23"/>
        <v>0.44927536231884058</v>
      </c>
      <c r="AD174" s="62">
        <f t="shared" si="23"/>
        <v>0.43478260869565216</v>
      </c>
      <c r="AE174" s="62">
        <f t="shared" si="23"/>
        <v>0.50724637681159424</v>
      </c>
    </row>
    <row r="175" spans="1:31" hidden="1" outlineLevel="1" x14ac:dyDescent="0.3">
      <c r="A175" s="57">
        <f t="shared" si="24"/>
        <v>42235</v>
      </c>
      <c r="B175" s="58"/>
      <c r="C175" s="282">
        <f t="shared" si="21"/>
        <v>0.53467908902691508</v>
      </c>
      <c r="D175" s="61">
        <f t="shared" si="22"/>
        <v>5.7971014492753624E-2</v>
      </c>
      <c r="E175" s="63">
        <f t="shared" si="22"/>
        <v>8.6956521739130432E-2</v>
      </c>
      <c r="F175" s="63">
        <f t="shared" si="22"/>
        <v>1.2028985507246377</v>
      </c>
      <c r="G175" s="61">
        <f t="shared" si="22"/>
        <v>1.2173913043478262</v>
      </c>
      <c r="H175" s="61">
        <f t="shared" si="22"/>
        <v>1.3043478260869565</v>
      </c>
      <c r="I175" s="62">
        <f t="shared" si="22"/>
        <v>0.21739130434782608</v>
      </c>
      <c r="J175" s="62">
        <f t="shared" si="22"/>
        <v>0.20289855072463769</v>
      </c>
      <c r="K175" s="61">
        <f t="shared" si="22"/>
        <v>1.0724637681159421</v>
      </c>
      <c r="L175" s="63">
        <f t="shared" si="22"/>
        <v>1.0579710144927537</v>
      </c>
      <c r="M175" s="63">
        <f t="shared" si="22"/>
        <v>0.17391304347826086</v>
      </c>
      <c r="N175" s="61">
        <f t="shared" si="22"/>
        <v>0.27536231884057971</v>
      </c>
      <c r="O175" s="61">
        <f t="shared" si="22"/>
        <v>0.37681159420289856</v>
      </c>
      <c r="P175" s="62">
        <f t="shared" si="22"/>
        <v>0.43478260869565216</v>
      </c>
      <c r="Q175" s="62">
        <f t="shared" si="22"/>
        <v>0.40579710144927539</v>
      </c>
      <c r="R175" s="61">
        <f t="shared" si="22"/>
        <v>0.40579710144927539</v>
      </c>
      <c r="S175" s="63">
        <f t="shared" si="22"/>
        <v>0.42028985507246375</v>
      </c>
      <c r="T175" s="63">
        <f t="shared" si="23"/>
        <v>0.46376811594202899</v>
      </c>
      <c r="U175" s="61">
        <f t="shared" si="23"/>
        <v>0.43478260869565216</v>
      </c>
      <c r="V175" s="61">
        <f t="shared" si="23"/>
        <v>0.52173913043478259</v>
      </c>
      <c r="W175" s="62">
        <f t="shared" si="23"/>
        <v>0.30434782608695654</v>
      </c>
      <c r="X175" s="62">
        <f t="shared" si="23"/>
        <v>0.34782608695652173</v>
      </c>
      <c r="Y175" s="61">
        <f t="shared" si="23"/>
        <v>0.34782608695652173</v>
      </c>
      <c r="Z175" s="63">
        <f t="shared" si="23"/>
        <v>0.47826086956521741</v>
      </c>
      <c r="AA175" s="63">
        <f t="shared" si="23"/>
        <v>0.59420289855072461</v>
      </c>
      <c r="AB175" s="61">
        <f t="shared" si="23"/>
        <v>0.71014492753623193</v>
      </c>
      <c r="AC175" s="61">
        <f t="shared" si="23"/>
        <v>0.57971014492753625</v>
      </c>
      <c r="AD175" s="62">
        <f t="shared" si="23"/>
        <v>0.59420289855072461</v>
      </c>
      <c r="AE175" s="62">
        <f t="shared" si="23"/>
        <v>0.6811594202898551</v>
      </c>
    </row>
    <row r="176" spans="1:31" hidden="1" outlineLevel="1" x14ac:dyDescent="0.3">
      <c r="A176" s="57">
        <f t="shared" si="24"/>
        <v>42242</v>
      </c>
      <c r="B176" s="58"/>
      <c r="C176" s="282">
        <f t="shared" si="21"/>
        <v>0.50569358178053825</v>
      </c>
      <c r="D176" s="61">
        <f t="shared" si="22"/>
        <v>5.7971014492753624E-2</v>
      </c>
      <c r="E176" s="63">
        <f t="shared" si="22"/>
        <v>8.6956521739130432E-2</v>
      </c>
      <c r="F176" s="63">
        <f t="shared" si="22"/>
        <v>1.2028985507246377</v>
      </c>
      <c r="G176" s="61">
        <f t="shared" si="22"/>
        <v>1.2463768115942029</v>
      </c>
      <c r="H176" s="61">
        <f t="shared" si="22"/>
        <v>1.3478260869565217</v>
      </c>
      <c r="I176" s="62">
        <f t="shared" si="22"/>
        <v>0.2608695652173913</v>
      </c>
      <c r="J176" s="62">
        <f t="shared" si="22"/>
        <v>0.21739130434782608</v>
      </c>
      <c r="K176" s="61">
        <f t="shared" si="22"/>
        <v>1.0724637681159421</v>
      </c>
      <c r="L176" s="63">
        <f t="shared" si="22"/>
        <v>1.0869565217391304</v>
      </c>
      <c r="M176" s="63">
        <f t="shared" si="22"/>
        <v>0.18840579710144928</v>
      </c>
      <c r="N176" s="61">
        <f t="shared" si="22"/>
        <v>0.28985507246376813</v>
      </c>
      <c r="O176" s="61">
        <f t="shared" si="22"/>
        <v>0.39130434782608697</v>
      </c>
      <c r="P176" s="62">
        <f t="shared" si="22"/>
        <v>0.14492753623188406</v>
      </c>
      <c r="Q176" s="62">
        <f t="shared" si="22"/>
        <v>0.11594202898550725</v>
      </c>
      <c r="R176" s="61">
        <f t="shared" si="22"/>
        <v>0.11594202898550725</v>
      </c>
      <c r="S176" s="63">
        <f t="shared" si="22"/>
        <v>0.13043478260869565</v>
      </c>
      <c r="T176" s="63">
        <f t="shared" si="23"/>
        <v>0.44927536231884058</v>
      </c>
      <c r="U176" s="61">
        <f t="shared" si="23"/>
        <v>0.44927536231884058</v>
      </c>
      <c r="V176" s="61">
        <f t="shared" si="23"/>
        <v>0.53623188405797106</v>
      </c>
      <c r="W176" s="62">
        <f t="shared" si="23"/>
        <v>0.33333333333333331</v>
      </c>
      <c r="X176" s="62">
        <f t="shared" si="23"/>
        <v>0.40579710144927539</v>
      </c>
      <c r="Y176" s="61">
        <f t="shared" si="23"/>
        <v>0.40579710144927539</v>
      </c>
      <c r="Z176" s="63">
        <f t="shared" si="23"/>
        <v>0.47826086956521741</v>
      </c>
      <c r="AA176" s="63">
        <f t="shared" si="23"/>
        <v>0.59420289855072461</v>
      </c>
      <c r="AB176" s="61">
        <f t="shared" si="23"/>
        <v>0.6811594202898551</v>
      </c>
      <c r="AC176" s="61">
        <f t="shared" si="23"/>
        <v>0.59420289855072461</v>
      </c>
      <c r="AD176" s="62">
        <f t="shared" si="23"/>
        <v>0.59420289855072461</v>
      </c>
      <c r="AE176" s="62">
        <f t="shared" si="23"/>
        <v>0.6811594202898551</v>
      </c>
    </row>
    <row r="177" spans="1:31" hidden="1" outlineLevel="1" x14ac:dyDescent="0.3">
      <c r="A177" s="57">
        <f t="shared" si="24"/>
        <v>42249</v>
      </c>
      <c r="B177" s="58"/>
      <c r="C177" s="282">
        <f t="shared" si="21"/>
        <v>0.54554865424430643</v>
      </c>
      <c r="D177" s="61">
        <f t="shared" si="22"/>
        <v>5.7971014492753624E-2</v>
      </c>
      <c r="E177" s="63">
        <f t="shared" si="22"/>
        <v>8.6956521739130432E-2</v>
      </c>
      <c r="F177" s="63">
        <f t="shared" si="22"/>
        <v>1.2028985507246377</v>
      </c>
      <c r="G177" s="61">
        <f t="shared" si="22"/>
        <v>1.2318840579710144</v>
      </c>
      <c r="H177" s="61">
        <f t="shared" si="22"/>
        <v>1.3333333333333333</v>
      </c>
      <c r="I177" s="62">
        <f t="shared" si="22"/>
        <v>0.27536231884057971</v>
      </c>
      <c r="J177" s="62">
        <f t="shared" si="22"/>
        <v>0.2318840579710145</v>
      </c>
      <c r="K177" s="61">
        <f t="shared" si="22"/>
        <v>1.0724637681159421</v>
      </c>
      <c r="L177" s="63">
        <f t="shared" si="22"/>
        <v>1.2753623188405796</v>
      </c>
      <c r="M177" s="63">
        <f t="shared" si="22"/>
        <v>0.39130434782608697</v>
      </c>
      <c r="N177" s="61">
        <f t="shared" si="22"/>
        <v>0.53623188405797106</v>
      </c>
      <c r="O177" s="61">
        <f t="shared" si="22"/>
        <v>0.65217391304347827</v>
      </c>
      <c r="P177" s="62">
        <f t="shared" si="22"/>
        <v>0.15942028985507245</v>
      </c>
      <c r="Q177" s="62">
        <f t="shared" si="22"/>
        <v>0.11594202898550725</v>
      </c>
      <c r="R177" s="61">
        <f t="shared" si="22"/>
        <v>0.11594202898550725</v>
      </c>
      <c r="S177" s="63">
        <f t="shared" si="22"/>
        <v>0.13043478260869565</v>
      </c>
      <c r="T177" s="63">
        <f t="shared" si="23"/>
        <v>0.46376811594202899</v>
      </c>
      <c r="U177" s="61">
        <f t="shared" si="23"/>
        <v>0.50724637681159424</v>
      </c>
      <c r="V177" s="61">
        <f t="shared" si="23"/>
        <v>0.57971014492753625</v>
      </c>
      <c r="W177" s="62">
        <f t="shared" si="23"/>
        <v>0.37681159420289856</v>
      </c>
      <c r="X177" s="62">
        <f t="shared" si="23"/>
        <v>0.42028985507246375</v>
      </c>
      <c r="Y177" s="61">
        <f t="shared" si="23"/>
        <v>0.40579710144927539</v>
      </c>
      <c r="Z177" s="63">
        <f t="shared" si="23"/>
        <v>0.47826086956521741</v>
      </c>
      <c r="AA177" s="63">
        <f t="shared" si="23"/>
        <v>0.59420289855072461</v>
      </c>
      <c r="AB177" s="61">
        <f t="shared" si="23"/>
        <v>0.6811594202898551</v>
      </c>
      <c r="AC177" s="61">
        <f t="shared" si="23"/>
        <v>0.59420289855072461</v>
      </c>
      <c r="AD177" s="62">
        <f t="shared" si="23"/>
        <v>0.59420289855072461</v>
      </c>
      <c r="AE177" s="62">
        <f t="shared" si="23"/>
        <v>0.71014492753623193</v>
      </c>
    </row>
    <row r="178" spans="1:31" hidden="1" outlineLevel="1" x14ac:dyDescent="0.3">
      <c r="A178" s="57">
        <f t="shared" si="24"/>
        <v>42256</v>
      </c>
      <c r="B178" s="58"/>
      <c r="C178" s="282">
        <f t="shared" si="21"/>
        <v>0.58178053830227738</v>
      </c>
      <c r="D178" s="61">
        <f t="shared" si="22"/>
        <v>5.7971014492753624E-2</v>
      </c>
      <c r="E178" s="63">
        <f t="shared" si="22"/>
        <v>8.6956521739130432E-2</v>
      </c>
      <c r="F178" s="63">
        <f t="shared" si="22"/>
        <v>1.2028985507246377</v>
      </c>
      <c r="G178" s="61">
        <f t="shared" si="22"/>
        <v>1.2463768115942029</v>
      </c>
      <c r="H178" s="61">
        <f t="shared" si="22"/>
        <v>1.3623188405797102</v>
      </c>
      <c r="I178" s="62">
        <f t="shared" si="22"/>
        <v>0.34782608695652173</v>
      </c>
      <c r="J178" s="62">
        <f t="shared" si="22"/>
        <v>0.28985507246376813</v>
      </c>
      <c r="K178" s="61">
        <f t="shared" si="22"/>
        <v>1.1014492753623188</v>
      </c>
      <c r="L178" s="63">
        <f t="shared" si="22"/>
        <v>1.318840579710145</v>
      </c>
      <c r="M178" s="63">
        <f t="shared" si="22"/>
        <v>0.43478260869565216</v>
      </c>
      <c r="N178" s="61">
        <f t="shared" si="22"/>
        <v>0.73913043478260865</v>
      </c>
      <c r="O178" s="61">
        <f t="shared" si="22"/>
        <v>0.84057971014492749</v>
      </c>
      <c r="P178" s="62">
        <f t="shared" si="22"/>
        <v>0.28985507246376813</v>
      </c>
      <c r="Q178" s="62">
        <f t="shared" si="22"/>
        <v>0.18840579710144928</v>
      </c>
      <c r="R178" s="61">
        <f t="shared" si="22"/>
        <v>0.15942028985507245</v>
      </c>
      <c r="S178" s="63">
        <f t="shared" si="22"/>
        <v>0.15942028985507245</v>
      </c>
      <c r="T178" s="63">
        <f t="shared" si="23"/>
        <v>0.50724637681159424</v>
      </c>
      <c r="U178" s="61">
        <f t="shared" si="23"/>
        <v>0.50724637681159424</v>
      </c>
      <c r="V178" s="61">
        <f t="shared" si="23"/>
        <v>0.59420289855072461</v>
      </c>
      <c r="W178" s="62">
        <f t="shared" si="23"/>
        <v>0.39130434782608697</v>
      </c>
      <c r="X178" s="62">
        <f t="shared" si="23"/>
        <v>0.43478260869565216</v>
      </c>
      <c r="Y178" s="61">
        <f t="shared" si="23"/>
        <v>0.42028985507246375</v>
      </c>
      <c r="Z178" s="63">
        <f t="shared" si="23"/>
        <v>0.42028985507246375</v>
      </c>
      <c r="AA178" s="63">
        <f t="shared" si="23"/>
        <v>0.55072463768115942</v>
      </c>
      <c r="AB178" s="61">
        <f t="shared" si="23"/>
        <v>0.66666666666666663</v>
      </c>
      <c r="AC178" s="61">
        <f t="shared" si="23"/>
        <v>0.62318840579710144</v>
      </c>
      <c r="AD178" s="62">
        <f t="shared" si="23"/>
        <v>0.59420289855072461</v>
      </c>
      <c r="AE178" s="62">
        <f t="shared" si="23"/>
        <v>0.75362318840579712</v>
      </c>
    </row>
    <row r="179" spans="1:31" hidden="1" outlineLevel="1" x14ac:dyDescent="0.3">
      <c r="A179" s="57">
        <f t="shared" si="24"/>
        <v>42263</v>
      </c>
      <c r="B179" s="58"/>
      <c r="C179" s="282">
        <f t="shared" si="21"/>
        <v>0.6123188405797102</v>
      </c>
      <c r="D179" s="61">
        <f t="shared" ref="D179:AE187" si="25">D24/$C$3</f>
        <v>7.2463768115942032E-2</v>
      </c>
      <c r="E179" s="63">
        <f t="shared" si="25"/>
        <v>0.10144927536231885</v>
      </c>
      <c r="F179" s="63">
        <f t="shared" si="25"/>
        <v>1.2028985507246377</v>
      </c>
      <c r="G179" s="61">
        <f t="shared" si="25"/>
        <v>1.2318840579710144</v>
      </c>
      <c r="H179" s="61">
        <f t="shared" si="25"/>
        <v>1.3478260869565217</v>
      </c>
      <c r="I179" s="62">
        <f t="shared" si="25"/>
        <v>0.34782608695652173</v>
      </c>
      <c r="J179" s="62">
        <f t="shared" si="25"/>
        <v>0.33333333333333331</v>
      </c>
      <c r="K179" s="61">
        <f t="shared" si="25"/>
        <v>1.1014492753623188</v>
      </c>
      <c r="L179" s="63">
        <f t="shared" si="25"/>
        <v>1.318840579710145</v>
      </c>
      <c r="M179" s="63">
        <f t="shared" si="25"/>
        <v>0.60869565217391308</v>
      </c>
      <c r="N179" s="61">
        <f t="shared" si="25"/>
        <v>0.73913043478260865</v>
      </c>
      <c r="O179" s="61">
        <f t="shared" si="25"/>
        <v>0.84057971014492749</v>
      </c>
      <c r="P179" s="62">
        <f t="shared" si="25"/>
        <v>0.30434782608695654</v>
      </c>
      <c r="Q179" s="62">
        <f t="shared" si="25"/>
        <v>0.21739130434782608</v>
      </c>
      <c r="R179" s="61">
        <f t="shared" si="25"/>
        <v>0.18840579710144928</v>
      </c>
      <c r="S179" s="63">
        <f t="shared" si="25"/>
        <v>0.18840579710144928</v>
      </c>
      <c r="T179" s="63">
        <f t="shared" si="25"/>
        <v>0.53623188405797106</v>
      </c>
      <c r="U179" s="61">
        <f t="shared" si="25"/>
        <v>0.53623188405797106</v>
      </c>
      <c r="V179" s="61">
        <f t="shared" si="25"/>
        <v>0.62318840579710144</v>
      </c>
      <c r="W179" s="62">
        <f t="shared" si="25"/>
        <v>0.52173913043478259</v>
      </c>
      <c r="X179" s="62">
        <f t="shared" si="25"/>
        <v>0.55072463768115942</v>
      </c>
      <c r="Y179" s="61">
        <f t="shared" si="25"/>
        <v>0.44927536231884058</v>
      </c>
      <c r="Z179" s="63">
        <f t="shared" si="25"/>
        <v>0.44927536231884058</v>
      </c>
      <c r="AA179" s="63">
        <f t="shared" si="25"/>
        <v>0.59420289855072461</v>
      </c>
      <c r="AB179" s="61">
        <f t="shared" si="25"/>
        <v>0.69565217391304346</v>
      </c>
      <c r="AC179" s="61">
        <f t="shared" si="25"/>
        <v>0.6376811594202898</v>
      </c>
      <c r="AD179" s="62">
        <f t="shared" si="25"/>
        <v>0.65217391304347827</v>
      </c>
      <c r="AE179" s="62">
        <f t="shared" si="25"/>
        <v>0.75362318840579712</v>
      </c>
    </row>
    <row r="180" spans="1:31" hidden="1" outlineLevel="1" x14ac:dyDescent="0.3">
      <c r="A180" s="57">
        <f t="shared" si="24"/>
        <v>42270</v>
      </c>
      <c r="B180" s="58"/>
      <c r="C180" s="282">
        <f t="shared" si="21"/>
        <v>0.6019668737060041</v>
      </c>
      <c r="D180" s="61">
        <f t="shared" si="25"/>
        <v>0.10144927536231885</v>
      </c>
      <c r="E180" s="63">
        <f t="shared" si="25"/>
        <v>0.13043478260869565</v>
      </c>
      <c r="F180" s="63">
        <f t="shared" si="25"/>
        <v>1.2318840579710144</v>
      </c>
      <c r="G180" s="61">
        <f t="shared" si="25"/>
        <v>1.2608695652173914</v>
      </c>
      <c r="H180" s="61">
        <f t="shared" si="25"/>
        <v>1.3333333333333333</v>
      </c>
      <c r="I180" s="62">
        <f t="shared" si="25"/>
        <v>0.33333333333333331</v>
      </c>
      <c r="J180" s="62">
        <f t="shared" si="25"/>
        <v>0.33333333333333331</v>
      </c>
      <c r="K180" s="61">
        <f t="shared" si="25"/>
        <v>1.1159420289855073</v>
      </c>
      <c r="L180" s="63">
        <f t="shared" si="25"/>
        <v>1.1884057971014492</v>
      </c>
      <c r="M180" s="63">
        <f t="shared" si="25"/>
        <v>0.28985507246376813</v>
      </c>
      <c r="N180" s="61">
        <f t="shared" si="25"/>
        <v>0.59420289855072461</v>
      </c>
      <c r="O180" s="61">
        <f t="shared" si="25"/>
        <v>0.69565217391304346</v>
      </c>
      <c r="P180" s="62">
        <f t="shared" si="25"/>
        <v>0.33333333333333331</v>
      </c>
      <c r="Q180" s="62">
        <f t="shared" si="25"/>
        <v>0.24637681159420291</v>
      </c>
      <c r="R180" s="61">
        <f t="shared" si="25"/>
        <v>0.21739130434782608</v>
      </c>
      <c r="S180" s="63">
        <f t="shared" si="25"/>
        <v>0.2318840579710145</v>
      </c>
      <c r="T180" s="63">
        <f t="shared" si="25"/>
        <v>0.60869565217391308</v>
      </c>
      <c r="U180" s="61">
        <f t="shared" si="25"/>
        <v>0.57971014492753625</v>
      </c>
      <c r="V180" s="61">
        <f t="shared" si="25"/>
        <v>0.6376811594202898</v>
      </c>
      <c r="W180" s="62">
        <f t="shared" si="25"/>
        <v>0.52173913043478259</v>
      </c>
      <c r="X180" s="62">
        <f t="shared" si="25"/>
        <v>0.55072463768115942</v>
      </c>
      <c r="Y180" s="61">
        <f t="shared" si="25"/>
        <v>0.44927536231884058</v>
      </c>
      <c r="Z180" s="63">
        <f t="shared" si="25"/>
        <v>0.44927536231884058</v>
      </c>
      <c r="AA180" s="63">
        <f t="shared" si="25"/>
        <v>0.56521739130434778</v>
      </c>
      <c r="AB180" s="61">
        <f t="shared" si="25"/>
        <v>0.66666666666666663</v>
      </c>
      <c r="AC180" s="61">
        <f t="shared" si="25"/>
        <v>0.6376811594202898</v>
      </c>
      <c r="AD180" s="62">
        <f t="shared" si="25"/>
        <v>0.72463768115942029</v>
      </c>
      <c r="AE180" s="62">
        <f t="shared" si="25"/>
        <v>0.82608695652173914</v>
      </c>
    </row>
    <row r="181" spans="1:31" hidden="1" outlineLevel="1" x14ac:dyDescent="0.3">
      <c r="A181" s="57">
        <f t="shared" si="24"/>
        <v>42277</v>
      </c>
      <c r="B181" s="58"/>
      <c r="C181" s="282">
        <f t="shared" si="21"/>
        <v>0.64906832298136641</v>
      </c>
      <c r="D181" s="61">
        <f t="shared" si="25"/>
        <v>0.11594202898550725</v>
      </c>
      <c r="E181" s="63">
        <f t="shared" si="25"/>
        <v>0.14492753623188406</v>
      </c>
      <c r="F181" s="63">
        <f t="shared" si="25"/>
        <v>1.2463768115942029</v>
      </c>
      <c r="G181" s="61">
        <f t="shared" si="25"/>
        <v>1.2608695652173914</v>
      </c>
      <c r="H181" s="61">
        <f t="shared" si="25"/>
        <v>1.3333333333333333</v>
      </c>
      <c r="I181" s="62">
        <f t="shared" si="25"/>
        <v>0.36231884057971014</v>
      </c>
      <c r="J181" s="62">
        <f t="shared" si="25"/>
        <v>0.34782608695652173</v>
      </c>
      <c r="K181" s="61">
        <f t="shared" si="25"/>
        <v>0.98550724637681164</v>
      </c>
      <c r="L181" s="63">
        <f t="shared" si="25"/>
        <v>1.0434782608695652</v>
      </c>
      <c r="M181" s="63">
        <f t="shared" si="25"/>
        <v>1.1594202898550725</v>
      </c>
      <c r="N181" s="61">
        <f t="shared" si="25"/>
        <v>0.65217391304347827</v>
      </c>
      <c r="O181" s="61">
        <f t="shared" si="25"/>
        <v>0.76811594202898548</v>
      </c>
      <c r="P181" s="62">
        <f t="shared" si="25"/>
        <v>0.34782608695652173</v>
      </c>
      <c r="Q181" s="62">
        <f t="shared" si="25"/>
        <v>0.21739130434782608</v>
      </c>
      <c r="R181" s="61">
        <f t="shared" si="25"/>
        <v>0.20289855072463769</v>
      </c>
      <c r="S181" s="63">
        <f t="shared" si="25"/>
        <v>0.2318840579710145</v>
      </c>
      <c r="T181" s="63">
        <f t="shared" si="25"/>
        <v>0.65217391304347827</v>
      </c>
      <c r="U181" s="61">
        <f t="shared" si="25"/>
        <v>0.65217391304347827</v>
      </c>
      <c r="V181" s="61">
        <f t="shared" si="25"/>
        <v>0.72463768115942029</v>
      </c>
      <c r="W181" s="62">
        <f t="shared" si="25"/>
        <v>0.60869565217391308</v>
      </c>
      <c r="X181" s="62">
        <f t="shared" si="25"/>
        <v>0.62318840579710144</v>
      </c>
      <c r="Y181" s="61">
        <f t="shared" si="25"/>
        <v>0.46376811594202899</v>
      </c>
      <c r="Z181" s="63">
        <f t="shared" si="25"/>
        <v>0.46376811594202899</v>
      </c>
      <c r="AA181" s="63">
        <f t="shared" si="25"/>
        <v>0.57971014492753625</v>
      </c>
      <c r="AB181" s="61">
        <f t="shared" si="25"/>
        <v>0.72463768115942029</v>
      </c>
      <c r="AC181" s="61">
        <f t="shared" si="25"/>
        <v>0.6811594202898551</v>
      </c>
      <c r="AD181" s="62">
        <f t="shared" si="25"/>
        <v>0.73913043478260865</v>
      </c>
      <c r="AE181" s="62">
        <f t="shared" si="25"/>
        <v>0.84057971014492749</v>
      </c>
    </row>
    <row r="182" spans="1:31" collapsed="1" x14ac:dyDescent="0.3">
      <c r="A182" s="238">
        <f t="shared" si="24"/>
        <v>42978</v>
      </c>
      <c r="B182" s="58"/>
      <c r="C182" s="58">
        <f t="shared" si="21"/>
        <v>3.6231884057971015E-3</v>
      </c>
      <c r="D182" s="285">
        <f t="shared" si="25"/>
        <v>0</v>
      </c>
      <c r="E182" s="285">
        <f t="shared" si="25"/>
        <v>0</v>
      </c>
      <c r="F182" s="286">
        <f t="shared" si="25"/>
        <v>0</v>
      </c>
      <c r="G182" s="286">
        <f t="shared" si="25"/>
        <v>0</v>
      </c>
      <c r="H182" s="285">
        <f t="shared" si="25"/>
        <v>0</v>
      </c>
      <c r="I182" s="285">
        <f t="shared" si="25"/>
        <v>0</v>
      </c>
      <c r="J182" s="285">
        <f t="shared" si="25"/>
        <v>0</v>
      </c>
      <c r="K182" s="285">
        <f t="shared" si="25"/>
        <v>0</v>
      </c>
      <c r="L182" s="285">
        <f t="shared" si="25"/>
        <v>1.4492753623188406E-2</v>
      </c>
      <c r="M182" s="286">
        <f t="shared" si="25"/>
        <v>1.4492753623188406E-2</v>
      </c>
      <c r="N182" s="286">
        <f t="shared" si="25"/>
        <v>1.4492753623188406E-2</v>
      </c>
      <c r="O182" s="285">
        <f t="shared" si="25"/>
        <v>1.4492753623188406E-2</v>
      </c>
      <c r="P182" s="285">
        <f t="shared" si="25"/>
        <v>1.4492753623188406E-2</v>
      </c>
      <c r="Q182" s="285">
        <f t="shared" si="25"/>
        <v>1.4492753623188406E-2</v>
      </c>
      <c r="R182" s="285">
        <f t="shared" si="25"/>
        <v>1.4492753623188406E-2</v>
      </c>
      <c r="S182" s="285">
        <f t="shared" si="25"/>
        <v>0</v>
      </c>
      <c r="T182" s="286">
        <f t="shared" si="25"/>
        <v>0</v>
      </c>
      <c r="U182" s="286">
        <f t="shared" si="25"/>
        <v>0</v>
      </c>
      <c r="V182" s="285">
        <f t="shared" si="25"/>
        <v>0</v>
      </c>
      <c r="W182" s="285">
        <f t="shared" si="25"/>
        <v>0</v>
      </c>
      <c r="X182" s="285">
        <f t="shared" si="25"/>
        <v>0</v>
      </c>
      <c r="Y182" s="285">
        <f t="shared" si="25"/>
        <v>0</v>
      </c>
      <c r="Z182" s="285">
        <f t="shared" si="25"/>
        <v>0</v>
      </c>
      <c r="AA182" s="286">
        <f t="shared" si="25"/>
        <v>0</v>
      </c>
      <c r="AB182" s="286">
        <f t="shared" si="25"/>
        <v>0</v>
      </c>
      <c r="AC182" s="285">
        <f t="shared" si="25"/>
        <v>0</v>
      </c>
      <c r="AD182" s="285">
        <f t="shared" si="25"/>
        <v>0</v>
      </c>
      <c r="AE182" s="289">
        <f t="shared" si="25"/>
        <v>0</v>
      </c>
    </row>
    <row r="183" spans="1:31" x14ac:dyDescent="0.3">
      <c r="A183" s="239">
        <f t="shared" si="24"/>
        <v>42985</v>
      </c>
      <c r="B183" s="58"/>
      <c r="C183" s="58">
        <f t="shared" si="21"/>
        <v>7.246376811594203E-3</v>
      </c>
      <c r="D183" s="288">
        <f t="shared" si="25"/>
        <v>0</v>
      </c>
      <c r="E183" s="288">
        <f t="shared" si="25"/>
        <v>0</v>
      </c>
      <c r="F183" s="286">
        <f t="shared" si="25"/>
        <v>0</v>
      </c>
      <c r="G183" s="286">
        <f t="shared" si="25"/>
        <v>0</v>
      </c>
      <c r="H183" s="288">
        <f t="shared" si="25"/>
        <v>0</v>
      </c>
      <c r="I183" s="288">
        <f t="shared" si="25"/>
        <v>0</v>
      </c>
      <c r="J183" s="288">
        <f t="shared" si="25"/>
        <v>0</v>
      </c>
      <c r="K183" s="288">
        <f t="shared" si="25"/>
        <v>0</v>
      </c>
      <c r="L183" s="288">
        <f t="shared" si="25"/>
        <v>1.4492753623188406E-2</v>
      </c>
      <c r="M183" s="286">
        <f t="shared" si="25"/>
        <v>1.4492753623188406E-2</v>
      </c>
      <c r="N183" s="286">
        <f t="shared" si="25"/>
        <v>2.8985507246376812E-2</v>
      </c>
      <c r="O183" s="288">
        <f t="shared" si="25"/>
        <v>2.8985507246376812E-2</v>
      </c>
      <c r="P183" s="288">
        <f t="shared" si="25"/>
        <v>2.8985507246376812E-2</v>
      </c>
      <c r="Q183" s="288">
        <f t="shared" si="25"/>
        <v>2.8985507246376812E-2</v>
      </c>
      <c r="R183" s="288">
        <f t="shared" si="25"/>
        <v>2.8985507246376812E-2</v>
      </c>
      <c r="S183" s="288">
        <f t="shared" si="25"/>
        <v>1.4492753623188406E-2</v>
      </c>
      <c r="T183" s="286">
        <f t="shared" si="25"/>
        <v>1.4492753623188406E-2</v>
      </c>
      <c r="U183" s="286">
        <f t="shared" si="25"/>
        <v>0</v>
      </c>
      <c r="V183" s="288">
        <f t="shared" si="25"/>
        <v>0</v>
      </c>
      <c r="W183" s="288">
        <f t="shared" si="25"/>
        <v>0</v>
      </c>
      <c r="X183" s="288">
        <f t="shared" si="25"/>
        <v>0</v>
      </c>
      <c r="Y183" s="288">
        <f t="shared" si="25"/>
        <v>0</v>
      </c>
      <c r="Z183" s="288">
        <f t="shared" si="25"/>
        <v>0</v>
      </c>
      <c r="AA183" s="286">
        <f t="shared" si="25"/>
        <v>0</v>
      </c>
      <c r="AB183" s="286">
        <f t="shared" si="25"/>
        <v>0</v>
      </c>
      <c r="AC183" s="288">
        <f t="shared" si="25"/>
        <v>0</v>
      </c>
      <c r="AD183" s="288">
        <f t="shared" si="25"/>
        <v>0</v>
      </c>
      <c r="AE183" s="290">
        <f t="shared" si="25"/>
        <v>0</v>
      </c>
    </row>
    <row r="184" spans="1:31" x14ac:dyDescent="0.3">
      <c r="A184" s="239">
        <f t="shared" si="24"/>
        <v>42992</v>
      </c>
      <c r="B184" s="58"/>
      <c r="C184" s="58">
        <f t="shared" si="21"/>
        <v>7.246376811594203E-3</v>
      </c>
      <c r="D184" s="288">
        <f t="shared" si="25"/>
        <v>0</v>
      </c>
      <c r="E184" s="288">
        <f t="shared" si="25"/>
        <v>0</v>
      </c>
      <c r="F184" s="286">
        <f t="shared" si="25"/>
        <v>0</v>
      </c>
      <c r="G184" s="286">
        <f t="shared" si="25"/>
        <v>0</v>
      </c>
      <c r="H184" s="288">
        <f t="shared" si="25"/>
        <v>0</v>
      </c>
      <c r="I184" s="288">
        <f t="shared" si="25"/>
        <v>0</v>
      </c>
      <c r="J184" s="288">
        <f t="shared" si="25"/>
        <v>0</v>
      </c>
      <c r="K184" s="288">
        <f t="shared" si="25"/>
        <v>0</v>
      </c>
      <c r="L184" s="288">
        <f t="shared" si="25"/>
        <v>1.4492753623188406E-2</v>
      </c>
      <c r="M184" s="286">
        <f t="shared" si="25"/>
        <v>1.4492753623188406E-2</v>
      </c>
      <c r="N184" s="286">
        <f t="shared" si="25"/>
        <v>2.8985507246376812E-2</v>
      </c>
      <c r="O184" s="288">
        <f t="shared" si="25"/>
        <v>2.8985507246376812E-2</v>
      </c>
      <c r="P184" s="288">
        <f t="shared" si="25"/>
        <v>2.8985507246376812E-2</v>
      </c>
      <c r="Q184" s="288">
        <f t="shared" si="25"/>
        <v>2.8985507246376812E-2</v>
      </c>
      <c r="R184" s="288">
        <f t="shared" si="25"/>
        <v>2.8985507246376812E-2</v>
      </c>
      <c r="S184" s="288">
        <f t="shared" si="25"/>
        <v>1.4492753623188406E-2</v>
      </c>
      <c r="T184" s="286">
        <f t="shared" si="25"/>
        <v>1.4492753623188406E-2</v>
      </c>
      <c r="U184" s="286">
        <f t="shared" si="25"/>
        <v>0</v>
      </c>
      <c r="V184" s="288">
        <f t="shared" si="25"/>
        <v>0</v>
      </c>
      <c r="W184" s="288">
        <f t="shared" si="25"/>
        <v>0</v>
      </c>
      <c r="X184" s="288">
        <f t="shared" si="25"/>
        <v>0</v>
      </c>
      <c r="Y184" s="288">
        <f t="shared" si="25"/>
        <v>0</v>
      </c>
      <c r="Z184" s="288">
        <f t="shared" si="25"/>
        <v>0</v>
      </c>
      <c r="AA184" s="286">
        <f t="shared" si="25"/>
        <v>0</v>
      </c>
      <c r="AB184" s="286">
        <f t="shared" si="25"/>
        <v>0</v>
      </c>
      <c r="AC184" s="288">
        <f t="shared" si="25"/>
        <v>0</v>
      </c>
      <c r="AD184" s="288">
        <f t="shared" si="25"/>
        <v>0</v>
      </c>
      <c r="AE184" s="290">
        <f t="shared" si="25"/>
        <v>0</v>
      </c>
    </row>
    <row r="185" spans="1:31" x14ac:dyDescent="0.3">
      <c r="A185" s="239">
        <f t="shared" si="24"/>
        <v>42999</v>
      </c>
      <c r="B185" s="58"/>
      <c r="C185" s="58">
        <f t="shared" si="21"/>
        <v>7.246376811594203E-3</v>
      </c>
      <c r="D185" s="288">
        <f t="shared" si="25"/>
        <v>0</v>
      </c>
      <c r="E185" s="288">
        <f t="shared" si="25"/>
        <v>0</v>
      </c>
      <c r="F185" s="286">
        <f t="shared" si="25"/>
        <v>0</v>
      </c>
      <c r="G185" s="286">
        <f t="shared" si="25"/>
        <v>0</v>
      </c>
      <c r="H185" s="288">
        <f t="shared" si="25"/>
        <v>0</v>
      </c>
      <c r="I185" s="288">
        <f t="shared" si="25"/>
        <v>0</v>
      </c>
      <c r="J185" s="288">
        <f t="shared" si="25"/>
        <v>0</v>
      </c>
      <c r="K185" s="288">
        <f t="shared" si="25"/>
        <v>0</v>
      </c>
      <c r="L185" s="288">
        <f t="shared" si="25"/>
        <v>1.4492753623188406E-2</v>
      </c>
      <c r="M185" s="286">
        <f t="shared" si="25"/>
        <v>1.4492753623188406E-2</v>
      </c>
      <c r="N185" s="286">
        <f t="shared" si="25"/>
        <v>2.8985507246376812E-2</v>
      </c>
      <c r="O185" s="288">
        <f t="shared" si="25"/>
        <v>2.8985507246376812E-2</v>
      </c>
      <c r="P185" s="288">
        <f t="shared" si="25"/>
        <v>2.8985507246376812E-2</v>
      </c>
      <c r="Q185" s="288">
        <f t="shared" si="25"/>
        <v>2.8985507246376812E-2</v>
      </c>
      <c r="R185" s="288">
        <f t="shared" si="25"/>
        <v>2.8985507246376812E-2</v>
      </c>
      <c r="S185" s="288">
        <f t="shared" si="25"/>
        <v>1.4492753623188406E-2</v>
      </c>
      <c r="T185" s="286">
        <f t="shared" si="25"/>
        <v>1.4492753623188406E-2</v>
      </c>
      <c r="U185" s="286">
        <f t="shared" si="25"/>
        <v>0</v>
      </c>
      <c r="V185" s="288">
        <f t="shared" si="25"/>
        <v>0</v>
      </c>
      <c r="W185" s="288">
        <f t="shared" si="25"/>
        <v>0</v>
      </c>
      <c r="X185" s="288">
        <f t="shared" si="25"/>
        <v>0</v>
      </c>
      <c r="Y185" s="288">
        <f t="shared" si="25"/>
        <v>0</v>
      </c>
      <c r="Z185" s="288">
        <f t="shared" si="25"/>
        <v>0</v>
      </c>
      <c r="AA185" s="286">
        <f t="shared" si="25"/>
        <v>0</v>
      </c>
      <c r="AB185" s="286">
        <f t="shared" si="25"/>
        <v>0</v>
      </c>
      <c r="AC185" s="288">
        <f t="shared" si="25"/>
        <v>0</v>
      </c>
      <c r="AD185" s="288">
        <f t="shared" si="25"/>
        <v>0</v>
      </c>
      <c r="AE185" s="290">
        <f t="shared" si="25"/>
        <v>0</v>
      </c>
    </row>
    <row r="186" spans="1:31" hidden="1" x14ac:dyDescent="0.3">
      <c r="A186" s="239">
        <f t="shared" si="24"/>
        <v>43006</v>
      </c>
      <c r="B186" s="58"/>
      <c r="C186" s="58">
        <f t="shared" si="21"/>
        <v>7.246376811594203E-3</v>
      </c>
      <c r="D186" s="288">
        <f t="shared" si="25"/>
        <v>0</v>
      </c>
      <c r="E186" s="288">
        <f t="shared" si="25"/>
        <v>0</v>
      </c>
      <c r="F186" s="286">
        <f t="shared" si="25"/>
        <v>0</v>
      </c>
      <c r="G186" s="286">
        <f t="shared" si="25"/>
        <v>0</v>
      </c>
      <c r="H186" s="288">
        <f t="shared" si="25"/>
        <v>0</v>
      </c>
      <c r="I186" s="288">
        <f t="shared" si="25"/>
        <v>0</v>
      </c>
      <c r="J186" s="288">
        <f t="shared" si="25"/>
        <v>0</v>
      </c>
      <c r="K186" s="288">
        <f t="shared" si="25"/>
        <v>0</v>
      </c>
      <c r="L186" s="288">
        <f t="shared" si="25"/>
        <v>1.4492753623188406E-2</v>
      </c>
      <c r="M186" s="286">
        <f t="shared" si="25"/>
        <v>1.4492753623188406E-2</v>
      </c>
      <c r="N186" s="286">
        <f t="shared" si="25"/>
        <v>2.8985507246376812E-2</v>
      </c>
      <c r="O186" s="288">
        <f t="shared" si="25"/>
        <v>2.8985507246376812E-2</v>
      </c>
      <c r="P186" s="288">
        <f t="shared" si="25"/>
        <v>2.8985507246376812E-2</v>
      </c>
      <c r="Q186" s="288">
        <f t="shared" si="25"/>
        <v>2.8985507246376812E-2</v>
      </c>
      <c r="R186" s="288">
        <f t="shared" si="25"/>
        <v>2.8985507246376812E-2</v>
      </c>
      <c r="S186" s="288">
        <f t="shared" si="25"/>
        <v>1.4492753623188406E-2</v>
      </c>
      <c r="T186" s="286">
        <f t="shared" si="25"/>
        <v>1.4492753623188406E-2</v>
      </c>
      <c r="U186" s="286">
        <f t="shared" si="25"/>
        <v>0</v>
      </c>
      <c r="V186" s="288">
        <f t="shared" si="25"/>
        <v>0</v>
      </c>
      <c r="W186" s="288">
        <f t="shared" si="25"/>
        <v>0</v>
      </c>
      <c r="X186" s="288">
        <f t="shared" si="25"/>
        <v>0</v>
      </c>
      <c r="Y186" s="288">
        <f t="shared" si="25"/>
        <v>0</v>
      </c>
      <c r="Z186" s="288">
        <f t="shared" si="25"/>
        <v>0</v>
      </c>
      <c r="AA186" s="286">
        <f t="shared" si="25"/>
        <v>0</v>
      </c>
      <c r="AB186" s="286">
        <f t="shared" si="25"/>
        <v>0</v>
      </c>
      <c r="AC186" s="288">
        <f t="shared" si="25"/>
        <v>0</v>
      </c>
      <c r="AD186" s="288">
        <f t="shared" si="25"/>
        <v>0</v>
      </c>
      <c r="AE186" s="290">
        <f t="shared" si="25"/>
        <v>0</v>
      </c>
    </row>
    <row r="187" spans="1:31" hidden="1" x14ac:dyDescent="0.3">
      <c r="A187" s="239">
        <f t="shared" si="24"/>
        <v>43013</v>
      </c>
      <c r="B187" s="58"/>
      <c r="C187" s="58">
        <f t="shared" si="21"/>
        <v>7.246376811594203E-3</v>
      </c>
      <c r="D187" s="288">
        <f t="shared" si="25"/>
        <v>0</v>
      </c>
      <c r="E187" s="288">
        <f t="shared" si="25"/>
        <v>0</v>
      </c>
      <c r="F187" s="286">
        <f t="shared" si="25"/>
        <v>0</v>
      </c>
      <c r="G187" s="286">
        <f t="shared" si="25"/>
        <v>0</v>
      </c>
      <c r="H187" s="288">
        <f t="shared" si="25"/>
        <v>0</v>
      </c>
      <c r="I187" s="288">
        <f t="shared" si="25"/>
        <v>0</v>
      </c>
      <c r="J187" s="288">
        <f t="shared" si="25"/>
        <v>0</v>
      </c>
      <c r="K187" s="288">
        <f t="shared" ref="K187:AE195" si="26">K32/$C$3</f>
        <v>0</v>
      </c>
      <c r="L187" s="288">
        <f t="shared" si="26"/>
        <v>1.4492753623188406E-2</v>
      </c>
      <c r="M187" s="286">
        <f t="shared" si="26"/>
        <v>1.4492753623188406E-2</v>
      </c>
      <c r="N187" s="286">
        <f t="shared" si="26"/>
        <v>2.8985507246376812E-2</v>
      </c>
      <c r="O187" s="288">
        <f t="shared" si="26"/>
        <v>2.8985507246376812E-2</v>
      </c>
      <c r="P187" s="288">
        <f t="shared" si="26"/>
        <v>2.8985507246376812E-2</v>
      </c>
      <c r="Q187" s="288">
        <f t="shared" si="26"/>
        <v>2.8985507246376812E-2</v>
      </c>
      <c r="R187" s="288">
        <f t="shared" si="26"/>
        <v>2.8985507246376812E-2</v>
      </c>
      <c r="S187" s="288">
        <f t="shared" si="26"/>
        <v>1.4492753623188406E-2</v>
      </c>
      <c r="T187" s="286">
        <f t="shared" si="26"/>
        <v>1.4492753623188406E-2</v>
      </c>
      <c r="U187" s="286">
        <f t="shared" si="26"/>
        <v>0</v>
      </c>
      <c r="V187" s="288">
        <f t="shared" si="26"/>
        <v>0</v>
      </c>
      <c r="W187" s="288">
        <f t="shared" si="26"/>
        <v>0</v>
      </c>
      <c r="X187" s="288">
        <f t="shared" si="26"/>
        <v>0</v>
      </c>
      <c r="Y187" s="288">
        <f t="shared" si="26"/>
        <v>0</v>
      </c>
      <c r="Z187" s="288">
        <f t="shared" si="26"/>
        <v>0</v>
      </c>
      <c r="AA187" s="286">
        <f t="shared" si="26"/>
        <v>0</v>
      </c>
      <c r="AB187" s="286">
        <f t="shared" si="26"/>
        <v>0</v>
      </c>
      <c r="AC187" s="288">
        <f t="shared" si="26"/>
        <v>0</v>
      </c>
      <c r="AD187" s="288">
        <f t="shared" si="26"/>
        <v>0</v>
      </c>
      <c r="AE187" s="290">
        <f t="shared" si="26"/>
        <v>0</v>
      </c>
    </row>
    <row r="188" spans="1:31" hidden="1" outlineLevel="1" x14ac:dyDescent="0.3">
      <c r="A188" s="239">
        <f t="shared" si="24"/>
        <v>43020</v>
      </c>
      <c r="B188" s="58"/>
      <c r="C188" s="58">
        <f t="shared" si="21"/>
        <v>8.7991718426501039E-3</v>
      </c>
      <c r="D188" s="288">
        <f t="shared" ref="D188:S195" si="27">D33/$C$3</f>
        <v>1.4492753623188406E-2</v>
      </c>
      <c r="E188" s="288">
        <f t="shared" si="27"/>
        <v>1.4492753623188406E-2</v>
      </c>
      <c r="F188" s="286">
        <f t="shared" si="27"/>
        <v>1.4492753623188406E-2</v>
      </c>
      <c r="G188" s="286">
        <f t="shared" si="27"/>
        <v>0</v>
      </c>
      <c r="H188" s="288">
        <f t="shared" si="27"/>
        <v>0</v>
      </c>
      <c r="I188" s="288">
        <f t="shared" si="27"/>
        <v>0</v>
      </c>
      <c r="J188" s="288">
        <f t="shared" si="27"/>
        <v>0</v>
      </c>
      <c r="K188" s="288">
        <f t="shared" si="27"/>
        <v>0</v>
      </c>
      <c r="L188" s="288">
        <f t="shared" si="27"/>
        <v>1.4492753623188406E-2</v>
      </c>
      <c r="M188" s="286">
        <f t="shared" si="27"/>
        <v>1.4492753623188406E-2</v>
      </c>
      <c r="N188" s="286">
        <f t="shared" si="27"/>
        <v>2.8985507246376812E-2</v>
      </c>
      <c r="O188" s="288">
        <f t="shared" si="27"/>
        <v>2.8985507246376812E-2</v>
      </c>
      <c r="P188" s="288">
        <f t="shared" si="27"/>
        <v>2.8985507246376812E-2</v>
      </c>
      <c r="Q188" s="288">
        <f t="shared" si="27"/>
        <v>2.8985507246376812E-2</v>
      </c>
      <c r="R188" s="288">
        <f t="shared" si="26"/>
        <v>2.8985507246376812E-2</v>
      </c>
      <c r="S188" s="288">
        <f t="shared" si="26"/>
        <v>1.4492753623188406E-2</v>
      </c>
      <c r="T188" s="286">
        <f t="shared" si="26"/>
        <v>1.4492753623188406E-2</v>
      </c>
      <c r="U188" s="286">
        <f t="shared" si="26"/>
        <v>0</v>
      </c>
      <c r="V188" s="288">
        <f t="shared" si="26"/>
        <v>0</v>
      </c>
      <c r="W188" s="288">
        <f t="shared" si="26"/>
        <v>0</v>
      </c>
      <c r="X188" s="288">
        <f t="shared" si="26"/>
        <v>0</v>
      </c>
      <c r="Y188" s="288">
        <f t="shared" si="26"/>
        <v>0</v>
      </c>
      <c r="Z188" s="288">
        <f t="shared" si="26"/>
        <v>0</v>
      </c>
      <c r="AA188" s="286">
        <f t="shared" si="26"/>
        <v>0</v>
      </c>
      <c r="AB188" s="286">
        <f t="shared" si="26"/>
        <v>0</v>
      </c>
      <c r="AC188" s="288">
        <f t="shared" si="26"/>
        <v>0</v>
      </c>
      <c r="AD188" s="288">
        <f t="shared" si="26"/>
        <v>0</v>
      </c>
      <c r="AE188" s="290">
        <f t="shared" si="26"/>
        <v>0</v>
      </c>
    </row>
    <row r="189" spans="1:31" hidden="1" outlineLevel="1" x14ac:dyDescent="0.3">
      <c r="A189" s="239">
        <f t="shared" si="24"/>
        <v>43027</v>
      </c>
      <c r="B189" s="58"/>
      <c r="C189" s="58">
        <f t="shared" si="21"/>
        <v>8.7991718426501039E-3</v>
      </c>
      <c r="D189" s="288">
        <f t="shared" si="27"/>
        <v>1.4492753623188406E-2</v>
      </c>
      <c r="E189" s="288">
        <f t="shared" si="27"/>
        <v>1.4492753623188406E-2</v>
      </c>
      <c r="F189" s="286">
        <f t="shared" si="27"/>
        <v>1.4492753623188406E-2</v>
      </c>
      <c r="G189" s="286">
        <f t="shared" si="27"/>
        <v>0</v>
      </c>
      <c r="H189" s="288">
        <f t="shared" si="27"/>
        <v>0</v>
      </c>
      <c r="I189" s="288">
        <f t="shared" si="27"/>
        <v>0</v>
      </c>
      <c r="J189" s="288">
        <f t="shared" si="27"/>
        <v>0</v>
      </c>
      <c r="K189" s="288">
        <f t="shared" si="27"/>
        <v>0</v>
      </c>
      <c r="L189" s="288">
        <f t="shared" si="27"/>
        <v>1.4492753623188406E-2</v>
      </c>
      <c r="M189" s="286">
        <f t="shared" si="27"/>
        <v>1.4492753623188406E-2</v>
      </c>
      <c r="N189" s="286">
        <f t="shared" si="27"/>
        <v>2.8985507246376812E-2</v>
      </c>
      <c r="O189" s="288">
        <f t="shared" si="27"/>
        <v>2.8985507246376812E-2</v>
      </c>
      <c r="P189" s="288">
        <f t="shared" si="27"/>
        <v>2.8985507246376812E-2</v>
      </c>
      <c r="Q189" s="288">
        <f t="shared" si="27"/>
        <v>2.8985507246376812E-2</v>
      </c>
      <c r="R189" s="288">
        <f t="shared" si="26"/>
        <v>2.8985507246376812E-2</v>
      </c>
      <c r="S189" s="288">
        <f t="shared" si="26"/>
        <v>1.4492753623188406E-2</v>
      </c>
      <c r="T189" s="286">
        <f t="shared" si="26"/>
        <v>1.4492753623188406E-2</v>
      </c>
      <c r="U189" s="286">
        <f t="shared" si="26"/>
        <v>0</v>
      </c>
      <c r="V189" s="288">
        <f t="shared" si="26"/>
        <v>0</v>
      </c>
      <c r="W189" s="288">
        <f t="shared" si="26"/>
        <v>0</v>
      </c>
      <c r="X189" s="288">
        <f t="shared" si="26"/>
        <v>0</v>
      </c>
      <c r="Y189" s="288">
        <f t="shared" si="26"/>
        <v>0</v>
      </c>
      <c r="Z189" s="288">
        <f t="shared" si="26"/>
        <v>0</v>
      </c>
      <c r="AA189" s="286">
        <f t="shared" si="26"/>
        <v>0</v>
      </c>
      <c r="AB189" s="286">
        <f t="shared" si="26"/>
        <v>0</v>
      </c>
      <c r="AC189" s="288">
        <f t="shared" si="26"/>
        <v>0</v>
      </c>
      <c r="AD189" s="288">
        <f t="shared" si="26"/>
        <v>0</v>
      </c>
      <c r="AE189" s="290">
        <f t="shared" si="26"/>
        <v>0</v>
      </c>
    </row>
    <row r="190" spans="1:31" hidden="1" outlineLevel="1" x14ac:dyDescent="0.3">
      <c r="A190" s="239">
        <f t="shared" si="24"/>
        <v>43034</v>
      </c>
      <c r="B190" s="58"/>
      <c r="C190" s="58">
        <f t="shared" si="21"/>
        <v>8.7991718426501039E-3</v>
      </c>
      <c r="D190" s="288">
        <f t="shared" si="27"/>
        <v>1.4492753623188406E-2</v>
      </c>
      <c r="E190" s="288">
        <f t="shared" si="27"/>
        <v>1.4492753623188406E-2</v>
      </c>
      <c r="F190" s="286">
        <f t="shared" si="27"/>
        <v>1.4492753623188406E-2</v>
      </c>
      <c r="G190" s="286">
        <f t="shared" si="27"/>
        <v>0</v>
      </c>
      <c r="H190" s="288">
        <f t="shared" si="27"/>
        <v>0</v>
      </c>
      <c r="I190" s="288">
        <f t="shared" si="27"/>
        <v>0</v>
      </c>
      <c r="J190" s="288">
        <f t="shared" si="27"/>
        <v>0</v>
      </c>
      <c r="K190" s="288">
        <f t="shared" si="27"/>
        <v>0</v>
      </c>
      <c r="L190" s="288">
        <f t="shared" si="27"/>
        <v>1.4492753623188406E-2</v>
      </c>
      <c r="M190" s="286">
        <f t="shared" si="27"/>
        <v>1.4492753623188406E-2</v>
      </c>
      <c r="N190" s="286">
        <f t="shared" si="27"/>
        <v>2.8985507246376812E-2</v>
      </c>
      <c r="O190" s="288">
        <f t="shared" si="27"/>
        <v>2.8985507246376812E-2</v>
      </c>
      <c r="P190" s="288">
        <f t="shared" si="27"/>
        <v>2.8985507246376812E-2</v>
      </c>
      <c r="Q190" s="288">
        <f t="shared" si="27"/>
        <v>2.8985507246376812E-2</v>
      </c>
      <c r="R190" s="288">
        <f t="shared" si="26"/>
        <v>2.8985507246376812E-2</v>
      </c>
      <c r="S190" s="288">
        <f t="shared" si="26"/>
        <v>1.4492753623188406E-2</v>
      </c>
      <c r="T190" s="286">
        <f t="shared" si="26"/>
        <v>1.4492753623188406E-2</v>
      </c>
      <c r="U190" s="286">
        <f t="shared" si="26"/>
        <v>0</v>
      </c>
      <c r="V190" s="288">
        <f t="shared" si="26"/>
        <v>0</v>
      </c>
      <c r="W190" s="288">
        <f t="shared" si="26"/>
        <v>0</v>
      </c>
      <c r="X190" s="288">
        <f t="shared" si="26"/>
        <v>0</v>
      </c>
      <c r="Y190" s="288">
        <f t="shared" si="26"/>
        <v>0</v>
      </c>
      <c r="Z190" s="288">
        <f t="shared" si="26"/>
        <v>0</v>
      </c>
      <c r="AA190" s="286">
        <f t="shared" si="26"/>
        <v>0</v>
      </c>
      <c r="AB190" s="286">
        <f t="shared" si="26"/>
        <v>0</v>
      </c>
      <c r="AC190" s="288">
        <f t="shared" si="26"/>
        <v>0</v>
      </c>
      <c r="AD190" s="288">
        <f t="shared" si="26"/>
        <v>0</v>
      </c>
      <c r="AE190" s="290">
        <f t="shared" si="26"/>
        <v>0</v>
      </c>
    </row>
    <row r="191" spans="1:31" hidden="1" outlineLevel="1" x14ac:dyDescent="0.3">
      <c r="A191" s="239">
        <f t="shared" si="24"/>
        <v>43041</v>
      </c>
      <c r="B191" s="58"/>
      <c r="C191" s="58">
        <f t="shared" si="21"/>
        <v>8.7991718426501039E-3</v>
      </c>
      <c r="D191" s="288">
        <f t="shared" si="27"/>
        <v>1.4492753623188406E-2</v>
      </c>
      <c r="E191" s="288">
        <f t="shared" si="27"/>
        <v>1.4492753623188406E-2</v>
      </c>
      <c r="F191" s="286">
        <f t="shared" si="27"/>
        <v>1.4492753623188406E-2</v>
      </c>
      <c r="G191" s="286">
        <f t="shared" si="27"/>
        <v>0</v>
      </c>
      <c r="H191" s="288">
        <f t="shared" si="27"/>
        <v>0</v>
      </c>
      <c r="I191" s="288">
        <f t="shared" si="27"/>
        <v>0</v>
      </c>
      <c r="J191" s="288">
        <f t="shared" si="27"/>
        <v>0</v>
      </c>
      <c r="K191" s="288">
        <f t="shared" si="27"/>
        <v>0</v>
      </c>
      <c r="L191" s="288">
        <f t="shared" si="27"/>
        <v>1.4492753623188406E-2</v>
      </c>
      <c r="M191" s="286">
        <f t="shared" si="27"/>
        <v>1.4492753623188406E-2</v>
      </c>
      <c r="N191" s="286">
        <f t="shared" si="27"/>
        <v>2.8985507246376812E-2</v>
      </c>
      <c r="O191" s="288">
        <f t="shared" si="27"/>
        <v>2.8985507246376812E-2</v>
      </c>
      <c r="P191" s="288">
        <f t="shared" si="27"/>
        <v>2.8985507246376812E-2</v>
      </c>
      <c r="Q191" s="288">
        <f t="shared" si="27"/>
        <v>2.8985507246376812E-2</v>
      </c>
      <c r="R191" s="288">
        <f t="shared" si="26"/>
        <v>2.8985507246376812E-2</v>
      </c>
      <c r="S191" s="288">
        <f t="shared" si="26"/>
        <v>1.4492753623188406E-2</v>
      </c>
      <c r="T191" s="286">
        <f t="shared" si="26"/>
        <v>1.4492753623188406E-2</v>
      </c>
      <c r="U191" s="286">
        <f t="shared" si="26"/>
        <v>0</v>
      </c>
      <c r="V191" s="288">
        <f t="shared" si="26"/>
        <v>0</v>
      </c>
      <c r="W191" s="288">
        <f t="shared" si="26"/>
        <v>0</v>
      </c>
      <c r="X191" s="288">
        <f t="shared" si="26"/>
        <v>0</v>
      </c>
      <c r="Y191" s="288">
        <f t="shared" si="26"/>
        <v>0</v>
      </c>
      <c r="Z191" s="288">
        <f t="shared" si="26"/>
        <v>0</v>
      </c>
      <c r="AA191" s="286">
        <f t="shared" si="26"/>
        <v>0</v>
      </c>
      <c r="AB191" s="286">
        <f t="shared" si="26"/>
        <v>0</v>
      </c>
      <c r="AC191" s="288">
        <f t="shared" si="26"/>
        <v>0</v>
      </c>
      <c r="AD191" s="288">
        <f t="shared" si="26"/>
        <v>0</v>
      </c>
      <c r="AE191" s="290">
        <f t="shared" si="26"/>
        <v>0</v>
      </c>
    </row>
    <row r="192" spans="1:31" hidden="1" outlineLevel="1" x14ac:dyDescent="0.3">
      <c r="A192" s="239">
        <f t="shared" si="24"/>
        <v>43048</v>
      </c>
      <c r="B192" s="58"/>
      <c r="C192" s="58">
        <f t="shared" si="21"/>
        <v>8.7991718426501039E-3</v>
      </c>
      <c r="D192" s="288">
        <f t="shared" si="27"/>
        <v>1.4492753623188406E-2</v>
      </c>
      <c r="E192" s="288">
        <f t="shared" si="27"/>
        <v>1.4492753623188406E-2</v>
      </c>
      <c r="F192" s="286">
        <f t="shared" si="27"/>
        <v>1.4492753623188406E-2</v>
      </c>
      <c r="G192" s="286">
        <f t="shared" si="27"/>
        <v>0</v>
      </c>
      <c r="H192" s="288">
        <f t="shared" si="27"/>
        <v>0</v>
      </c>
      <c r="I192" s="288">
        <f t="shared" si="27"/>
        <v>0</v>
      </c>
      <c r="J192" s="288">
        <f t="shared" si="27"/>
        <v>0</v>
      </c>
      <c r="K192" s="288">
        <f t="shared" si="27"/>
        <v>0</v>
      </c>
      <c r="L192" s="288">
        <f t="shared" si="27"/>
        <v>1.4492753623188406E-2</v>
      </c>
      <c r="M192" s="286">
        <f t="shared" si="27"/>
        <v>1.4492753623188406E-2</v>
      </c>
      <c r="N192" s="286">
        <f t="shared" si="27"/>
        <v>2.8985507246376812E-2</v>
      </c>
      <c r="O192" s="288">
        <f t="shared" si="27"/>
        <v>2.8985507246376812E-2</v>
      </c>
      <c r="P192" s="288">
        <f t="shared" si="27"/>
        <v>2.8985507246376812E-2</v>
      </c>
      <c r="Q192" s="288">
        <f t="shared" si="27"/>
        <v>2.8985507246376812E-2</v>
      </c>
      <c r="R192" s="288">
        <f t="shared" si="27"/>
        <v>2.8985507246376812E-2</v>
      </c>
      <c r="S192" s="288">
        <f t="shared" si="27"/>
        <v>1.4492753623188406E-2</v>
      </c>
      <c r="T192" s="286">
        <f t="shared" si="26"/>
        <v>1.4492753623188406E-2</v>
      </c>
      <c r="U192" s="286">
        <f t="shared" si="26"/>
        <v>0</v>
      </c>
      <c r="V192" s="288">
        <f t="shared" si="26"/>
        <v>0</v>
      </c>
      <c r="W192" s="288">
        <f t="shared" si="26"/>
        <v>0</v>
      </c>
      <c r="X192" s="288">
        <f t="shared" si="26"/>
        <v>0</v>
      </c>
      <c r="Y192" s="288">
        <f t="shared" si="26"/>
        <v>0</v>
      </c>
      <c r="Z192" s="288">
        <f t="shared" si="26"/>
        <v>0</v>
      </c>
      <c r="AA192" s="286">
        <f t="shared" si="26"/>
        <v>0</v>
      </c>
      <c r="AB192" s="286">
        <f t="shared" si="26"/>
        <v>0</v>
      </c>
      <c r="AC192" s="288">
        <f t="shared" si="26"/>
        <v>0</v>
      </c>
      <c r="AD192" s="288">
        <f t="shared" si="26"/>
        <v>0</v>
      </c>
      <c r="AE192" s="290">
        <f t="shared" si="26"/>
        <v>0</v>
      </c>
    </row>
    <row r="193" spans="1:31" hidden="1" outlineLevel="1" x14ac:dyDescent="0.3">
      <c r="A193" s="239">
        <f t="shared" si="24"/>
        <v>43055</v>
      </c>
      <c r="B193" s="58"/>
      <c r="C193" s="58">
        <f t="shared" si="21"/>
        <v>8.7991718426501039E-3</v>
      </c>
      <c r="D193" s="288">
        <f t="shared" si="27"/>
        <v>1.4492753623188406E-2</v>
      </c>
      <c r="E193" s="288">
        <f t="shared" si="27"/>
        <v>1.4492753623188406E-2</v>
      </c>
      <c r="F193" s="286">
        <f t="shared" si="27"/>
        <v>1.4492753623188406E-2</v>
      </c>
      <c r="G193" s="286">
        <f t="shared" si="27"/>
        <v>0</v>
      </c>
      <c r="H193" s="288">
        <f t="shared" si="27"/>
        <v>0</v>
      </c>
      <c r="I193" s="288">
        <f t="shared" si="27"/>
        <v>0</v>
      </c>
      <c r="J193" s="288">
        <f t="shared" si="27"/>
        <v>0</v>
      </c>
      <c r="K193" s="288">
        <f t="shared" si="27"/>
        <v>0</v>
      </c>
      <c r="L193" s="288">
        <f t="shared" si="27"/>
        <v>1.4492753623188406E-2</v>
      </c>
      <c r="M193" s="286">
        <f t="shared" si="27"/>
        <v>1.4492753623188406E-2</v>
      </c>
      <c r="N193" s="286">
        <f t="shared" si="27"/>
        <v>2.8985507246376812E-2</v>
      </c>
      <c r="O193" s="288">
        <f t="shared" si="27"/>
        <v>2.8985507246376812E-2</v>
      </c>
      <c r="P193" s="288">
        <f t="shared" si="27"/>
        <v>2.8985507246376812E-2</v>
      </c>
      <c r="Q193" s="288">
        <f t="shared" si="27"/>
        <v>2.8985507246376812E-2</v>
      </c>
      <c r="R193" s="288">
        <f t="shared" si="27"/>
        <v>2.8985507246376812E-2</v>
      </c>
      <c r="S193" s="288">
        <f t="shared" si="27"/>
        <v>1.4492753623188406E-2</v>
      </c>
      <c r="T193" s="286">
        <f t="shared" si="26"/>
        <v>1.4492753623188406E-2</v>
      </c>
      <c r="U193" s="286">
        <f t="shared" si="26"/>
        <v>0</v>
      </c>
      <c r="V193" s="288">
        <f t="shared" si="26"/>
        <v>0</v>
      </c>
      <c r="W193" s="288">
        <f t="shared" si="26"/>
        <v>0</v>
      </c>
      <c r="X193" s="288">
        <f t="shared" si="26"/>
        <v>0</v>
      </c>
      <c r="Y193" s="288">
        <f t="shared" si="26"/>
        <v>0</v>
      </c>
      <c r="Z193" s="288">
        <f t="shared" si="26"/>
        <v>0</v>
      </c>
      <c r="AA193" s="286">
        <f t="shared" si="26"/>
        <v>0</v>
      </c>
      <c r="AB193" s="286">
        <f t="shared" si="26"/>
        <v>0</v>
      </c>
      <c r="AC193" s="288">
        <f t="shared" si="26"/>
        <v>0</v>
      </c>
      <c r="AD193" s="288">
        <f t="shared" si="26"/>
        <v>0</v>
      </c>
      <c r="AE193" s="290">
        <f t="shared" si="26"/>
        <v>0</v>
      </c>
    </row>
    <row r="194" spans="1:31" hidden="1" outlineLevel="1" x14ac:dyDescent="0.3">
      <c r="A194" s="239">
        <f t="shared" si="24"/>
        <v>43062</v>
      </c>
      <c r="B194" s="58"/>
      <c r="C194" s="58">
        <f t="shared" si="21"/>
        <v>8.7991718426501039E-3</v>
      </c>
      <c r="D194" s="288">
        <f t="shared" si="27"/>
        <v>1.4492753623188406E-2</v>
      </c>
      <c r="E194" s="288">
        <f t="shared" si="27"/>
        <v>1.4492753623188406E-2</v>
      </c>
      <c r="F194" s="286">
        <f t="shared" si="27"/>
        <v>1.4492753623188406E-2</v>
      </c>
      <c r="G194" s="286">
        <f t="shared" si="27"/>
        <v>0</v>
      </c>
      <c r="H194" s="288">
        <f t="shared" si="27"/>
        <v>0</v>
      </c>
      <c r="I194" s="288">
        <f t="shared" si="27"/>
        <v>0</v>
      </c>
      <c r="J194" s="288">
        <f t="shared" si="27"/>
        <v>0</v>
      </c>
      <c r="K194" s="288">
        <f t="shared" si="27"/>
        <v>0</v>
      </c>
      <c r="L194" s="288">
        <f t="shared" si="27"/>
        <v>1.4492753623188406E-2</v>
      </c>
      <c r="M194" s="286">
        <f t="shared" si="27"/>
        <v>1.4492753623188406E-2</v>
      </c>
      <c r="N194" s="286">
        <f t="shared" si="27"/>
        <v>2.8985507246376812E-2</v>
      </c>
      <c r="O194" s="288">
        <f t="shared" si="27"/>
        <v>2.8985507246376812E-2</v>
      </c>
      <c r="P194" s="288">
        <f t="shared" si="27"/>
        <v>2.8985507246376812E-2</v>
      </c>
      <c r="Q194" s="288">
        <f t="shared" si="27"/>
        <v>2.8985507246376812E-2</v>
      </c>
      <c r="R194" s="288">
        <f t="shared" si="27"/>
        <v>2.8985507246376812E-2</v>
      </c>
      <c r="S194" s="288">
        <f t="shared" si="27"/>
        <v>1.4492753623188406E-2</v>
      </c>
      <c r="T194" s="286">
        <f t="shared" si="26"/>
        <v>1.4492753623188406E-2</v>
      </c>
      <c r="U194" s="286">
        <f t="shared" si="26"/>
        <v>0</v>
      </c>
      <c r="V194" s="288">
        <f t="shared" si="26"/>
        <v>0</v>
      </c>
      <c r="W194" s="288">
        <f t="shared" si="26"/>
        <v>0</v>
      </c>
      <c r="X194" s="288">
        <f t="shared" si="26"/>
        <v>0</v>
      </c>
      <c r="Y194" s="288">
        <f t="shared" si="26"/>
        <v>0</v>
      </c>
      <c r="Z194" s="288">
        <f t="shared" si="26"/>
        <v>0</v>
      </c>
      <c r="AA194" s="286">
        <f t="shared" si="26"/>
        <v>0</v>
      </c>
      <c r="AB194" s="286">
        <f t="shared" si="26"/>
        <v>0</v>
      </c>
      <c r="AC194" s="288">
        <f t="shared" si="26"/>
        <v>0</v>
      </c>
      <c r="AD194" s="288">
        <f t="shared" si="26"/>
        <v>0</v>
      </c>
      <c r="AE194" s="290">
        <f t="shared" si="26"/>
        <v>0</v>
      </c>
    </row>
    <row r="195" spans="1:31" hidden="1" outlineLevel="1" x14ac:dyDescent="0.3">
      <c r="A195" s="240">
        <f t="shared" si="24"/>
        <v>43069</v>
      </c>
      <c r="B195" s="58"/>
      <c r="C195" s="58">
        <f t="shared" si="21"/>
        <v>8.7991718426501039E-3</v>
      </c>
      <c r="D195" s="291">
        <f t="shared" si="27"/>
        <v>1.4492753623188406E-2</v>
      </c>
      <c r="E195" s="291">
        <f t="shared" si="27"/>
        <v>1.4492753623188406E-2</v>
      </c>
      <c r="F195" s="286">
        <f t="shared" si="27"/>
        <v>1.4492753623188406E-2</v>
      </c>
      <c r="G195" s="286">
        <f t="shared" si="27"/>
        <v>0</v>
      </c>
      <c r="H195" s="291">
        <f t="shared" si="27"/>
        <v>0</v>
      </c>
      <c r="I195" s="291">
        <f t="shared" si="27"/>
        <v>0</v>
      </c>
      <c r="J195" s="291">
        <f t="shared" si="27"/>
        <v>0</v>
      </c>
      <c r="K195" s="291">
        <f t="shared" si="27"/>
        <v>0</v>
      </c>
      <c r="L195" s="291">
        <f t="shared" si="27"/>
        <v>1.4492753623188406E-2</v>
      </c>
      <c r="M195" s="286">
        <f t="shared" si="27"/>
        <v>1.4492753623188406E-2</v>
      </c>
      <c r="N195" s="286">
        <f t="shared" si="27"/>
        <v>2.8985507246376812E-2</v>
      </c>
      <c r="O195" s="291">
        <f t="shared" si="27"/>
        <v>2.8985507246376812E-2</v>
      </c>
      <c r="P195" s="291">
        <f t="shared" si="27"/>
        <v>2.8985507246376812E-2</v>
      </c>
      <c r="Q195" s="291">
        <f t="shared" si="27"/>
        <v>2.8985507246376812E-2</v>
      </c>
      <c r="R195" s="291">
        <f t="shared" si="27"/>
        <v>2.8985507246376812E-2</v>
      </c>
      <c r="S195" s="291">
        <f t="shared" si="27"/>
        <v>1.4492753623188406E-2</v>
      </c>
      <c r="T195" s="286">
        <f t="shared" si="26"/>
        <v>1.4492753623188406E-2</v>
      </c>
      <c r="U195" s="286">
        <f t="shared" si="26"/>
        <v>0</v>
      </c>
      <c r="V195" s="291">
        <f t="shared" si="26"/>
        <v>0</v>
      </c>
      <c r="W195" s="291">
        <f t="shared" si="26"/>
        <v>0</v>
      </c>
      <c r="X195" s="291">
        <f t="shared" si="26"/>
        <v>0</v>
      </c>
      <c r="Y195" s="291">
        <f t="shared" si="26"/>
        <v>0</v>
      </c>
      <c r="Z195" s="291">
        <f t="shared" si="26"/>
        <v>0</v>
      </c>
      <c r="AA195" s="286">
        <f t="shared" si="26"/>
        <v>0</v>
      </c>
      <c r="AB195" s="286">
        <f t="shared" si="26"/>
        <v>0</v>
      </c>
      <c r="AC195" s="291">
        <f t="shared" si="26"/>
        <v>0</v>
      </c>
      <c r="AD195" s="291">
        <f t="shared" si="26"/>
        <v>0</v>
      </c>
      <c r="AE195" s="292">
        <f t="shared" si="26"/>
        <v>0</v>
      </c>
    </row>
    <row r="196" spans="1:31" collapsed="1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U147:V147">
    <cfRule type="cellIs" dxfId="111" priority="17" operator="lessThan">
      <formula>0</formula>
    </cfRule>
    <cfRule type="cellIs" dxfId="110" priority="18" operator="greaterThan">
      <formula>0</formula>
    </cfRule>
  </conditionalFormatting>
  <conditionalFormatting sqref="D93:AE93">
    <cfRule type="cellIs" dxfId="109" priority="11" operator="lessThan">
      <formula>0</formula>
    </cfRule>
    <cfRule type="cellIs" dxfId="108" priority="12" operator="greaterThan">
      <formula>0</formula>
    </cfRule>
  </conditionalFormatting>
  <conditionalFormatting sqref="C145:AE145">
    <cfRule type="cellIs" dxfId="107" priority="9" operator="lessThan">
      <formula>0</formula>
    </cfRule>
    <cfRule type="cellIs" dxfId="106" priority="10" operator="greaterThan">
      <formula>0</formula>
    </cfRule>
  </conditionalFormatting>
  <conditionalFormatting sqref="C196:AE196">
    <cfRule type="cellIs" dxfId="105" priority="7" operator="lessThan">
      <formula>0</formula>
    </cfRule>
    <cfRule type="cellIs" dxfId="104" priority="8" operator="greaterThan">
      <formula>0</formula>
    </cfRule>
  </conditionalFormatting>
  <conditionalFormatting sqref="C93">
    <cfRule type="cellIs" dxfId="103" priority="5" operator="lessThan">
      <formula>0</formula>
    </cfRule>
    <cfRule type="cellIs" dxfId="102" priority="6" operator="greaterThan">
      <formula>0</formula>
    </cfRule>
  </conditionalFormatting>
  <conditionalFormatting sqref="C41">
    <cfRule type="cellIs" dxfId="101" priority="3" operator="lessThan">
      <formula>0</formula>
    </cfRule>
    <cfRule type="cellIs" dxfId="100" priority="4" operator="greaterThan">
      <formula>0</formula>
    </cfRule>
  </conditionalFormatting>
  <conditionalFormatting sqref="D41:AH41">
    <cfRule type="cellIs" dxfId="99" priority="1" operator="lessThan">
      <formula>0</formula>
    </cfRule>
    <cfRule type="cellIs" dxfId="98" priority="2" operator="greater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/>
  <dimension ref="A1:AI196"/>
  <sheetViews>
    <sheetView tabSelected="1" topLeftCell="A88" zoomScale="55" zoomScaleNormal="55" workbookViewId="0">
      <selection activeCell="T137" sqref="T137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4" width="10.6640625" customWidth="1"/>
  </cols>
  <sheetData>
    <row r="1" spans="1:35" ht="25.8" x14ac:dyDescent="0.5">
      <c r="A1" s="212" t="s">
        <v>86</v>
      </c>
    </row>
    <row r="2" spans="1:35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</row>
    <row r="3" spans="1:35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</row>
    <row r="4" spans="1:35" x14ac:dyDescent="0.3">
      <c r="A4" s="42" t="s">
        <v>24</v>
      </c>
      <c r="B4" s="43"/>
      <c r="C4" s="44">
        <v>31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</row>
    <row r="5" spans="1:35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</row>
    <row r="6" spans="1:35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5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  <c r="AH7" s="48">
        <v>31</v>
      </c>
    </row>
    <row r="8" spans="1:35" x14ac:dyDescent="0.3">
      <c r="A8" s="51" t="s">
        <v>29</v>
      </c>
      <c r="B8" s="52"/>
      <c r="C8" s="105">
        <f>SUM(D8:AH8)</f>
        <v>1152</v>
      </c>
      <c r="D8" s="55">
        <v>56</v>
      </c>
      <c r="E8" s="55">
        <v>56</v>
      </c>
      <c r="F8" s="55">
        <v>55</v>
      </c>
      <c r="G8" s="55">
        <v>39</v>
      </c>
      <c r="H8" s="55">
        <v>34</v>
      </c>
      <c r="I8" s="55">
        <v>35</v>
      </c>
      <c r="J8" s="55">
        <v>35</v>
      </c>
      <c r="K8" s="55">
        <v>35</v>
      </c>
      <c r="L8" s="55">
        <v>40</v>
      </c>
      <c r="M8" s="55">
        <v>48</v>
      </c>
      <c r="N8" s="55">
        <v>41</v>
      </c>
      <c r="O8" s="55">
        <v>35</v>
      </c>
      <c r="P8" s="55">
        <v>35</v>
      </c>
      <c r="Q8" s="55">
        <v>34</v>
      </c>
      <c r="R8" s="55">
        <v>34</v>
      </c>
      <c r="S8" s="55">
        <v>38</v>
      </c>
      <c r="T8" s="55">
        <v>49</v>
      </c>
      <c r="U8" s="55">
        <v>38</v>
      </c>
      <c r="V8" s="55">
        <v>27</v>
      </c>
      <c r="W8" s="55">
        <v>27</v>
      </c>
      <c r="X8" s="55">
        <v>27</v>
      </c>
      <c r="Y8" s="55">
        <v>35</v>
      </c>
      <c r="Z8" s="55">
        <v>38</v>
      </c>
      <c r="AA8" s="55">
        <v>39</v>
      </c>
      <c r="AB8" s="55">
        <v>39</v>
      </c>
      <c r="AC8" s="55">
        <v>27</v>
      </c>
      <c r="AD8" s="55">
        <v>27</v>
      </c>
      <c r="AE8" s="55">
        <v>27</v>
      </c>
      <c r="AF8" s="55">
        <v>27</v>
      </c>
      <c r="AG8" s="55">
        <v>34</v>
      </c>
      <c r="AH8" s="55">
        <v>41</v>
      </c>
      <c r="AI8" s="56"/>
    </row>
    <row r="9" spans="1:35" hidden="1" x14ac:dyDescent="0.3">
      <c r="A9" s="57">
        <v>42102</v>
      </c>
      <c r="B9" s="58"/>
      <c r="C9" s="59">
        <f t="shared" ref="C9:C27" si="0">SUM(D9:AH9)</f>
        <v>518</v>
      </c>
      <c r="D9" s="61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1">
        <v>14</v>
      </c>
      <c r="Z9" s="63">
        <v>5</v>
      </c>
      <c r="AA9" s="63">
        <v>5</v>
      </c>
      <c r="AB9" s="61">
        <v>6</v>
      </c>
      <c r="AC9" s="61">
        <v>2</v>
      </c>
      <c r="AD9" s="62">
        <v>13</v>
      </c>
      <c r="AE9" s="62">
        <v>18</v>
      </c>
      <c r="AF9" s="61">
        <v>20</v>
      </c>
      <c r="AG9" s="63">
        <v>20</v>
      </c>
      <c r="AH9" s="63">
        <v>19</v>
      </c>
    </row>
    <row r="10" spans="1:35" hidden="1" x14ac:dyDescent="0.3">
      <c r="A10" s="57">
        <v>42123</v>
      </c>
      <c r="B10" s="58"/>
      <c r="C10" s="59">
        <f t="shared" si="0"/>
        <v>561</v>
      </c>
      <c r="D10" s="61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1">
        <v>18</v>
      </c>
      <c r="Z10" s="63">
        <v>11</v>
      </c>
      <c r="AA10" s="63">
        <v>11</v>
      </c>
      <c r="AB10" s="61">
        <v>12</v>
      </c>
      <c r="AC10" s="61">
        <v>9</v>
      </c>
      <c r="AD10" s="62">
        <v>15</v>
      </c>
      <c r="AE10" s="62">
        <v>19</v>
      </c>
      <c r="AF10" s="61">
        <v>18</v>
      </c>
      <c r="AG10" s="63">
        <v>18</v>
      </c>
      <c r="AH10" s="63">
        <v>17</v>
      </c>
    </row>
    <row r="11" spans="1:35" hidden="1" outlineLevel="1" x14ac:dyDescent="0.3">
      <c r="A11" s="57">
        <v>42142</v>
      </c>
      <c r="B11" s="58"/>
      <c r="C11" s="59">
        <f t="shared" si="0"/>
        <v>603</v>
      </c>
      <c r="D11" s="61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1">
        <v>17</v>
      </c>
      <c r="Z11" s="63">
        <v>19</v>
      </c>
      <c r="AA11" s="63">
        <v>20</v>
      </c>
      <c r="AB11" s="61">
        <v>21</v>
      </c>
      <c r="AC11" s="61">
        <v>13</v>
      </c>
      <c r="AD11" s="62">
        <v>18</v>
      </c>
      <c r="AE11" s="62">
        <v>20</v>
      </c>
      <c r="AF11" s="61">
        <v>18</v>
      </c>
      <c r="AG11" s="63">
        <v>18</v>
      </c>
      <c r="AH11" s="63">
        <v>17</v>
      </c>
    </row>
    <row r="12" spans="1:35" hidden="1" outlineLevel="1" x14ac:dyDescent="0.3">
      <c r="A12" s="57">
        <v>42157</v>
      </c>
      <c r="B12" s="58"/>
      <c r="C12" s="59">
        <f t="shared" si="0"/>
        <v>650</v>
      </c>
      <c r="D12" s="61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1">
        <v>17</v>
      </c>
      <c r="Z12" s="63">
        <v>16</v>
      </c>
      <c r="AA12" s="63">
        <v>15</v>
      </c>
      <c r="AB12" s="61">
        <v>18</v>
      </c>
      <c r="AC12" s="61">
        <v>17</v>
      </c>
      <c r="AD12" s="62">
        <v>22</v>
      </c>
      <c r="AE12" s="62">
        <v>23</v>
      </c>
      <c r="AF12" s="61">
        <v>20</v>
      </c>
      <c r="AG12" s="63">
        <v>19</v>
      </c>
      <c r="AH12" s="63">
        <v>18</v>
      </c>
    </row>
    <row r="13" spans="1:35" hidden="1" outlineLevel="1" x14ac:dyDescent="0.3">
      <c r="A13" s="57">
        <v>42172</v>
      </c>
      <c r="B13" s="58"/>
      <c r="C13" s="59">
        <f>SUM(D13:AH13)</f>
        <v>891</v>
      </c>
      <c r="D13" s="61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1">
        <v>21</v>
      </c>
      <c r="Z13" s="63">
        <v>20</v>
      </c>
      <c r="AA13" s="63">
        <v>20</v>
      </c>
      <c r="AB13" s="61">
        <v>23</v>
      </c>
      <c r="AC13" s="61">
        <v>18</v>
      </c>
      <c r="AD13" s="62">
        <v>24</v>
      </c>
      <c r="AE13" s="62">
        <v>28</v>
      </c>
      <c r="AF13" s="61">
        <v>25</v>
      </c>
      <c r="AG13" s="63">
        <v>25</v>
      </c>
      <c r="AH13" s="63">
        <v>24</v>
      </c>
    </row>
    <row r="14" spans="1:35" hidden="1" outlineLevel="1" x14ac:dyDescent="0.3">
      <c r="A14" s="57">
        <v>42193</v>
      </c>
      <c r="B14" s="58"/>
      <c r="C14" s="59">
        <f t="shared" si="0"/>
        <v>880</v>
      </c>
      <c r="D14" s="61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1">
        <v>18</v>
      </c>
      <c r="Z14" s="63">
        <v>22</v>
      </c>
      <c r="AA14" s="63">
        <v>26</v>
      </c>
      <c r="AB14" s="61">
        <v>30</v>
      </c>
      <c r="AC14" s="61">
        <v>23</v>
      </c>
      <c r="AD14" s="62">
        <v>24</v>
      </c>
      <c r="AE14" s="62">
        <v>29</v>
      </c>
      <c r="AF14" s="61">
        <v>26</v>
      </c>
      <c r="AG14" s="63">
        <v>25</v>
      </c>
      <c r="AH14" s="63">
        <v>23</v>
      </c>
    </row>
    <row r="15" spans="1:35" hidden="1" outlineLevel="1" x14ac:dyDescent="0.3">
      <c r="A15" s="57">
        <v>42200</v>
      </c>
      <c r="B15" s="58"/>
      <c r="C15" s="59">
        <f t="shared" si="0"/>
        <v>741</v>
      </c>
      <c r="D15" s="61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1">
        <v>21</v>
      </c>
      <c r="Z15" s="63">
        <v>26</v>
      </c>
      <c r="AA15" s="63">
        <v>30</v>
      </c>
      <c r="AB15" s="61">
        <v>34</v>
      </c>
      <c r="AC15" s="61">
        <v>27</v>
      </c>
      <c r="AD15" s="62">
        <v>28</v>
      </c>
      <c r="AE15" s="62">
        <v>33</v>
      </c>
      <c r="AF15" s="61">
        <v>28</v>
      </c>
      <c r="AG15" s="63">
        <v>26</v>
      </c>
      <c r="AH15" s="63">
        <v>24</v>
      </c>
    </row>
    <row r="16" spans="1:35" hidden="1" outlineLevel="1" x14ac:dyDescent="0.3">
      <c r="A16" s="57">
        <v>42207</v>
      </c>
      <c r="B16" s="58"/>
      <c r="C16" s="59">
        <f t="shared" si="0"/>
        <v>914</v>
      </c>
      <c r="D16" s="61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1">
        <v>22</v>
      </c>
      <c r="Z16" s="63">
        <v>27</v>
      </c>
      <c r="AA16" s="63">
        <v>31</v>
      </c>
      <c r="AB16" s="61">
        <v>40</v>
      </c>
      <c r="AC16" s="61">
        <v>32</v>
      </c>
      <c r="AD16" s="62">
        <v>30</v>
      </c>
      <c r="AE16" s="62">
        <v>35</v>
      </c>
      <c r="AF16" s="61">
        <v>30</v>
      </c>
      <c r="AG16" s="63">
        <v>29</v>
      </c>
      <c r="AH16" s="63">
        <v>26</v>
      </c>
    </row>
    <row r="17" spans="1:34" hidden="1" outlineLevel="1" x14ac:dyDescent="0.3">
      <c r="A17" s="57">
        <v>42214</v>
      </c>
      <c r="B17" s="58"/>
      <c r="C17" s="59">
        <f t="shared" si="0"/>
        <v>945</v>
      </c>
      <c r="D17" s="61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1">
        <v>23</v>
      </c>
      <c r="Z17" s="63">
        <v>27</v>
      </c>
      <c r="AA17" s="63">
        <v>31</v>
      </c>
      <c r="AB17" s="61">
        <v>40</v>
      </c>
      <c r="AC17" s="61">
        <v>32</v>
      </c>
      <c r="AD17" s="62">
        <v>30</v>
      </c>
      <c r="AE17" s="62">
        <v>35</v>
      </c>
      <c r="AF17" s="61">
        <v>31</v>
      </c>
      <c r="AG17" s="63">
        <v>30</v>
      </c>
      <c r="AH17" s="63">
        <v>27</v>
      </c>
    </row>
    <row r="18" spans="1:34" hidden="1" outlineLevel="1" x14ac:dyDescent="0.3">
      <c r="A18" s="57">
        <v>42221</v>
      </c>
      <c r="B18" s="58"/>
      <c r="C18" s="59">
        <f t="shared" si="0"/>
        <v>955</v>
      </c>
      <c r="D18" s="61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1">
        <v>23</v>
      </c>
      <c r="Z18" s="63">
        <v>27</v>
      </c>
      <c r="AA18" s="63">
        <v>31</v>
      </c>
      <c r="AB18" s="61">
        <v>39</v>
      </c>
      <c r="AC18" s="61">
        <v>31</v>
      </c>
      <c r="AD18" s="62">
        <v>29</v>
      </c>
      <c r="AE18" s="62">
        <v>34</v>
      </c>
      <c r="AF18" s="61">
        <v>30</v>
      </c>
      <c r="AG18" s="63">
        <v>29</v>
      </c>
      <c r="AH18" s="63">
        <v>27</v>
      </c>
    </row>
    <row r="19" spans="1:34" hidden="1" outlineLevel="1" x14ac:dyDescent="0.3">
      <c r="A19" s="57">
        <v>42228</v>
      </c>
      <c r="B19" s="58"/>
      <c r="C19" s="59">
        <f t="shared" si="0"/>
        <v>1056</v>
      </c>
      <c r="D19" s="61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1">
        <v>22</v>
      </c>
      <c r="Z19" s="63">
        <v>29</v>
      </c>
      <c r="AA19" s="63">
        <v>33</v>
      </c>
      <c r="AB19" s="61">
        <v>41</v>
      </c>
      <c r="AC19" s="61">
        <v>31</v>
      </c>
      <c r="AD19" s="62">
        <v>30</v>
      </c>
      <c r="AE19" s="62">
        <v>35</v>
      </c>
      <c r="AF19" s="61">
        <v>31</v>
      </c>
      <c r="AG19" s="63">
        <v>30</v>
      </c>
      <c r="AH19" s="63">
        <v>28</v>
      </c>
    </row>
    <row r="20" spans="1:34" hidden="1" outlineLevel="1" x14ac:dyDescent="0.3">
      <c r="A20" s="57">
        <v>42235</v>
      </c>
      <c r="B20" s="58"/>
      <c r="C20" s="59">
        <f t="shared" si="0"/>
        <v>1155</v>
      </c>
      <c r="D20" s="61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1">
        <v>24</v>
      </c>
      <c r="Z20" s="63">
        <v>33</v>
      </c>
      <c r="AA20" s="63">
        <v>41</v>
      </c>
      <c r="AB20" s="61">
        <v>49</v>
      </c>
      <c r="AC20" s="61">
        <v>40</v>
      </c>
      <c r="AD20" s="62">
        <v>41</v>
      </c>
      <c r="AE20" s="62">
        <v>47</v>
      </c>
      <c r="AF20" s="61">
        <v>42</v>
      </c>
      <c r="AG20" s="63">
        <v>41</v>
      </c>
      <c r="AH20" s="63">
        <v>39</v>
      </c>
    </row>
    <row r="21" spans="1:34" hidden="1" outlineLevel="1" x14ac:dyDescent="0.3">
      <c r="A21" s="57">
        <v>42242</v>
      </c>
      <c r="B21" s="58"/>
      <c r="C21" s="59">
        <f t="shared" si="0"/>
        <v>1100</v>
      </c>
      <c r="D21" s="61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1">
        <v>28</v>
      </c>
      <c r="Z21" s="63">
        <v>33</v>
      </c>
      <c r="AA21" s="63">
        <v>41</v>
      </c>
      <c r="AB21" s="61">
        <v>47</v>
      </c>
      <c r="AC21" s="61">
        <v>41</v>
      </c>
      <c r="AD21" s="62">
        <v>41</v>
      </c>
      <c r="AE21" s="62">
        <v>47</v>
      </c>
      <c r="AF21" s="61">
        <v>43</v>
      </c>
      <c r="AG21" s="63">
        <v>41</v>
      </c>
      <c r="AH21" s="63">
        <v>39</v>
      </c>
    </row>
    <row r="22" spans="1:34" hidden="1" outlineLevel="1" x14ac:dyDescent="0.3">
      <c r="A22" s="57">
        <v>42249</v>
      </c>
      <c r="B22" s="58"/>
      <c r="C22" s="59">
        <f t="shared" si="0"/>
        <v>1185</v>
      </c>
      <c r="D22" s="61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1">
        <v>28</v>
      </c>
      <c r="Z22" s="63">
        <v>33</v>
      </c>
      <c r="AA22" s="63">
        <v>41</v>
      </c>
      <c r="AB22" s="61">
        <v>47</v>
      </c>
      <c r="AC22" s="61">
        <v>41</v>
      </c>
      <c r="AD22" s="62">
        <v>41</v>
      </c>
      <c r="AE22" s="62">
        <v>49</v>
      </c>
      <c r="AF22" s="61">
        <v>45</v>
      </c>
      <c r="AG22" s="63">
        <v>44</v>
      </c>
      <c r="AH22" s="63">
        <v>42</v>
      </c>
    </row>
    <row r="23" spans="1:34" hidden="1" outlineLevel="1" x14ac:dyDescent="0.3">
      <c r="A23" s="57">
        <v>42256</v>
      </c>
      <c r="B23" s="58"/>
      <c r="C23" s="59">
        <f t="shared" si="0"/>
        <v>1261</v>
      </c>
      <c r="D23" s="61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1">
        <v>29</v>
      </c>
      <c r="Z23" s="63">
        <v>29</v>
      </c>
      <c r="AA23" s="63">
        <v>38</v>
      </c>
      <c r="AB23" s="61">
        <v>46</v>
      </c>
      <c r="AC23" s="61">
        <v>43</v>
      </c>
      <c r="AD23" s="62">
        <v>41</v>
      </c>
      <c r="AE23" s="62">
        <v>52</v>
      </c>
      <c r="AF23" s="61">
        <v>47</v>
      </c>
      <c r="AG23" s="63">
        <v>46</v>
      </c>
      <c r="AH23" s="63">
        <v>44</v>
      </c>
    </row>
    <row r="24" spans="1:34" hidden="1" outlineLevel="1" x14ac:dyDescent="0.3">
      <c r="A24" s="57">
        <v>42263</v>
      </c>
      <c r="B24" s="58"/>
      <c r="C24" s="59">
        <f t="shared" si="0"/>
        <v>1314</v>
      </c>
      <c r="D24" s="61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1">
        <v>31</v>
      </c>
      <c r="Z24" s="63">
        <v>31</v>
      </c>
      <c r="AA24" s="63">
        <v>41</v>
      </c>
      <c r="AB24" s="61">
        <v>48</v>
      </c>
      <c r="AC24" s="61">
        <v>44</v>
      </c>
      <c r="AD24" s="62">
        <v>45</v>
      </c>
      <c r="AE24" s="62">
        <v>52</v>
      </c>
      <c r="AF24" s="61">
        <v>45</v>
      </c>
      <c r="AG24" s="63">
        <v>44</v>
      </c>
      <c r="AH24" s="63">
        <v>42</v>
      </c>
    </row>
    <row r="25" spans="1:34" hidden="1" outlineLevel="1" x14ac:dyDescent="0.3">
      <c r="A25" s="57">
        <v>42270</v>
      </c>
      <c r="B25" s="58"/>
      <c r="C25" s="59">
        <f t="shared" si="0"/>
        <v>1309</v>
      </c>
      <c r="D25" s="61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1">
        <v>31</v>
      </c>
      <c r="Z25" s="63">
        <v>31</v>
      </c>
      <c r="AA25" s="63">
        <v>39</v>
      </c>
      <c r="AB25" s="61">
        <v>46</v>
      </c>
      <c r="AC25" s="61">
        <v>44</v>
      </c>
      <c r="AD25" s="62">
        <v>50</v>
      </c>
      <c r="AE25" s="62">
        <v>57</v>
      </c>
      <c r="AF25" s="61">
        <v>50</v>
      </c>
      <c r="AG25" s="63">
        <v>49</v>
      </c>
      <c r="AH25" s="63">
        <v>47</v>
      </c>
    </row>
    <row r="26" spans="1:34" hidden="1" outlineLevel="1" x14ac:dyDescent="0.3">
      <c r="A26" s="57">
        <v>42277</v>
      </c>
      <c r="B26" s="58"/>
      <c r="C26" s="59">
        <f t="shared" si="0"/>
        <v>1414</v>
      </c>
      <c r="D26" s="61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1">
        <v>32</v>
      </c>
      <c r="Z26" s="63">
        <v>32</v>
      </c>
      <c r="AA26" s="63">
        <v>40</v>
      </c>
      <c r="AB26" s="61">
        <v>50</v>
      </c>
      <c r="AC26" s="61">
        <v>47</v>
      </c>
      <c r="AD26" s="62">
        <v>51</v>
      </c>
      <c r="AE26" s="62">
        <v>58</v>
      </c>
      <c r="AF26" s="61">
        <v>54</v>
      </c>
      <c r="AG26" s="63">
        <v>54</v>
      </c>
      <c r="AH26" s="63">
        <v>52</v>
      </c>
    </row>
    <row r="27" spans="1:34" collapsed="1" x14ac:dyDescent="0.3">
      <c r="A27" s="57">
        <v>42978</v>
      </c>
      <c r="B27" s="58"/>
      <c r="C27" s="59">
        <f t="shared" si="0"/>
        <v>0</v>
      </c>
      <c r="D27" s="214">
        <f>'Pick up #'!BZ4</f>
        <v>0</v>
      </c>
      <c r="E27" s="214">
        <f>'Pick up #'!CA4</f>
        <v>0</v>
      </c>
      <c r="F27" s="219">
        <f>'Pick up #'!CB4</f>
        <v>0</v>
      </c>
      <c r="G27" s="219">
        <f>'Pick up #'!CC4</f>
        <v>0</v>
      </c>
      <c r="H27" s="214">
        <f>'Pick up #'!CD4</f>
        <v>0</v>
      </c>
      <c r="I27" s="214">
        <f>'Pick up #'!CE4</f>
        <v>0</v>
      </c>
      <c r="J27" s="214">
        <f>'Pick up #'!CF4</f>
        <v>0</v>
      </c>
      <c r="K27" s="214">
        <f>'Pick up #'!CG4</f>
        <v>0</v>
      </c>
      <c r="L27" s="214">
        <f>'Pick up #'!CH4</f>
        <v>0</v>
      </c>
      <c r="M27" s="219">
        <f>'Pick up #'!CI4</f>
        <v>0</v>
      </c>
      <c r="N27" s="219">
        <f>'Pick up #'!CJ4</f>
        <v>0</v>
      </c>
      <c r="O27" s="214">
        <f>'Pick up #'!CK4</f>
        <v>0</v>
      </c>
      <c r="P27" s="214">
        <f>'Pick up #'!CL4</f>
        <v>0</v>
      </c>
      <c r="Q27" s="214">
        <f>'Pick up #'!CM4</f>
        <v>0</v>
      </c>
      <c r="R27" s="214">
        <f>'Pick up #'!CN4</f>
        <v>0</v>
      </c>
      <c r="S27" s="214">
        <f>'Pick up #'!CO4</f>
        <v>0</v>
      </c>
      <c r="T27" s="219">
        <f>'Pick up #'!CP4</f>
        <v>0</v>
      </c>
      <c r="U27" s="219">
        <f>'Pick up #'!CQ4</f>
        <v>0</v>
      </c>
      <c r="V27" s="214">
        <f>'Pick up #'!CR4</f>
        <v>0</v>
      </c>
      <c r="W27" s="214">
        <f>'Pick up #'!CS4</f>
        <v>0</v>
      </c>
      <c r="X27" s="214">
        <f>'Pick up #'!CT4</f>
        <v>0</v>
      </c>
      <c r="Y27" s="214">
        <f>'Pick up #'!CU4</f>
        <v>0</v>
      </c>
      <c r="Z27" s="214">
        <f>'Pick up #'!CV4</f>
        <v>0</v>
      </c>
      <c r="AA27" s="219">
        <f>'Pick up #'!CW4</f>
        <v>0</v>
      </c>
      <c r="AB27" s="219">
        <f>'Pick up #'!CX4</f>
        <v>0</v>
      </c>
      <c r="AC27" s="214">
        <f>'Pick up #'!CY4</f>
        <v>0</v>
      </c>
      <c r="AD27" s="214">
        <f>'Pick up #'!CZ4</f>
        <v>0</v>
      </c>
      <c r="AE27" s="214">
        <f>'Pick up #'!DA4</f>
        <v>0</v>
      </c>
      <c r="AF27" s="214">
        <f>'Pick up #'!DB4</f>
        <v>0</v>
      </c>
      <c r="AG27" s="214">
        <f>'Pick up #'!DC4</f>
        <v>0</v>
      </c>
      <c r="AH27" s="236">
        <f>'Pick up #'!DD4</f>
        <v>0</v>
      </c>
    </row>
    <row r="28" spans="1:34" x14ac:dyDescent="0.3">
      <c r="A28" s="239">
        <f>A27+7</f>
        <v>42985</v>
      </c>
      <c r="B28" s="58"/>
      <c r="C28" s="59">
        <f>SUM(D28:AH28)</f>
        <v>207</v>
      </c>
      <c r="D28" s="218">
        <f>'Pick up #'!BZ5+D27</f>
        <v>0</v>
      </c>
      <c r="E28" s="218">
        <f>'Pick up #'!CA5+E27</f>
        <v>0</v>
      </c>
      <c r="F28" s="219">
        <f>'Pick up #'!CB5+F27</f>
        <v>0</v>
      </c>
      <c r="G28" s="219">
        <f>'Pick up #'!CC5+G27</f>
        <v>0</v>
      </c>
      <c r="H28" s="218">
        <f>'Pick up #'!CD5+H27</f>
        <v>0</v>
      </c>
      <c r="I28" s="218">
        <f>'Pick up #'!CE5+I27</f>
        <v>0</v>
      </c>
      <c r="J28" s="218">
        <f>'Pick up #'!CF5+J27</f>
        <v>0</v>
      </c>
      <c r="K28" s="218">
        <f>'Pick up #'!CG5+K27</f>
        <v>0</v>
      </c>
      <c r="L28" s="218">
        <f>'Pick up #'!CH5+L27</f>
        <v>0</v>
      </c>
      <c r="M28" s="219">
        <f>'Pick up #'!CI5+M27</f>
        <v>0</v>
      </c>
      <c r="N28" s="219">
        <f>'Pick up #'!CJ5+N27</f>
        <v>69</v>
      </c>
      <c r="O28" s="218">
        <f>'Pick up #'!CK5+O27</f>
        <v>69</v>
      </c>
      <c r="P28" s="218">
        <f>'Pick up #'!CL5+P27</f>
        <v>69</v>
      </c>
      <c r="Q28" s="218">
        <f>'Pick up #'!CM5+Q27</f>
        <v>0</v>
      </c>
      <c r="R28" s="218">
        <f>'Pick up #'!CN5+R27</f>
        <v>0</v>
      </c>
      <c r="S28" s="218">
        <f>'Pick up #'!CO5+S27</f>
        <v>0</v>
      </c>
      <c r="T28" s="219">
        <f>'Pick up #'!CP5+T27</f>
        <v>0</v>
      </c>
      <c r="U28" s="219">
        <f>'Pick up #'!CQ5+U27</f>
        <v>0</v>
      </c>
      <c r="V28" s="218">
        <f>'Pick up #'!CR5+V27</f>
        <v>0</v>
      </c>
      <c r="W28" s="218">
        <f>'Pick up #'!CS5+W27</f>
        <v>0</v>
      </c>
      <c r="X28" s="218">
        <f>'Pick up #'!CT5+X27</f>
        <v>0</v>
      </c>
      <c r="Y28" s="218">
        <f>'Pick up #'!CU5+Y27</f>
        <v>0</v>
      </c>
      <c r="Z28" s="218">
        <f>'Pick up #'!CV5+Z27</f>
        <v>0</v>
      </c>
      <c r="AA28" s="219">
        <f>'Pick up #'!CW5+AA27</f>
        <v>0</v>
      </c>
      <c r="AB28" s="219">
        <f>'Pick up #'!CX5+AB27</f>
        <v>0</v>
      </c>
      <c r="AC28" s="218">
        <f>'Pick up #'!CY5+AC27</f>
        <v>0</v>
      </c>
      <c r="AD28" s="218">
        <f>'Pick up #'!CZ5+AD27</f>
        <v>0</v>
      </c>
      <c r="AE28" s="218">
        <f>'Pick up #'!DA5+AE27</f>
        <v>0</v>
      </c>
      <c r="AF28" s="218">
        <f>'Pick up #'!DB5+AF27</f>
        <v>0</v>
      </c>
      <c r="AG28" s="218">
        <f>'Pick up #'!DC5+AG27</f>
        <v>0</v>
      </c>
      <c r="AH28" s="236">
        <f>'Pick up #'!DD5+AH27</f>
        <v>0</v>
      </c>
    </row>
    <row r="29" spans="1:34" x14ac:dyDescent="0.3">
      <c r="A29" s="239">
        <f t="shared" ref="A29:A40" si="1">A28+7</f>
        <v>42992</v>
      </c>
      <c r="B29" s="58"/>
      <c r="C29" s="59">
        <f t="shared" ref="C29:C40" si="2">SUM(D29:AH29)</f>
        <v>207</v>
      </c>
      <c r="D29" s="218">
        <f>'Pick up #'!BZ6+D28</f>
        <v>0</v>
      </c>
      <c r="E29" s="218">
        <f>'Pick up #'!CA6+E28</f>
        <v>0</v>
      </c>
      <c r="F29" s="219">
        <f>'Pick up #'!CB6+F28</f>
        <v>0</v>
      </c>
      <c r="G29" s="219">
        <f>'Pick up #'!CC6+G28</f>
        <v>0</v>
      </c>
      <c r="H29" s="218">
        <f>'Pick up #'!CD6+H28</f>
        <v>0</v>
      </c>
      <c r="I29" s="218">
        <f>'Pick up #'!CE6+I28</f>
        <v>0</v>
      </c>
      <c r="J29" s="218">
        <f>'Pick up #'!CF6+J28</f>
        <v>0</v>
      </c>
      <c r="K29" s="218">
        <f>'Pick up #'!CG6+K28</f>
        <v>0</v>
      </c>
      <c r="L29" s="218">
        <f>'Pick up #'!CH6+L28</f>
        <v>0</v>
      </c>
      <c r="M29" s="219">
        <f>'Pick up #'!CI6+M28</f>
        <v>0</v>
      </c>
      <c r="N29" s="219">
        <f>'Pick up #'!CJ6+N28</f>
        <v>69</v>
      </c>
      <c r="O29" s="218">
        <f>'Pick up #'!CK6+O28</f>
        <v>69</v>
      </c>
      <c r="P29" s="218">
        <f>'Pick up #'!CL6+P28</f>
        <v>69</v>
      </c>
      <c r="Q29" s="218">
        <f>'Pick up #'!CM6+Q28</f>
        <v>0</v>
      </c>
      <c r="R29" s="218">
        <f>'Pick up #'!CN6+R28</f>
        <v>0</v>
      </c>
      <c r="S29" s="218">
        <f>'Pick up #'!CO6+S28</f>
        <v>0</v>
      </c>
      <c r="T29" s="219">
        <f>'Pick up #'!CP6+T28</f>
        <v>0</v>
      </c>
      <c r="U29" s="219">
        <f>'Pick up #'!CQ6+U28</f>
        <v>0</v>
      </c>
      <c r="V29" s="218">
        <f>'Pick up #'!CR6+V28</f>
        <v>0</v>
      </c>
      <c r="W29" s="218">
        <f>'Pick up #'!CS6+W28</f>
        <v>0</v>
      </c>
      <c r="X29" s="218">
        <f>'Pick up #'!CT6+X28</f>
        <v>0</v>
      </c>
      <c r="Y29" s="218">
        <f>'Pick up #'!CU6+Y28</f>
        <v>0</v>
      </c>
      <c r="Z29" s="218">
        <f>'Pick up #'!CV6+Z28</f>
        <v>0</v>
      </c>
      <c r="AA29" s="219">
        <f>'Pick up #'!CW6+AA28</f>
        <v>0</v>
      </c>
      <c r="AB29" s="219">
        <f>'Pick up #'!CX6+AB28</f>
        <v>0</v>
      </c>
      <c r="AC29" s="218">
        <f>'Pick up #'!CY6+AC28</f>
        <v>0</v>
      </c>
      <c r="AD29" s="218">
        <f>'Pick up #'!CZ6+AD28</f>
        <v>0</v>
      </c>
      <c r="AE29" s="218">
        <f>'Pick up #'!DA6+AE28</f>
        <v>0</v>
      </c>
      <c r="AF29" s="218">
        <f>'Pick up #'!DB6+AF28</f>
        <v>0</v>
      </c>
      <c r="AG29" s="218">
        <f>'Pick up #'!DC6+AG28</f>
        <v>0</v>
      </c>
      <c r="AH29" s="236">
        <f>'Pick up #'!DD6+AH28</f>
        <v>0</v>
      </c>
    </row>
    <row r="30" spans="1:34" x14ac:dyDescent="0.3">
      <c r="A30" s="239">
        <f t="shared" si="1"/>
        <v>42999</v>
      </c>
      <c r="B30" s="58"/>
      <c r="C30" s="59">
        <f t="shared" si="2"/>
        <v>207</v>
      </c>
      <c r="D30" s="218">
        <f>'Pick up #'!BZ7+D29</f>
        <v>0</v>
      </c>
      <c r="E30" s="218">
        <f>'Pick up #'!CA7+E29</f>
        <v>0</v>
      </c>
      <c r="F30" s="219">
        <f>'Pick up #'!CB7+F29</f>
        <v>0</v>
      </c>
      <c r="G30" s="219">
        <f>'Pick up #'!CC7+G29</f>
        <v>0</v>
      </c>
      <c r="H30" s="218">
        <f>'Pick up #'!CD7+H29</f>
        <v>0</v>
      </c>
      <c r="I30" s="218">
        <f>'Pick up #'!CE7+I29</f>
        <v>0</v>
      </c>
      <c r="J30" s="218">
        <f>'Pick up #'!CF7+J29</f>
        <v>0</v>
      </c>
      <c r="K30" s="218">
        <f>'Pick up #'!CG7+K29</f>
        <v>0</v>
      </c>
      <c r="L30" s="218">
        <f>'Pick up #'!CH7+L29</f>
        <v>0</v>
      </c>
      <c r="M30" s="219">
        <f>'Pick up #'!CI7+M29</f>
        <v>0</v>
      </c>
      <c r="N30" s="219">
        <f>'Pick up #'!CJ7+N29</f>
        <v>69</v>
      </c>
      <c r="O30" s="218">
        <f>'Pick up #'!CK7+O29</f>
        <v>69</v>
      </c>
      <c r="P30" s="218">
        <f>'Pick up #'!CL7+P29</f>
        <v>69</v>
      </c>
      <c r="Q30" s="218">
        <f>'Pick up #'!CM7+Q29</f>
        <v>0</v>
      </c>
      <c r="R30" s="218">
        <f>'Pick up #'!CN7+R29</f>
        <v>0</v>
      </c>
      <c r="S30" s="218">
        <f>'Pick up #'!CO7+S29</f>
        <v>0</v>
      </c>
      <c r="T30" s="219">
        <f>'Pick up #'!CP7+T29</f>
        <v>0</v>
      </c>
      <c r="U30" s="219">
        <f>'Pick up #'!CQ7+U29</f>
        <v>0</v>
      </c>
      <c r="V30" s="218">
        <f>'Pick up #'!CR7+V29</f>
        <v>0</v>
      </c>
      <c r="W30" s="218">
        <f>'Pick up #'!CS7+W29</f>
        <v>0</v>
      </c>
      <c r="X30" s="218">
        <f>'Pick up #'!CT7+X29</f>
        <v>0</v>
      </c>
      <c r="Y30" s="218">
        <f>'Pick up #'!CU7+Y29</f>
        <v>0</v>
      </c>
      <c r="Z30" s="218">
        <f>'Pick up #'!CV7+Z29</f>
        <v>0</v>
      </c>
      <c r="AA30" s="219">
        <f>'Pick up #'!CW7+AA29</f>
        <v>0</v>
      </c>
      <c r="AB30" s="219">
        <f>'Pick up #'!CX7+AB29</f>
        <v>0</v>
      </c>
      <c r="AC30" s="218">
        <f>'Pick up #'!CY7+AC29</f>
        <v>0</v>
      </c>
      <c r="AD30" s="218">
        <f>'Pick up #'!CZ7+AD29</f>
        <v>0</v>
      </c>
      <c r="AE30" s="218">
        <f>'Pick up #'!DA7+AE29</f>
        <v>0</v>
      </c>
      <c r="AF30" s="218">
        <f>'Pick up #'!DB7+AF29</f>
        <v>0</v>
      </c>
      <c r="AG30" s="218">
        <f>'Pick up #'!DC7+AG29</f>
        <v>0</v>
      </c>
      <c r="AH30" s="236">
        <f>'Pick up #'!DD7+AH29</f>
        <v>0</v>
      </c>
    </row>
    <row r="31" spans="1:34" x14ac:dyDescent="0.3">
      <c r="A31" s="239">
        <f t="shared" si="1"/>
        <v>43006</v>
      </c>
      <c r="B31" s="58"/>
      <c r="C31" s="59">
        <f t="shared" si="2"/>
        <v>0</v>
      </c>
      <c r="D31" s="218">
        <f>'Pick up #'!BZ8+D30</f>
        <v>0</v>
      </c>
      <c r="E31" s="218">
        <f>'Pick up #'!CA8+E30</f>
        <v>0</v>
      </c>
      <c r="F31" s="219">
        <f>'Pick up #'!CB8+F30</f>
        <v>0</v>
      </c>
      <c r="G31" s="219">
        <f>'Pick up #'!CC8+G30</f>
        <v>0</v>
      </c>
      <c r="H31" s="218">
        <f>'Pick up #'!CD8+H30</f>
        <v>0</v>
      </c>
      <c r="I31" s="218">
        <f>'Pick up #'!CE8+I30</f>
        <v>0</v>
      </c>
      <c r="J31" s="218">
        <f>'Pick up #'!CF8+J30</f>
        <v>0</v>
      </c>
      <c r="K31" s="218">
        <f>'Pick up #'!CG8+K30</f>
        <v>0</v>
      </c>
      <c r="L31" s="218">
        <f>'Pick up #'!CH8+L30</f>
        <v>0</v>
      </c>
      <c r="M31" s="219">
        <f>'Pick up #'!CI8+M30</f>
        <v>0</v>
      </c>
      <c r="N31" s="219">
        <f>'Pick up #'!CJ8+N30</f>
        <v>0</v>
      </c>
      <c r="O31" s="218">
        <f>'Pick up #'!CK8+O30</f>
        <v>0</v>
      </c>
      <c r="P31" s="218">
        <f>'Pick up #'!CL8+P30</f>
        <v>0</v>
      </c>
      <c r="Q31" s="218">
        <f>'Pick up #'!CM8+Q30</f>
        <v>0</v>
      </c>
      <c r="R31" s="218">
        <f>'Pick up #'!CN8+R30</f>
        <v>0</v>
      </c>
      <c r="S31" s="218">
        <f>'Pick up #'!CO8+S30</f>
        <v>0</v>
      </c>
      <c r="T31" s="219">
        <f>'Pick up #'!CP8+T30</f>
        <v>0</v>
      </c>
      <c r="U31" s="219">
        <f>'Pick up #'!CQ8+U30</f>
        <v>0</v>
      </c>
      <c r="V31" s="218">
        <f>'Pick up #'!CR8+V30</f>
        <v>0</v>
      </c>
      <c r="W31" s="218">
        <f>'Pick up #'!CS8+W30</f>
        <v>0</v>
      </c>
      <c r="X31" s="218">
        <f>'Pick up #'!CT8+X30</f>
        <v>0</v>
      </c>
      <c r="Y31" s="218">
        <f>'Pick up #'!CU8+Y30</f>
        <v>0</v>
      </c>
      <c r="Z31" s="218">
        <f>'Pick up #'!CV8+Z30</f>
        <v>0</v>
      </c>
      <c r="AA31" s="219">
        <f>'Pick up #'!CW8+AA30</f>
        <v>0</v>
      </c>
      <c r="AB31" s="219">
        <f>'Pick up #'!CX8+AB30</f>
        <v>0</v>
      </c>
      <c r="AC31" s="218">
        <f>'Pick up #'!CY8+AC30</f>
        <v>0</v>
      </c>
      <c r="AD31" s="218">
        <f>'Pick up #'!CZ8+AD30</f>
        <v>0</v>
      </c>
      <c r="AE31" s="218">
        <f>'Pick up #'!DA8+AE30</f>
        <v>0</v>
      </c>
      <c r="AF31" s="218">
        <f>'Pick up #'!DB8+AF30</f>
        <v>0</v>
      </c>
      <c r="AG31" s="218">
        <f>'Pick up #'!DC8+AG30</f>
        <v>0</v>
      </c>
      <c r="AH31" s="236">
        <f>'Pick up #'!DD8+AH30</f>
        <v>0</v>
      </c>
    </row>
    <row r="32" spans="1:34" x14ac:dyDescent="0.3">
      <c r="A32" s="239">
        <f t="shared" si="1"/>
        <v>43013</v>
      </c>
      <c r="B32" s="58"/>
      <c r="C32" s="59">
        <f t="shared" si="2"/>
        <v>0</v>
      </c>
      <c r="D32" s="218">
        <f>'Pick up #'!BZ9+D31</f>
        <v>0</v>
      </c>
      <c r="E32" s="218">
        <f>'Pick up #'!CA9+E31</f>
        <v>0</v>
      </c>
      <c r="F32" s="219">
        <f>'Pick up #'!CB9+F31</f>
        <v>0</v>
      </c>
      <c r="G32" s="219">
        <f>'Pick up #'!CC9+G31</f>
        <v>0</v>
      </c>
      <c r="H32" s="218">
        <f>'Pick up #'!CD9+H31</f>
        <v>0</v>
      </c>
      <c r="I32" s="218">
        <f>'Pick up #'!CE9+I31</f>
        <v>0</v>
      </c>
      <c r="J32" s="218">
        <f>'Pick up #'!CF9+J31</f>
        <v>0</v>
      </c>
      <c r="K32" s="218">
        <f>'Pick up #'!CG9+K31</f>
        <v>0</v>
      </c>
      <c r="L32" s="218">
        <f>'Pick up #'!CH9+L31</f>
        <v>0</v>
      </c>
      <c r="M32" s="219">
        <f>'Pick up #'!CI9+M31</f>
        <v>0</v>
      </c>
      <c r="N32" s="219">
        <f>'Pick up #'!CJ9+N31</f>
        <v>0</v>
      </c>
      <c r="O32" s="218">
        <f>'Pick up #'!CK9+O31</f>
        <v>0</v>
      </c>
      <c r="P32" s="218">
        <f>'Pick up #'!CL9+P31</f>
        <v>0</v>
      </c>
      <c r="Q32" s="218">
        <f>'Pick up #'!CM9+Q31</f>
        <v>0</v>
      </c>
      <c r="R32" s="218">
        <f>'Pick up #'!CN9+R31</f>
        <v>0</v>
      </c>
      <c r="S32" s="218">
        <f>'Pick up #'!CO9+S31</f>
        <v>0</v>
      </c>
      <c r="T32" s="219">
        <f>'Pick up #'!CP9+T31</f>
        <v>0</v>
      </c>
      <c r="U32" s="219">
        <f>'Pick up #'!CQ9+U31</f>
        <v>0</v>
      </c>
      <c r="V32" s="218">
        <f>'Pick up #'!CR9+V31</f>
        <v>0</v>
      </c>
      <c r="W32" s="218">
        <f>'Pick up #'!CS9+W31</f>
        <v>0</v>
      </c>
      <c r="X32" s="218">
        <f>'Pick up #'!CT9+X31</f>
        <v>0</v>
      </c>
      <c r="Y32" s="218">
        <f>'Pick up #'!CU9+Y31</f>
        <v>0</v>
      </c>
      <c r="Z32" s="218">
        <f>'Pick up #'!CV9+Z31</f>
        <v>0</v>
      </c>
      <c r="AA32" s="219">
        <f>'Pick up #'!CW9+AA31</f>
        <v>0</v>
      </c>
      <c r="AB32" s="219">
        <f>'Pick up #'!CX9+AB31</f>
        <v>0</v>
      </c>
      <c r="AC32" s="218">
        <f>'Pick up #'!CY9+AC31</f>
        <v>0</v>
      </c>
      <c r="AD32" s="218">
        <f>'Pick up #'!CZ9+AD31</f>
        <v>0</v>
      </c>
      <c r="AE32" s="218">
        <f>'Pick up #'!DA9+AE31</f>
        <v>0</v>
      </c>
      <c r="AF32" s="218">
        <f>'Pick up #'!DB9+AF31</f>
        <v>0</v>
      </c>
      <c r="AG32" s="218">
        <f>'Pick up #'!DC9+AG31</f>
        <v>0</v>
      </c>
      <c r="AH32" s="236">
        <f>'Pick up #'!DD9+AH31</f>
        <v>0</v>
      </c>
    </row>
    <row r="33" spans="1:34" outlineLevel="1" x14ac:dyDescent="0.3">
      <c r="A33" s="239">
        <f t="shared" si="1"/>
        <v>43020</v>
      </c>
      <c r="B33" s="58"/>
      <c r="C33" s="59">
        <f t="shared" si="2"/>
        <v>11</v>
      </c>
      <c r="D33" s="218">
        <f>'Pick up #'!BZ10+D32</f>
        <v>0</v>
      </c>
      <c r="E33" s="218">
        <f>'Pick up #'!CA10+E32</f>
        <v>0</v>
      </c>
      <c r="F33" s="219">
        <f>'Pick up #'!CB10+F32</f>
        <v>0</v>
      </c>
      <c r="G33" s="219">
        <f>'Pick up #'!CC10+G32</f>
        <v>0</v>
      </c>
      <c r="H33" s="218">
        <f>'Pick up #'!CD10+H32</f>
        <v>0</v>
      </c>
      <c r="I33" s="218">
        <f>'Pick up #'!CE10+I32</f>
        <v>0</v>
      </c>
      <c r="J33" s="218">
        <f>'Pick up #'!CF10+J32</f>
        <v>0</v>
      </c>
      <c r="K33" s="218">
        <f>'Pick up #'!CG10+K32</f>
        <v>0</v>
      </c>
      <c r="L33" s="218">
        <f>'Pick up #'!CH10+L32</f>
        <v>0</v>
      </c>
      <c r="M33" s="219">
        <f>'Pick up #'!CI10+M32</f>
        <v>0</v>
      </c>
      <c r="N33" s="219">
        <f>'Pick up #'!CJ10+N32</f>
        <v>0</v>
      </c>
      <c r="O33" s="218">
        <f>'Pick up #'!CK10+O32</f>
        <v>0</v>
      </c>
      <c r="P33" s="218">
        <f>'Pick up #'!CL10+P32</f>
        <v>0</v>
      </c>
      <c r="Q33" s="218">
        <f>'Pick up #'!CM10+Q32</f>
        <v>0</v>
      </c>
      <c r="R33" s="218">
        <f>'Pick up #'!CN10+R32</f>
        <v>0</v>
      </c>
      <c r="S33" s="218">
        <f>'Pick up #'!CO10+S32</f>
        <v>0</v>
      </c>
      <c r="T33" s="219">
        <f>'Pick up #'!CP10+T32</f>
        <v>1</v>
      </c>
      <c r="U33" s="219">
        <f>'Pick up #'!CQ10+U32</f>
        <v>1</v>
      </c>
      <c r="V33" s="218">
        <f>'Pick up #'!CR10+V32</f>
        <v>2</v>
      </c>
      <c r="W33" s="218">
        <f>'Pick up #'!CS10+W32</f>
        <v>2</v>
      </c>
      <c r="X33" s="218">
        <f>'Pick up #'!CT10+X32</f>
        <v>2</v>
      </c>
      <c r="Y33" s="218">
        <f>'Pick up #'!CU10+Y32</f>
        <v>2</v>
      </c>
      <c r="Z33" s="218">
        <f>'Pick up #'!CV10+Z32</f>
        <v>1</v>
      </c>
      <c r="AA33" s="219">
        <f>'Pick up #'!CW10+AA32</f>
        <v>0</v>
      </c>
      <c r="AB33" s="219">
        <f>'Pick up #'!CX10+AB32</f>
        <v>0</v>
      </c>
      <c r="AC33" s="218">
        <f>'Pick up #'!CY10+AC32</f>
        <v>0</v>
      </c>
      <c r="AD33" s="218">
        <f>'Pick up #'!CZ10+AD32</f>
        <v>0</v>
      </c>
      <c r="AE33" s="218">
        <f>'Pick up #'!DA10+AE32</f>
        <v>0</v>
      </c>
      <c r="AF33" s="218">
        <f>'Pick up #'!DB10+AF32</f>
        <v>0</v>
      </c>
      <c r="AG33" s="218">
        <f>'Pick up #'!DC10+AG32</f>
        <v>0</v>
      </c>
      <c r="AH33" s="236">
        <f>'Pick up #'!DD10+AH32</f>
        <v>0</v>
      </c>
    </row>
    <row r="34" spans="1:34" outlineLevel="1" x14ac:dyDescent="0.3">
      <c r="A34" s="239">
        <f t="shared" si="1"/>
        <v>43027</v>
      </c>
      <c r="B34" s="58"/>
      <c r="C34" s="59">
        <f t="shared" si="2"/>
        <v>11</v>
      </c>
      <c r="D34" s="218">
        <f>'Pick up #'!BZ11+D33</f>
        <v>0</v>
      </c>
      <c r="E34" s="218">
        <f>'Pick up #'!CA11+E33</f>
        <v>0</v>
      </c>
      <c r="F34" s="219">
        <f>'Pick up #'!CB11+F33</f>
        <v>0</v>
      </c>
      <c r="G34" s="219">
        <f>'Pick up #'!CC11+G33</f>
        <v>0</v>
      </c>
      <c r="H34" s="218">
        <f>'Pick up #'!CD11+H33</f>
        <v>0</v>
      </c>
      <c r="I34" s="218">
        <f>'Pick up #'!CE11+I33</f>
        <v>0</v>
      </c>
      <c r="J34" s="218">
        <f>'Pick up #'!CF11+J33</f>
        <v>0</v>
      </c>
      <c r="K34" s="218">
        <f>'Pick up #'!CG11+K33</f>
        <v>0</v>
      </c>
      <c r="L34" s="218">
        <f>'Pick up #'!CH11+L33</f>
        <v>0</v>
      </c>
      <c r="M34" s="219">
        <f>'Pick up #'!CI11+M33</f>
        <v>0</v>
      </c>
      <c r="N34" s="219">
        <f>'Pick up #'!CJ11+N33</f>
        <v>0</v>
      </c>
      <c r="O34" s="218">
        <f>'Pick up #'!CK11+O33</f>
        <v>0</v>
      </c>
      <c r="P34" s="218">
        <f>'Pick up #'!CL11+P33</f>
        <v>0</v>
      </c>
      <c r="Q34" s="218">
        <f>'Pick up #'!CM11+Q33</f>
        <v>0</v>
      </c>
      <c r="R34" s="218">
        <f>'Pick up #'!CN11+R33</f>
        <v>0</v>
      </c>
      <c r="S34" s="218">
        <f>'Pick up #'!CO11+S33</f>
        <v>0</v>
      </c>
      <c r="T34" s="219">
        <f>'Pick up #'!CP11+T33</f>
        <v>1</v>
      </c>
      <c r="U34" s="219">
        <f>'Pick up #'!CQ11+U33</f>
        <v>1</v>
      </c>
      <c r="V34" s="218">
        <f>'Pick up #'!CR11+V33</f>
        <v>2</v>
      </c>
      <c r="W34" s="218">
        <f>'Pick up #'!CS11+W33</f>
        <v>2</v>
      </c>
      <c r="X34" s="218">
        <f>'Pick up #'!CT11+X33</f>
        <v>2</v>
      </c>
      <c r="Y34" s="218">
        <f>'Pick up #'!CU11+Y33</f>
        <v>2</v>
      </c>
      <c r="Z34" s="218">
        <f>'Pick up #'!CV11+Z33</f>
        <v>1</v>
      </c>
      <c r="AA34" s="219">
        <f>'Pick up #'!CW11+AA33</f>
        <v>0</v>
      </c>
      <c r="AB34" s="219">
        <f>'Pick up #'!CX11+AB33</f>
        <v>0</v>
      </c>
      <c r="AC34" s="218">
        <f>'Pick up #'!CY11+AC33</f>
        <v>0</v>
      </c>
      <c r="AD34" s="218">
        <f>'Pick up #'!CZ11+AD33</f>
        <v>0</v>
      </c>
      <c r="AE34" s="218">
        <f>'Pick up #'!DA11+AE33</f>
        <v>0</v>
      </c>
      <c r="AF34" s="218">
        <f>'Pick up #'!DB11+AF33</f>
        <v>0</v>
      </c>
      <c r="AG34" s="218">
        <f>'Pick up #'!DC11+AG33</f>
        <v>0</v>
      </c>
      <c r="AH34" s="236">
        <f>'Pick up #'!DD11+AH33</f>
        <v>0</v>
      </c>
    </row>
    <row r="35" spans="1:34" outlineLevel="1" x14ac:dyDescent="0.3">
      <c r="A35" s="239">
        <f t="shared" si="1"/>
        <v>43034</v>
      </c>
      <c r="B35" s="58"/>
      <c r="C35" s="59">
        <f t="shared" si="2"/>
        <v>11</v>
      </c>
      <c r="D35" s="218">
        <f>'Pick up #'!BZ12+D34</f>
        <v>0</v>
      </c>
      <c r="E35" s="218">
        <f>'Pick up #'!CA12+E34</f>
        <v>0</v>
      </c>
      <c r="F35" s="219">
        <f>'Pick up #'!CB12+F34</f>
        <v>0</v>
      </c>
      <c r="G35" s="219">
        <f>'Pick up #'!CC12+G34</f>
        <v>0</v>
      </c>
      <c r="H35" s="218">
        <f>'Pick up #'!CD12+H34</f>
        <v>0</v>
      </c>
      <c r="I35" s="218">
        <f>'Pick up #'!CE12+I34</f>
        <v>0</v>
      </c>
      <c r="J35" s="218">
        <f>'Pick up #'!CF12+J34</f>
        <v>0</v>
      </c>
      <c r="K35" s="218">
        <f>'Pick up #'!CG12+K34</f>
        <v>0</v>
      </c>
      <c r="L35" s="218">
        <f>'Pick up #'!CH12+L34</f>
        <v>0</v>
      </c>
      <c r="M35" s="219">
        <f>'Pick up #'!CI12+M34</f>
        <v>0</v>
      </c>
      <c r="N35" s="219">
        <f>'Pick up #'!CJ12+N34</f>
        <v>0</v>
      </c>
      <c r="O35" s="218">
        <f>'Pick up #'!CK12+O34</f>
        <v>0</v>
      </c>
      <c r="P35" s="218">
        <f>'Pick up #'!CL12+P34</f>
        <v>0</v>
      </c>
      <c r="Q35" s="218">
        <f>'Pick up #'!CM12+Q34</f>
        <v>0</v>
      </c>
      <c r="R35" s="218">
        <f>'Pick up #'!CN12+R34</f>
        <v>0</v>
      </c>
      <c r="S35" s="218">
        <f>'Pick up #'!CO12+S34</f>
        <v>0</v>
      </c>
      <c r="T35" s="219">
        <f>'Pick up #'!CP12+T34</f>
        <v>1</v>
      </c>
      <c r="U35" s="219">
        <f>'Pick up #'!CQ12+U34</f>
        <v>1</v>
      </c>
      <c r="V35" s="218">
        <f>'Pick up #'!CR12+V34</f>
        <v>2</v>
      </c>
      <c r="W35" s="218">
        <f>'Pick up #'!CS12+W34</f>
        <v>2</v>
      </c>
      <c r="X35" s="218">
        <f>'Pick up #'!CT12+X34</f>
        <v>2</v>
      </c>
      <c r="Y35" s="218">
        <f>'Pick up #'!CU12+Y34</f>
        <v>2</v>
      </c>
      <c r="Z35" s="218">
        <f>'Pick up #'!CV12+Z34</f>
        <v>1</v>
      </c>
      <c r="AA35" s="219">
        <f>'Pick up #'!CW12+AA34</f>
        <v>0</v>
      </c>
      <c r="AB35" s="219">
        <f>'Pick up #'!CX12+AB34</f>
        <v>0</v>
      </c>
      <c r="AC35" s="218">
        <f>'Pick up #'!CY12+AC34</f>
        <v>0</v>
      </c>
      <c r="AD35" s="218">
        <f>'Pick up #'!CZ12+AD34</f>
        <v>0</v>
      </c>
      <c r="AE35" s="218">
        <f>'Pick up #'!DA12+AE34</f>
        <v>0</v>
      </c>
      <c r="AF35" s="218">
        <f>'Pick up #'!DB12+AF34</f>
        <v>0</v>
      </c>
      <c r="AG35" s="218">
        <f>'Pick up #'!DC12+AG34</f>
        <v>0</v>
      </c>
      <c r="AH35" s="236">
        <f>'Pick up #'!DD12+AH34</f>
        <v>0</v>
      </c>
    </row>
    <row r="36" spans="1:34" outlineLevel="1" x14ac:dyDescent="0.3">
      <c r="A36" s="239">
        <f t="shared" si="1"/>
        <v>43041</v>
      </c>
      <c r="B36" s="58"/>
      <c r="C36" s="59">
        <f t="shared" si="2"/>
        <v>11</v>
      </c>
      <c r="D36" s="218">
        <f>'Pick up #'!BZ13+D35</f>
        <v>0</v>
      </c>
      <c r="E36" s="218">
        <f>'Pick up #'!CA13+E35</f>
        <v>0</v>
      </c>
      <c r="F36" s="219">
        <f>'Pick up #'!CB13+F35</f>
        <v>0</v>
      </c>
      <c r="G36" s="219">
        <f>'Pick up #'!CC13+G35</f>
        <v>0</v>
      </c>
      <c r="H36" s="218">
        <f>'Pick up #'!CD13+H35</f>
        <v>0</v>
      </c>
      <c r="I36" s="218">
        <f>'Pick up #'!CE13+I35</f>
        <v>0</v>
      </c>
      <c r="J36" s="218">
        <f>'Pick up #'!CF13+J35</f>
        <v>0</v>
      </c>
      <c r="K36" s="218">
        <f>'Pick up #'!CG13+K35</f>
        <v>0</v>
      </c>
      <c r="L36" s="218">
        <f>'Pick up #'!CH13+L35</f>
        <v>0</v>
      </c>
      <c r="M36" s="219">
        <f>'Pick up #'!CI13+M35</f>
        <v>0</v>
      </c>
      <c r="N36" s="219">
        <f>'Pick up #'!CJ13+N35</f>
        <v>0</v>
      </c>
      <c r="O36" s="218">
        <f>'Pick up #'!CK13+O35</f>
        <v>0</v>
      </c>
      <c r="P36" s="218">
        <f>'Pick up #'!CL13+P35</f>
        <v>0</v>
      </c>
      <c r="Q36" s="218">
        <f>'Pick up #'!CM13+Q35</f>
        <v>0</v>
      </c>
      <c r="R36" s="218">
        <f>'Pick up #'!CN13+R35</f>
        <v>0</v>
      </c>
      <c r="S36" s="218">
        <f>'Pick up #'!CO13+S35</f>
        <v>0</v>
      </c>
      <c r="T36" s="219">
        <f>'Pick up #'!CP13+T35</f>
        <v>1</v>
      </c>
      <c r="U36" s="219">
        <f>'Pick up #'!CQ13+U35</f>
        <v>1</v>
      </c>
      <c r="V36" s="218">
        <f>'Pick up #'!CR13+V35</f>
        <v>2</v>
      </c>
      <c r="W36" s="218">
        <f>'Pick up #'!CS13+W35</f>
        <v>2</v>
      </c>
      <c r="X36" s="218">
        <f>'Pick up #'!CT13+X35</f>
        <v>2</v>
      </c>
      <c r="Y36" s="218">
        <f>'Pick up #'!CU13+Y35</f>
        <v>2</v>
      </c>
      <c r="Z36" s="218">
        <f>'Pick up #'!CV13+Z35</f>
        <v>1</v>
      </c>
      <c r="AA36" s="219">
        <f>'Pick up #'!CW13+AA35</f>
        <v>0</v>
      </c>
      <c r="AB36" s="219">
        <f>'Pick up #'!CX13+AB35</f>
        <v>0</v>
      </c>
      <c r="AC36" s="218">
        <f>'Pick up #'!CY13+AC35</f>
        <v>0</v>
      </c>
      <c r="AD36" s="218">
        <f>'Pick up #'!CZ13+AD35</f>
        <v>0</v>
      </c>
      <c r="AE36" s="218">
        <f>'Pick up #'!DA13+AE35</f>
        <v>0</v>
      </c>
      <c r="AF36" s="218">
        <f>'Pick up #'!DB13+AF35</f>
        <v>0</v>
      </c>
      <c r="AG36" s="218">
        <f>'Pick up #'!DC13+AG35</f>
        <v>0</v>
      </c>
      <c r="AH36" s="236">
        <f>'Pick up #'!DD13+AH35</f>
        <v>0</v>
      </c>
    </row>
    <row r="37" spans="1:34" outlineLevel="1" x14ac:dyDescent="0.3">
      <c r="A37" s="239">
        <f t="shared" si="1"/>
        <v>43048</v>
      </c>
      <c r="B37" s="58"/>
      <c r="C37" s="59">
        <f t="shared" si="2"/>
        <v>11</v>
      </c>
      <c r="D37" s="218">
        <f>'Pick up #'!BZ14+D36</f>
        <v>0</v>
      </c>
      <c r="E37" s="218">
        <f>'Pick up #'!CA14+E36</f>
        <v>0</v>
      </c>
      <c r="F37" s="219">
        <f>'Pick up #'!CB14+F36</f>
        <v>0</v>
      </c>
      <c r="G37" s="219">
        <f>'Pick up #'!CC14+G36</f>
        <v>0</v>
      </c>
      <c r="H37" s="218">
        <f>'Pick up #'!CD14+H36</f>
        <v>0</v>
      </c>
      <c r="I37" s="218">
        <f>'Pick up #'!CE14+I36</f>
        <v>0</v>
      </c>
      <c r="J37" s="218">
        <f>'Pick up #'!CF14+J36</f>
        <v>0</v>
      </c>
      <c r="K37" s="218">
        <f>'Pick up #'!CG14+K36</f>
        <v>0</v>
      </c>
      <c r="L37" s="218">
        <f>'Pick up #'!CH14+L36</f>
        <v>0</v>
      </c>
      <c r="M37" s="219">
        <f>'Pick up #'!CI14+M36</f>
        <v>0</v>
      </c>
      <c r="N37" s="219">
        <f>'Pick up #'!CJ14+N36</f>
        <v>0</v>
      </c>
      <c r="O37" s="218">
        <f>'Pick up #'!CK14+O36</f>
        <v>0</v>
      </c>
      <c r="P37" s="218">
        <f>'Pick up #'!CL14+P36</f>
        <v>0</v>
      </c>
      <c r="Q37" s="218">
        <f>'Pick up #'!CM14+Q36</f>
        <v>0</v>
      </c>
      <c r="R37" s="218">
        <f>'Pick up #'!CN14+R36</f>
        <v>0</v>
      </c>
      <c r="S37" s="218">
        <f>'Pick up #'!CO14+S36</f>
        <v>0</v>
      </c>
      <c r="T37" s="219">
        <f>'Pick up #'!CP14+T36</f>
        <v>1</v>
      </c>
      <c r="U37" s="219">
        <f>'Pick up #'!CQ14+U36</f>
        <v>1</v>
      </c>
      <c r="V37" s="218">
        <f>'Pick up #'!CR14+V36</f>
        <v>2</v>
      </c>
      <c r="W37" s="218">
        <f>'Pick up #'!CS14+W36</f>
        <v>2</v>
      </c>
      <c r="X37" s="218">
        <f>'Pick up #'!CT14+X36</f>
        <v>2</v>
      </c>
      <c r="Y37" s="218">
        <f>'Pick up #'!CU14+Y36</f>
        <v>2</v>
      </c>
      <c r="Z37" s="218">
        <f>'Pick up #'!CV14+Z36</f>
        <v>1</v>
      </c>
      <c r="AA37" s="219">
        <f>'Pick up #'!CW14+AA36</f>
        <v>0</v>
      </c>
      <c r="AB37" s="219">
        <f>'Pick up #'!CX14+AB36</f>
        <v>0</v>
      </c>
      <c r="AC37" s="218">
        <f>'Pick up #'!CY14+AC36</f>
        <v>0</v>
      </c>
      <c r="AD37" s="218">
        <f>'Pick up #'!CZ14+AD36</f>
        <v>0</v>
      </c>
      <c r="AE37" s="218">
        <f>'Pick up #'!DA14+AE36</f>
        <v>0</v>
      </c>
      <c r="AF37" s="218">
        <f>'Pick up #'!DB14+AF36</f>
        <v>0</v>
      </c>
      <c r="AG37" s="218">
        <f>'Pick up #'!DC14+AG36</f>
        <v>0</v>
      </c>
      <c r="AH37" s="236">
        <f>'Pick up #'!DD14+AH36</f>
        <v>0</v>
      </c>
    </row>
    <row r="38" spans="1:34" outlineLevel="1" x14ac:dyDescent="0.3">
      <c r="A38" s="239">
        <f t="shared" si="1"/>
        <v>43055</v>
      </c>
      <c r="B38" s="58"/>
      <c r="C38" s="59">
        <f t="shared" si="2"/>
        <v>11</v>
      </c>
      <c r="D38" s="218">
        <f>'Pick up #'!BZ15+D37</f>
        <v>0</v>
      </c>
      <c r="E38" s="218">
        <f>'Pick up #'!CA15+E37</f>
        <v>0</v>
      </c>
      <c r="F38" s="219">
        <f>'Pick up #'!CB15+F37</f>
        <v>0</v>
      </c>
      <c r="G38" s="219">
        <f>'Pick up #'!CC15+G37</f>
        <v>0</v>
      </c>
      <c r="H38" s="218">
        <f>'Pick up #'!CD15+H37</f>
        <v>0</v>
      </c>
      <c r="I38" s="218">
        <f>'Pick up #'!CE15+I37</f>
        <v>0</v>
      </c>
      <c r="J38" s="218">
        <f>'Pick up #'!CF15+J37</f>
        <v>0</v>
      </c>
      <c r="K38" s="218">
        <f>'Pick up #'!CG15+K37</f>
        <v>0</v>
      </c>
      <c r="L38" s="218">
        <f>'Pick up #'!CH15+L37</f>
        <v>0</v>
      </c>
      <c r="M38" s="219">
        <f>'Pick up #'!CI15+M37</f>
        <v>0</v>
      </c>
      <c r="N38" s="219">
        <f>'Pick up #'!CJ15+N37</f>
        <v>0</v>
      </c>
      <c r="O38" s="218">
        <f>'Pick up #'!CK15+O37</f>
        <v>0</v>
      </c>
      <c r="P38" s="218">
        <f>'Pick up #'!CL15+P37</f>
        <v>0</v>
      </c>
      <c r="Q38" s="218">
        <f>'Pick up #'!CM15+Q37</f>
        <v>0</v>
      </c>
      <c r="R38" s="218">
        <f>'Pick up #'!CN15+R37</f>
        <v>0</v>
      </c>
      <c r="S38" s="218">
        <f>'Pick up #'!CO15+S37</f>
        <v>0</v>
      </c>
      <c r="T38" s="219">
        <f>'Pick up #'!CP15+T37</f>
        <v>1</v>
      </c>
      <c r="U38" s="219">
        <f>'Pick up #'!CQ15+U37</f>
        <v>1</v>
      </c>
      <c r="V38" s="218">
        <f>'Pick up #'!CR15+V37</f>
        <v>2</v>
      </c>
      <c r="W38" s="218">
        <f>'Pick up #'!CS15+W37</f>
        <v>2</v>
      </c>
      <c r="X38" s="218">
        <f>'Pick up #'!CT15+X37</f>
        <v>2</v>
      </c>
      <c r="Y38" s="218">
        <f>'Pick up #'!CU15+Y37</f>
        <v>2</v>
      </c>
      <c r="Z38" s="218">
        <f>'Pick up #'!CV15+Z37</f>
        <v>1</v>
      </c>
      <c r="AA38" s="219">
        <f>'Pick up #'!CW15+AA37</f>
        <v>0</v>
      </c>
      <c r="AB38" s="219">
        <f>'Pick up #'!CX15+AB37</f>
        <v>0</v>
      </c>
      <c r="AC38" s="218">
        <f>'Pick up #'!CY15+AC37</f>
        <v>0</v>
      </c>
      <c r="AD38" s="218">
        <f>'Pick up #'!CZ15+AD37</f>
        <v>0</v>
      </c>
      <c r="AE38" s="218">
        <f>'Pick up #'!DA15+AE37</f>
        <v>0</v>
      </c>
      <c r="AF38" s="218">
        <f>'Pick up #'!DB15+AF37</f>
        <v>0</v>
      </c>
      <c r="AG38" s="218">
        <f>'Pick up #'!DC15+AG37</f>
        <v>0</v>
      </c>
      <c r="AH38" s="236">
        <f>'Pick up #'!DD15+AH37</f>
        <v>0</v>
      </c>
    </row>
    <row r="39" spans="1:34" outlineLevel="1" x14ac:dyDescent="0.3">
      <c r="A39" s="239">
        <f t="shared" si="1"/>
        <v>43062</v>
      </c>
      <c r="B39" s="58"/>
      <c r="C39" s="59">
        <f t="shared" si="2"/>
        <v>11</v>
      </c>
      <c r="D39" s="218">
        <f>'Pick up #'!BZ16+D38</f>
        <v>0</v>
      </c>
      <c r="E39" s="218">
        <f>'Pick up #'!CA16+E38</f>
        <v>0</v>
      </c>
      <c r="F39" s="219">
        <f>'Pick up #'!CB16+F38</f>
        <v>0</v>
      </c>
      <c r="G39" s="219">
        <f>'Pick up #'!CC16+G38</f>
        <v>0</v>
      </c>
      <c r="H39" s="218">
        <f>'Pick up #'!CD16+H38</f>
        <v>0</v>
      </c>
      <c r="I39" s="218">
        <f>'Pick up #'!CE16+I38</f>
        <v>0</v>
      </c>
      <c r="J39" s="218">
        <f>'Pick up #'!CF16+J38</f>
        <v>0</v>
      </c>
      <c r="K39" s="218">
        <f>'Pick up #'!CG16+K38</f>
        <v>0</v>
      </c>
      <c r="L39" s="218">
        <f>'Pick up #'!CH16+L38</f>
        <v>0</v>
      </c>
      <c r="M39" s="219">
        <f>'Pick up #'!CI16+M38</f>
        <v>0</v>
      </c>
      <c r="N39" s="219">
        <f>'Pick up #'!CJ16+N38</f>
        <v>0</v>
      </c>
      <c r="O39" s="218">
        <f>'Pick up #'!CK16+O38</f>
        <v>0</v>
      </c>
      <c r="P39" s="218">
        <f>'Pick up #'!CL16+P38</f>
        <v>0</v>
      </c>
      <c r="Q39" s="218">
        <f>'Pick up #'!CM16+Q38</f>
        <v>0</v>
      </c>
      <c r="R39" s="218">
        <f>'Pick up #'!CN16+R38</f>
        <v>0</v>
      </c>
      <c r="S39" s="218">
        <f>'Pick up #'!CO16+S38</f>
        <v>0</v>
      </c>
      <c r="T39" s="219">
        <f>'Pick up #'!CP16+T38</f>
        <v>1</v>
      </c>
      <c r="U39" s="219">
        <f>'Pick up #'!CQ16+U38</f>
        <v>1</v>
      </c>
      <c r="V39" s="218">
        <f>'Pick up #'!CR16+V38</f>
        <v>2</v>
      </c>
      <c r="W39" s="218">
        <f>'Pick up #'!CS16+W38</f>
        <v>2</v>
      </c>
      <c r="X39" s="218">
        <f>'Pick up #'!CT16+X38</f>
        <v>2</v>
      </c>
      <c r="Y39" s="218">
        <f>'Pick up #'!CU16+Y38</f>
        <v>2</v>
      </c>
      <c r="Z39" s="218">
        <f>'Pick up #'!CV16+Z38</f>
        <v>1</v>
      </c>
      <c r="AA39" s="219">
        <f>'Pick up #'!CW16+AA38</f>
        <v>0</v>
      </c>
      <c r="AB39" s="219">
        <f>'Pick up #'!CX16+AB38</f>
        <v>0</v>
      </c>
      <c r="AC39" s="218">
        <f>'Pick up #'!CY16+AC38</f>
        <v>0</v>
      </c>
      <c r="AD39" s="218">
        <f>'Pick up #'!CZ16+AD38</f>
        <v>0</v>
      </c>
      <c r="AE39" s="218">
        <f>'Pick up #'!DA16+AE38</f>
        <v>0</v>
      </c>
      <c r="AF39" s="218">
        <f>'Pick up #'!DB16+AF38</f>
        <v>0</v>
      </c>
      <c r="AG39" s="218">
        <f>'Pick up #'!DC16+AG38</f>
        <v>0</v>
      </c>
      <c r="AH39" s="236">
        <f>'Pick up #'!DD16+AH38</f>
        <v>0</v>
      </c>
    </row>
    <row r="40" spans="1:34" outlineLevel="1" x14ac:dyDescent="0.3">
      <c r="A40" s="240">
        <f t="shared" si="1"/>
        <v>43069</v>
      </c>
      <c r="B40" s="58"/>
      <c r="C40" s="242">
        <f t="shared" si="2"/>
        <v>11</v>
      </c>
      <c r="D40" s="222">
        <f>'Pick up #'!BZ17+D39</f>
        <v>0</v>
      </c>
      <c r="E40" s="222">
        <f>'Pick up #'!CA17+E39</f>
        <v>0</v>
      </c>
      <c r="F40" s="219">
        <f>'Pick up #'!CB17+F39</f>
        <v>0</v>
      </c>
      <c r="G40" s="219">
        <f>'Pick up #'!CC17+G39</f>
        <v>0</v>
      </c>
      <c r="H40" s="222">
        <f>'Pick up #'!CD17+H39</f>
        <v>0</v>
      </c>
      <c r="I40" s="222">
        <f>'Pick up #'!CE17+I39</f>
        <v>0</v>
      </c>
      <c r="J40" s="222">
        <f>'Pick up #'!CF17+J39</f>
        <v>0</v>
      </c>
      <c r="K40" s="222">
        <f>'Pick up #'!CG17+K39</f>
        <v>0</v>
      </c>
      <c r="L40" s="222">
        <f>'Pick up #'!CH17+L39</f>
        <v>0</v>
      </c>
      <c r="M40" s="219">
        <f>'Pick up #'!CI17+M39</f>
        <v>0</v>
      </c>
      <c r="N40" s="219">
        <f>'Pick up #'!CJ17+N39</f>
        <v>0</v>
      </c>
      <c r="O40" s="222">
        <f>'Pick up #'!CK17+O39</f>
        <v>0</v>
      </c>
      <c r="P40" s="222">
        <f>'Pick up #'!CL17+P39</f>
        <v>0</v>
      </c>
      <c r="Q40" s="222">
        <f>'Pick up #'!CM17+Q39</f>
        <v>0</v>
      </c>
      <c r="R40" s="222">
        <f>'Pick up #'!CN17+R39</f>
        <v>0</v>
      </c>
      <c r="S40" s="222">
        <f>'Pick up #'!CO17+S39</f>
        <v>0</v>
      </c>
      <c r="T40" s="219">
        <f>'Pick up #'!CP17+T39</f>
        <v>1</v>
      </c>
      <c r="U40" s="219">
        <f>'Pick up #'!CQ17+U39</f>
        <v>1</v>
      </c>
      <c r="V40" s="222">
        <f>'Pick up #'!CR17+V39</f>
        <v>2</v>
      </c>
      <c r="W40" s="222">
        <f>'Pick up #'!CS17+W39</f>
        <v>2</v>
      </c>
      <c r="X40" s="222">
        <f>'Pick up #'!CT17+X39</f>
        <v>2</v>
      </c>
      <c r="Y40" s="222">
        <f>'Pick up #'!CU17+Y39</f>
        <v>2</v>
      </c>
      <c r="Z40" s="222">
        <f>'Pick up #'!CV17+Z39</f>
        <v>1</v>
      </c>
      <c r="AA40" s="219">
        <f>'Pick up #'!CW17+AA39</f>
        <v>0</v>
      </c>
      <c r="AB40" s="219">
        <f>'Pick up #'!CX17+AB39</f>
        <v>0</v>
      </c>
      <c r="AC40" s="222">
        <f>'Pick up #'!CY17+AC39</f>
        <v>0</v>
      </c>
      <c r="AD40" s="222">
        <f>'Pick up #'!CZ17+AD39</f>
        <v>0</v>
      </c>
      <c r="AE40" s="222">
        <f>'Pick up #'!DA17+AE39</f>
        <v>0</v>
      </c>
      <c r="AF40" s="222">
        <f>'Pick up #'!DB17+AF39</f>
        <v>0</v>
      </c>
      <c r="AG40" s="222">
        <f>'Pick up #'!DC17+AG39</f>
        <v>0</v>
      </c>
      <c r="AH40" s="237">
        <f>'Pick up #'!DD17+AH39</f>
        <v>0</v>
      </c>
    </row>
    <row r="41" spans="1:34" x14ac:dyDescent="0.3">
      <c r="A41" s="57"/>
      <c r="B41" s="38"/>
      <c r="C41" s="328">
        <f t="shared" ref="C41:AH41" si="3">C30-C8</f>
        <v>-945</v>
      </c>
      <c r="D41" s="67">
        <f t="shared" si="3"/>
        <v>-56</v>
      </c>
      <c r="E41" s="67">
        <f t="shared" si="3"/>
        <v>-56</v>
      </c>
      <c r="F41" s="67">
        <f t="shared" si="3"/>
        <v>-55</v>
      </c>
      <c r="G41" s="67">
        <f t="shared" si="3"/>
        <v>-39</v>
      </c>
      <c r="H41" s="67">
        <f t="shared" si="3"/>
        <v>-34</v>
      </c>
      <c r="I41" s="67">
        <f t="shared" si="3"/>
        <v>-35</v>
      </c>
      <c r="J41" s="67">
        <f t="shared" si="3"/>
        <v>-35</v>
      </c>
      <c r="K41" s="67">
        <f t="shared" si="3"/>
        <v>-35</v>
      </c>
      <c r="L41" s="67">
        <f t="shared" si="3"/>
        <v>-40</v>
      </c>
      <c r="M41" s="67">
        <f t="shared" si="3"/>
        <v>-48</v>
      </c>
      <c r="N41" s="67">
        <f t="shared" si="3"/>
        <v>28</v>
      </c>
      <c r="O41" s="67">
        <f t="shared" si="3"/>
        <v>34</v>
      </c>
      <c r="P41" s="67">
        <f t="shared" si="3"/>
        <v>34</v>
      </c>
      <c r="Q41" s="67">
        <f t="shared" si="3"/>
        <v>-34</v>
      </c>
      <c r="R41" s="67">
        <f t="shared" si="3"/>
        <v>-34</v>
      </c>
      <c r="S41" s="67">
        <f t="shared" si="3"/>
        <v>-38</v>
      </c>
      <c r="T41" s="67">
        <f t="shared" si="3"/>
        <v>-49</v>
      </c>
      <c r="U41" s="67">
        <f t="shared" si="3"/>
        <v>-38</v>
      </c>
      <c r="V41" s="67">
        <f t="shared" si="3"/>
        <v>-27</v>
      </c>
      <c r="W41" s="67">
        <f t="shared" si="3"/>
        <v>-27</v>
      </c>
      <c r="X41" s="67">
        <f t="shared" si="3"/>
        <v>-27</v>
      </c>
      <c r="Y41" s="67">
        <f t="shared" si="3"/>
        <v>-35</v>
      </c>
      <c r="Z41" s="67">
        <f t="shared" si="3"/>
        <v>-38</v>
      </c>
      <c r="AA41" s="67">
        <f t="shared" si="3"/>
        <v>-39</v>
      </c>
      <c r="AB41" s="67">
        <f t="shared" si="3"/>
        <v>-39</v>
      </c>
      <c r="AC41" s="67">
        <f t="shared" si="3"/>
        <v>-27</v>
      </c>
      <c r="AD41" s="67">
        <f t="shared" si="3"/>
        <v>-27</v>
      </c>
      <c r="AE41" s="67">
        <f t="shared" si="3"/>
        <v>-27</v>
      </c>
      <c r="AF41" s="67">
        <f t="shared" si="3"/>
        <v>-27</v>
      </c>
      <c r="AG41" s="67">
        <f t="shared" si="3"/>
        <v>-34</v>
      </c>
      <c r="AH41" s="67">
        <f t="shared" si="3"/>
        <v>-41</v>
      </c>
    </row>
    <row r="44" spans="1:34" x14ac:dyDescent="0.3">
      <c r="C44" s="68">
        <f>A27</f>
        <v>42978</v>
      </c>
      <c r="D44" s="68">
        <f>C44+7</f>
        <v>42985</v>
      </c>
      <c r="E44" s="68">
        <f t="shared" ref="E44:K44" si="4">D44+7</f>
        <v>42992</v>
      </c>
      <c r="F44" s="68">
        <f t="shared" si="4"/>
        <v>42999</v>
      </c>
      <c r="G44" s="68">
        <f t="shared" si="4"/>
        <v>43006</v>
      </c>
      <c r="H44" s="68">
        <f t="shared" si="4"/>
        <v>43013</v>
      </c>
      <c r="I44" s="68">
        <f t="shared" si="4"/>
        <v>43020</v>
      </c>
      <c r="J44" s="68">
        <f t="shared" si="4"/>
        <v>43027</v>
      </c>
      <c r="K44" s="68">
        <f t="shared" si="4"/>
        <v>43034</v>
      </c>
      <c r="L44" s="68">
        <f>K44+7</f>
        <v>43041</v>
      </c>
      <c r="M44" s="68">
        <f t="shared" ref="M44:T44" si="5">L44+7</f>
        <v>43048</v>
      </c>
      <c r="N44" s="68">
        <f t="shared" si="5"/>
        <v>43055</v>
      </c>
      <c r="O44" s="68">
        <f t="shared" si="5"/>
        <v>43062</v>
      </c>
      <c r="P44" s="68">
        <f t="shared" si="5"/>
        <v>43069</v>
      </c>
      <c r="Q44" s="68">
        <f t="shared" si="5"/>
        <v>43076</v>
      </c>
      <c r="R44" s="68">
        <f t="shared" si="5"/>
        <v>43083</v>
      </c>
      <c r="S44" s="68">
        <f t="shared" si="5"/>
        <v>43090</v>
      </c>
      <c r="T44" s="68">
        <f t="shared" si="5"/>
        <v>43097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  <c r="AH46" s="209"/>
    </row>
    <row r="47" spans="1:34" x14ac:dyDescent="0.3">
      <c r="A47" s="447" t="s">
        <v>32</v>
      </c>
      <c r="B47" s="448"/>
      <c r="C47" s="73"/>
      <c r="D47" s="73"/>
      <c r="E47" s="73">
        <v>207</v>
      </c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  <c r="AH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  <c r="AH48" s="77"/>
    </row>
    <row r="49" spans="1:34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  <c r="AH49" s="80"/>
    </row>
    <row r="50" spans="1:34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  <c r="AH50" s="80"/>
    </row>
    <row r="51" spans="1:34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  <c r="AH51" s="80"/>
    </row>
    <row r="52" spans="1:34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  <c r="AF52" s="80"/>
      <c r="AG52" s="83"/>
      <c r="AH52" s="80"/>
    </row>
    <row r="53" spans="1:34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  <c r="AF53" s="80"/>
      <c r="AG53" s="83"/>
      <c r="AH53" s="80"/>
    </row>
    <row r="54" spans="1:34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4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4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4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  <c r="AH59" s="48">
        <v>31</v>
      </c>
    </row>
    <row r="60" spans="1:34" s="87" customFormat="1" x14ac:dyDescent="0.3">
      <c r="A60" s="51" t="s">
        <v>29</v>
      </c>
      <c r="B60" s="52"/>
      <c r="C60" s="105">
        <f>SUM(D60:AH60)</f>
        <v>473497</v>
      </c>
      <c r="D60" s="55">
        <f t="shared" ref="D60:AH68" si="6">D8*D112</f>
        <v>28672</v>
      </c>
      <c r="E60" s="55">
        <f t="shared" si="6"/>
        <v>28672</v>
      </c>
      <c r="F60" s="55">
        <f t="shared" si="6"/>
        <v>28160</v>
      </c>
      <c r="G60" s="55">
        <f t="shared" si="6"/>
        <v>17589</v>
      </c>
      <c r="H60" s="55">
        <f t="shared" si="6"/>
        <v>14110</v>
      </c>
      <c r="I60" s="55">
        <f t="shared" si="6"/>
        <v>14525</v>
      </c>
      <c r="J60" s="55">
        <f t="shared" si="6"/>
        <v>14525</v>
      </c>
      <c r="K60" s="55">
        <f t="shared" si="6"/>
        <v>14525</v>
      </c>
      <c r="L60" s="55">
        <f t="shared" si="6"/>
        <v>17120</v>
      </c>
      <c r="M60" s="55">
        <f t="shared" si="6"/>
        <v>21456</v>
      </c>
      <c r="N60" s="55">
        <f t="shared" si="6"/>
        <v>17138</v>
      </c>
      <c r="O60" s="55">
        <f t="shared" si="6"/>
        <v>14525</v>
      </c>
      <c r="P60" s="55">
        <f t="shared" si="6"/>
        <v>14525</v>
      </c>
      <c r="Q60" s="55">
        <f t="shared" si="6"/>
        <v>14110</v>
      </c>
      <c r="R60" s="55">
        <f t="shared" si="6"/>
        <v>14110</v>
      </c>
      <c r="S60" s="55">
        <f t="shared" si="6"/>
        <v>17138</v>
      </c>
      <c r="T60" s="55">
        <f t="shared" si="6"/>
        <v>16170</v>
      </c>
      <c r="U60" s="55">
        <f t="shared" si="6"/>
        <v>11818</v>
      </c>
      <c r="V60" s="55">
        <f t="shared" si="6"/>
        <v>8343</v>
      </c>
      <c r="W60" s="55">
        <f t="shared" si="6"/>
        <v>8343</v>
      </c>
      <c r="X60" s="55">
        <f t="shared" si="6"/>
        <v>8343</v>
      </c>
      <c r="Y60" s="55">
        <f t="shared" si="6"/>
        <v>10640</v>
      </c>
      <c r="Z60" s="55">
        <f t="shared" si="6"/>
        <v>11742</v>
      </c>
      <c r="AA60" s="55">
        <f t="shared" si="6"/>
        <v>15639</v>
      </c>
      <c r="AB60" s="55">
        <f t="shared" si="6"/>
        <v>15639</v>
      </c>
      <c r="AC60" s="55">
        <f t="shared" si="6"/>
        <v>11151</v>
      </c>
      <c r="AD60" s="55">
        <f t="shared" si="6"/>
        <v>11151</v>
      </c>
      <c r="AE60" s="55">
        <f t="shared" si="6"/>
        <v>11151</v>
      </c>
      <c r="AF60" s="55">
        <f t="shared" si="6"/>
        <v>11151</v>
      </c>
      <c r="AG60" s="55">
        <f t="shared" si="6"/>
        <v>14178</v>
      </c>
      <c r="AH60" s="55">
        <f t="shared" si="6"/>
        <v>17138</v>
      </c>
    </row>
    <row r="61" spans="1:34" hidden="1" x14ac:dyDescent="0.3">
      <c r="A61" s="57">
        <f t="shared" ref="A61:A92" si="7">+A9</f>
        <v>42102</v>
      </c>
      <c r="B61" s="58"/>
      <c r="C61" s="59">
        <f>SUM(D61:AH61)</f>
        <v>89737.002100000027</v>
      </c>
      <c r="D61" s="61">
        <f t="shared" si="6"/>
        <v>0</v>
      </c>
      <c r="E61" s="63">
        <f t="shared" si="6"/>
        <v>0</v>
      </c>
      <c r="F61" s="63">
        <f t="shared" si="6"/>
        <v>5722.0009</v>
      </c>
      <c r="G61" s="61">
        <f t="shared" si="6"/>
        <v>5722.0009</v>
      </c>
      <c r="H61" s="61">
        <f t="shared" si="6"/>
        <v>5722.0009</v>
      </c>
      <c r="I61" s="62">
        <f t="shared" si="6"/>
        <v>260</v>
      </c>
      <c r="J61" s="62">
        <f t="shared" si="6"/>
        <v>90</v>
      </c>
      <c r="K61" s="61">
        <f t="shared" si="6"/>
        <v>180</v>
      </c>
      <c r="L61" s="63">
        <f t="shared" si="6"/>
        <v>180</v>
      </c>
      <c r="M61" s="63">
        <f t="shared" si="6"/>
        <v>250.20000000000002</v>
      </c>
      <c r="N61" s="61">
        <f t="shared" si="6"/>
        <v>204.7</v>
      </c>
      <c r="O61" s="61">
        <f t="shared" si="6"/>
        <v>434.7</v>
      </c>
      <c r="P61" s="62">
        <f t="shared" si="6"/>
        <v>250.20000000000002</v>
      </c>
      <c r="Q61" s="62">
        <f t="shared" si="6"/>
        <v>340.2</v>
      </c>
      <c r="R61" s="61">
        <f t="shared" si="6"/>
        <v>340.2</v>
      </c>
      <c r="S61" s="63">
        <f t="shared" si="6"/>
        <v>1665</v>
      </c>
      <c r="T61" s="63">
        <f t="shared" si="6"/>
        <v>4310.9993999999997</v>
      </c>
      <c r="U61" s="61">
        <f t="shared" si="6"/>
        <v>4560.9992999999995</v>
      </c>
      <c r="V61" s="61">
        <f t="shared" si="6"/>
        <v>9005.7990000000009</v>
      </c>
      <c r="W61" s="62">
        <f t="shared" si="6"/>
        <v>3906.8002999999999</v>
      </c>
      <c r="X61" s="62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  <c r="AF61" s="61">
        <f t="shared" si="6"/>
        <v>7358.0499999999993</v>
      </c>
      <c r="AG61" s="63">
        <f t="shared" si="6"/>
        <v>7358.0499999999993</v>
      </c>
      <c r="AH61" s="63">
        <f t="shared" si="6"/>
        <v>6782.05</v>
      </c>
    </row>
    <row r="62" spans="1:34" hidden="1" x14ac:dyDescent="0.3">
      <c r="A62" s="57">
        <f t="shared" si="7"/>
        <v>42123</v>
      </c>
      <c r="B62" s="58"/>
      <c r="C62" s="59">
        <f t="shared" ref="C62:C79" si="8">SUM(D62:AH62)</f>
        <v>97447.992199999979</v>
      </c>
      <c r="D62" s="61">
        <f t="shared" si="6"/>
        <v>110</v>
      </c>
      <c r="E62" s="63">
        <f t="shared" si="6"/>
        <v>110</v>
      </c>
      <c r="F62" s="63">
        <f t="shared" si="6"/>
        <v>5831.9975999999997</v>
      </c>
      <c r="G62" s="61">
        <f t="shared" si="6"/>
        <v>5856.9965999999995</v>
      </c>
      <c r="H62" s="61">
        <f t="shared" si="6"/>
        <v>5856.9965999999995</v>
      </c>
      <c r="I62" s="62">
        <f t="shared" si="6"/>
        <v>369.99989999999997</v>
      </c>
      <c r="J62" s="62">
        <f t="shared" si="6"/>
        <v>200</v>
      </c>
      <c r="K62" s="61">
        <f t="shared" si="6"/>
        <v>290.00010000000003</v>
      </c>
      <c r="L62" s="63">
        <f t="shared" si="6"/>
        <v>290.00010000000003</v>
      </c>
      <c r="M62" s="63">
        <f t="shared" si="6"/>
        <v>360.2</v>
      </c>
      <c r="N62" s="61">
        <f t="shared" si="6"/>
        <v>339.69990000000001</v>
      </c>
      <c r="O62" s="61">
        <f t="shared" si="6"/>
        <v>764.7</v>
      </c>
      <c r="P62" s="62">
        <f t="shared" si="6"/>
        <v>360.2</v>
      </c>
      <c r="Q62" s="62">
        <f t="shared" si="6"/>
        <v>450.20000000000005</v>
      </c>
      <c r="R62" s="61">
        <f t="shared" si="6"/>
        <v>450.20000000000005</v>
      </c>
      <c r="S62" s="63">
        <f t="shared" si="6"/>
        <v>1355</v>
      </c>
      <c r="T62" s="63">
        <f t="shared" si="6"/>
        <v>4231.0007999999998</v>
      </c>
      <c r="U62" s="61">
        <f t="shared" si="6"/>
        <v>4481.0007000000005</v>
      </c>
      <c r="V62" s="61">
        <f t="shared" si="6"/>
        <v>8905.7991000000002</v>
      </c>
      <c r="W62" s="62">
        <f t="shared" si="6"/>
        <v>4091.7996000000003</v>
      </c>
      <c r="X62" s="62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  <c r="AF62" s="61">
        <f t="shared" si="6"/>
        <v>6324.0497999999998</v>
      </c>
      <c r="AG62" s="63">
        <f t="shared" si="6"/>
        <v>6324.0497999999998</v>
      </c>
      <c r="AH62" s="63">
        <f t="shared" si="6"/>
        <v>5748.0502000000006</v>
      </c>
    </row>
    <row r="63" spans="1:34" hidden="1" outlineLevel="1" x14ac:dyDescent="0.3">
      <c r="A63" s="57">
        <f t="shared" si="7"/>
        <v>42142</v>
      </c>
      <c r="B63" s="58"/>
      <c r="C63" s="59">
        <f t="shared" si="8"/>
        <v>107430.02539999998</v>
      </c>
      <c r="D63" s="61">
        <f t="shared" si="6"/>
        <v>0</v>
      </c>
      <c r="E63" s="63">
        <f t="shared" si="6"/>
        <v>0</v>
      </c>
      <c r="F63" s="63">
        <f t="shared" si="6"/>
        <v>5722</v>
      </c>
      <c r="G63" s="61">
        <f t="shared" si="6"/>
        <v>5856.9965999999995</v>
      </c>
      <c r="H63" s="61">
        <f t="shared" si="6"/>
        <v>6257.0003999999999</v>
      </c>
      <c r="I63" s="62">
        <f t="shared" si="6"/>
        <v>349.99979999999999</v>
      </c>
      <c r="J63" s="62">
        <f t="shared" si="6"/>
        <v>90</v>
      </c>
      <c r="K63" s="61">
        <f t="shared" si="6"/>
        <v>180</v>
      </c>
      <c r="L63" s="63">
        <f t="shared" si="6"/>
        <v>180</v>
      </c>
      <c r="M63" s="63">
        <f t="shared" si="6"/>
        <v>250.20000000000002</v>
      </c>
      <c r="N63" s="61">
        <f t="shared" si="6"/>
        <v>204.7</v>
      </c>
      <c r="O63" s="61">
        <f t="shared" si="6"/>
        <v>614.70000000000005</v>
      </c>
      <c r="P63" s="62">
        <f t="shared" si="6"/>
        <v>250.20000000000002</v>
      </c>
      <c r="Q63" s="62">
        <f t="shared" si="6"/>
        <v>340.2</v>
      </c>
      <c r="R63" s="61">
        <f t="shared" si="6"/>
        <v>430.20000000000005</v>
      </c>
      <c r="S63" s="63">
        <f t="shared" si="6"/>
        <v>1379.9994999999999</v>
      </c>
      <c r="T63" s="63">
        <f t="shared" si="6"/>
        <v>4515.0012000000006</v>
      </c>
      <c r="U63" s="61">
        <f t="shared" si="6"/>
        <v>4694.9988000000003</v>
      </c>
      <c r="V63" s="61">
        <f t="shared" si="6"/>
        <v>8849.8014000000003</v>
      </c>
      <c r="W63" s="62">
        <f t="shared" si="6"/>
        <v>3791.7997</v>
      </c>
      <c r="X63" s="62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  <c r="AF63" s="61">
        <f t="shared" si="6"/>
        <v>6324.0497999999998</v>
      </c>
      <c r="AG63" s="63">
        <f t="shared" si="6"/>
        <v>6324.0497999999998</v>
      </c>
      <c r="AH63" s="63">
        <f t="shared" si="6"/>
        <v>5748.0502000000006</v>
      </c>
    </row>
    <row r="64" spans="1:34" hidden="1" outlineLevel="1" x14ac:dyDescent="0.3">
      <c r="A64" s="57">
        <f t="shared" si="7"/>
        <v>42157</v>
      </c>
      <c r="B64" s="58"/>
      <c r="C64" s="59">
        <f t="shared" si="8"/>
        <v>114418.57330000002</v>
      </c>
      <c r="D64" s="61">
        <f t="shared" si="6"/>
        <v>0</v>
      </c>
      <c r="E64" s="63">
        <f t="shared" si="6"/>
        <v>0</v>
      </c>
      <c r="F64" s="63">
        <f t="shared" si="6"/>
        <v>5722</v>
      </c>
      <c r="G64" s="61">
        <f t="shared" si="6"/>
        <v>5856.9965999999995</v>
      </c>
      <c r="H64" s="61">
        <f t="shared" si="6"/>
        <v>6257.0003999999999</v>
      </c>
      <c r="I64" s="62">
        <f t="shared" si="6"/>
        <v>349.99979999999999</v>
      </c>
      <c r="J64" s="62">
        <f t="shared" si="6"/>
        <v>90</v>
      </c>
      <c r="K64" s="61">
        <f t="shared" si="6"/>
        <v>180</v>
      </c>
      <c r="L64" s="63">
        <f t="shared" si="6"/>
        <v>270</v>
      </c>
      <c r="M64" s="63">
        <f t="shared" si="6"/>
        <v>2548.1987999999997</v>
      </c>
      <c r="N64" s="61">
        <f t="shared" si="6"/>
        <v>294.69990000000001</v>
      </c>
      <c r="O64" s="61">
        <f t="shared" si="6"/>
        <v>1049.6997000000001</v>
      </c>
      <c r="P64" s="62">
        <f t="shared" si="6"/>
        <v>755.2</v>
      </c>
      <c r="Q64" s="62">
        <f t="shared" si="6"/>
        <v>575.2002</v>
      </c>
      <c r="R64" s="61">
        <f t="shared" si="6"/>
        <v>575.2002</v>
      </c>
      <c r="S64" s="63">
        <f t="shared" si="6"/>
        <v>1520.0004000000001</v>
      </c>
      <c r="T64" s="63">
        <f t="shared" si="6"/>
        <v>4729.9985999999999</v>
      </c>
      <c r="U64" s="61">
        <f t="shared" si="6"/>
        <v>4779.9988000000003</v>
      </c>
      <c r="V64" s="61">
        <f t="shared" si="6"/>
        <v>8849.8014000000003</v>
      </c>
      <c r="W64" s="62">
        <f t="shared" si="6"/>
        <v>3791.7997</v>
      </c>
      <c r="X64" s="62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  <c r="AF64" s="61">
        <f t="shared" si="6"/>
        <v>7217.05</v>
      </c>
      <c r="AG64" s="63">
        <f t="shared" si="6"/>
        <v>6944.0496999999996</v>
      </c>
      <c r="AH64" s="63">
        <f t="shared" si="6"/>
        <v>6368.0508</v>
      </c>
    </row>
    <row r="65" spans="1:34" hidden="1" outlineLevel="1" x14ac:dyDescent="0.3">
      <c r="A65" s="57">
        <f t="shared" si="7"/>
        <v>42172</v>
      </c>
      <c r="B65" s="58"/>
      <c r="C65" s="59">
        <f t="shared" si="8"/>
        <v>148199.43849999996</v>
      </c>
      <c r="D65" s="61">
        <f t="shared" si="6"/>
        <v>63</v>
      </c>
      <c r="E65" s="63">
        <f t="shared" si="6"/>
        <v>0</v>
      </c>
      <c r="F65" s="63">
        <f t="shared" si="6"/>
        <v>5722</v>
      </c>
      <c r="G65" s="61">
        <f t="shared" si="6"/>
        <v>5856.9965999999995</v>
      </c>
      <c r="H65" s="61">
        <f t="shared" si="6"/>
        <v>6367.0015000000003</v>
      </c>
      <c r="I65" s="62">
        <f t="shared" si="6"/>
        <v>520</v>
      </c>
      <c r="J65" s="62">
        <f t="shared" si="6"/>
        <v>260.00010000000003</v>
      </c>
      <c r="K65" s="61">
        <f t="shared" si="6"/>
        <v>180</v>
      </c>
      <c r="L65" s="63">
        <f t="shared" si="6"/>
        <v>270</v>
      </c>
      <c r="M65" s="63">
        <f t="shared" si="6"/>
        <v>2638.1995999999999</v>
      </c>
      <c r="N65" s="61">
        <f t="shared" si="6"/>
        <v>604.70000000000005</v>
      </c>
      <c r="O65" s="61">
        <f t="shared" si="6"/>
        <v>1239.7</v>
      </c>
      <c r="P65" s="62">
        <f t="shared" si="6"/>
        <v>515.2002</v>
      </c>
      <c r="Q65" s="62">
        <f t="shared" si="6"/>
        <v>7165.1970000000001</v>
      </c>
      <c r="R65" s="61">
        <f t="shared" si="6"/>
        <v>7235.3994999999995</v>
      </c>
      <c r="S65" s="63">
        <f t="shared" si="6"/>
        <v>1264.1002000000001</v>
      </c>
      <c r="T65" s="63">
        <f t="shared" si="6"/>
        <v>4412.1594999999998</v>
      </c>
      <c r="U65" s="61">
        <f t="shared" si="6"/>
        <v>4319.6009999999997</v>
      </c>
      <c r="V65" s="61">
        <f t="shared" si="6"/>
        <v>10285.3992</v>
      </c>
      <c r="W65" s="62">
        <f t="shared" si="6"/>
        <v>5717.4002</v>
      </c>
      <c r="X65" s="62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  <c r="AF65" s="61">
        <f t="shared" si="6"/>
        <v>9046.0499999999993</v>
      </c>
      <c r="AG65" s="63">
        <f t="shared" si="6"/>
        <v>9208.0499999999993</v>
      </c>
      <c r="AH65" s="63">
        <f t="shared" si="6"/>
        <v>8632.0511999999999</v>
      </c>
    </row>
    <row r="66" spans="1:34" hidden="1" outlineLevel="1" x14ac:dyDescent="0.3">
      <c r="A66" s="57">
        <f t="shared" si="7"/>
        <v>42193</v>
      </c>
      <c r="B66" s="58"/>
      <c r="C66" s="59">
        <f>SUM(D66:AH66)</f>
        <v>153774.6464</v>
      </c>
      <c r="D66" s="61">
        <f t="shared" si="6"/>
        <v>153</v>
      </c>
      <c r="E66" s="63">
        <f t="shared" si="6"/>
        <v>90</v>
      </c>
      <c r="F66" s="63">
        <f t="shared" si="6"/>
        <v>5877.0036</v>
      </c>
      <c r="G66" s="61">
        <f t="shared" si="6"/>
        <v>5856.9965999999995</v>
      </c>
      <c r="H66" s="61">
        <f t="shared" si="6"/>
        <v>6367.0015000000003</v>
      </c>
      <c r="I66" s="62">
        <f t="shared" si="6"/>
        <v>695</v>
      </c>
      <c r="J66" s="62">
        <f t="shared" si="6"/>
        <v>544.99979999999994</v>
      </c>
      <c r="K66" s="61">
        <f t="shared" si="6"/>
        <v>290.00010000000003</v>
      </c>
      <c r="L66" s="63">
        <f t="shared" si="6"/>
        <v>380</v>
      </c>
      <c r="M66" s="63">
        <f t="shared" si="6"/>
        <v>540.19979999999998</v>
      </c>
      <c r="N66" s="61">
        <f t="shared" si="6"/>
        <v>874.69970000000001</v>
      </c>
      <c r="O66" s="61">
        <f t="shared" si="6"/>
        <v>1629.6995000000002</v>
      </c>
      <c r="P66" s="62">
        <f t="shared" si="6"/>
        <v>800.19990000000007</v>
      </c>
      <c r="Q66" s="62">
        <f t="shared" si="6"/>
        <v>9065.2001999999993</v>
      </c>
      <c r="R66" s="61">
        <f t="shared" si="6"/>
        <v>9135.3994999999995</v>
      </c>
      <c r="S66" s="63">
        <f t="shared" si="6"/>
        <v>489.10019999999997</v>
      </c>
      <c r="T66" s="63">
        <f t="shared" si="6"/>
        <v>3637.1610000000001</v>
      </c>
      <c r="U66" s="61">
        <f t="shared" si="6"/>
        <v>3544.6012000000001</v>
      </c>
      <c r="V66" s="61">
        <f t="shared" si="6"/>
        <v>9493.4</v>
      </c>
      <c r="W66" s="62">
        <f t="shared" si="6"/>
        <v>4925.3999999999996</v>
      </c>
      <c r="X66" s="62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  <c r="AF66" s="61">
        <f t="shared" si="6"/>
        <v>9424.0509999999995</v>
      </c>
      <c r="AG66" s="63">
        <f t="shared" si="6"/>
        <v>9151.0499999999993</v>
      </c>
      <c r="AH66" s="63">
        <f t="shared" si="6"/>
        <v>8520.0509999999995</v>
      </c>
    </row>
    <row r="67" spans="1:34" hidden="1" outlineLevel="1" x14ac:dyDescent="0.3">
      <c r="A67" s="57">
        <f t="shared" si="7"/>
        <v>42200</v>
      </c>
      <c r="B67" s="58"/>
      <c r="C67" s="59">
        <f t="shared" si="8"/>
        <v>148239.14350000001</v>
      </c>
      <c r="D67" s="61">
        <f t="shared" si="6"/>
        <v>323.00010000000003</v>
      </c>
      <c r="E67" s="63">
        <f t="shared" si="6"/>
        <v>260</v>
      </c>
      <c r="F67" s="63">
        <f t="shared" si="6"/>
        <v>6112.0012000000006</v>
      </c>
      <c r="G67" s="61">
        <f t="shared" si="6"/>
        <v>6092.0014000000001</v>
      </c>
      <c r="H67" s="61">
        <f t="shared" si="6"/>
        <v>6601.9964</v>
      </c>
      <c r="I67" s="62">
        <f t="shared" si="6"/>
        <v>775</v>
      </c>
      <c r="J67" s="62">
        <f t="shared" si="6"/>
        <v>455</v>
      </c>
      <c r="K67" s="61">
        <f t="shared" si="6"/>
        <v>200</v>
      </c>
      <c r="L67" s="63">
        <f t="shared" si="6"/>
        <v>290.00010000000003</v>
      </c>
      <c r="M67" s="63">
        <f t="shared" si="6"/>
        <v>450.20000000000005</v>
      </c>
      <c r="N67" s="61">
        <f t="shared" si="6"/>
        <v>759.7002</v>
      </c>
      <c r="O67" s="61">
        <f t="shared" si="6"/>
        <v>1514.6999999999998</v>
      </c>
      <c r="P67" s="62">
        <f t="shared" si="6"/>
        <v>1050.1997000000001</v>
      </c>
      <c r="Q67" s="62">
        <f t="shared" si="6"/>
        <v>585.19979999999998</v>
      </c>
      <c r="R67" s="61">
        <f t="shared" si="6"/>
        <v>655.40020000000004</v>
      </c>
      <c r="S67" s="63">
        <f t="shared" si="6"/>
        <v>739.1</v>
      </c>
      <c r="T67" s="63">
        <f t="shared" si="6"/>
        <v>3962.16</v>
      </c>
      <c r="U67" s="61">
        <f t="shared" si="6"/>
        <v>3544.6012000000001</v>
      </c>
      <c r="V67" s="61">
        <f t="shared" si="6"/>
        <v>9493.4</v>
      </c>
      <c r="W67" s="62">
        <f t="shared" si="6"/>
        <v>4925.3999999999996</v>
      </c>
      <c r="X67" s="62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  <c r="AF67" s="61">
        <f t="shared" si="6"/>
        <v>10108.5488</v>
      </c>
      <c r="AG67" s="63">
        <f t="shared" si="6"/>
        <v>9541.0509999999995</v>
      </c>
      <c r="AH67" s="63">
        <f t="shared" si="6"/>
        <v>8910.0504000000001</v>
      </c>
    </row>
    <row r="68" spans="1:34" hidden="1" outlineLevel="1" x14ac:dyDescent="0.3">
      <c r="A68" s="57">
        <f t="shared" si="7"/>
        <v>42207</v>
      </c>
      <c r="B68" s="58"/>
      <c r="C68" s="59">
        <f t="shared" si="8"/>
        <v>170581.14770000003</v>
      </c>
      <c r="D68" s="61">
        <f t="shared" si="6"/>
        <v>233</v>
      </c>
      <c r="E68" s="63">
        <f t="shared" si="6"/>
        <v>170</v>
      </c>
      <c r="F68" s="63">
        <f t="shared" si="6"/>
        <v>5956.9992000000002</v>
      </c>
      <c r="G68" s="61">
        <f t="shared" si="6"/>
        <v>6391.9968000000008</v>
      </c>
      <c r="H68" s="61">
        <f t="shared" si="6"/>
        <v>7554.0003999999999</v>
      </c>
      <c r="I68" s="62">
        <f t="shared" si="6"/>
        <v>1181.3004000000001</v>
      </c>
      <c r="J68" s="62">
        <f t="shared" si="6"/>
        <v>951.3</v>
      </c>
      <c r="K68" s="61">
        <f t="shared" ref="K68:AH68" si="9">K16*K120</f>
        <v>6421.3029999999999</v>
      </c>
      <c r="L68" s="63">
        <f t="shared" si="9"/>
        <v>6511.3035</v>
      </c>
      <c r="M68" s="63">
        <f t="shared" si="9"/>
        <v>625.20010000000002</v>
      </c>
      <c r="N68" s="61">
        <f t="shared" si="9"/>
        <v>879.6998000000001</v>
      </c>
      <c r="O68" s="61">
        <f t="shared" si="9"/>
        <v>1519.7003999999999</v>
      </c>
      <c r="P68" s="62">
        <f t="shared" si="9"/>
        <v>805.20029999999997</v>
      </c>
      <c r="Q68" s="62">
        <f t="shared" si="9"/>
        <v>490.39980000000003</v>
      </c>
      <c r="R68" s="61">
        <f t="shared" si="9"/>
        <v>475.60019999999997</v>
      </c>
      <c r="S68" s="63">
        <f t="shared" si="9"/>
        <v>559.30000000000007</v>
      </c>
      <c r="T68" s="63">
        <f t="shared" si="9"/>
        <v>3765.8613999999998</v>
      </c>
      <c r="U68" s="61">
        <f t="shared" si="9"/>
        <v>3544.6012000000001</v>
      </c>
      <c r="V68" s="61">
        <f t="shared" si="9"/>
        <v>9395.4</v>
      </c>
      <c r="W68" s="62">
        <f t="shared" si="9"/>
        <v>4827.3999999999996</v>
      </c>
      <c r="X68" s="62">
        <f t="shared" si="9"/>
        <v>5939.9</v>
      </c>
      <c r="Y68" s="61">
        <f t="shared" si="9"/>
        <v>6559.2999999999993</v>
      </c>
      <c r="Z68" s="63">
        <f t="shared" si="9"/>
        <v>7728.2289000000001</v>
      </c>
      <c r="AA68" s="63">
        <f t="shared" si="9"/>
        <v>9226.2292999999991</v>
      </c>
      <c r="AB68" s="61">
        <f t="shared" si="9"/>
        <v>11974.232</v>
      </c>
      <c r="AC68" s="61">
        <f t="shared" si="9"/>
        <v>11922.2304</v>
      </c>
      <c r="AD68" s="62">
        <f t="shared" si="9"/>
        <v>10754.030999999999</v>
      </c>
      <c r="AE68" s="62">
        <f t="shared" si="9"/>
        <v>12273.5795</v>
      </c>
      <c r="AF68" s="61">
        <f t="shared" si="9"/>
        <v>10824.651</v>
      </c>
      <c r="AG68" s="63">
        <f t="shared" si="9"/>
        <v>10891.150099999999</v>
      </c>
      <c r="AH68" s="63">
        <f t="shared" si="9"/>
        <v>10228.049000000001</v>
      </c>
    </row>
    <row r="69" spans="1:34" hidden="1" outlineLevel="1" x14ac:dyDescent="0.3">
      <c r="A69" s="57">
        <f t="shared" si="7"/>
        <v>42214</v>
      </c>
      <c r="B69" s="58"/>
      <c r="C69" s="59">
        <f t="shared" si="8"/>
        <v>174628.41560000004</v>
      </c>
      <c r="D69" s="61">
        <f t="shared" ref="D69:AH77" si="10">D17*D121</f>
        <v>312</v>
      </c>
      <c r="E69" s="63">
        <f t="shared" si="10"/>
        <v>249</v>
      </c>
      <c r="F69" s="63">
        <f t="shared" si="10"/>
        <v>6091.0010000000002</v>
      </c>
      <c r="G69" s="61">
        <f t="shared" si="10"/>
        <v>6391.9968000000008</v>
      </c>
      <c r="H69" s="61">
        <f t="shared" si="10"/>
        <v>7169.0040000000008</v>
      </c>
      <c r="I69" s="62">
        <f t="shared" si="10"/>
        <v>926.30039999999997</v>
      </c>
      <c r="J69" s="62">
        <f t="shared" si="10"/>
        <v>606.30010000000004</v>
      </c>
      <c r="K69" s="61">
        <f t="shared" si="10"/>
        <v>6331.3019999999997</v>
      </c>
      <c r="L69" s="63">
        <f t="shared" si="10"/>
        <v>6421.3029999999999</v>
      </c>
      <c r="M69" s="63">
        <f t="shared" si="10"/>
        <v>535.20000000000005</v>
      </c>
      <c r="N69" s="61">
        <f t="shared" si="10"/>
        <v>1809.7000999999998</v>
      </c>
      <c r="O69" s="61">
        <f t="shared" si="10"/>
        <v>2569.7006000000001</v>
      </c>
      <c r="P69" s="62">
        <f t="shared" si="10"/>
        <v>890.19999999999993</v>
      </c>
      <c r="Q69" s="62">
        <f t="shared" si="10"/>
        <v>745.4</v>
      </c>
      <c r="R69" s="61">
        <f t="shared" si="10"/>
        <v>730.6</v>
      </c>
      <c r="S69" s="63">
        <f t="shared" si="10"/>
        <v>814.30020000000002</v>
      </c>
      <c r="T69" s="63">
        <f t="shared" si="10"/>
        <v>4010.8607999999999</v>
      </c>
      <c r="U69" s="61">
        <f t="shared" si="10"/>
        <v>4359.5999999999995</v>
      </c>
      <c r="V69" s="61">
        <f t="shared" si="10"/>
        <v>10258.400100000001</v>
      </c>
      <c r="W69" s="62">
        <f t="shared" si="10"/>
        <v>5690.4</v>
      </c>
      <c r="X69" s="62">
        <f t="shared" si="10"/>
        <v>6352.8990000000003</v>
      </c>
      <c r="Y69" s="61">
        <f t="shared" si="10"/>
        <v>6347.3008</v>
      </c>
      <c r="Z69" s="63">
        <f t="shared" si="10"/>
        <v>7221.2499000000007</v>
      </c>
      <c r="AA69" s="63">
        <f t="shared" si="10"/>
        <v>8719.2490999999991</v>
      </c>
      <c r="AB69" s="61">
        <f t="shared" si="10"/>
        <v>11407.248</v>
      </c>
      <c r="AC69" s="61">
        <f t="shared" si="10"/>
        <v>11815.299199999999</v>
      </c>
      <c r="AD69" s="62">
        <f t="shared" si="10"/>
        <v>10707.099</v>
      </c>
      <c r="AE69" s="62">
        <f t="shared" si="10"/>
        <v>12226.6515</v>
      </c>
      <c r="AF69" s="61">
        <f t="shared" si="10"/>
        <v>11149.649099999999</v>
      </c>
      <c r="AG69" s="63">
        <f t="shared" si="10"/>
        <v>11216.151</v>
      </c>
      <c r="AH69" s="63">
        <f t="shared" si="10"/>
        <v>10553.0499</v>
      </c>
    </row>
    <row r="70" spans="1:34" hidden="1" outlineLevel="1" x14ac:dyDescent="0.3">
      <c r="A70" s="57">
        <f t="shared" si="7"/>
        <v>42221</v>
      </c>
      <c r="B70" s="58"/>
      <c r="C70" s="59">
        <f t="shared" si="8"/>
        <v>173544.41399999999</v>
      </c>
      <c r="D70" s="61">
        <f t="shared" si="10"/>
        <v>482</v>
      </c>
      <c r="E70" s="63">
        <f t="shared" si="10"/>
        <v>418.99970000000002</v>
      </c>
      <c r="F70" s="63">
        <f t="shared" si="10"/>
        <v>6390.9971999999998</v>
      </c>
      <c r="G70" s="61">
        <f t="shared" si="10"/>
        <v>6526.0024999999996</v>
      </c>
      <c r="H70" s="61">
        <f t="shared" si="10"/>
        <v>7302.9957000000004</v>
      </c>
      <c r="I70" s="62">
        <f t="shared" si="10"/>
        <v>1016.2997</v>
      </c>
      <c r="J70" s="62">
        <f t="shared" si="10"/>
        <v>696.3</v>
      </c>
      <c r="K70" s="61">
        <f t="shared" si="10"/>
        <v>6331.3019999999997</v>
      </c>
      <c r="L70" s="63">
        <f t="shared" si="10"/>
        <v>6421.3029999999999</v>
      </c>
      <c r="M70" s="63">
        <f t="shared" si="10"/>
        <v>620.19999999999993</v>
      </c>
      <c r="N70" s="61">
        <f t="shared" si="10"/>
        <v>1979.6994000000002</v>
      </c>
      <c r="O70" s="61">
        <f t="shared" si="10"/>
        <v>2974.7004000000002</v>
      </c>
      <c r="P70" s="62">
        <f t="shared" si="10"/>
        <v>1000.2003</v>
      </c>
      <c r="Q70" s="62">
        <f t="shared" si="10"/>
        <v>745.4</v>
      </c>
      <c r="R70" s="61">
        <f t="shared" si="10"/>
        <v>730.6</v>
      </c>
      <c r="S70" s="63">
        <f t="shared" si="10"/>
        <v>814.30020000000002</v>
      </c>
      <c r="T70" s="63">
        <f t="shared" si="10"/>
        <v>4159.8612000000003</v>
      </c>
      <c r="U70" s="61">
        <f t="shared" si="10"/>
        <v>4508.5997000000007</v>
      </c>
      <c r="V70" s="61">
        <f t="shared" si="10"/>
        <v>9683.9009999999998</v>
      </c>
      <c r="W70" s="62">
        <f t="shared" si="10"/>
        <v>5538.9</v>
      </c>
      <c r="X70" s="62">
        <f t="shared" si="10"/>
        <v>6201.4003000000002</v>
      </c>
      <c r="Y70" s="61">
        <f t="shared" si="10"/>
        <v>6195.7998000000007</v>
      </c>
      <c r="Z70" s="63">
        <f t="shared" si="10"/>
        <v>7087.7510999999995</v>
      </c>
      <c r="AA70" s="63">
        <f t="shared" si="10"/>
        <v>8857.7509000000009</v>
      </c>
      <c r="AB70" s="61">
        <f t="shared" si="10"/>
        <v>10787.2518</v>
      </c>
      <c r="AC70" s="61">
        <f t="shared" si="10"/>
        <v>11490.2988</v>
      </c>
      <c r="AD70" s="62">
        <f t="shared" si="10"/>
        <v>10382.098599999999</v>
      </c>
      <c r="AE70" s="62">
        <f t="shared" si="10"/>
        <v>11901.648999999999</v>
      </c>
      <c r="AF70" s="61">
        <f t="shared" si="10"/>
        <v>10824.651</v>
      </c>
      <c r="AG70" s="63">
        <f t="shared" si="10"/>
        <v>10891.150099999999</v>
      </c>
      <c r="AH70" s="63">
        <f t="shared" si="10"/>
        <v>10582.0506</v>
      </c>
    </row>
    <row r="71" spans="1:34" hidden="1" outlineLevel="1" x14ac:dyDescent="0.3">
      <c r="A71" s="57">
        <f t="shared" si="7"/>
        <v>42228</v>
      </c>
      <c r="B71" s="58"/>
      <c r="C71" s="59">
        <f t="shared" si="8"/>
        <v>188179.20670000001</v>
      </c>
      <c r="D71" s="61">
        <f t="shared" si="10"/>
        <v>312</v>
      </c>
      <c r="E71" s="63">
        <f t="shared" si="10"/>
        <v>249</v>
      </c>
      <c r="F71" s="63">
        <f t="shared" si="10"/>
        <v>6156.0020999999997</v>
      </c>
      <c r="G71" s="61">
        <f t="shared" si="10"/>
        <v>6291.0036</v>
      </c>
      <c r="H71" s="61">
        <f t="shared" si="10"/>
        <v>7067.9969999999994</v>
      </c>
      <c r="I71" s="62">
        <f t="shared" si="10"/>
        <v>1016.3006</v>
      </c>
      <c r="J71" s="62">
        <f t="shared" si="10"/>
        <v>866.3</v>
      </c>
      <c r="K71" s="61">
        <f t="shared" si="10"/>
        <v>6501.2996000000003</v>
      </c>
      <c r="L71" s="63">
        <f t="shared" si="10"/>
        <v>6591.2975999999999</v>
      </c>
      <c r="M71" s="63">
        <f t="shared" si="10"/>
        <v>790.19999999999993</v>
      </c>
      <c r="N71" s="61">
        <f t="shared" si="10"/>
        <v>2434.6992</v>
      </c>
      <c r="O71" s="61">
        <f t="shared" si="10"/>
        <v>3418.6992</v>
      </c>
      <c r="P71" s="62">
        <f t="shared" si="10"/>
        <v>3140.2008000000001</v>
      </c>
      <c r="Q71" s="62">
        <f t="shared" si="10"/>
        <v>2995.4013</v>
      </c>
      <c r="R71" s="61">
        <f t="shared" si="10"/>
        <v>2980.5997000000002</v>
      </c>
      <c r="S71" s="63">
        <f t="shared" si="10"/>
        <v>3064.299</v>
      </c>
      <c r="T71" s="63">
        <f t="shared" si="10"/>
        <v>4324.8612000000003</v>
      </c>
      <c r="U71" s="61">
        <f t="shared" si="10"/>
        <v>4508.5997000000007</v>
      </c>
      <c r="V71" s="61">
        <f t="shared" si="10"/>
        <v>9688.3981999999996</v>
      </c>
      <c r="W71" s="62">
        <f t="shared" si="10"/>
        <v>5543.4000999999998</v>
      </c>
      <c r="X71" s="62">
        <f t="shared" si="10"/>
        <v>6205.9008000000003</v>
      </c>
      <c r="Y71" s="61">
        <f t="shared" si="10"/>
        <v>6200.2995999999994</v>
      </c>
      <c r="Z71" s="63">
        <f t="shared" si="10"/>
        <v>8018.2506000000003</v>
      </c>
      <c r="AA71" s="63">
        <f t="shared" si="10"/>
        <v>9948.6486000000004</v>
      </c>
      <c r="AB71" s="61">
        <f t="shared" si="10"/>
        <v>11873.6492</v>
      </c>
      <c r="AC71" s="61">
        <f t="shared" si="10"/>
        <v>11490.2988</v>
      </c>
      <c r="AD71" s="62">
        <f t="shared" si="10"/>
        <v>10766.1</v>
      </c>
      <c r="AE71" s="62">
        <f t="shared" si="10"/>
        <v>12285.651</v>
      </c>
      <c r="AF71" s="61">
        <f t="shared" si="10"/>
        <v>11208.651399999999</v>
      </c>
      <c r="AG71" s="63">
        <f t="shared" si="10"/>
        <v>11275.148999999999</v>
      </c>
      <c r="AH71" s="63">
        <f t="shared" si="10"/>
        <v>10966.0488</v>
      </c>
    </row>
    <row r="72" spans="1:34" hidden="1" outlineLevel="1" x14ac:dyDescent="0.3">
      <c r="A72" s="57">
        <f t="shared" si="7"/>
        <v>42235</v>
      </c>
      <c r="B72" s="58"/>
      <c r="C72" s="59">
        <f t="shared" si="8"/>
        <v>226157.4063</v>
      </c>
      <c r="D72" s="61">
        <f t="shared" si="10"/>
        <v>312</v>
      </c>
      <c r="E72" s="63">
        <f t="shared" si="10"/>
        <v>249</v>
      </c>
      <c r="F72" s="63">
        <f t="shared" si="10"/>
        <v>6156.0020999999997</v>
      </c>
      <c r="G72" s="61">
        <f t="shared" si="10"/>
        <v>6291.0036</v>
      </c>
      <c r="H72" s="61">
        <f t="shared" si="10"/>
        <v>7067.9969999999994</v>
      </c>
      <c r="I72" s="62">
        <f t="shared" si="10"/>
        <v>1111.3004999999998</v>
      </c>
      <c r="J72" s="62">
        <f t="shared" si="10"/>
        <v>1296.3006</v>
      </c>
      <c r="K72" s="61">
        <f t="shared" si="10"/>
        <v>6836.2975999999999</v>
      </c>
      <c r="L72" s="63">
        <f t="shared" si="10"/>
        <v>6741.3017999999993</v>
      </c>
      <c r="M72" s="63">
        <f t="shared" si="10"/>
        <v>1110.3996</v>
      </c>
      <c r="N72" s="61">
        <f t="shared" si="10"/>
        <v>2706.7001</v>
      </c>
      <c r="O72" s="61">
        <f t="shared" si="10"/>
        <v>3690.7</v>
      </c>
      <c r="P72" s="62">
        <f t="shared" si="10"/>
        <v>3030.201</v>
      </c>
      <c r="Q72" s="62">
        <f t="shared" si="10"/>
        <v>3165.4</v>
      </c>
      <c r="R72" s="61">
        <f t="shared" si="10"/>
        <v>3150.5992000000001</v>
      </c>
      <c r="S72" s="63">
        <f t="shared" si="10"/>
        <v>3234.3004000000001</v>
      </c>
      <c r="T72" s="63">
        <f t="shared" si="10"/>
        <v>4369.8591999999999</v>
      </c>
      <c r="U72" s="61">
        <f t="shared" si="10"/>
        <v>4513.5990000000002</v>
      </c>
      <c r="V72" s="61">
        <f t="shared" si="10"/>
        <v>9498.3984</v>
      </c>
      <c r="W72" s="62">
        <f t="shared" si="10"/>
        <v>6503.3996999999999</v>
      </c>
      <c r="X72" s="62">
        <f t="shared" si="10"/>
        <v>7165.9008000000003</v>
      </c>
      <c r="Y72" s="61">
        <f t="shared" si="10"/>
        <v>7160.2991999999995</v>
      </c>
      <c r="Z72" s="63">
        <f t="shared" si="10"/>
        <v>9268.2513000000017</v>
      </c>
      <c r="AA72" s="63">
        <f t="shared" si="10"/>
        <v>13076.6507</v>
      </c>
      <c r="AB72" s="61">
        <f t="shared" si="10"/>
        <v>15001.648899999998</v>
      </c>
      <c r="AC72" s="61">
        <f t="shared" si="10"/>
        <v>15002.3</v>
      </c>
      <c r="AD72" s="62">
        <f t="shared" si="10"/>
        <v>15057.098300000001</v>
      </c>
      <c r="AE72" s="62">
        <f t="shared" si="10"/>
        <v>16911.648099999999</v>
      </c>
      <c r="AF72" s="61">
        <f t="shared" si="10"/>
        <v>15416.6502</v>
      </c>
      <c r="AG72" s="63">
        <f t="shared" si="10"/>
        <v>15483.149800000001</v>
      </c>
      <c r="AH72" s="63">
        <f t="shared" si="10"/>
        <v>15579.049200000001</v>
      </c>
    </row>
    <row r="73" spans="1:34" hidden="1" outlineLevel="1" x14ac:dyDescent="0.3">
      <c r="A73" s="57">
        <f t="shared" si="7"/>
        <v>42242</v>
      </c>
      <c r="B73" s="58"/>
      <c r="C73" s="59">
        <f t="shared" si="8"/>
        <v>222857.6882</v>
      </c>
      <c r="D73" s="61">
        <f t="shared" si="10"/>
        <v>312</v>
      </c>
      <c r="E73" s="63">
        <f t="shared" si="10"/>
        <v>249</v>
      </c>
      <c r="F73" s="63">
        <f t="shared" si="10"/>
        <v>6156.0020999999997</v>
      </c>
      <c r="G73" s="61">
        <f t="shared" si="10"/>
        <v>6590.9969999999994</v>
      </c>
      <c r="H73" s="61">
        <f t="shared" si="10"/>
        <v>7457.9955</v>
      </c>
      <c r="I73" s="62">
        <f t="shared" si="10"/>
        <v>1381.3002000000001</v>
      </c>
      <c r="J73" s="62">
        <f t="shared" si="10"/>
        <v>1411.3004999999998</v>
      </c>
      <c r="K73" s="61">
        <f t="shared" si="10"/>
        <v>6861.3021999999992</v>
      </c>
      <c r="L73" s="63">
        <f t="shared" si="10"/>
        <v>6951.3</v>
      </c>
      <c r="M73" s="63">
        <f t="shared" si="10"/>
        <v>1205.4003</v>
      </c>
      <c r="N73" s="61">
        <f t="shared" si="10"/>
        <v>2941.7000000000003</v>
      </c>
      <c r="O73" s="61">
        <f t="shared" si="10"/>
        <v>3925.7001</v>
      </c>
      <c r="P73" s="62">
        <f t="shared" si="10"/>
        <v>890.19999999999993</v>
      </c>
      <c r="Q73" s="62">
        <f t="shared" si="10"/>
        <v>674.4</v>
      </c>
      <c r="R73" s="61">
        <f t="shared" si="10"/>
        <v>659.6</v>
      </c>
      <c r="S73" s="63">
        <f t="shared" si="10"/>
        <v>743.30009999999993</v>
      </c>
      <c r="T73" s="63">
        <f t="shared" si="10"/>
        <v>3919.8601000000003</v>
      </c>
      <c r="U73" s="61">
        <f t="shared" si="10"/>
        <v>4768.5998</v>
      </c>
      <c r="V73" s="61">
        <f t="shared" si="10"/>
        <v>9753.3997999999992</v>
      </c>
      <c r="W73" s="62">
        <f t="shared" si="10"/>
        <v>7238.3990000000003</v>
      </c>
      <c r="X73" s="62">
        <f t="shared" si="10"/>
        <v>8819.8991999999998</v>
      </c>
      <c r="Y73" s="61">
        <f t="shared" si="10"/>
        <v>8814.2991999999995</v>
      </c>
      <c r="Z73" s="63">
        <f t="shared" si="10"/>
        <v>9507.2505000000001</v>
      </c>
      <c r="AA73" s="63">
        <f t="shared" si="10"/>
        <v>13538.3107</v>
      </c>
      <c r="AB73" s="61">
        <f t="shared" si="10"/>
        <v>14154.308500000001</v>
      </c>
      <c r="AC73" s="61">
        <f t="shared" si="10"/>
        <v>15394.9588</v>
      </c>
      <c r="AD73" s="62">
        <f t="shared" si="10"/>
        <v>15058.758800000001</v>
      </c>
      <c r="AE73" s="62">
        <f t="shared" si="10"/>
        <v>16913.311900000001</v>
      </c>
      <c r="AF73" s="61">
        <f t="shared" si="10"/>
        <v>15836.310899999999</v>
      </c>
      <c r="AG73" s="63">
        <f t="shared" si="10"/>
        <v>15518.811600000001</v>
      </c>
      <c r="AH73" s="63">
        <f t="shared" si="10"/>
        <v>15209.7114</v>
      </c>
    </row>
    <row r="74" spans="1:34" hidden="1" outlineLevel="1" x14ac:dyDescent="0.3">
      <c r="A74" s="57">
        <f t="shared" si="7"/>
        <v>42249</v>
      </c>
      <c r="B74" s="58"/>
      <c r="C74" s="59">
        <f>SUM(D74:AH74)</f>
        <v>237613.39230000001</v>
      </c>
      <c r="D74" s="61">
        <f t="shared" si="10"/>
        <v>312</v>
      </c>
      <c r="E74" s="63">
        <f t="shared" si="10"/>
        <v>249</v>
      </c>
      <c r="F74" s="63">
        <f t="shared" si="10"/>
        <v>6156.0020999999997</v>
      </c>
      <c r="G74" s="61">
        <f t="shared" si="10"/>
        <v>6441.0024999999996</v>
      </c>
      <c r="H74" s="61">
        <f t="shared" si="10"/>
        <v>7308.0015999999996</v>
      </c>
      <c r="I74" s="62">
        <f t="shared" si="10"/>
        <v>1450.3003999999999</v>
      </c>
      <c r="J74" s="62">
        <f t="shared" si="10"/>
        <v>1480.3008</v>
      </c>
      <c r="K74" s="61">
        <f t="shared" si="10"/>
        <v>6861.3021999999992</v>
      </c>
      <c r="L74" s="63">
        <f t="shared" si="10"/>
        <v>8280.2983999999997</v>
      </c>
      <c r="M74" s="63">
        <f t="shared" si="10"/>
        <v>2689.3998000000001</v>
      </c>
      <c r="N74" s="61">
        <f t="shared" si="10"/>
        <v>4833.6985000000004</v>
      </c>
      <c r="O74" s="61">
        <f t="shared" si="10"/>
        <v>5782.5989999999993</v>
      </c>
      <c r="P74" s="62">
        <f t="shared" si="10"/>
        <v>976.00030000000004</v>
      </c>
      <c r="Q74" s="62">
        <f t="shared" si="10"/>
        <v>674.4</v>
      </c>
      <c r="R74" s="61">
        <f t="shared" si="10"/>
        <v>659.6</v>
      </c>
      <c r="S74" s="63">
        <f t="shared" si="10"/>
        <v>743.30009999999993</v>
      </c>
      <c r="T74" s="63">
        <f t="shared" si="10"/>
        <v>4028.8607999999999</v>
      </c>
      <c r="U74" s="61">
        <f t="shared" si="10"/>
        <v>5897.6015000000007</v>
      </c>
      <c r="V74" s="61">
        <f t="shared" si="10"/>
        <v>10773.4</v>
      </c>
      <c r="W74" s="62">
        <f t="shared" si="10"/>
        <v>8258.4008000000013</v>
      </c>
      <c r="X74" s="62">
        <f t="shared" si="10"/>
        <v>9119.8996999999999</v>
      </c>
      <c r="Y74" s="61">
        <f t="shared" si="10"/>
        <v>8814.2991999999995</v>
      </c>
      <c r="Z74" s="63">
        <f t="shared" si="10"/>
        <v>9507.2505000000001</v>
      </c>
      <c r="AA74" s="63">
        <f t="shared" si="10"/>
        <v>13538.3107</v>
      </c>
      <c r="AB74" s="61">
        <f t="shared" si="10"/>
        <v>14154.308500000001</v>
      </c>
      <c r="AC74" s="61">
        <f t="shared" si="10"/>
        <v>15394.9588</v>
      </c>
      <c r="AD74" s="62">
        <f t="shared" si="10"/>
        <v>15058.758800000001</v>
      </c>
      <c r="AE74" s="62">
        <f t="shared" si="10"/>
        <v>17886.308300000001</v>
      </c>
      <c r="AF74" s="61">
        <f t="shared" si="10"/>
        <v>16809.309000000001</v>
      </c>
      <c r="AG74" s="63">
        <f t="shared" si="10"/>
        <v>16891.8112</v>
      </c>
      <c r="AH74" s="63">
        <f t="shared" si="10"/>
        <v>16582.7088</v>
      </c>
    </row>
    <row r="75" spans="1:34" hidden="1" outlineLevel="1" x14ac:dyDescent="0.3">
      <c r="A75" s="57">
        <f t="shared" si="7"/>
        <v>42256</v>
      </c>
      <c r="B75" s="58"/>
      <c r="C75" s="59">
        <f t="shared" si="8"/>
        <v>250730.82949999999</v>
      </c>
      <c r="D75" s="61">
        <f t="shared" si="10"/>
        <v>312</v>
      </c>
      <c r="E75" s="63">
        <f t="shared" si="10"/>
        <v>249</v>
      </c>
      <c r="F75" s="63">
        <f t="shared" si="10"/>
        <v>6156.0020999999997</v>
      </c>
      <c r="G75" s="61">
        <f t="shared" si="10"/>
        <v>6590.9969999999994</v>
      </c>
      <c r="H75" s="61">
        <f t="shared" si="10"/>
        <v>7608.0028000000002</v>
      </c>
      <c r="I75" s="62">
        <f t="shared" si="10"/>
        <v>1899.3000000000002</v>
      </c>
      <c r="J75" s="62">
        <f t="shared" si="10"/>
        <v>1865.3</v>
      </c>
      <c r="K75" s="61">
        <f t="shared" si="10"/>
        <v>7041.3012000000008</v>
      </c>
      <c r="L75" s="63">
        <f t="shared" si="10"/>
        <v>8575.3030999999992</v>
      </c>
      <c r="M75" s="63">
        <f t="shared" si="10"/>
        <v>2984.4</v>
      </c>
      <c r="N75" s="61">
        <f t="shared" si="10"/>
        <v>6906.7004999999999</v>
      </c>
      <c r="O75" s="61">
        <f t="shared" si="10"/>
        <v>7888.5973999999997</v>
      </c>
      <c r="P75" s="62">
        <f t="shared" si="10"/>
        <v>2021</v>
      </c>
      <c r="Q75" s="62">
        <f t="shared" si="10"/>
        <v>1379.4000999999998</v>
      </c>
      <c r="R75" s="61">
        <f t="shared" si="10"/>
        <v>1054.5997</v>
      </c>
      <c r="S75" s="63">
        <f t="shared" si="10"/>
        <v>1028.2998</v>
      </c>
      <c r="T75" s="63">
        <f t="shared" si="10"/>
        <v>4564.9414999999999</v>
      </c>
      <c r="U75" s="61">
        <f t="shared" si="10"/>
        <v>5897.6015000000007</v>
      </c>
      <c r="V75" s="61">
        <f t="shared" si="10"/>
        <v>11147.801600000001</v>
      </c>
      <c r="W75" s="62">
        <f t="shared" si="10"/>
        <v>8632.7991000000002</v>
      </c>
      <c r="X75" s="62">
        <f t="shared" si="10"/>
        <v>9494.3009999999995</v>
      </c>
      <c r="Y75" s="61">
        <f t="shared" si="10"/>
        <v>9188.6993000000002</v>
      </c>
      <c r="Z75" s="63">
        <f t="shared" si="10"/>
        <v>8478.1006999999991</v>
      </c>
      <c r="AA75" s="63">
        <f t="shared" si="10"/>
        <v>12870.759600000001</v>
      </c>
      <c r="AB75" s="61">
        <f t="shared" si="10"/>
        <v>14266.761999999999</v>
      </c>
      <c r="AC75" s="61">
        <f t="shared" si="10"/>
        <v>16235.4584</v>
      </c>
      <c r="AD75" s="62">
        <f t="shared" si="10"/>
        <v>15151.258899999999</v>
      </c>
      <c r="AE75" s="62">
        <f t="shared" si="10"/>
        <v>19022.312399999999</v>
      </c>
      <c r="AF75" s="61">
        <f t="shared" si="10"/>
        <v>17521.3086</v>
      </c>
      <c r="AG75" s="63">
        <f t="shared" si="10"/>
        <v>17503.809600000001</v>
      </c>
      <c r="AH75" s="63">
        <f t="shared" si="10"/>
        <v>17194.711600000002</v>
      </c>
    </row>
    <row r="76" spans="1:34" hidden="1" outlineLevel="1" x14ac:dyDescent="0.3">
      <c r="A76" s="57">
        <f t="shared" si="7"/>
        <v>42263</v>
      </c>
      <c r="B76" s="58"/>
      <c r="C76" s="59">
        <f t="shared" si="8"/>
        <v>260697.2231</v>
      </c>
      <c r="D76" s="61">
        <f t="shared" si="10"/>
        <v>402</v>
      </c>
      <c r="E76" s="63">
        <f t="shared" si="10"/>
        <v>339.00020000000001</v>
      </c>
      <c r="F76" s="63">
        <f t="shared" si="10"/>
        <v>6156.0020999999997</v>
      </c>
      <c r="G76" s="61">
        <f t="shared" si="10"/>
        <v>6441.0024999999996</v>
      </c>
      <c r="H76" s="61">
        <f t="shared" si="10"/>
        <v>7457.9955</v>
      </c>
      <c r="I76" s="62">
        <f t="shared" si="10"/>
        <v>1939.3008</v>
      </c>
      <c r="J76" s="62">
        <f t="shared" si="10"/>
        <v>2305.2991999999999</v>
      </c>
      <c r="K76" s="61">
        <f t="shared" si="10"/>
        <v>7041.3012000000008</v>
      </c>
      <c r="L76" s="63">
        <f t="shared" si="10"/>
        <v>8575.3030999999992</v>
      </c>
      <c r="M76" s="63">
        <f t="shared" si="10"/>
        <v>4148.3987999999999</v>
      </c>
      <c r="N76" s="61">
        <f t="shared" si="10"/>
        <v>6770.6988000000001</v>
      </c>
      <c r="O76" s="61">
        <f t="shared" si="10"/>
        <v>7752.5990000000002</v>
      </c>
      <c r="P76" s="62">
        <f t="shared" si="10"/>
        <v>2156.0007000000001</v>
      </c>
      <c r="Q76" s="62">
        <f t="shared" si="10"/>
        <v>1589.3999999999999</v>
      </c>
      <c r="R76" s="61">
        <f t="shared" si="10"/>
        <v>1264.5997</v>
      </c>
      <c r="S76" s="63">
        <f t="shared" si="10"/>
        <v>1238.2993999999999</v>
      </c>
      <c r="T76" s="63">
        <f t="shared" si="10"/>
        <v>4788.9396000000006</v>
      </c>
      <c r="U76" s="61">
        <f t="shared" si="10"/>
        <v>6121.5982000000004</v>
      </c>
      <c r="V76" s="61">
        <f t="shared" si="10"/>
        <v>11556.198400000001</v>
      </c>
      <c r="W76" s="62">
        <f t="shared" si="10"/>
        <v>11366.200800000001</v>
      </c>
      <c r="X76" s="62">
        <f t="shared" si="10"/>
        <v>11758.701000000001</v>
      </c>
      <c r="Y76" s="61">
        <f t="shared" si="10"/>
        <v>9828.1005000000005</v>
      </c>
      <c r="Z76" s="63">
        <f t="shared" si="10"/>
        <v>9117.4999000000007</v>
      </c>
      <c r="AA76" s="63">
        <f t="shared" si="10"/>
        <v>14160.1618</v>
      </c>
      <c r="AB76" s="61">
        <f t="shared" si="10"/>
        <v>14690.76</v>
      </c>
      <c r="AC76" s="61">
        <f t="shared" si="10"/>
        <v>16659.4604</v>
      </c>
      <c r="AD76" s="62">
        <f t="shared" si="10"/>
        <v>16648.960500000001</v>
      </c>
      <c r="AE76" s="62">
        <f t="shared" si="10"/>
        <v>18886.009999999998</v>
      </c>
      <c r="AF76" s="61">
        <f t="shared" si="10"/>
        <v>16615.512000000002</v>
      </c>
      <c r="AG76" s="63">
        <f t="shared" si="10"/>
        <v>16598.010000000002</v>
      </c>
      <c r="AH76" s="63">
        <f t="shared" si="10"/>
        <v>16323.909</v>
      </c>
    </row>
    <row r="77" spans="1:34" hidden="1" outlineLevel="1" x14ac:dyDescent="0.3">
      <c r="A77" s="57">
        <f t="shared" si="7"/>
        <v>42270</v>
      </c>
      <c r="B77" s="58"/>
      <c r="C77" s="59">
        <f t="shared" si="8"/>
        <v>270364.46270000003</v>
      </c>
      <c r="D77" s="61">
        <f t="shared" si="10"/>
        <v>558.74979999999994</v>
      </c>
      <c r="E77" s="63">
        <f t="shared" si="10"/>
        <v>495.74970000000002</v>
      </c>
      <c r="F77" s="63">
        <f t="shared" si="10"/>
        <v>6424.9970000000003</v>
      </c>
      <c r="G77" s="61">
        <f t="shared" si="10"/>
        <v>6693.9974999999995</v>
      </c>
      <c r="H77" s="61">
        <f t="shared" si="10"/>
        <v>7368.0039999999999</v>
      </c>
      <c r="I77" s="62">
        <f t="shared" si="10"/>
        <v>1849.2989000000002</v>
      </c>
      <c r="J77" s="62">
        <f t="shared" si="10"/>
        <v>2305.2991999999999</v>
      </c>
      <c r="K77" s="61">
        <f t="shared" ref="K77:AH77" si="11">K25*K129</f>
        <v>7151.2979999999998</v>
      </c>
      <c r="L77" s="63">
        <f t="shared" si="11"/>
        <v>7736.2982000000002</v>
      </c>
      <c r="M77" s="63">
        <f t="shared" si="11"/>
        <v>2035.3999999999999</v>
      </c>
      <c r="N77" s="61">
        <f t="shared" si="11"/>
        <v>5931.6995999999999</v>
      </c>
      <c r="O77" s="61">
        <f t="shared" si="11"/>
        <v>6988.5983999999999</v>
      </c>
      <c r="P77" s="62">
        <f t="shared" si="11"/>
        <v>2510.9997000000003</v>
      </c>
      <c r="Q77" s="62">
        <f t="shared" si="11"/>
        <v>1944.4005</v>
      </c>
      <c r="R77" s="61">
        <f t="shared" si="11"/>
        <v>1619.5994999999998</v>
      </c>
      <c r="S77" s="63">
        <f t="shared" si="11"/>
        <v>1713.2991999999999</v>
      </c>
      <c r="T77" s="63">
        <f t="shared" si="11"/>
        <v>5653.1915999999992</v>
      </c>
      <c r="U77" s="61">
        <f t="shared" si="11"/>
        <v>6905.848</v>
      </c>
      <c r="V77" s="61">
        <f t="shared" si="11"/>
        <v>11750.450800000001</v>
      </c>
      <c r="W77" s="62">
        <f t="shared" si="11"/>
        <v>11446.199999999999</v>
      </c>
      <c r="X77" s="62">
        <f t="shared" si="11"/>
        <v>11958.6988</v>
      </c>
      <c r="Y77" s="61">
        <f t="shared" si="11"/>
        <v>10058.0988</v>
      </c>
      <c r="Z77" s="63">
        <f t="shared" si="11"/>
        <v>9347.5012999999999</v>
      </c>
      <c r="AA77" s="63">
        <f t="shared" si="11"/>
        <v>13464.161099999999</v>
      </c>
      <c r="AB77" s="61">
        <f t="shared" si="11"/>
        <v>14030.759</v>
      </c>
      <c r="AC77" s="61">
        <f t="shared" si="11"/>
        <v>16659.4604</v>
      </c>
      <c r="AD77" s="62">
        <f t="shared" si="11"/>
        <v>18786.96</v>
      </c>
      <c r="AE77" s="62">
        <f t="shared" si="11"/>
        <v>21024.0111</v>
      </c>
      <c r="AF77" s="61">
        <f t="shared" si="11"/>
        <v>18753.509999999998</v>
      </c>
      <c r="AG77" s="63">
        <f t="shared" si="11"/>
        <v>18736.0124</v>
      </c>
      <c r="AH77" s="63">
        <f t="shared" si="11"/>
        <v>18461.910199999998</v>
      </c>
    </row>
    <row r="78" spans="1:34" hidden="1" outlineLevel="1" x14ac:dyDescent="0.3">
      <c r="A78" s="57">
        <f t="shared" si="7"/>
        <v>42277</v>
      </c>
      <c r="B78" s="58"/>
      <c r="C78" s="59">
        <f t="shared" si="8"/>
        <v>298020.96580000001</v>
      </c>
      <c r="D78" s="61">
        <f t="shared" ref="D78:AH86" si="12">D26*D130</f>
        <v>648.75040000000001</v>
      </c>
      <c r="E78" s="63">
        <f t="shared" si="12"/>
        <v>585.75</v>
      </c>
      <c r="F78" s="63">
        <f t="shared" si="12"/>
        <v>6564.9991999999993</v>
      </c>
      <c r="G78" s="61">
        <f t="shared" si="12"/>
        <v>6693.9974999999995</v>
      </c>
      <c r="H78" s="61">
        <f t="shared" si="12"/>
        <v>7368.0039999999999</v>
      </c>
      <c r="I78" s="62">
        <f t="shared" si="12"/>
        <v>2014.3000000000002</v>
      </c>
      <c r="J78" s="62">
        <f t="shared" si="12"/>
        <v>2305.3008</v>
      </c>
      <c r="K78" s="61">
        <f t="shared" si="12"/>
        <v>7881.3019999999997</v>
      </c>
      <c r="L78" s="63">
        <f t="shared" si="12"/>
        <v>8351.3016000000007</v>
      </c>
      <c r="M78" s="63">
        <f t="shared" si="12"/>
        <v>9136.4</v>
      </c>
      <c r="N78" s="61">
        <f t="shared" si="12"/>
        <v>6487.6994999999997</v>
      </c>
      <c r="O78" s="61">
        <f t="shared" si="12"/>
        <v>7673.2975999999999</v>
      </c>
      <c r="P78" s="62">
        <f t="shared" si="12"/>
        <v>2540.5992000000001</v>
      </c>
      <c r="Q78" s="62">
        <f t="shared" si="12"/>
        <v>1698</v>
      </c>
      <c r="R78" s="61">
        <f t="shared" si="12"/>
        <v>1503.1995999999999</v>
      </c>
      <c r="S78" s="63">
        <f t="shared" si="12"/>
        <v>1727.2991999999999</v>
      </c>
      <c r="T78" s="63">
        <f t="shared" si="12"/>
        <v>6031.1880000000001</v>
      </c>
      <c r="U78" s="61">
        <f t="shared" si="12"/>
        <v>8432.8515000000007</v>
      </c>
      <c r="V78" s="61">
        <f t="shared" si="12"/>
        <v>13690.45</v>
      </c>
      <c r="W78" s="62">
        <f t="shared" si="12"/>
        <v>13283.2014</v>
      </c>
      <c r="X78" s="62">
        <f t="shared" si="12"/>
        <v>13501.699000000001</v>
      </c>
      <c r="Y78" s="61">
        <f t="shared" si="12"/>
        <v>10163.1008</v>
      </c>
      <c r="Z78" s="63">
        <f t="shared" si="12"/>
        <v>9386.4992000000002</v>
      </c>
      <c r="AA78" s="63">
        <f t="shared" si="12"/>
        <v>13393.16</v>
      </c>
      <c r="AB78" s="61">
        <f t="shared" si="12"/>
        <v>15584.76</v>
      </c>
      <c r="AC78" s="61">
        <f t="shared" si="12"/>
        <v>18115.4591</v>
      </c>
      <c r="AD78" s="62">
        <f t="shared" si="12"/>
        <v>19503.960600000002</v>
      </c>
      <c r="AE78" s="62">
        <f t="shared" si="12"/>
        <v>21741.010000000002</v>
      </c>
      <c r="AF78" s="61">
        <f t="shared" si="12"/>
        <v>20583.509400000003</v>
      </c>
      <c r="AG78" s="63">
        <f t="shared" si="12"/>
        <v>20852.0082</v>
      </c>
      <c r="AH78" s="63">
        <f t="shared" si="12"/>
        <v>20577.907999999999</v>
      </c>
    </row>
    <row r="79" spans="1:34" collapsed="1" x14ac:dyDescent="0.3">
      <c r="A79" s="238">
        <f t="shared" si="7"/>
        <v>42978</v>
      </c>
      <c r="B79" s="58"/>
      <c r="C79" s="59">
        <f t="shared" si="8"/>
        <v>0</v>
      </c>
      <c r="D79" s="214">
        <f t="shared" si="12"/>
        <v>0</v>
      </c>
      <c r="E79" s="214">
        <f t="shared" si="12"/>
        <v>0</v>
      </c>
      <c r="F79" s="219">
        <f t="shared" si="12"/>
        <v>0</v>
      </c>
      <c r="G79" s="219">
        <f t="shared" si="12"/>
        <v>0</v>
      </c>
      <c r="H79" s="214">
        <f t="shared" si="12"/>
        <v>0</v>
      </c>
      <c r="I79" s="214">
        <f t="shared" si="12"/>
        <v>0</v>
      </c>
      <c r="J79" s="214">
        <f t="shared" si="12"/>
        <v>0</v>
      </c>
      <c r="K79" s="214">
        <f t="shared" si="12"/>
        <v>0</v>
      </c>
      <c r="L79" s="214">
        <f t="shared" si="12"/>
        <v>0</v>
      </c>
      <c r="M79" s="219">
        <f t="shared" si="12"/>
        <v>0</v>
      </c>
      <c r="N79" s="219">
        <f t="shared" si="12"/>
        <v>0</v>
      </c>
      <c r="O79" s="214">
        <f t="shared" si="12"/>
        <v>0</v>
      </c>
      <c r="P79" s="214">
        <f t="shared" si="12"/>
        <v>0</v>
      </c>
      <c r="Q79" s="214">
        <f t="shared" si="12"/>
        <v>0</v>
      </c>
      <c r="R79" s="214">
        <f t="shared" si="12"/>
        <v>0</v>
      </c>
      <c r="S79" s="214">
        <f t="shared" si="12"/>
        <v>0</v>
      </c>
      <c r="T79" s="219">
        <f t="shared" si="12"/>
        <v>0</v>
      </c>
      <c r="U79" s="219">
        <f t="shared" si="12"/>
        <v>0</v>
      </c>
      <c r="V79" s="214">
        <f t="shared" si="12"/>
        <v>0</v>
      </c>
      <c r="W79" s="214">
        <f t="shared" si="12"/>
        <v>0</v>
      </c>
      <c r="X79" s="214">
        <f t="shared" si="12"/>
        <v>0</v>
      </c>
      <c r="Y79" s="214">
        <f t="shared" si="12"/>
        <v>0</v>
      </c>
      <c r="Z79" s="214">
        <f t="shared" si="12"/>
        <v>0</v>
      </c>
      <c r="AA79" s="219">
        <f t="shared" si="12"/>
        <v>0</v>
      </c>
      <c r="AB79" s="219">
        <f t="shared" si="12"/>
        <v>0</v>
      </c>
      <c r="AC79" s="214">
        <f t="shared" si="12"/>
        <v>0</v>
      </c>
      <c r="AD79" s="214">
        <f t="shared" si="12"/>
        <v>0</v>
      </c>
      <c r="AE79" s="214">
        <f t="shared" si="12"/>
        <v>0</v>
      </c>
      <c r="AF79" s="214">
        <f t="shared" si="12"/>
        <v>0</v>
      </c>
      <c r="AG79" s="214">
        <f t="shared" si="12"/>
        <v>0</v>
      </c>
      <c r="AH79" s="236">
        <f t="shared" si="12"/>
        <v>0</v>
      </c>
    </row>
    <row r="80" spans="1:34" x14ac:dyDescent="0.3">
      <c r="A80" s="239">
        <f t="shared" si="7"/>
        <v>42985</v>
      </c>
      <c r="B80" s="58"/>
      <c r="C80" s="59">
        <f>SUM(D80:AH80)</f>
        <v>62100</v>
      </c>
      <c r="D80" s="218">
        <f t="shared" si="12"/>
        <v>0</v>
      </c>
      <c r="E80" s="218">
        <f t="shared" si="12"/>
        <v>0</v>
      </c>
      <c r="F80" s="219">
        <f t="shared" si="12"/>
        <v>0</v>
      </c>
      <c r="G80" s="219">
        <f t="shared" si="12"/>
        <v>0</v>
      </c>
      <c r="H80" s="218">
        <f t="shared" si="12"/>
        <v>0</v>
      </c>
      <c r="I80" s="218">
        <f t="shared" si="12"/>
        <v>0</v>
      </c>
      <c r="J80" s="218">
        <f t="shared" si="12"/>
        <v>0</v>
      </c>
      <c r="K80" s="218">
        <f t="shared" si="12"/>
        <v>0</v>
      </c>
      <c r="L80" s="218">
        <f t="shared" si="12"/>
        <v>0</v>
      </c>
      <c r="M80" s="219">
        <f t="shared" si="12"/>
        <v>0</v>
      </c>
      <c r="N80" s="219">
        <f t="shared" si="12"/>
        <v>20700</v>
      </c>
      <c r="O80" s="218">
        <f t="shared" si="12"/>
        <v>20700</v>
      </c>
      <c r="P80" s="218">
        <f t="shared" si="12"/>
        <v>20700</v>
      </c>
      <c r="Q80" s="218">
        <f t="shared" si="12"/>
        <v>0</v>
      </c>
      <c r="R80" s="218">
        <f t="shared" si="12"/>
        <v>0</v>
      </c>
      <c r="S80" s="218">
        <f t="shared" si="12"/>
        <v>0</v>
      </c>
      <c r="T80" s="219">
        <f t="shared" si="12"/>
        <v>0</v>
      </c>
      <c r="U80" s="219">
        <f t="shared" si="12"/>
        <v>0</v>
      </c>
      <c r="V80" s="218">
        <f t="shared" si="12"/>
        <v>0</v>
      </c>
      <c r="W80" s="218">
        <f t="shared" si="12"/>
        <v>0</v>
      </c>
      <c r="X80" s="218">
        <f t="shared" si="12"/>
        <v>0</v>
      </c>
      <c r="Y80" s="218">
        <f t="shared" si="12"/>
        <v>0</v>
      </c>
      <c r="Z80" s="218">
        <f t="shared" si="12"/>
        <v>0</v>
      </c>
      <c r="AA80" s="219">
        <f t="shared" si="12"/>
        <v>0</v>
      </c>
      <c r="AB80" s="219">
        <f t="shared" si="12"/>
        <v>0</v>
      </c>
      <c r="AC80" s="218">
        <f t="shared" si="12"/>
        <v>0</v>
      </c>
      <c r="AD80" s="218">
        <f t="shared" si="12"/>
        <v>0</v>
      </c>
      <c r="AE80" s="218">
        <f t="shared" si="12"/>
        <v>0</v>
      </c>
      <c r="AF80" s="218">
        <f t="shared" si="12"/>
        <v>0</v>
      </c>
      <c r="AG80" s="218">
        <f t="shared" si="12"/>
        <v>0</v>
      </c>
      <c r="AH80" s="236">
        <f t="shared" si="12"/>
        <v>0</v>
      </c>
    </row>
    <row r="81" spans="1:34" x14ac:dyDescent="0.3">
      <c r="A81" s="239">
        <f t="shared" si="7"/>
        <v>42992</v>
      </c>
      <c r="B81" s="58"/>
      <c r="C81" s="59">
        <f t="shared" ref="C81:C92" si="13">SUM(D81:AH81)</f>
        <v>62100</v>
      </c>
      <c r="D81" s="218">
        <f t="shared" si="12"/>
        <v>0</v>
      </c>
      <c r="E81" s="218">
        <f t="shared" si="12"/>
        <v>0</v>
      </c>
      <c r="F81" s="219">
        <f t="shared" si="12"/>
        <v>0</v>
      </c>
      <c r="G81" s="219">
        <f t="shared" si="12"/>
        <v>0</v>
      </c>
      <c r="H81" s="218">
        <f t="shared" si="12"/>
        <v>0</v>
      </c>
      <c r="I81" s="218">
        <f t="shared" si="12"/>
        <v>0</v>
      </c>
      <c r="J81" s="218">
        <f t="shared" si="12"/>
        <v>0</v>
      </c>
      <c r="K81" s="218">
        <f t="shared" si="12"/>
        <v>0</v>
      </c>
      <c r="L81" s="218">
        <f t="shared" si="12"/>
        <v>0</v>
      </c>
      <c r="M81" s="219">
        <f t="shared" si="12"/>
        <v>0</v>
      </c>
      <c r="N81" s="219">
        <f t="shared" si="12"/>
        <v>20700</v>
      </c>
      <c r="O81" s="218">
        <f t="shared" si="12"/>
        <v>20700</v>
      </c>
      <c r="P81" s="218">
        <f t="shared" si="12"/>
        <v>20700</v>
      </c>
      <c r="Q81" s="218">
        <f t="shared" si="12"/>
        <v>0</v>
      </c>
      <c r="R81" s="218">
        <f t="shared" si="12"/>
        <v>0</v>
      </c>
      <c r="S81" s="218">
        <f t="shared" si="12"/>
        <v>0</v>
      </c>
      <c r="T81" s="219">
        <f t="shared" si="12"/>
        <v>0</v>
      </c>
      <c r="U81" s="219">
        <f t="shared" si="12"/>
        <v>0</v>
      </c>
      <c r="V81" s="218">
        <f t="shared" si="12"/>
        <v>0</v>
      </c>
      <c r="W81" s="218">
        <f t="shared" si="12"/>
        <v>0</v>
      </c>
      <c r="X81" s="218">
        <f t="shared" si="12"/>
        <v>0</v>
      </c>
      <c r="Y81" s="218">
        <f t="shared" si="12"/>
        <v>0</v>
      </c>
      <c r="Z81" s="218">
        <f t="shared" si="12"/>
        <v>0</v>
      </c>
      <c r="AA81" s="219">
        <f t="shared" si="12"/>
        <v>0</v>
      </c>
      <c r="AB81" s="219">
        <f t="shared" si="12"/>
        <v>0</v>
      </c>
      <c r="AC81" s="218">
        <f t="shared" si="12"/>
        <v>0</v>
      </c>
      <c r="AD81" s="218">
        <f t="shared" si="12"/>
        <v>0</v>
      </c>
      <c r="AE81" s="218">
        <f t="shared" si="12"/>
        <v>0</v>
      </c>
      <c r="AF81" s="218">
        <f t="shared" si="12"/>
        <v>0</v>
      </c>
      <c r="AG81" s="218">
        <f t="shared" si="12"/>
        <v>0</v>
      </c>
      <c r="AH81" s="236">
        <f t="shared" si="12"/>
        <v>0</v>
      </c>
    </row>
    <row r="82" spans="1:34" x14ac:dyDescent="0.3">
      <c r="A82" s="239">
        <f t="shared" si="7"/>
        <v>42999</v>
      </c>
      <c r="B82" s="58"/>
      <c r="C82" s="59">
        <f t="shared" si="13"/>
        <v>0</v>
      </c>
      <c r="D82" s="218">
        <f t="shared" si="12"/>
        <v>0</v>
      </c>
      <c r="E82" s="218">
        <f t="shared" si="12"/>
        <v>0</v>
      </c>
      <c r="F82" s="219">
        <f t="shared" si="12"/>
        <v>0</v>
      </c>
      <c r="G82" s="219">
        <f t="shared" si="12"/>
        <v>0</v>
      </c>
      <c r="H82" s="218">
        <f t="shared" si="12"/>
        <v>0</v>
      </c>
      <c r="I82" s="218">
        <f t="shared" si="12"/>
        <v>0</v>
      </c>
      <c r="J82" s="218">
        <f t="shared" si="12"/>
        <v>0</v>
      </c>
      <c r="K82" s="218">
        <f t="shared" si="12"/>
        <v>0</v>
      </c>
      <c r="L82" s="218">
        <f t="shared" si="12"/>
        <v>0</v>
      </c>
      <c r="M82" s="219">
        <f t="shared" si="12"/>
        <v>0</v>
      </c>
      <c r="N82" s="219">
        <f t="shared" si="12"/>
        <v>0</v>
      </c>
      <c r="O82" s="218">
        <f t="shared" si="12"/>
        <v>0</v>
      </c>
      <c r="P82" s="218">
        <f t="shared" si="12"/>
        <v>0</v>
      </c>
      <c r="Q82" s="218">
        <f t="shared" si="12"/>
        <v>0</v>
      </c>
      <c r="R82" s="218">
        <f t="shared" si="12"/>
        <v>0</v>
      </c>
      <c r="S82" s="218">
        <f t="shared" si="12"/>
        <v>0</v>
      </c>
      <c r="T82" s="219">
        <f t="shared" si="12"/>
        <v>0</v>
      </c>
      <c r="U82" s="219">
        <f t="shared" si="12"/>
        <v>0</v>
      </c>
      <c r="V82" s="218">
        <f t="shared" si="12"/>
        <v>0</v>
      </c>
      <c r="W82" s="218">
        <f t="shared" si="12"/>
        <v>0</v>
      </c>
      <c r="X82" s="218">
        <f t="shared" si="12"/>
        <v>0</v>
      </c>
      <c r="Y82" s="218">
        <f t="shared" si="12"/>
        <v>0</v>
      </c>
      <c r="Z82" s="218">
        <f t="shared" si="12"/>
        <v>0</v>
      </c>
      <c r="AA82" s="219">
        <f t="shared" si="12"/>
        <v>0</v>
      </c>
      <c r="AB82" s="219">
        <f t="shared" si="12"/>
        <v>0</v>
      </c>
      <c r="AC82" s="218">
        <f t="shared" si="12"/>
        <v>0</v>
      </c>
      <c r="AD82" s="218">
        <f t="shared" si="12"/>
        <v>0</v>
      </c>
      <c r="AE82" s="218">
        <f t="shared" si="12"/>
        <v>0</v>
      </c>
      <c r="AF82" s="218">
        <f t="shared" si="12"/>
        <v>0</v>
      </c>
      <c r="AG82" s="218">
        <f t="shared" si="12"/>
        <v>0</v>
      </c>
      <c r="AH82" s="236">
        <f t="shared" si="12"/>
        <v>0</v>
      </c>
    </row>
    <row r="83" spans="1:34" x14ac:dyDescent="0.3">
      <c r="A83" s="239">
        <f t="shared" si="7"/>
        <v>43006</v>
      </c>
      <c r="B83" s="58"/>
      <c r="C83" s="59">
        <f t="shared" si="13"/>
        <v>0</v>
      </c>
      <c r="D83" s="218">
        <f t="shared" si="12"/>
        <v>0</v>
      </c>
      <c r="E83" s="218">
        <f t="shared" si="12"/>
        <v>0</v>
      </c>
      <c r="F83" s="219">
        <f t="shared" si="12"/>
        <v>0</v>
      </c>
      <c r="G83" s="219">
        <f t="shared" si="12"/>
        <v>0</v>
      </c>
      <c r="H83" s="218">
        <f t="shared" si="12"/>
        <v>0</v>
      </c>
      <c r="I83" s="218">
        <f t="shared" si="12"/>
        <v>0</v>
      </c>
      <c r="J83" s="218">
        <f t="shared" si="12"/>
        <v>0</v>
      </c>
      <c r="K83" s="218">
        <f t="shared" si="12"/>
        <v>0</v>
      </c>
      <c r="L83" s="218">
        <f t="shared" si="12"/>
        <v>0</v>
      </c>
      <c r="M83" s="219">
        <f t="shared" si="12"/>
        <v>0</v>
      </c>
      <c r="N83" s="219">
        <f t="shared" si="12"/>
        <v>0</v>
      </c>
      <c r="O83" s="218">
        <f t="shared" si="12"/>
        <v>0</v>
      </c>
      <c r="P83" s="218">
        <f t="shared" si="12"/>
        <v>0</v>
      </c>
      <c r="Q83" s="218">
        <f t="shared" si="12"/>
        <v>0</v>
      </c>
      <c r="R83" s="218">
        <f t="shared" si="12"/>
        <v>0</v>
      </c>
      <c r="S83" s="218">
        <f t="shared" si="12"/>
        <v>0</v>
      </c>
      <c r="T83" s="219">
        <f t="shared" si="12"/>
        <v>0</v>
      </c>
      <c r="U83" s="219">
        <f t="shared" si="12"/>
        <v>0</v>
      </c>
      <c r="V83" s="218">
        <f t="shared" si="12"/>
        <v>0</v>
      </c>
      <c r="W83" s="218">
        <f t="shared" si="12"/>
        <v>0</v>
      </c>
      <c r="X83" s="218">
        <f t="shared" si="12"/>
        <v>0</v>
      </c>
      <c r="Y83" s="218">
        <f t="shared" si="12"/>
        <v>0</v>
      </c>
      <c r="Z83" s="218">
        <f t="shared" si="12"/>
        <v>0</v>
      </c>
      <c r="AA83" s="219">
        <f t="shared" si="12"/>
        <v>0</v>
      </c>
      <c r="AB83" s="219">
        <f t="shared" si="12"/>
        <v>0</v>
      </c>
      <c r="AC83" s="218">
        <f t="shared" si="12"/>
        <v>0</v>
      </c>
      <c r="AD83" s="218">
        <f t="shared" si="12"/>
        <v>0</v>
      </c>
      <c r="AE83" s="218">
        <f t="shared" si="12"/>
        <v>0</v>
      </c>
      <c r="AF83" s="218">
        <f t="shared" si="12"/>
        <v>0</v>
      </c>
      <c r="AG83" s="218">
        <f t="shared" si="12"/>
        <v>0</v>
      </c>
      <c r="AH83" s="236">
        <f t="shared" si="12"/>
        <v>0</v>
      </c>
    </row>
    <row r="84" spans="1:34" x14ac:dyDescent="0.3">
      <c r="A84" s="239">
        <f t="shared" si="7"/>
        <v>43013</v>
      </c>
      <c r="B84" s="58"/>
      <c r="C84" s="59">
        <f t="shared" si="13"/>
        <v>0</v>
      </c>
      <c r="D84" s="218">
        <f t="shared" si="12"/>
        <v>0</v>
      </c>
      <c r="E84" s="218">
        <f t="shared" si="12"/>
        <v>0</v>
      </c>
      <c r="F84" s="219">
        <f t="shared" si="12"/>
        <v>0</v>
      </c>
      <c r="G84" s="219">
        <f t="shared" si="12"/>
        <v>0</v>
      </c>
      <c r="H84" s="218">
        <f t="shared" si="12"/>
        <v>0</v>
      </c>
      <c r="I84" s="218">
        <f t="shared" si="12"/>
        <v>0</v>
      </c>
      <c r="J84" s="218">
        <f>J32*J136</f>
        <v>0</v>
      </c>
      <c r="K84" s="218">
        <f t="shared" si="12"/>
        <v>0</v>
      </c>
      <c r="L84" s="218">
        <f t="shared" si="12"/>
        <v>0</v>
      </c>
      <c r="M84" s="219">
        <f t="shared" si="12"/>
        <v>0</v>
      </c>
      <c r="N84" s="219">
        <f t="shared" si="12"/>
        <v>0</v>
      </c>
      <c r="O84" s="218">
        <f t="shared" si="12"/>
        <v>0</v>
      </c>
      <c r="P84" s="218">
        <f t="shared" si="12"/>
        <v>0</v>
      </c>
      <c r="Q84" s="218">
        <f t="shared" si="12"/>
        <v>0</v>
      </c>
      <c r="R84" s="218">
        <f t="shared" si="12"/>
        <v>0</v>
      </c>
      <c r="S84" s="218">
        <f t="shared" si="12"/>
        <v>0</v>
      </c>
      <c r="T84" s="219">
        <f t="shared" si="12"/>
        <v>0</v>
      </c>
      <c r="U84" s="219">
        <f t="shared" si="12"/>
        <v>0</v>
      </c>
      <c r="V84" s="218">
        <f t="shared" si="12"/>
        <v>0</v>
      </c>
      <c r="W84" s="218">
        <f t="shared" si="12"/>
        <v>0</v>
      </c>
      <c r="X84" s="218">
        <f t="shared" si="12"/>
        <v>0</v>
      </c>
      <c r="Y84" s="218">
        <f t="shared" si="12"/>
        <v>0</v>
      </c>
      <c r="Z84" s="218">
        <f t="shared" si="12"/>
        <v>0</v>
      </c>
      <c r="AA84" s="219">
        <f t="shared" si="12"/>
        <v>0</v>
      </c>
      <c r="AB84" s="219">
        <f t="shared" si="12"/>
        <v>0</v>
      </c>
      <c r="AC84" s="218">
        <f t="shared" si="12"/>
        <v>0</v>
      </c>
      <c r="AD84" s="218">
        <f t="shared" si="12"/>
        <v>0</v>
      </c>
      <c r="AE84" s="218">
        <f t="shared" si="12"/>
        <v>0</v>
      </c>
      <c r="AF84" s="218">
        <f t="shared" si="12"/>
        <v>0</v>
      </c>
      <c r="AG84" s="218">
        <f t="shared" si="12"/>
        <v>0</v>
      </c>
      <c r="AH84" s="236">
        <f t="shared" si="12"/>
        <v>0</v>
      </c>
    </row>
    <row r="85" spans="1:34" outlineLevel="1" x14ac:dyDescent="0.3">
      <c r="A85" s="239">
        <f t="shared" si="7"/>
        <v>43020</v>
      </c>
      <c r="B85" s="58"/>
      <c r="C85" s="59">
        <f t="shared" si="13"/>
        <v>0</v>
      </c>
      <c r="D85" s="218">
        <f t="shared" si="12"/>
        <v>0</v>
      </c>
      <c r="E85" s="218">
        <f t="shared" si="12"/>
        <v>0</v>
      </c>
      <c r="F85" s="219">
        <f t="shared" si="12"/>
        <v>0</v>
      </c>
      <c r="G85" s="219">
        <f t="shared" si="12"/>
        <v>0</v>
      </c>
      <c r="H85" s="218">
        <f t="shared" si="12"/>
        <v>0</v>
      </c>
      <c r="I85" s="218">
        <f t="shared" si="12"/>
        <v>0</v>
      </c>
      <c r="J85" s="218">
        <f t="shared" si="12"/>
        <v>0</v>
      </c>
      <c r="K85" s="218">
        <f t="shared" si="12"/>
        <v>0</v>
      </c>
      <c r="L85" s="218">
        <f t="shared" si="12"/>
        <v>0</v>
      </c>
      <c r="M85" s="219">
        <f t="shared" si="12"/>
        <v>0</v>
      </c>
      <c r="N85" s="219">
        <f t="shared" si="12"/>
        <v>0</v>
      </c>
      <c r="O85" s="218">
        <f t="shared" si="12"/>
        <v>0</v>
      </c>
      <c r="P85" s="218">
        <f t="shared" si="12"/>
        <v>0</v>
      </c>
      <c r="Q85" s="218">
        <f t="shared" si="12"/>
        <v>0</v>
      </c>
      <c r="R85" s="218">
        <f t="shared" si="12"/>
        <v>0</v>
      </c>
      <c r="S85" s="218">
        <f t="shared" si="12"/>
        <v>0</v>
      </c>
      <c r="T85" s="219">
        <f t="shared" si="12"/>
        <v>0</v>
      </c>
      <c r="U85" s="219">
        <f t="shared" si="12"/>
        <v>0</v>
      </c>
      <c r="V85" s="218">
        <f t="shared" si="12"/>
        <v>0</v>
      </c>
      <c r="W85" s="218">
        <f t="shared" si="12"/>
        <v>0</v>
      </c>
      <c r="X85" s="218">
        <f t="shared" si="12"/>
        <v>0</v>
      </c>
      <c r="Y85" s="218">
        <f t="shared" si="12"/>
        <v>0</v>
      </c>
      <c r="Z85" s="218">
        <f t="shared" si="12"/>
        <v>0</v>
      </c>
      <c r="AA85" s="219">
        <f t="shared" si="12"/>
        <v>0</v>
      </c>
      <c r="AB85" s="219">
        <f t="shared" si="12"/>
        <v>0</v>
      </c>
      <c r="AC85" s="218">
        <f t="shared" si="12"/>
        <v>0</v>
      </c>
      <c r="AD85" s="218">
        <f t="shared" si="12"/>
        <v>0</v>
      </c>
      <c r="AE85" s="218">
        <f t="shared" si="12"/>
        <v>0</v>
      </c>
      <c r="AF85" s="218">
        <f t="shared" si="12"/>
        <v>0</v>
      </c>
      <c r="AG85" s="218">
        <f t="shared" si="12"/>
        <v>0</v>
      </c>
      <c r="AH85" s="236">
        <f t="shared" si="12"/>
        <v>0</v>
      </c>
    </row>
    <row r="86" spans="1:34" outlineLevel="1" x14ac:dyDescent="0.3">
      <c r="A86" s="239">
        <f t="shared" si="7"/>
        <v>43027</v>
      </c>
      <c r="B86" s="58"/>
      <c r="C86" s="59">
        <f t="shared" si="13"/>
        <v>0</v>
      </c>
      <c r="D86" s="218">
        <f t="shared" si="12"/>
        <v>0</v>
      </c>
      <c r="E86" s="218">
        <f t="shared" si="12"/>
        <v>0</v>
      </c>
      <c r="F86" s="219">
        <f t="shared" si="12"/>
        <v>0</v>
      </c>
      <c r="G86" s="219">
        <f t="shared" si="12"/>
        <v>0</v>
      </c>
      <c r="H86" s="218">
        <f t="shared" si="12"/>
        <v>0</v>
      </c>
      <c r="I86" s="218">
        <f t="shared" si="12"/>
        <v>0</v>
      </c>
      <c r="J86" s="218">
        <f t="shared" si="12"/>
        <v>0</v>
      </c>
      <c r="K86" s="218">
        <f t="shared" si="12"/>
        <v>0</v>
      </c>
      <c r="L86" s="218">
        <f t="shared" ref="L86:AH86" si="14">L34*L138</f>
        <v>0</v>
      </c>
      <c r="M86" s="219">
        <f t="shared" si="14"/>
        <v>0</v>
      </c>
      <c r="N86" s="219">
        <f t="shared" si="14"/>
        <v>0</v>
      </c>
      <c r="O86" s="218">
        <f t="shared" si="14"/>
        <v>0</v>
      </c>
      <c r="P86" s="218">
        <f t="shared" si="14"/>
        <v>0</v>
      </c>
      <c r="Q86" s="218">
        <f t="shared" si="14"/>
        <v>0</v>
      </c>
      <c r="R86" s="218">
        <f t="shared" si="14"/>
        <v>0</v>
      </c>
      <c r="S86" s="218">
        <f t="shared" si="14"/>
        <v>0</v>
      </c>
      <c r="T86" s="219">
        <f t="shared" si="14"/>
        <v>0</v>
      </c>
      <c r="U86" s="219">
        <f t="shared" si="14"/>
        <v>0</v>
      </c>
      <c r="V86" s="218">
        <f t="shared" si="14"/>
        <v>0</v>
      </c>
      <c r="W86" s="218">
        <f t="shared" si="14"/>
        <v>0</v>
      </c>
      <c r="X86" s="218">
        <f t="shared" si="14"/>
        <v>0</v>
      </c>
      <c r="Y86" s="218">
        <f t="shared" si="14"/>
        <v>0</v>
      </c>
      <c r="Z86" s="218">
        <f t="shared" si="14"/>
        <v>0</v>
      </c>
      <c r="AA86" s="219">
        <f t="shared" si="14"/>
        <v>0</v>
      </c>
      <c r="AB86" s="219">
        <f t="shared" si="14"/>
        <v>0</v>
      </c>
      <c r="AC86" s="218">
        <f t="shared" si="14"/>
        <v>0</v>
      </c>
      <c r="AD86" s="218">
        <f t="shared" si="14"/>
        <v>0</v>
      </c>
      <c r="AE86" s="218">
        <f t="shared" si="14"/>
        <v>0</v>
      </c>
      <c r="AF86" s="218">
        <f t="shared" si="14"/>
        <v>0</v>
      </c>
      <c r="AG86" s="218">
        <f t="shared" si="14"/>
        <v>0</v>
      </c>
      <c r="AH86" s="236">
        <f t="shared" si="14"/>
        <v>0</v>
      </c>
    </row>
    <row r="87" spans="1:34" outlineLevel="1" x14ac:dyDescent="0.3">
      <c r="A87" s="239">
        <f t="shared" si="7"/>
        <v>43034</v>
      </c>
      <c r="B87" s="58"/>
      <c r="C87" s="59">
        <f t="shared" si="13"/>
        <v>0</v>
      </c>
      <c r="D87" s="218">
        <f t="shared" ref="D87:AH92" si="15">D35*D139</f>
        <v>0</v>
      </c>
      <c r="E87" s="218">
        <f t="shared" si="15"/>
        <v>0</v>
      </c>
      <c r="F87" s="219">
        <f t="shared" si="15"/>
        <v>0</v>
      </c>
      <c r="G87" s="219">
        <f t="shared" si="15"/>
        <v>0</v>
      </c>
      <c r="H87" s="218">
        <f t="shared" si="15"/>
        <v>0</v>
      </c>
      <c r="I87" s="218">
        <f t="shared" si="15"/>
        <v>0</v>
      </c>
      <c r="J87" s="218">
        <f t="shared" si="15"/>
        <v>0</v>
      </c>
      <c r="K87" s="218">
        <f t="shared" si="15"/>
        <v>0</v>
      </c>
      <c r="L87" s="218">
        <f t="shared" si="15"/>
        <v>0</v>
      </c>
      <c r="M87" s="219">
        <f t="shared" si="15"/>
        <v>0</v>
      </c>
      <c r="N87" s="219">
        <f t="shared" si="15"/>
        <v>0</v>
      </c>
      <c r="O87" s="218">
        <f t="shared" si="15"/>
        <v>0</v>
      </c>
      <c r="P87" s="218">
        <f t="shared" si="15"/>
        <v>0</v>
      </c>
      <c r="Q87" s="218">
        <f t="shared" si="15"/>
        <v>0</v>
      </c>
      <c r="R87" s="218">
        <f t="shared" si="15"/>
        <v>0</v>
      </c>
      <c r="S87" s="218">
        <f t="shared" si="15"/>
        <v>0</v>
      </c>
      <c r="T87" s="219">
        <f t="shared" si="15"/>
        <v>0</v>
      </c>
      <c r="U87" s="219">
        <f t="shared" si="15"/>
        <v>0</v>
      </c>
      <c r="V87" s="218">
        <f t="shared" si="15"/>
        <v>0</v>
      </c>
      <c r="W87" s="218">
        <f t="shared" si="15"/>
        <v>0</v>
      </c>
      <c r="X87" s="218">
        <f t="shared" si="15"/>
        <v>0</v>
      </c>
      <c r="Y87" s="218">
        <f t="shared" si="15"/>
        <v>0</v>
      </c>
      <c r="Z87" s="218">
        <f t="shared" si="15"/>
        <v>0</v>
      </c>
      <c r="AA87" s="219">
        <f t="shared" si="15"/>
        <v>0</v>
      </c>
      <c r="AB87" s="219">
        <f t="shared" si="15"/>
        <v>0</v>
      </c>
      <c r="AC87" s="218">
        <f t="shared" si="15"/>
        <v>0</v>
      </c>
      <c r="AD87" s="218">
        <f t="shared" si="15"/>
        <v>0</v>
      </c>
      <c r="AE87" s="218">
        <f t="shared" si="15"/>
        <v>0</v>
      </c>
      <c r="AF87" s="218">
        <f t="shared" si="15"/>
        <v>0</v>
      </c>
      <c r="AG87" s="218">
        <f t="shared" si="15"/>
        <v>0</v>
      </c>
      <c r="AH87" s="236">
        <f t="shared" si="15"/>
        <v>0</v>
      </c>
    </row>
    <row r="88" spans="1:34" outlineLevel="1" x14ac:dyDescent="0.3">
      <c r="A88" s="239">
        <f t="shared" si="7"/>
        <v>43041</v>
      </c>
      <c r="B88" s="58"/>
      <c r="C88" s="59">
        <f t="shared" si="13"/>
        <v>0</v>
      </c>
      <c r="D88" s="218">
        <f t="shared" si="15"/>
        <v>0</v>
      </c>
      <c r="E88" s="218">
        <f t="shared" si="15"/>
        <v>0</v>
      </c>
      <c r="F88" s="219">
        <f t="shared" si="15"/>
        <v>0</v>
      </c>
      <c r="G88" s="219">
        <f t="shared" si="15"/>
        <v>0</v>
      </c>
      <c r="H88" s="218">
        <f t="shared" si="15"/>
        <v>0</v>
      </c>
      <c r="I88" s="218">
        <f t="shared" si="15"/>
        <v>0</v>
      </c>
      <c r="J88" s="218">
        <f t="shared" si="15"/>
        <v>0</v>
      </c>
      <c r="K88" s="218">
        <f t="shared" si="15"/>
        <v>0</v>
      </c>
      <c r="L88" s="218">
        <f t="shared" si="15"/>
        <v>0</v>
      </c>
      <c r="M88" s="219">
        <f t="shared" si="15"/>
        <v>0</v>
      </c>
      <c r="N88" s="219">
        <f t="shared" si="15"/>
        <v>0</v>
      </c>
      <c r="O88" s="218">
        <f t="shared" si="15"/>
        <v>0</v>
      </c>
      <c r="P88" s="218">
        <f t="shared" si="15"/>
        <v>0</v>
      </c>
      <c r="Q88" s="218">
        <f t="shared" si="15"/>
        <v>0</v>
      </c>
      <c r="R88" s="218">
        <f t="shared" si="15"/>
        <v>0</v>
      </c>
      <c r="S88" s="218">
        <f t="shared" si="15"/>
        <v>0</v>
      </c>
      <c r="T88" s="219">
        <f t="shared" si="15"/>
        <v>0</v>
      </c>
      <c r="U88" s="219">
        <f t="shared" si="15"/>
        <v>0</v>
      </c>
      <c r="V88" s="218">
        <f t="shared" si="15"/>
        <v>0</v>
      </c>
      <c r="W88" s="218">
        <f t="shared" si="15"/>
        <v>0</v>
      </c>
      <c r="X88" s="218">
        <f t="shared" si="15"/>
        <v>0</v>
      </c>
      <c r="Y88" s="218">
        <f t="shared" si="15"/>
        <v>0</v>
      </c>
      <c r="Z88" s="218">
        <f t="shared" si="15"/>
        <v>0</v>
      </c>
      <c r="AA88" s="219">
        <f t="shared" si="15"/>
        <v>0</v>
      </c>
      <c r="AB88" s="219">
        <f t="shared" si="15"/>
        <v>0</v>
      </c>
      <c r="AC88" s="218">
        <f t="shared" si="15"/>
        <v>0</v>
      </c>
      <c r="AD88" s="218">
        <f t="shared" si="15"/>
        <v>0</v>
      </c>
      <c r="AE88" s="218">
        <f t="shared" si="15"/>
        <v>0</v>
      </c>
      <c r="AF88" s="218">
        <f t="shared" si="15"/>
        <v>0</v>
      </c>
      <c r="AG88" s="218">
        <f t="shared" si="15"/>
        <v>0</v>
      </c>
      <c r="AH88" s="236">
        <f t="shared" si="15"/>
        <v>0</v>
      </c>
    </row>
    <row r="89" spans="1:34" outlineLevel="1" x14ac:dyDescent="0.3">
      <c r="A89" s="239">
        <f t="shared" si="7"/>
        <v>43048</v>
      </c>
      <c r="B89" s="58"/>
      <c r="C89" s="59">
        <f t="shared" si="13"/>
        <v>0</v>
      </c>
      <c r="D89" s="218">
        <f t="shared" si="15"/>
        <v>0</v>
      </c>
      <c r="E89" s="218">
        <f t="shared" si="15"/>
        <v>0</v>
      </c>
      <c r="F89" s="219">
        <f t="shared" si="15"/>
        <v>0</v>
      </c>
      <c r="G89" s="219">
        <f t="shared" si="15"/>
        <v>0</v>
      </c>
      <c r="H89" s="218">
        <f t="shared" si="15"/>
        <v>0</v>
      </c>
      <c r="I89" s="218">
        <f t="shared" si="15"/>
        <v>0</v>
      </c>
      <c r="J89" s="218">
        <f t="shared" si="15"/>
        <v>0</v>
      </c>
      <c r="K89" s="218">
        <f t="shared" si="15"/>
        <v>0</v>
      </c>
      <c r="L89" s="218">
        <f t="shared" si="15"/>
        <v>0</v>
      </c>
      <c r="M89" s="219">
        <f t="shared" si="15"/>
        <v>0</v>
      </c>
      <c r="N89" s="219">
        <f t="shared" si="15"/>
        <v>0</v>
      </c>
      <c r="O89" s="218">
        <f t="shared" si="15"/>
        <v>0</v>
      </c>
      <c r="P89" s="218">
        <f t="shared" si="15"/>
        <v>0</v>
      </c>
      <c r="Q89" s="218">
        <f t="shared" si="15"/>
        <v>0</v>
      </c>
      <c r="R89" s="218">
        <f t="shared" si="15"/>
        <v>0</v>
      </c>
      <c r="S89" s="218">
        <f t="shared" si="15"/>
        <v>0</v>
      </c>
      <c r="T89" s="219">
        <f t="shared" si="15"/>
        <v>0</v>
      </c>
      <c r="U89" s="219">
        <f t="shared" si="15"/>
        <v>0</v>
      </c>
      <c r="V89" s="218">
        <f t="shared" si="15"/>
        <v>0</v>
      </c>
      <c r="W89" s="218">
        <f t="shared" si="15"/>
        <v>0</v>
      </c>
      <c r="X89" s="218">
        <f t="shared" si="15"/>
        <v>0</v>
      </c>
      <c r="Y89" s="218">
        <f t="shared" si="15"/>
        <v>0</v>
      </c>
      <c r="Z89" s="218">
        <f t="shared" si="15"/>
        <v>0</v>
      </c>
      <c r="AA89" s="219">
        <f t="shared" si="15"/>
        <v>0</v>
      </c>
      <c r="AB89" s="219">
        <f t="shared" si="15"/>
        <v>0</v>
      </c>
      <c r="AC89" s="218">
        <f t="shared" si="15"/>
        <v>0</v>
      </c>
      <c r="AD89" s="218">
        <f t="shared" si="15"/>
        <v>0</v>
      </c>
      <c r="AE89" s="218">
        <f t="shared" si="15"/>
        <v>0</v>
      </c>
      <c r="AF89" s="218">
        <f t="shared" si="15"/>
        <v>0</v>
      </c>
      <c r="AG89" s="218">
        <f t="shared" si="15"/>
        <v>0</v>
      </c>
      <c r="AH89" s="236">
        <f t="shared" si="15"/>
        <v>0</v>
      </c>
    </row>
    <row r="90" spans="1:34" outlineLevel="1" x14ac:dyDescent="0.3">
      <c r="A90" s="239">
        <f t="shared" si="7"/>
        <v>43055</v>
      </c>
      <c r="B90" s="58"/>
      <c r="C90" s="59">
        <f t="shared" si="13"/>
        <v>0</v>
      </c>
      <c r="D90" s="218">
        <f t="shared" si="15"/>
        <v>0</v>
      </c>
      <c r="E90" s="218">
        <f t="shared" si="15"/>
        <v>0</v>
      </c>
      <c r="F90" s="219">
        <f t="shared" si="15"/>
        <v>0</v>
      </c>
      <c r="G90" s="219">
        <f t="shared" si="15"/>
        <v>0</v>
      </c>
      <c r="H90" s="218">
        <f t="shared" si="15"/>
        <v>0</v>
      </c>
      <c r="I90" s="218">
        <f t="shared" si="15"/>
        <v>0</v>
      </c>
      <c r="J90" s="218">
        <f t="shared" si="15"/>
        <v>0</v>
      </c>
      <c r="K90" s="218">
        <f t="shared" si="15"/>
        <v>0</v>
      </c>
      <c r="L90" s="218">
        <f t="shared" si="15"/>
        <v>0</v>
      </c>
      <c r="M90" s="219">
        <f t="shared" si="15"/>
        <v>0</v>
      </c>
      <c r="N90" s="219">
        <f t="shared" si="15"/>
        <v>0</v>
      </c>
      <c r="O90" s="218">
        <f t="shared" si="15"/>
        <v>0</v>
      </c>
      <c r="P90" s="218">
        <f t="shared" si="15"/>
        <v>0</v>
      </c>
      <c r="Q90" s="218">
        <f t="shared" si="15"/>
        <v>0</v>
      </c>
      <c r="R90" s="218">
        <f t="shared" si="15"/>
        <v>0</v>
      </c>
      <c r="S90" s="218">
        <f t="shared" si="15"/>
        <v>0</v>
      </c>
      <c r="T90" s="219">
        <f t="shared" si="15"/>
        <v>0</v>
      </c>
      <c r="U90" s="219">
        <f t="shared" si="15"/>
        <v>0</v>
      </c>
      <c r="V90" s="218">
        <f t="shared" si="15"/>
        <v>0</v>
      </c>
      <c r="W90" s="218">
        <f t="shared" si="15"/>
        <v>0</v>
      </c>
      <c r="X90" s="218">
        <f t="shared" si="15"/>
        <v>0</v>
      </c>
      <c r="Y90" s="218">
        <f t="shared" si="15"/>
        <v>0</v>
      </c>
      <c r="Z90" s="218">
        <f t="shared" si="15"/>
        <v>0</v>
      </c>
      <c r="AA90" s="219">
        <f t="shared" si="15"/>
        <v>0</v>
      </c>
      <c r="AB90" s="219">
        <f t="shared" si="15"/>
        <v>0</v>
      </c>
      <c r="AC90" s="218">
        <f t="shared" si="15"/>
        <v>0</v>
      </c>
      <c r="AD90" s="218">
        <f t="shared" si="15"/>
        <v>0</v>
      </c>
      <c r="AE90" s="218">
        <f t="shared" si="15"/>
        <v>0</v>
      </c>
      <c r="AF90" s="218">
        <f t="shared" si="15"/>
        <v>0</v>
      </c>
      <c r="AG90" s="218">
        <f t="shared" si="15"/>
        <v>0</v>
      </c>
      <c r="AH90" s="236">
        <f t="shared" si="15"/>
        <v>0</v>
      </c>
    </row>
    <row r="91" spans="1:34" outlineLevel="1" x14ac:dyDescent="0.3">
      <c r="A91" s="239">
        <f t="shared" si="7"/>
        <v>43062</v>
      </c>
      <c r="B91" s="58"/>
      <c r="C91" s="59">
        <f t="shared" si="13"/>
        <v>0</v>
      </c>
      <c r="D91" s="218">
        <f t="shared" si="15"/>
        <v>0</v>
      </c>
      <c r="E91" s="218">
        <f t="shared" si="15"/>
        <v>0</v>
      </c>
      <c r="F91" s="219">
        <f t="shared" si="15"/>
        <v>0</v>
      </c>
      <c r="G91" s="219">
        <f t="shared" si="15"/>
        <v>0</v>
      </c>
      <c r="H91" s="218">
        <f t="shared" si="15"/>
        <v>0</v>
      </c>
      <c r="I91" s="218">
        <f t="shared" si="15"/>
        <v>0</v>
      </c>
      <c r="J91" s="218">
        <f t="shared" si="15"/>
        <v>0</v>
      </c>
      <c r="K91" s="218">
        <f t="shared" si="15"/>
        <v>0</v>
      </c>
      <c r="L91" s="218">
        <f t="shared" si="15"/>
        <v>0</v>
      </c>
      <c r="M91" s="219">
        <f t="shared" si="15"/>
        <v>0</v>
      </c>
      <c r="N91" s="219">
        <f t="shared" si="15"/>
        <v>0</v>
      </c>
      <c r="O91" s="218">
        <f t="shared" si="15"/>
        <v>0</v>
      </c>
      <c r="P91" s="218">
        <f t="shared" si="15"/>
        <v>0</v>
      </c>
      <c r="Q91" s="218">
        <f t="shared" si="15"/>
        <v>0</v>
      </c>
      <c r="R91" s="218">
        <f t="shared" si="15"/>
        <v>0</v>
      </c>
      <c r="S91" s="218">
        <f t="shared" si="15"/>
        <v>0</v>
      </c>
      <c r="T91" s="219">
        <f t="shared" si="15"/>
        <v>0</v>
      </c>
      <c r="U91" s="219">
        <f t="shared" si="15"/>
        <v>0</v>
      </c>
      <c r="V91" s="218">
        <f t="shared" si="15"/>
        <v>0</v>
      </c>
      <c r="W91" s="218">
        <f t="shared" si="15"/>
        <v>0</v>
      </c>
      <c r="X91" s="218">
        <f t="shared" si="15"/>
        <v>0</v>
      </c>
      <c r="Y91" s="218">
        <f t="shared" si="15"/>
        <v>0</v>
      </c>
      <c r="Z91" s="218">
        <f t="shared" si="15"/>
        <v>0</v>
      </c>
      <c r="AA91" s="219">
        <f t="shared" si="15"/>
        <v>0</v>
      </c>
      <c r="AB91" s="219">
        <f t="shared" si="15"/>
        <v>0</v>
      </c>
      <c r="AC91" s="218">
        <f t="shared" si="15"/>
        <v>0</v>
      </c>
      <c r="AD91" s="218">
        <f t="shared" si="15"/>
        <v>0</v>
      </c>
      <c r="AE91" s="218">
        <f t="shared" si="15"/>
        <v>0</v>
      </c>
      <c r="AF91" s="218">
        <f t="shared" si="15"/>
        <v>0</v>
      </c>
      <c r="AG91" s="218">
        <f t="shared" si="15"/>
        <v>0</v>
      </c>
      <c r="AH91" s="236">
        <f t="shared" si="15"/>
        <v>0</v>
      </c>
    </row>
    <row r="92" spans="1:34" outlineLevel="1" x14ac:dyDescent="0.3">
      <c r="A92" s="240">
        <f t="shared" si="7"/>
        <v>43069</v>
      </c>
      <c r="B92" s="58"/>
      <c r="C92" s="59">
        <f t="shared" si="13"/>
        <v>0</v>
      </c>
      <c r="D92" s="222">
        <f t="shared" si="15"/>
        <v>0</v>
      </c>
      <c r="E92" s="222">
        <f t="shared" si="15"/>
        <v>0</v>
      </c>
      <c r="F92" s="219">
        <f t="shared" si="15"/>
        <v>0</v>
      </c>
      <c r="G92" s="219">
        <f t="shared" si="15"/>
        <v>0</v>
      </c>
      <c r="H92" s="222">
        <f t="shared" si="15"/>
        <v>0</v>
      </c>
      <c r="I92" s="222">
        <f t="shared" si="15"/>
        <v>0</v>
      </c>
      <c r="J92" s="222">
        <f t="shared" si="15"/>
        <v>0</v>
      </c>
      <c r="K92" s="222">
        <f t="shared" si="15"/>
        <v>0</v>
      </c>
      <c r="L92" s="222">
        <f t="shared" si="15"/>
        <v>0</v>
      </c>
      <c r="M92" s="219">
        <f t="shared" si="15"/>
        <v>0</v>
      </c>
      <c r="N92" s="219">
        <f t="shared" si="15"/>
        <v>0</v>
      </c>
      <c r="O92" s="222">
        <f t="shared" si="15"/>
        <v>0</v>
      </c>
      <c r="P92" s="222">
        <f t="shared" si="15"/>
        <v>0</v>
      </c>
      <c r="Q92" s="222">
        <f t="shared" si="15"/>
        <v>0</v>
      </c>
      <c r="R92" s="222">
        <f t="shared" si="15"/>
        <v>0</v>
      </c>
      <c r="S92" s="222">
        <f t="shared" si="15"/>
        <v>0</v>
      </c>
      <c r="T92" s="219">
        <f t="shared" si="15"/>
        <v>0</v>
      </c>
      <c r="U92" s="219">
        <f t="shared" si="15"/>
        <v>0</v>
      </c>
      <c r="V92" s="222">
        <f t="shared" si="15"/>
        <v>0</v>
      </c>
      <c r="W92" s="222">
        <f t="shared" si="15"/>
        <v>0</v>
      </c>
      <c r="X92" s="222">
        <f t="shared" si="15"/>
        <v>0</v>
      </c>
      <c r="Y92" s="222">
        <f t="shared" si="15"/>
        <v>0</v>
      </c>
      <c r="Z92" s="222">
        <f t="shared" si="15"/>
        <v>0</v>
      </c>
      <c r="AA92" s="219">
        <f t="shared" si="15"/>
        <v>0</v>
      </c>
      <c r="AB92" s="219">
        <f t="shared" si="15"/>
        <v>0</v>
      </c>
      <c r="AC92" s="222">
        <f t="shared" si="15"/>
        <v>0</v>
      </c>
      <c r="AD92" s="222">
        <f t="shared" si="15"/>
        <v>0</v>
      </c>
      <c r="AE92" s="222">
        <f t="shared" si="15"/>
        <v>0</v>
      </c>
      <c r="AF92" s="222">
        <f t="shared" si="15"/>
        <v>0</v>
      </c>
      <c r="AG92" s="222">
        <f t="shared" si="15"/>
        <v>0</v>
      </c>
      <c r="AH92" s="237">
        <f t="shared" si="15"/>
        <v>0</v>
      </c>
    </row>
    <row r="93" spans="1:34" x14ac:dyDescent="0.3">
      <c r="A93" s="57"/>
      <c r="B93" s="38"/>
      <c r="C93" s="328">
        <f t="shared" ref="C93:AH93" si="16">C82-C60</f>
        <v>-473497</v>
      </c>
      <c r="D93" s="67">
        <f t="shared" si="16"/>
        <v>-28672</v>
      </c>
      <c r="E93" s="67">
        <f t="shared" si="16"/>
        <v>-28672</v>
      </c>
      <c r="F93" s="67">
        <f t="shared" si="16"/>
        <v>-28160</v>
      </c>
      <c r="G93" s="67">
        <f t="shared" si="16"/>
        <v>-17589</v>
      </c>
      <c r="H93" s="67">
        <f t="shared" si="16"/>
        <v>-14110</v>
      </c>
      <c r="I93" s="67">
        <f t="shared" si="16"/>
        <v>-14525</v>
      </c>
      <c r="J93" s="67">
        <f t="shared" si="16"/>
        <v>-14525</v>
      </c>
      <c r="K93" s="67">
        <f t="shared" si="16"/>
        <v>-14525</v>
      </c>
      <c r="L93" s="67">
        <f t="shared" si="16"/>
        <v>-17120</v>
      </c>
      <c r="M93" s="67">
        <f t="shared" si="16"/>
        <v>-21456</v>
      </c>
      <c r="N93" s="67">
        <f t="shared" si="16"/>
        <v>-17138</v>
      </c>
      <c r="O93" s="67">
        <f t="shared" si="16"/>
        <v>-14525</v>
      </c>
      <c r="P93" s="67">
        <f t="shared" si="16"/>
        <v>-14525</v>
      </c>
      <c r="Q93" s="67">
        <f t="shared" si="16"/>
        <v>-14110</v>
      </c>
      <c r="R93" s="67">
        <f t="shared" si="16"/>
        <v>-14110</v>
      </c>
      <c r="S93" s="67">
        <f t="shared" si="16"/>
        <v>-17138</v>
      </c>
      <c r="T93" s="67">
        <f t="shared" si="16"/>
        <v>-16170</v>
      </c>
      <c r="U93" s="67">
        <f t="shared" si="16"/>
        <v>-11818</v>
      </c>
      <c r="V93" s="67">
        <f t="shared" si="16"/>
        <v>-8343</v>
      </c>
      <c r="W93" s="67">
        <f t="shared" si="16"/>
        <v>-8343</v>
      </c>
      <c r="X93" s="67">
        <f t="shared" si="16"/>
        <v>-8343</v>
      </c>
      <c r="Y93" s="67">
        <f t="shared" si="16"/>
        <v>-10640</v>
      </c>
      <c r="Z93" s="67">
        <f t="shared" si="16"/>
        <v>-11742</v>
      </c>
      <c r="AA93" s="67">
        <f t="shared" si="16"/>
        <v>-15639</v>
      </c>
      <c r="AB93" s="67">
        <f t="shared" si="16"/>
        <v>-15639</v>
      </c>
      <c r="AC93" s="67">
        <f t="shared" si="16"/>
        <v>-11151</v>
      </c>
      <c r="AD93" s="67">
        <f t="shared" si="16"/>
        <v>-11151</v>
      </c>
      <c r="AE93" s="67">
        <f t="shared" si="16"/>
        <v>-11151</v>
      </c>
      <c r="AF93" s="67">
        <f t="shared" si="16"/>
        <v>-11151</v>
      </c>
      <c r="AG93" s="67">
        <f t="shared" si="16"/>
        <v>-14178</v>
      </c>
      <c r="AH93" s="67">
        <f t="shared" si="16"/>
        <v>-17138</v>
      </c>
    </row>
    <row r="94" spans="1:34" ht="15.6" x14ac:dyDescent="0.3">
      <c r="C94" s="283"/>
    </row>
    <row r="95" spans="1:34" ht="15.6" x14ac:dyDescent="0.3">
      <c r="C95" s="284"/>
    </row>
    <row r="96" spans="1:34" x14ac:dyDescent="0.3">
      <c r="C96" s="68">
        <f t="shared" ref="C96:T96" si="17">C44</f>
        <v>42978</v>
      </c>
      <c r="D96" s="68">
        <f t="shared" si="17"/>
        <v>42985</v>
      </c>
      <c r="E96" s="68">
        <f t="shared" si="17"/>
        <v>42992</v>
      </c>
      <c r="F96" s="68">
        <f t="shared" si="17"/>
        <v>42999</v>
      </c>
      <c r="G96" s="68">
        <f t="shared" si="17"/>
        <v>43006</v>
      </c>
      <c r="H96" s="68">
        <f t="shared" si="17"/>
        <v>43013</v>
      </c>
      <c r="I96" s="68">
        <f t="shared" si="17"/>
        <v>43020</v>
      </c>
      <c r="J96" s="68">
        <f t="shared" si="17"/>
        <v>43027</v>
      </c>
      <c r="K96" s="68">
        <f t="shared" si="17"/>
        <v>43034</v>
      </c>
      <c r="L96" s="68">
        <f t="shared" si="17"/>
        <v>43041</v>
      </c>
      <c r="M96" s="68">
        <f t="shared" si="17"/>
        <v>43048</v>
      </c>
      <c r="N96" s="68">
        <f t="shared" si="17"/>
        <v>43055</v>
      </c>
      <c r="O96" s="68">
        <f t="shared" si="17"/>
        <v>43062</v>
      </c>
      <c r="P96" s="68">
        <f t="shared" si="17"/>
        <v>43069</v>
      </c>
      <c r="Q96" s="68">
        <f t="shared" si="17"/>
        <v>43076</v>
      </c>
      <c r="R96" s="68">
        <f t="shared" si="17"/>
        <v>43083</v>
      </c>
      <c r="S96" s="68">
        <f t="shared" si="17"/>
        <v>43090</v>
      </c>
      <c r="T96" s="68">
        <f t="shared" si="17"/>
        <v>43097</v>
      </c>
      <c r="U96" s="69"/>
      <c r="V96" s="69"/>
    </row>
    <row r="97" spans="1:34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4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4" x14ac:dyDescent="0.3">
      <c r="A99" s="447" t="s">
        <v>32</v>
      </c>
      <c r="B99" s="448"/>
      <c r="C99" s="89"/>
      <c r="D99" s="89"/>
      <c r="E99" s="89">
        <v>62100</v>
      </c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4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4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4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4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4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4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4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4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4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4" x14ac:dyDescent="0.3">
      <c r="U109" s="107"/>
      <c r="V109" s="107"/>
    </row>
    <row r="110" spans="1:34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4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  <c r="AH111" s="48">
        <v>31</v>
      </c>
    </row>
    <row r="112" spans="1:34" s="92" customFormat="1" x14ac:dyDescent="0.3">
      <c r="A112" s="51" t="s">
        <v>29</v>
      </c>
      <c r="B112" s="52"/>
      <c r="C112" s="105">
        <f>C60/C8</f>
        <v>411.02170138888891</v>
      </c>
      <c r="D112" s="55">
        <v>512</v>
      </c>
      <c r="E112" s="55">
        <v>512</v>
      </c>
      <c r="F112" s="55">
        <v>512</v>
      </c>
      <c r="G112" s="55">
        <v>451</v>
      </c>
      <c r="H112" s="55">
        <v>415</v>
      </c>
      <c r="I112" s="55">
        <v>415</v>
      </c>
      <c r="J112" s="55">
        <v>415</v>
      </c>
      <c r="K112" s="55">
        <v>415</v>
      </c>
      <c r="L112" s="55">
        <v>428</v>
      </c>
      <c r="M112" s="55">
        <v>447</v>
      </c>
      <c r="N112" s="55">
        <v>418</v>
      </c>
      <c r="O112" s="55">
        <v>415</v>
      </c>
      <c r="P112" s="55">
        <v>415</v>
      </c>
      <c r="Q112" s="55">
        <v>415</v>
      </c>
      <c r="R112" s="55">
        <v>415</v>
      </c>
      <c r="S112" s="55">
        <v>451</v>
      </c>
      <c r="T112" s="55">
        <v>330</v>
      </c>
      <c r="U112" s="55">
        <v>311</v>
      </c>
      <c r="V112" s="55">
        <v>309</v>
      </c>
      <c r="W112" s="55">
        <v>309</v>
      </c>
      <c r="X112" s="55">
        <v>309</v>
      </c>
      <c r="Y112" s="55">
        <v>304</v>
      </c>
      <c r="Z112" s="55">
        <v>309</v>
      </c>
      <c r="AA112" s="55">
        <v>401</v>
      </c>
      <c r="AB112" s="55">
        <v>401</v>
      </c>
      <c r="AC112" s="55">
        <v>413</v>
      </c>
      <c r="AD112" s="55">
        <v>413</v>
      </c>
      <c r="AE112" s="55">
        <v>413</v>
      </c>
      <c r="AF112" s="55">
        <v>413</v>
      </c>
      <c r="AG112" s="55">
        <v>417</v>
      </c>
      <c r="AH112" s="55">
        <v>418</v>
      </c>
    </row>
    <row r="113" spans="1:34" hidden="1" x14ac:dyDescent="0.3">
      <c r="A113" s="57">
        <f t="shared" ref="A113:A144" si="18">+A61</f>
        <v>42102</v>
      </c>
      <c r="B113" s="58"/>
      <c r="C113" s="59">
        <f t="shared" ref="C113:C144" si="19">IF(C9=0,0,C61/C9)</f>
        <v>173.23745579150585</v>
      </c>
      <c r="D113" s="61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  <c r="AF113" s="61">
        <v>367.90249999999997</v>
      </c>
      <c r="AG113" s="63">
        <v>367.90249999999997</v>
      </c>
      <c r="AH113" s="63">
        <v>356.95</v>
      </c>
    </row>
    <row r="114" spans="1:34" hidden="1" x14ac:dyDescent="0.3">
      <c r="A114" s="57">
        <f t="shared" si="18"/>
        <v>42123</v>
      </c>
      <c r="B114" s="58"/>
      <c r="C114" s="282">
        <f t="shared" si="19"/>
        <v>173.70408591800353</v>
      </c>
      <c r="D114" s="61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  <c r="AF114" s="61">
        <v>351.33609999999999</v>
      </c>
      <c r="AG114" s="63">
        <v>351.33609999999999</v>
      </c>
      <c r="AH114" s="63">
        <v>338.12060000000002</v>
      </c>
    </row>
    <row r="115" spans="1:34" hidden="1" outlineLevel="1" x14ac:dyDescent="0.3">
      <c r="A115" s="57">
        <f t="shared" si="18"/>
        <v>42142</v>
      </c>
      <c r="B115" s="58"/>
      <c r="C115" s="59">
        <f t="shared" si="19"/>
        <v>178.15924610281922</v>
      </c>
      <c r="D115" s="61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  <c r="AF115" s="61">
        <v>351.33609999999999</v>
      </c>
      <c r="AG115" s="63">
        <v>351.33609999999999</v>
      </c>
      <c r="AH115" s="63">
        <v>338.12060000000002</v>
      </c>
    </row>
    <row r="116" spans="1:34" hidden="1" outlineLevel="1" x14ac:dyDescent="0.3">
      <c r="A116" s="57">
        <f t="shared" si="18"/>
        <v>42157</v>
      </c>
      <c r="B116" s="58"/>
      <c r="C116" s="59">
        <f t="shared" si="19"/>
        <v>176.02857430769234</v>
      </c>
      <c r="D116" s="61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  <c r="AF116" s="61">
        <v>360.85250000000002</v>
      </c>
      <c r="AG116" s="63">
        <v>365.47629999999998</v>
      </c>
      <c r="AH116" s="63">
        <v>353.78059999999999</v>
      </c>
    </row>
    <row r="117" spans="1:34" hidden="1" outlineLevel="1" x14ac:dyDescent="0.3">
      <c r="A117" s="57">
        <f t="shared" si="18"/>
        <v>42172</v>
      </c>
      <c r="B117" s="58"/>
      <c r="C117" s="59">
        <f t="shared" si="19"/>
        <v>166.32933613916944</v>
      </c>
      <c r="D117" s="61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  <c r="AF117" s="61">
        <v>361.84199999999998</v>
      </c>
      <c r="AG117" s="63">
        <v>368.322</v>
      </c>
      <c r="AH117" s="63">
        <v>359.66879999999998</v>
      </c>
    </row>
    <row r="118" spans="1:34" hidden="1" outlineLevel="1" x14ac:dyDescent="0.3">
      <c r="A118" s="57">
        <f t="shared" si="18"/>
        <v>42193</v>
      </c>
      <c r="B118" s="58"/>
      <c r="C118" s="59">
        <f t="shared" si="19"/>
        <v>174.74391636363637</v>
      </c>
      <c r="D118" s="61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  <c r="AF118" s="61">
        <v>362.46350000000001</v>
      </c>
      <c r="AG118" s="63">
        <v>366.04199999999997</v>
      </c>
      <c r="AH118" s="63">
        <v>370.43700000000001</v>
      </c>
    </row>
    <row r="119" spans="1:34" hidden="1" outlineLevel="1" x14ac:dyDescent="0.3">
      <c r="A119" s="57">
        <f t="shared" si="18"/>
        <v>42200</v>
      </c>
      <c r="B119" s="58"/>
      <c r="C119" s="59">
        <f t="shared" si="19"/>
        <v>200.05282523616734</v>
      </c>
      <c r="D119" s="61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  <c r="AF119" s="61">
        <v>361.01960000000003</v>
      </c>
      <c r="AG119" s="63">
        <v>366.96350000000001</v>
      </c>
      <c r="AH119" s="63">
        <v>371.25209999999998</v>
      </c>
    </row>
    <row r="120" spans="1:34" hidden="1" outlineLevel="1" x14ac:dyDescent="0.3">
      <c r="A120" s="57">
        <f t="shared" si="18"/>
        <v>42207</v>
      </c>
      <c r="B120" s="58"/>
      <c r="C120" s="59">
        <f t="shared" si="19"/>
        <v>186.6314526258206</v>
      </c>
      <c r="D120" s="61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  <c r="AF120" s="61">
        <v>360.82170000000002</v>
      </c>
      <c r="AG120" s="63">
        <v>375.55689999999998</v>
      </c>
      <c r="AH120" s="63">
        <v>393.38650000000001</v>
      </c>
    </row>
    <row r="121" spans="1:34" hidden="1" outlineLevel="1" x14ac:dyDescent="0.3">
      <c r="A121" s="57">
        <f t="shared" si="18"/>
        <v>42214</v>
      </c>
      <c r="B121" s="58"/>
      <c r="C121" s="59">
        <f t="shared" si="19"/>
        <v>184.79197417989423</v>
      </c>
      <c r="D121" s="61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  <c r="AF121" s="61">
        <v>359.66609999999997</v>
      </c>
      <c r="AG121" s="63">
        <v>373.87169999999998</v>
      </c>
      <c r="AH121" s="63">
        <v>390.8537</v>
      </c>
    </row>
    <row r="122" spans="1:34" hidden="1" outlineLevel="1" x14ac:dyDescent="0.3">
      <c r="A122" s="57">
        <f t="shared" si="18"/>
        <v>42221</v>
      </c>
      <c r="B122" s="58"/>
      <c r="C122" s="59">
        <f t="shared" si="19"/>
        <v>181.72189947643977</v>
      </c>
      <c r="D122" s="61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  <c r="AF122" s="61">
        <v>360.82170000000002</v>
      </c>
      <c r="AG122" s="63">
        <v>375.55689999999998</v>
      </c>
      <c r="AH122" s="63">
        <v>391.92779999999999</v>
      </c>
    </row>
    <row r="123" spans="1:34" hidden="1" outlineLevel="1" x14ac:dyDescent="0.3">
      <c r="A123" s="57">
        <f t="shared" si="18"/>
        <v>42228</v>
      </c>
      <c r="B123" s="58"/>
      <c r="C123" s="59">
        <f t="shared" si="19"/>
        <v>178.20000634469699</v>
      </c>
      <c r="D123" s="61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  <c r="AF123" s="61">
        <v>361.56939999999997</v>
      </c>
      <c r="AG123" s="63">
        <v>375.8383</v>
      </c>
      <c r="AH123" s="63">
        <v>391.64460000000003</v>
      </c>
    </row>
    <row r="124" spans="1:34" hidden="1" outlineLevel="1" x14ac:dyDescent="0.3">
      <c r="A124" s="57">
        <f t="shared" si="18"/>
        <v>42235</v>
      </c>
      <c r="B124" s="58"/>
      <c r="C124" s="59">
        <f t="shared" si="19"/>
        <v>195.80727818181819</v>
      </c>
      <c r="D124" s="61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  <c r="AF124" s="61">
        <v>367.06310000000002</v>
      </c>
      <c r="AG124" s="63">
        <v>377.63780000000003</v>
      </c>
      <c r="AH124" s="63">
        <v>399.46280000000002</v>
      </c>
    </row>
    <row r="125" spans="1:34" hidden="1" outlineLevel="1" x14ac:dyDescent="0.3">
      <c r="A125" s="57">
        <f t="shared" si="18"/>
        <v>42242</v>
      </c>
      <c r="B125" s="58"/>
      <c r="C125" s="59">
        <f t="shared" si="19"/>
        <v>202.59789836363638</v>
      </c>
      <c r="D125" s="61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  <c r="AF125" s="61">
        <v>368.28629999999998</v>
      </c>
      <c r="AG125" s="63">
        <v>378.50760000000002</v>
      </c>
      <c r="AH125" s="63">
        <v>389.99259999999998</v>
      </c>
    </row>
    <row r="126" spans="1:34" hidden="1" outlineLevel="1" x14ac:dyDescent="0.3">
      <c r="A126" s="57">
        <f t="shared" si="18"/>
        <v>42249</v>
      </c>
      <c r="B126" s="58"/>
      <c r="C126" s="59">
        <f t="shared" si="19"/>
        <v>200.51763063291139</v>
      </c>
      <c r="D126" s="61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  <c r="AF126" s="61">
        <v>373.54020000000003</v>
      </c>
      <c r="AG126" s="63">
        <v>383.90480000000002</v>
      </c>
      <c r="AH126" s="63">
        <v>394.82639999999998</v>
      </c>
    </row>
    <row r="127" spans="1:34" hidden="1" outlineLevel="1" x14ac:dyDescent="0.3">
      <c r="A127" s="57">
        <f t="shared" si="18"/>
        <v>42256</v>
      </c>
      <c r="B127" s="58"/>
      <c r="C127" s="59">
        <f t="shared" si="19"/>
        <v>198.83491633624106</v>
      </c>
      <c r="D127" s="61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  <c r="AF127" s="61">
        <v>372.79379999999998</v>
      </c>
      <c r="AG127" s="63">
        <v>380.51760000000002</v>
      </c>
      <c r="AH127" s="63">
        <v>390.78890000000001</v>
      </c>
    </row>
    <row r="128" spans="1:34" hidden="1" outlineLevel="1" x14ac:dyDescent="0.3">
      <c r="A128" s="57">
        <f t="shared" si="18"/>
        <v>42263</v>
      </c>
      <c r="B128" s="58"/>
      <c r="C128" s="59">
        <f t="shared" si="19"/>
        <v>198.39971316590564</v>
      </c>
      <c r="D128" s="61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  <c r="AF128" s="61">
        <v>369.23360000000002</v>
      </c>
      <c r="AG128" s="63">
        <v>377.22750000000002</v>
      </c>
      <c r="AH128" s="63">
        <v>388.66449999999998</v>
      </c>
    </row>
    <row r="129" spans="1:34" hidden="1" outlineLevel="1" x14ac:dyDescent="0.3">
      <c r="A129" s="57">
        <f t="shared" si="18"/>
        <v>42270</v>
      </c>
      <c r="B129" s="58"/>
      <c r="C129" s="59">
        <f t="shared" si="19"/>
        <v>206.54275225362875</v>
      </c>
      <c r="D129" s="61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  <c r="AF129" s="61">
        <v>375.0702</v>
      </c>
      <c r="AG129" s="63">
        <v>382.36759999999998</v>
      </c>
      <c r="AH129" s="63">
        <v>392.8066</v>
      </c>
    </row>
    <row r="130" spans="1:34" hidden="1" outlineLevel="1" x14ac:dyDescent="0.3">
      <c r="A130" s="57">
        <f t="shared" si="18"/>
        <v>42277</v>
      </c>
      <c r="B130" s="58"/>
      <c r="C130" s="59">
        <f t="shared" si="19"/>
        <v>210.76447369165487</v>
      </c>
      <c r="D130" s="61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  <c r="AF130" s="61">
        <v>381.17610000000002</v>
      </c>
      <c r="AG130" s="63">
        <v>386.14830000000001</v>
      </c>
      <c r="AH130" s="63">
        <v>395.72899999999998</v>
      </c>
    </row>
    <row r="131" spans="1:34" collapsed="1" x14ac:dyDescent="0.3">
      <c r="A131" s="238">
        <f t="shared" si="18"/>
        <v>42978</v>
      </c>
      <c r="B131" s="58"/>
      <c r="C131" s="59">
        <f t="shared" si="19"/>
        <v>0</v>
      </c>
      <c r="D131" s="214">
        <f>IFERROR(AVERAGEIF('Pick up PMC'!BZ4:BZ6,"&gt;0"),0)</f>
        <v>0</v>
      </c>
      <c r="E131" s="214">
        <f>IFERROR(AVERAGEIF('Pick up PMC'!CA4:CA6,"&gt;0"),0)</f>
        <v>0</v>
      </c>
      <c r="F131" s="219">
        <f>IFERROR(AVERAGEIF('Pick up PMC'!CB4:CB6,"&gt;0"),0)</f>
        <v>0</v>
      </c>
      <c r="G131" s="219">
        <f>IFERROR(AVERAGEIF('Pick up PMC'!CC4:CC6,"&gt;0"),0)</f>
        <v>0</v>
      </c>
      <c r="H131" s="214">
        <f>IFERROR(AVERAGEIF('Pick up PMC'!CD4:CD6,"&gt;0"),0)</f>
        <v>0</v>
      </c>
      <c r="I131" s="214">
        <f>IFERROR(AVERAGEIF('Pick up PMC'!CE4:CE6,"&gt;0"),0)</f>
        <v>0</v>
      </c>
      <c r="J131" s="214">
        <f>IFERROR(AVERAGEIF('Pick up PMC'!CF4:CF6,"&gt;0"),0)</f>
        <v>0</v>
      </c>
      <c r="K131" s="214">
        <f>IFERROR(AVERAGEIF('Pick up PMC'!CG4:CG6,"&gt;0"),0)</f>
        <v>0</v>
      </c>
      <c r="L131" s="214">
        <f>IFERROR(AVERAGEIF('Pick up PMC'!CH4:CH6,"&gt;0"),0)</f>
        <v>0</v>
      </c>
      <c r="M131" s="219">
        <f>IFERROR(AVERAGEIF('Pick up PMC'!CI4:CI6,"&gt;0"),0)</f>
        <v>0</v>
      </c>
      <c r="N131" s="219">
        <f>IFERROR(AVERAGEIF('Pick up PMC'!CJ4:CJ6,"&gt;0"),0)</f>
        <v>0</v>
      </c>
      <c r="O131" s="214">
        <f>IFERROR(AVERAGEIF('Pick up PMC'!CK4:CK6,"&gt;0"),0)</f>
        <v>0</v>
      </c>
      <c r="P131" s="214">
        <f>IFERROR(AVERAGEIF('Pick up PMC'!CL4:CL6,"&gt;0"),0)</f>
        <v>0</v>
      </c>
      <c r="Q131" s="214">
        <f>IFERROR(AVERAGEIF('Pick up PMC'!CM4:CM6,"&gt;0"),0)</f>
        <v>0</v>
      </c>
      <c r="R131" s="214">
        <f>IFERROR(AVERAGEIF('Pick up PMC'!CN4:CN6,"&gt;0"),0)</f>
        <v>0</v>
      </c>
      <c r="S131" s="214">
        <f>IFERROR(AVERAGEIF('Pick up PMC'!CO4:CO6,"&gt;0"),0)</f>
        <v>0</v>
      </c>
      <c r="T131" s="219">
        <f>IFERROR(AVERAGEIF('Pick up PMC'!CP4:CP6,"&gt;0"),0)</f>
        <v>0</v>
      </c>
      <c r="U131" s="219">
        <f>IFERROR(AVERAGEIF('Pick up PMC'!CQ4:CQ6,"&gt;0"),0)</f>
        <v>0</v>
      </c>
      <c r="V131" s="214">
        <f>IFERROR(AVERAGEIF('Pick up PMC'!CR4:CR6,"&gt;0"),0)</f>
        <v>0</v>
      </c>
      <c r="W131" s="214">
        <f>IFERROR(AVERAGEIF('Pick up PMC'!CS4:CS6,"&gt;0"),0)</f>
        <v>0</v>
      </c>
      <c r="X131" s="214">
        <f>IFERROR(AVERAGEIF('Pick up PMC'!CT4:CT6,"&gt;0"),0)</f>
        <v>0</v>
      </c>
      <c r="Y131" s="214">
        <f>IFERROR(AVERAGEIF('Pick up PMC'!CU4:CU6,"&gt;0"),0)</f>
        <v>0</v>
      </c>
      <c r="Z131" s="214">
        <f>IFERROR(AVERAGEIF('Pick up PMC'!CV4:CV6,"&gt;0"),0)</f>
        <v>0</v>
      </c>
      <c r="AA131" s="219">
        <f>IFERROR(AVERAGEIF('Pick up PMC'!CW4:CW6,"&gt;0"),0)</f>
        <v>0</v>
      </c>
      <c r="AB131" s="219">
        <f>IFERROR(AVERAGEIF('Pick up PMC'!CX4:CX6,"&gt;0"),0)</f>
        <v>0</v>
      </c>
      <c r="AC131" s="214">
        <f>IFERROR(AVERAGEIF('Pick up PMC'!CY4:CY6,"&gt;0"),0)</f>
        <v>0</v>
      </c>
      <c r="AD131" s="214">
        <f>IFERROR(AVERAGEIF('Pick up PMC'!CZ4:CZ6,"&gt;0"),0)</f>
        <v>0</v>
      </c>
      <c r="AE131" s="214">
        <f>IFERROR(AVERAGEIF('Pick up PMC'!DA4:DA6,"&gt;0"),0)</f>
        <v>0</v>
      </c>
      <c r="AF131" s="214">
        <f>IFERROR(AVERAGEIF('Pick up PMC'!DB4:DB6,"&gt;0"),0)</f>
        <v>0</v>
      </c>
      <c r="AG131" s="214">
        <f>IFERROR(AVERAGEIF('Pick up PMC'!DC4:DC6,"&gt;0"),0)</f>
        <v>0</v>
      </c>
      <c r="AH131" s="236">
        <f>IFERROR(AVERAGEIF('Pick up PMC'!DD4:DD6,"&gt;0"),0)</f>
        <v>0</v>
      </c>
    </row>
    <row r="132" spans="1:34" x14ac:dyDescent="0.3">
      <c r="A132" s="239">
        <f t="shared" si="18"/>
        <v>42985</v>
      </c>
      <c r="B132" s="58"/>
      <c r="C132" s="59">
        <f t="shared" si="19"/>
        <v>300</v>
      </c>
      <c r="D132" s="218">
        <f>IFERROR(AVERAGEIF('Pick up PMC'!BZ4:BZ9,"&gt;0"),0)</f>
        <v>0</v>
      </c>
      <c r="E132" s="218">
        <f>IFERROR(AVERAGEIF('Pick up PMC'!CA4:CA9,"&gt;0"),0)</f>
        <v>0</v>
      </c>
      <c r="F132" s="219">
        <f>IFERROR(AVERAGEIF('Pick up PMC'!CB4:CB9,"&gt;0"),0)</f>
        <v>0</v>
      </c>
      <c r="G132" s="219">
        <f>IFERROR(AVERAGEIF('Pick up PMC'!CC4:CC9,"&gt;0"),0)</f>
        <v>0</v>
      </c>
      <c r="H132" s="218">
        <f>IFERROR(AVERAGEIF('Pick up PMC'!CD4:CD9,"&gt;0"),0)</f>
        <v>0</v>
      </c>
      <c r="I132" s="218">
        <f>IFERROR(AVERAGEIF('Pick up PMC'!CE4:CE9,"&gt;0"),0)</f>
        <v>0</v>
      </c>
      <c r="J132" s="218">
        <f>IFERROR(AVERAGEIF('Pick up PMC'!CF4:CF9,"&gt;0"),0)</f>
        <v>0</v>
      </c>
      <c r="K132" s="218">
        <f>IFERROR(AVERAGEIF('Pick up PMC'!CG4:CG9,"&gt;0"),0)</f>
        <v>0</v>
      </c>
      <c r="L132" s="218">
        <f>IFERROR(AVERAGEIF('Pick up PMC'!CH4:CH9,"&gt;0"),0)</f>
        <v>0</v>
      </c>
      <c r="M132" s="219">
        <f>IFERROR(AVERAGEIF('Pick up PMC'!CI4:CI9,"&gt;0"),0)</f>
        <v>0</v>
      </c>
      <c r="N132" s="219">
        <f>IFERROR(AVERAGEIF('Pick up PMC'!CJ4:CJ9,"&gt;0"),0)</f>
        <v>300</v>
      </c>
      <c r="O132" s="218">
        <f>IFERROR(AVERAGEIF('Pick up PMC'!CK4:CK9,"&gt;0"),0)</f>
        <v>300</v>
      </c>
      <c r="P132" s="218">
        <f>IFERROR(AVERAGEIF('Pick up PMC'!CL4:CL9,"&gt;0"),0)</f>
        <v>300</v>
      </c>
      <c r="Q132" s="218">
        <f>IFERROR(AVERAGEIF('Pick up PMC'!CM4:CM9,"&gt;0"),0)</f>
        <v>0</v>
      </c>
      <c r="R132" s="218">
        <f>IFERROR(AVERAGEIF('Pick up PMC'!CN4:CN9,"&gt;0"),0)</f>
        <v>0</v>
      </c>
      <c r="S132" s="218">
        <f>IFERROR(AVERAGEIF('Pick up PMC'!CO4:CO9,"&gt;0"),0)</f>
        <v>0</v>
      </c>
      <c r="T132" s="219">
        <f>IFERROR(AVERAGEIF('Pick up PMC'!CP4:CP9,"&gt;0"),0)</f>
        <v>0</v>
      </c>
      <c r="U132" s="219">
        <f>IFERROR(AVERAGEIF('Pick up PMC'!CQ4:CQ9,"&gt;0"),0)</f>
        <v>0</v>
      </c>
      <c r="V132" s="218">
        <f>IFERROR(AVERAGEIF('Pick up PMC'!CR4:CR9,"&gt;0"),0)</f>
        <v>0</v>
      </c>
      <c r="W132" s="218">
        <f>IFERROR(AVERAGEIF('Pick up PMC'!CS4:CS9,"&gt;0"),0)</f>
        <v>0</v>
      </c>
      <c r="X132" s="218">
        <f>IFERROR(AVERAGEIF('Pick up PMC'!CT4:CT9,"&gt;0"),0)</f>
        <v>0</v>
      </c>
      <c r="Y132" s="218">
        <f>IFERROR(AVERAGEIF('Pick up PMC'!CU4:CU9,"&gt;0"),0)</f>
        <v>0</v>
      </c>
      <c r="Z132" s="218">
        <f>IFERROR(AVERAGEIF('Pick up PMC'!CV4:CV9,"&gt;0"),0)</f>
        <v>0</v>
      </c>
      <c r="AA132" s="219">
        <f>IFERROR(AVERAGEIF('Pick up PMC'!CW4:CW9,"&gt;0"),0)</f>
        <v>0</v>
      </c>
      <c r="AB132" s="219">
        <f>IFERROR(AVERAGEIF('Pick up PMC'!CX4:CX9,"&gt;0"),0)</f>
        <v>0</v>
      </c>
      <c r="AC132" s="218">
        <f>IFERROR(AVERAGEIF('Pick up PMC'!CY4:CY9,"&gt;0"),0)</f>
        <v>0</v>
      </c>
      <c r="AD132" s="218">
        <f>IFERROR(AVERAGEIF('Pick up PMC'!CZ4:CZ9,"&gt;0"),0)</f>
        <v>0</v>
      </c>
      <c r="AE132" s="218">
        <f>IFERROR(AVERAGEIF('Pick up PMC'!DA4:DA9,"&gt;0"),0)</f>
        <v>0</v>
      </c>
      <c r="AF132" s="218">
        <f>IFERROR(AVERAGEIF('Pick up PMC'!DB4:DB9,"&gt;0"),0)</f>
        <v>0</v>
      </c>
      <c r="AG132" s="218">
        <f>IFERROR(AVERAGEIF('Pick up PMC'!DC4:DC9,"&gt;0"),0)</f>
        <v>0</v>
      </c>
      <c r="AH132" s="236">
        <f>IFERROR(AVERAGEIF('Pick up PMC'!DD4:DD9,"&gt;0"),0)</f>
        <v>0</v>
      </c>
    </row>
    <row r="133" spans="1:34" x14ac:dyDescent="0.3">
      <c r="A133" s="239">
        <f t="shared" si="18"/>
        <v>42992</v>
      </c>
      <c r="B133" s="58"/>
      <c r="C133" s="59">
        <f t="shared" si="19"/>
        <v>300</v>
      </c>
      <c r="D133" s="218">
        <f>IFERROR(AVERAGEIF('Pick up PMC'!BZ4:BZ12,"&gt;0"),0)</f>
        <v>0</v>
      </c>
      <c r="E133" s="218">
        <f>IFERROR(AVERAGEIF('Pick up PMC'!CA4:CA12,"&gt;0"),0)</f>
        <v>0</v>
      </c>
      <c r="F133" s="219">
        <f>IFERROR(AVERAGEIF('Pick up PMC'!CB4:CB12,"&gt;0"),0)</f>
        <v>0</v>
      </c>
      <c r="G133" s="219">
        <f>IFERROR(AVERAGEIF('Pick up PMC'!CC4:CC12,"&gt;0"),0)</f>
        <v>0</v>
      </c>
      <c r="H133" s="218">
        <f>IFERROR(AVERAGEIF('Pick up PMC'!CD4:CD12,"&gt;0"),0)</f>
        <v>0</v>
      </c>
      <c r="I133" s="218">
        <f>IFERROR(AVERAGEIF('Pick up PMC'!CE4:CE12,"&gt;0"),0)</f>
        <v>0</v>
      </c>
      <c r="J133" s="218">
        <f>IFERROR(AVERAGEIF('Pick up PMC'!CF4:CF12,"&gt;0"),0)</f>
        <v>0</v>
      </c>
      <c r="K133" s="218">
        <f>IFERROR(AVERAGEIF('Pick up PMC'!CG4:CG12,"&gt;0"),0)</f>
        <v>0</v>
      </c>
      <c r="L133" s="218">
        <f>IFERROR(AVERAGEIF('Pick up PMC'!CH4:CH12,"&gt;0"),0)</f>
        <v>0</v>
      </c>
      <c r="M133" s="219">
        <f>IFERROR(AVERAGEIF('Pick up PMC'!CI4:CI12,"&gt;0"),0)</f>
        <v>0</v>
      </c>
      <c r="N133" s="219">
        <f>IFERROR(AVERAGEIF('Pick up PMC'!CJ4:CJ12,"&gt;0"),0)</f>
        <v>300</v>
      </c>
      <c r="O133" s="218">
        <f>IFERROR(AVERAGEIF('Pick up PMC'!CK4:CK12,"&gt;0"),0)</f>
        <v>300</v>
      </c>
      <c r="P133" s="218">
        <f>IFERROR(AVERAGEIF('Pick up PMC'!CL4:CL12,"&gt;0"),0)</f>
        <v>300</v>
      </c>
      <c r="Q133" s="218">
        <f>IFERROR(AVERAGEIF('Pick up PMC'!CM4:CM12,"&gt;0"),0)</f>
        <v>0</v>
      </c>
      <c r="R133" s="218">
        <f>IFERROR(AVERAGEIF('Pick up PMC'!CN4:CN12,"&gt;0"),0)</f>
        <v>0</v>
      </c>
      <c r="S133" s="218">
        <f>IFERROR(AVERAGEIF('Pick up PMC'!CO4:CO12,"&gt;0"),0)</f>
        <v>0</v>
      </c>
      <c r="T133" s="219">
        <f>IFERROR(AVERAGEIF('Pick up PMC'!CP4:CP12,"&gt;0"),0)</f>
        <v>0</v>
      </c>
      <c r="U133" s="219">
        <f>IFERROR(AVERAGEIF('Pick up PMC'!CQ4:CQ12,"&gt;0"),0)</f>
        <v>0</v>
      </c>
      <c r="V133" s="218">
        <f>IFERROR(AVERAGEIF('Pick up PMC'!CR4:CR12,"&gt;0"),0)</f>
        <v>0</v>
      </c>
      <c r="W133" s="218">
        <f>IFERROR(AVERAGEIF('Pick up PMC'!CS4:CS12,"&gt;0"),0)</f>
        <v>0</v>
      </c>
      <c r="X133" s="218">
        <f>IFERROR(AVERAGEIF('Pick up PMC'!CT4:CT12,"&gt;0"),0)</f>
        <v>0</v>
      </c>
      <c r="Y133" s="218">
        <f>IFERROR(AVERAGEIF('Pick up PMC'!CU4:CU12,"&gt;0"),0)</f>
        <v>0</v>
      </c>
      <c r="Z133" s="218">
        <f>IFERROR(AVERAGEIF('Pick up PMC'!CV4:CV12,"&gt;0"),0)</f>
        <v>0</v>
      </c>
      <c r="AA133" s="219">
        <f>IFERROR(AVERAGEIF('Pick up PMC'!CW4:CW12,"&gt;0"),0)</f>
        <v>0</v>
      </c>
      <c r="AB133" s="219">
        <f>IFERROR(AVERAGEIF('Pick up PMC'!CX4:CX12,"&gt;0"),0)</f>
        <v>0</v>
      </c>
      <c r="AC133" s="218">
        <f>IFERROR(AVERAGEIF('Pick up PMC'!CY4:CY12,"&gt;0"),0)</f>
        <v>0</v>
      </c>
      <c r="AD133" s="218">
        <f>IFERROR(AVERAGEIF('Pick up PMC'!CZ4:CZ12,"&gt;0"),0)</f>
        <v>0</v>
      </c>
      <c r="AE133" s="218">
        <f>IFERROR(AVERAGEIF('Pick up PMC'!DA4:DA12,"&gt;0"),0)</f>
        <v>0</v>
      </c>
      <c r="AF133" s="218">
        <f>IFERROR(AVERAGEIF('Pick up PMC'!DB4:DB12,"&gt;0"),0)</f>
        <v>0</v>
      </c>
      <c r="AG133" s="218">
        <f>IFERROR(AVERAGEIF('Pick up PMC'!DC4:DC12,"&gt;0"),0)</f>
        <v>0</v>
      </c>
      <c r="AH133" s="236">
        <f>IFERROR(AVERAGEIF('Pick up PMC'!DD4:DD12,"&gt;0"),0)</f>
        <v>0</v>
      </c>
    </row>
    <row r="134" spans="1:34" x14ac:dyDescent="0.3">
      <c r="A134" s="239">
        <f t="shared" si="18"/>
        <v>42999</v>
      </c>
      <c r="B134" s="58"/>
      <c r="C134" s="282">
        <f t="shared" si="19"/>
        <v>0</v>
      </c>
      <c r="D134" s="218">
        <f>IFERROR(AVERAGEIF('Pick up PMC'!BZ4:BZ15,"&gt;or&lt;0"),0)</f>
        <v>0</v>
      </c>
      <c r="E134" s="218">
        <f>IFERROR(AVERAGEIF('Pick up PMC'!CA4:CA15,"&gt;or&lt;0"),0)</f>
        <v>0</v>
      </c>
      <c r="F134" s="219">
        <f>IFERROR(AVERAGEIF('Pick up PMC'!CB4:CB15,"&gt;or&lt;0"),0)</f>
        <v>0</v>
      </c>
      <c r="G134" s="219">
        <f>IFERROR(AVERAGEIF('Pick up PMC'!CC4:CC15,"&gt;or&lt;0"),0)</f>
        <v>0</v>
      </c>
      <c r="H134" s="218">
        <f>IFERROR(AVERAGEIF('Pick up PMC'!CD4:CD15,"&gt;or&lt;0"),0)</f>
        <v>0</v>
      </c>
      <c r="I134" s="218">
        <f>IFERROR(AVERAGEIF('Pick up PMC'!CE4:CE15,"&gt;or&lt;0"),0)</f>
        <v>0</v>
      </c>
      <c r="J134" s="218">
        <f>IFERROR(AVERAGEIF('Pick up PMC'!CF4:CF15,"&gt;or&lt;0"),0)</f>
        <v>0</v>
      </c>
      <c r="K134" s="218">
        <f>IFERROR(AVERAGEIF('Pick up PMC'!CG4:CG15,"&gt;or&lt;0"),0)</f>
        <v>0</v>
      </c>
      <c r="L134" s="218">
        <f>IFERROR(AVERAGEIF('Pick up PMC'!CH4:CH15,"&gt;or&lt;0"),0)</f>
        <v>0</v>
      </c>
      <c r="M134" s="219">
        <f>IFERROR(AVERAGEIF('Pick up PMC'!CI4:CI15,"&gt;or&lt;0"),0)</f>
        <v>0</v>
      </c>
      <c r="N134" s="219">
        <f>IFERROR(AVERAGEIF('Pick up PMC'!CJ4:CJ15,"&gt;or&lt;0"),0)</f>
        <v>0</v>
      </c>
      <c r="O134" s="218">
        <f>IFERROR(AVERAGEIF('Pick up PMC'!CK4:CK15,"&gt;or&lt;0"),0)</f>
        <v>0</v>
      </c>
      <c r="P134" s="218">
        <f>IFERROR(AVERAGEIF('Pick up PMC'!CL4:CL15,"&gt;or&lt;0"),0)</f>
        <v>0</v>
      </c>
      <c r="Q134" s="218">
        <f>IFERROR(AVERAGEIF('Pick up PMC'!CM4:CM15,"&gt;or&lt;0"),0)</f>
        <v>0</v>
      </c>
      <c r="R134" s="218">
        <f>IFERROR(AVERAGEIF('Pick up PMC'!CN4:CN15,"&gt;or&lt;0"),0)</f>
        <v>0</v>
      </c>
      <c r="S134" s="218">
        <f>IFERROR(AVERAGEIF('Pick up PMC'!CO4:CO15,"&gt;or&lt;0"),0)</f>
        <v>0</v>
      </c>
      <c r="T134" s="219">
        <f>IFERROR(AVERAGEIF('Pick up PMC'!CP4:CP15,"&gt;or&lt;0"),0)</f>
        <v>0</v>
      </c>
      <c r="U134" s="219">
        <f>IFERROR(AVERAGEIF('Pick up PMC'!CQ4:CQ15,"&gt;or&lt;0"),0)</f>
        <v>0</v>
      </c>
      <c r="V134" s="218">
        <f>IFERROR(AVERAGEIF('Pick up PMC'!CR4:CR15,"&gt;or&lt;0"),0)</f>
        <v>0</v>
      </c>
      <c r="W134" s="218">
        <f>IFERROR(AVERAGEIF('Pick up PMC'!CS4:CS15,"&gt;or&lt;0"),0)</f>
        <v>0</v>
      </c>
      <c r="X134" s="218">
        <f>IFERROR(AVERAGEIF('Pick up PMC'!CT4:CT15,"&gt;or&lt;0"),0)</f>
        <v>0</v>
      </c>
      <c r="Y134" s="218">
        <f>IFERROR(AVERAGEIF('Pick up PMC'!CU4:CU15,"&gt;or&lt;0"),0)</f>
        <v>0</v>
      </c>
      <c r="Z134" s="218">
        <f>IFERROR(AVERAGEIF('Pick up PMC'!CV4:CV15,"&gt;or&lt;0"),0)</f>
        <v>0</v>
      </c>
      <c r="AA134" s="219">
        <f>IFERROR(AVERAGEIF('Pick up PMC'!CW4:CW15,"&gt;or&lt;0"),0)</f>
        <v>0</v>
      </c>
      <c r="AB134" s="219">
        <f>IFERROR(AVERAGEIF('Pick up PMC'!CX4:CX15,"&gt;or&lt;0"),0)</f>
        <v>0</v>
      </c>
      <c r="AC134" s="218">
        <f>IFERROR(AVERAGEIF('Pick up PMC'!CY4:CY15,"&gt;or&lt;0"),0)</f>
        <v>0</v>
      </c>
      <c r="AD134" s="218">
        <f>IFERROR(AVERAGEIF('Pick up PMC'!CZ4:CZ15,"&gt;or&lt;0"),0)</f>
        <v>0</v>
      </c>
      <c r="AE134" s="218">
        <f>IFERROR(AVERAGEIF('Pick up PMC'!DA4:DA15,"&gt;or&lt;0"),0)</f>
        <v>0</v>
      </c>
      <c r="AF134" s="218">
        <f>IFERROR(AVERAGEIF('Pick up PMC'!DB4:DB15,"&gt;or&lt;0"),0)</f>
        <v>0</v>
      </c>
      <c r="AG134" s="218">
        <f>IFERROR(AVERAGEIF('Pick up PMC'!DC4:DC15,"&gt;or&lt;0"),0)</f>
        <v>0</v>
      </c>
      <c r="AH134" s="236">
        <f>IFERROR(AVERAGEIF('Pick up PMC'!DD4:DD15,"&gt;or&lt;0"),0)</f>
        <v>0</v>
      </c>
    </row>
    <row r="135" spans="1:34" x14ac:dyDescent="0.3">
      <c r="A135" s="239">
        <f t="shared" si="18"/>
        <v>43006</v>
      </c>
      <c r="B135" s="58"/>
      <c r="C135" s="282">
        <f t="shared" si="19"/>
        <v>0</v>
      </c>
      <c r="D135" s="218">
        <f>IFERROR(AVERAGEIF('Pick up PMC'!BZ4:BZ18,"&gt;or&lt;0"),0)</f>
        <v>0</v>
      </c>
      <c r="E135" s="218">
        <f>IFERROR(AVERAGEIF('Pick up PMC'!CA4:CA18,"&gt;or&lt;0"),0)</f>
        <v>0</v>
      </c>
      <c r="F135" s="219">
        <f>IFERROR(AVERAGEIF('Pick up PMC'!CB4:CB18,"&gt;or&lt;0"),0)</f>
        <v>0</v>
      </c>
      <c r="G135" s="219">
        <f>IFERROR(AVERAGEIF('Pick up PMC'!CC4:CC18,"&gt;or&lt;0"),0)</f>
        <v>0</v>
      </c>
      <c r="H135" s="218">
        <f>IFERROR(AVERAGEIF('Pick up PMC'!CD4:CD18,"&gt;or&lt;0"),0)</f>
        <v>0</v>
      </c>
      <c r="I135" s="218">
        <f>IFERROR(AVERAGEIF('Pick up PMC'!CE4:CE18,"&gt;or&lt;0"),0)</f>
        <v>0</v>
      </c>
      <c r="J135" s="218">
        <f>IFERROR(AVERAGEIF('Pick up PMC'!CF4:CF18,"&gt;or&lt;0"),0)</f>
        <v>0</v>
      </c>
      <c r="K135" s="218">
        <f>IFERROR(AVERAGEIF('Pick up PMC'!CG4:CG18,"&gt;or&lt;0"),0)</f>
        <v>0</v>
      </c>
      <c r="L135" s="218">
        <f>IFERROR(AVERAGEIF('Pick up PMC'!CH4:CH18,"&gt;or&lt;0"),0)</f>
        <v>0</v>
      </c>
      <c r="M135" s="219">
        <f>IFERROR(AVERAGEIF('Pick up PMC'!CI4:CI18,"&gt;or&lt;0"),0)</f>
        <v>0</v>
      </c>
      <c r="N135" s="219">
        <f>IFERROR(AVERAGEIF('Pick up PMC'!CJ4:CJ18,"&gt;or&lt;0"),0)</f>
        <v>0</v>
      </c>
      <c r="O135" s="218">
        <f>IFERROR(AVERAGEIF('Pick up PMC'!CK4:CK18,"&gt;or&lt;0"),0)</f>
        <v>0</v>
      </c>
      <c r="P135" s="218">
        <f>IFERROR(AVERAGEIF('Pick up PMC'!CL4:CL18,"&gt;or&lt;0"),0)</f>
        <v>0</v>
      </c>
      <c r="Q135" s="218">
        <f>IFERROR(AVERAGEIF('Pick up PMC'!CM4:CM18,"&gt;or&lt;0"),0)</f>
        <v>0</v>
      </c>
      <c r="R135" s="218">
        <f>IFERROR(AVERAGEIF('Pick up PMC'!CN4:CN18,"&gt;or&lt;0"),0)</f>
        <v>0</v>
      </c>
      <c r="S135" s="218">
        <f>IFERROR(AVERAGEIF('Pick up PMC'!CO4:CO18,"&gt;or&lt;0"),0)</f>
        <v>0</v>
      </c>
      <c r="T135" s="219">
        <f>IFERROR(AVERAGEIF('Pick up PMC'!CP4:CP18,"&gt;or&lt;0"),0)</f>
        <v>0</v>
      </c>
      <c r="U135" s="219">
        <f>IFERROR(AVERAGEIF('Pick up PMC'!CQ4:CQ18,"&gt;or&lt;0"),0)</f>
        <v>0</v>
      </c>
      <c r="V135" s="218">
        <f>IFERROR(AVERAGEIF('Pick up PMC'!CR4:CR18,"&gt;or&lt;0"),0)</f>
        <v>0</v>
      </c>
      <c r="W135" s="218">
        <f>IFERROR(AVERAGEIF('Pick up PMC'!CS4:CS18,"&gt;or&lt;0"),0)</f>
        <v>0</v>
      </c>
      <c r="X135" s="218">
        <f>IFERROR(AVERAGEIF('Pick up PMC'!CT4:CT18,"&gt;or&lt;0"),0)</f>
        <v>0</v>
      </c>
      <c r="Y135" s="218">
        <f>IFERROR(AVERAGEIF('Pick up PMC'!CU4:CU18,"&gt;or&lt;0"),0)</f>
        <v>0</v>
      </c>
      <c r="Z135" s="218">
        <f>IFERROR(AVERAGEIF('Pick up PMC'!CV4:CV18,"&gt;or&lt;0"),0)</f>
        <v>0</v>
      </c>
      <c r="AA135" s="219">
        <f>IFERROR(AVERAGEIF('Pick up PMC'!CW4:CW18,"&gt;or&lt;0"),0)</f>
        <v>0</v>
      </c>
      <c r="AB135" s="219">
        <f>IFERROR(AVERAGEIF('Pick up PMC'!CX4:CX18,"&gt;or&lt;0"),0)</f>
        <v>0</v>
      </c>
      <c r="AC135" s="218">
        <f>IFERROR(AVERAGEIF('Pick up PMC'!CY4:CY18,"&gt;or&lt;0"),0)</f>
        <v>0</v>
      </c>
      <c r="AD135" s="218">
        <f>IFERROR(AVERAGEIF('Pick up PMC'!CZ4:CZ18,"&gt;or&lt;0"),0)</f>
        <v>0</v>
      </c>
      <c r="AE135" s="218">
        <f>IFERROR(AVERAGEIF('Pick up PMC'!DA4:DA18,"&gt;or&lt;0"),0)</f>
        <v>0</v>
      </c>
      <c r="AF135" s="218">
        <f>IFERROR(AVERAGEIF('Pick up PMC'!DB4:DB18,"&gt;or&lt;0"),0)</f>
        <v>0</v>
      </c>
      <c r="AG135" s="218">
        <f>IFERROR(AVERAGEIF('Pick up PMC'!DC4:DC18,"&gt;or&lt;0"),0)</f>
        <v>0</v>
      </c>
      <c r="AH135" s="236">
        <f>IFERROR(AVERAGEIF('Pick up PMC'!DD4:DD18,"&gt;or&lt;0"),0)</f>
        <v>0</v>
      </c>
    </row>
    <row r="136" spans="1:34" x14ac:dyDescent="0.3">
      <c r="A136" s="239">
        <f t="shared" si="18"/>
        <v>43013</v>
      </c>
      <c r="B136" s="58"/>
      <c r="C136" s="282">
        <f t="shared" si="19"/>
        <v>0</v>
      </c>
      <c r="D136" s="218">
        <f>IFERROR(AVERAGEIF('Pick up PMC'!BZ4:BZ21,"&gt;or&lt;0"),0)</f>
        <v>0</v>
      </c>
      <c r="E136" s="218">
        <f>IFERROR(AVERAGEIF('Pick up PMC'!CA4:CA21,"&gt;or&lt;0"),0)</f>
        <v>0</v>
      </c>
      <c r="F136" s="219">
        <f>IFERROR(AVERAGEIF('Pick up PMC'!CB4:CB21,"&gt;or&lt;0"),0)</f>
        <v>0</v>
      </c>
      <c r="G136" s="219">
        <f>IFERROR(AVERAGEIF('Pick up PMC'!CC4:CC21,"&gt;or&lt;0"),0)</f>
        <v>0</v>
      </c>
      <c r="H136" s="218">
        <f>IFERROR(AVERAGEIF('Pick up PMC'!CD4:CD21,"&gt;or&lt;0"),0)</f>
        <v>0</v>
      </c>
      <c r="I136" s="218">
        <f>IFERROR(AVERAGEIF('Pick up PMC'!CE4:CE21,"&gt;or&lt;0"),0)</f>
        <v>0</v>
      </c>
      <c r="J136" s="218">
        <f>IFERROR(AVERAGEIF('Pick up PMC'!CF4:CF21,"&gt;or&lt;0"),0)</f>
        <v>0</v>
      </c>
      <c r="K136" s="218">
        <f>IFERROR(AVERAGEIF('Pick up PMC'!CG4:CG21,"&gt;or&lt;0"),0)</f>
        <v>0</v>
      </c>
      <c r="L136" s="218">
        <f>IFERROR(AVERAGEIF('Pick up PMC'!CH4:CH21,"&gt;or&lt;0"),0)</f>
        <v>0</v>
      </c>
      <c r="M136" s="219">
        <f>IFERROR(AVERAGEIF('Pick up PMC'!CI4:CI21,"&gt;or&lt;0"),0)</f>
        <v>0</v>
      </c>
      <c r="N136" s="219">
        <f>IFERROR(AVERAGEIF('Pick up PMC'!CJ4:CJ21,"&gt;or&lt;0"),0)</f>
        <v>0</v>
      </c>
      <c r="O136" s="218">
        <f>IFERROR(AVERAGEIF('Pick up PMC'!CK4:CK21,"&gt;or&lt;0"),0)</f>
        <v>0</v>
      </c>
      <c r="P136" s="218">
        <f>IFERROR(AVERAGEIF('Pick up PMC'!CL4:CL21,"&gt;or&lt;0"),0)</f>
        <v>0</v>
      </c>
      <c r="Q136" s="218">
        <f>IFERROR(AVERAGEIF('Pick up PMC'!CM4:CM21,"&gt;or&lt;0"),0)</f>
        <v>0</v>
      </c>
      <c r="R136" s="218">
        <f>IFERROR(AVERAGEIF('Pick up PMC'!CN4:CN21,"&gt;or&lt;0"),0)</f>
        <v>0</v>
      </c>
      <c r="S136" s="218">
        <f>IFERROR(AVERAGEIF('Pick up PMC'!CO4:CO21,"&gt;or&lt;0"),0)</f>
        <v>0</v>
      </c>
      <c r="T136" s="219">
        <f>IFERROR(AVERAGEIF('Pick up PMC'!CP4:CP22,"&gt;or&lt;0"),0)</f>
        <v>0</v>
      </c>
      <c r="U136" s="219">
        <f>IFERROR(AVERAGEIF('Pick up PMC'!CQ4:CQ21,"&gt;or&lt;0"),0)</f>
        <v>0</v>
      </c>
      <c r="V136" s="218">
        <f>IFERROR(AVERAGEIF('Pick up PMC'!CR4:CR21,"&gt;or&lt;0"),0)</f>
        <v>0</v>
      </c>
      <c r="W136" s="218">
        <f>IFERROR(AVERAGEIF('Pick up PMC'!CS4:CS21,"&gt;or&lt;0"),0)</f>
        <v>0</v>
      </c>
      <c r="X136" s="218">
        <f>IFERROR(AVERAGEIF('Pick up PMC'!CT4:CT21,"&gt;or&lt;0"),0)</f>
        <v>0</v>
      </c>
      <c r="Y136" s="218">
        <f>IFERROR(AVERAGEIF('Pick up PMC'!CU4:CU21,"&gt;or&lt;0"),0)</f>
        <v>0</v>
      </c>
      <c r="Z136" s="218">
        <f>IFERROR(AVERAGEIF('Pick up PMC'!CV4:CV21,"&gt;or&lt;0"),0)</f>
        <v>0</v>
      </c>
      <c r="AA136" s="219">
        <f>IFERROR(AVERAGEIF('Pick up PMC'!CW4:CW21,"&gt;or&lt;0"),0)</f>
        <v>0</v>
      </c>
      <c r="AB136" s="219">
        <f>IFERROR(AVERAGEIF('Pick up PMC'!CX4:CX21,"&gt;or&lt;0"),0)</f>
        <v>0</v>
      </c>
      <c r="AC136" s="218">
        <f>IFERROR(AVERAGEIF('Pick up PMC'!CY4:CY21,"&gt;or&lt;0"),0)</f>
        <v>0</v>
      </c>
      <c r="AD136" s="218">
        <f>IFERROR(AVERAGEIF('Pick up PMC'!CZ4:CZ21,"&gt;or&lt;0"),0)</f>
        <v>0</v>
      </c>
      <c r="AE136" s="218">
        <f>IFERROR(AVERAGEIF('Pick up PMC'!DA4:DA21,"&gt;or&lt;0"),0)</f>
        <v>0</v>
      </c>
      <c r="AF136" s="218">
        <f>IFERROR(AVERAGEIF('Pick up PMC'!DB4:DB21,"&gt;or&lt;0"),0)</f>
        <v>0</v>
      </c>
      <c r="AG136" s="218">
        <f>IFERROR(AVERAGEIF('Pick up PMC'!DC4:DC21,"&gt;or&lt;0"),0)</f>
        <v>0</v>
      </c>
      <c r="AH136" s="236">
        <f>IFERROR(AVERAGEIF('Pick up PMC'!DD4:DD21,"&gt;or&lt;0"),0)</f>
        <v>0</v>
      </c>
    </row>
    <row r="137" spans="1:34" outlineLevel="1" x14ac:dyDescent="0.3">
      <c r="A137" s="239">
        <f t="shared" si="18"/>
        <v>43020</v>
      </c>
      <c r="B137" s="58"/>
      <c r="C137" s="282">
        <f t="shared" si="19"/>
        <v>0</v>
      </c>
      <c r="D137" s="218">
        <f>IFERROR(AVERAGEIF('Pick up PMC'!BZ4:BZ24,"&gt;or&lt;0"),0)</f>
        <v>0</v>
      </c>
      <c r="E137" s="218">
        <f>IFERROR(AVERAGEIF('Pick up PMC'!CA4:CA24,"&gt;or&lt;0"),0)</f>
        <v>0</v>
      </c>
      <c r="F137" s="219">
        <f>IFERROR(AVERAGEIF('Pick up PMC'!CB4:CB24,"&gt;or&lt;0"),0)</f>
        <v>0</v>
      </c>
      <c r="G137" s="219">
        <f>IFERROR(AVERAGEIF('Pick up PMC'!CC4:CC24,"&gt;or&lt;0"),0)</f>
        <v>0</v>
      </c>
      <c r="H137" s="218">
        <f>IFERROR(AVERAGEIF('Pick up PMC'!CD4:CD24,"&gt;or&lt;0"),0)</f>
        <v>0</v>
      </c>
      <c r="I137" s="218">
        <f>IFERROR(AVERAGEIF('Pick up PMC'!CE4:CE24,"&gt;or&lt;0"),0)</f>
        <v>0</v>
      </c>
      <c r="J137" s="218">
        <f>IFERROR(AVERAGEIF('Pick up PMC'!CF4:CF24,"&gt;or&lt;0"),0)</f>
        <v>0</v>
      </c>
      <c r="K137" s="218">
        <f>IFERROR(AVERAGEIF('Pick up PMC'!CG4:CG24,"&gt;or&lt;0"),0)</f>
        <v>0</v>
      </c>
      <c r="L137" s="218">
        <f>IFERROR(AVERAGEIF('Pick up PMC'!CH4:CH24,"&gt;or&lt;0"),0)</f>
        <v>0</v>
      </c>
      <c r="M137" s="219">
        <f>IFERROR(AVERAGEIF('Pick up PMC'!CI4:CI24,"&gt;or&lt;0"),0)</f>
        <v>0</v>
      </c>
      <c r="N137" s="219">
        <f>IFERROR(AVERAGEIF('Pick up PMC'!CJ4:CJ24,"&gt;or&lt;0"),0)</f>
        <v>0</v>
      </c>
      <c r="O137" s="218">
        <f>IFERROR(AVERAGEIF('Pick up PMC'!CK4:CK24,"&gt;or&lt;0"),0)</f>
        <v>0</v>
      </c>
      <c r="P137" s="218">
        <f>IFERROR(AVERAGEIF('Pick up PMC'!CL4:CL24,"&gt;or&lt;0"),0)</f>
        <v>0</v>
      </c>
      <c r="Q137" s="218">
        <f>IFERROR(AVERAGEIF('Pick up PMC'!CM4:CM24,"&gt;or&lt;0"),0)</f>
        <v>0</v>
      </c>
      <c r="R137" s="218">
        <f>IFERROR(AVERAGEIF('Pick up PMC'!CN4:CN24,"&gt;or&lt;0"),0)</f>
        <v>0</v>
      </c>
      <c r="S137" s="218">
        <f>IFERROR(AVERAGEIF('Pick up PMC'!CO4:CO24,"&gt;or&lt;0"),0)</f>
        <v>0</v>
      </c>
      <c r="T137" s="219">
        <f>IFERROR(AVERAGEIF('Pick up PMC'!CP4:CP24,"&gt;or&lt;0"),0)</f>
        <v>0</v>
      </c>
      <c r="U137" s="219">
        <f>IFERROR(AVERAGEIF('Pick up PMC'!CQ4:CQ24,"&gt;or&lt;0"),0)</f>
        <v>0</v>
      </c>
      <c r="V137" s="218">
        <f>IFERROR(AVERAGEIF('Pick up PMC'!CR4:CR24,"&gt;or&lt;0"),0)</f>
        <v>0</v>
      </c>
      <c r="W137" s="218">
        <f>IFERROR(AVERAGEIF('Pick up PMC'!CS4:CS24,"&gt;or&lt;0"),0)</f>
        <v>0</v>
      </c>
      <c r="X137" s="218">
        <f>IFERROR(AVERAGEIF('Pick up PMC'!CT4:CT24,"&gt;or&lt;0"),0)</f>
        <v>0</v>
      </c>
      <c r="Y137" s="218">
        <f>IFERROR(AVERAGEIF('Pick up PMC'!CU4:CU24,"&gt;or&lt;0"),0)</f>
        <v>0</v>
      </c>
      <c r="Z137" s="218">
        <f>IFERROR(AVERAGEIF('Pick up PMC'!CV4:CV24,"&gt;or&lt;0"),0)</f>
        <v>0</v>
      </c>
      <c r="AA137" s="219">
        <f>IFERROR(AVERAGEIF('Pick up PMC'!CW4:CW24,"&gt;or&lt;0"),0)</f>
        <v>0</v>
      </c>
      <c r="AB137" s="219">
        <f>IFERROR(AVERAGEIF('Pick up PMC'!CX4:CX24,"&gt;or&lt;0"),0)</f>
        <v>0</v>
      </c>
      <c r="AC137" s="218">
        <f>IFERROR(AVERAGEIF('Pick up PMC'!CY4:CY24,"&gt;or&lt;0"),0)</f>
        <v>0</v>
      </c>
      <c r="AD137" s="218">
        <f>IFERROR(AVERAGEIF('Pick up PMC'!CZ4:CZ24,"&gt;or&lt;0"),0)</f>
        <v>0</v>
      </c>
      <c r="AE137" s="218">
        <f>IFERROR(AVERAGEIF('Pick up PMC'!DA4:DA24,"&gt;or&lt;0"),0)</f>
        <v>0</v>
      </c>
      <c r="AF137" s="218">
        <f>IFERROR(AVERAGEIF('Pick up PMC'!DB4:DB24,"&gt;or&lt;0"),0)</f>
        <v>0</v>
      </c>
      <c r="AG137" s="218">
        <f>IFERROR(AVERAGEIF('Pick up PMC'!DC4:DC24,"&gt;or&lt;0"),0)</f>
        <v>0</v>
      </c>
      <c r="AH137" s="236">
        <f>IFERROR(AVERAGEIF('Pick up PMC'!DD4:DD24,"&gt;or&lt;0"),0)</f>
        <v>0</v>
      </c>
    </row>
    <row r="138" spans="1:34" outlineLevel="1" x14ac:dyDescent="0.3">
      <c r="A138" s="239">
        <f t="shared" si="18"/>
        <v>43027</v>
      </c>
      <c r="B138" s="58"/>
      <c r="C138" s="282">
        <f t="shared" si="19"/>
        <v>0</v>
      </c>
      <c r="D138" s="218">
        <f>IFERROR(AVERAGEIF('Pick up PMC'!BZ4:BZ27,"&gt;or&lt;0"),0)</f>
        <v>0</v>
      </c>
      <c r="E138" s="218">
        <f>IFERROR(AVERAGEIF('Pick up PMC'!CA4:CA27,"&gt;or&lt;0"),0)</f>
        <v>0</v>
      </c>
      <c r="F138" s="219">
        <f>IFERROR(AVERAGEIF('Pick up PMC'!CB4:CB27,"&gt;or&lt;0"),0)</f>
        <v>0</v>
      </c>
      <c r="G138" s="219">
        <f>IFERROR(AVERAGEIF('Pick up PMC'!CC4:CC27,"&gt;or&lt;0"),0)</f>
        <v>0</v>
      </c>
      <c r="H138" s="218">
        <f>IFERROR(AVERAGEIF('Pick up PMC'!CD4:CD27,"&gt;or&lt;0"),0)</f>
        <v>0</v>
      </c>
      <c r="I138" s="218">
        <f>IFERROR(AVERAGEIF('Pick up PMC'!CE4:CE27,"&gt;or&lt;0"),0)</f>
        <v>0</v>
      </c>
      <c r="J138" s="218">
        <f>IFERROR(AVERAGEIF('Pick up PMC'!CF4:CF27,"&gt;or&lt;0"),0)</f>
        <v>0</v>
      </c>
      <c r="K138" s="218">
        <f>IFERROR(AVERAGEIF('Pick up PMC'!CG4:CG27,"&gt;or&lt;0"),0)</f>
        <v>0</v>
      </c>
      <c r="L138" s="218">
        <f>IFERROR(AVERAGEIF('Pick up PMC'!CH4:CH27,"&gt;or&lt;0"),0)</f>
        <v>0</v>
      </c>
      <c r="M138" s="219">
        <f>IFERROR(AVERAGEIF('Pick up PMC'!CI4:CI27,"&gt;or&lt;0"),0)</f>
        <v>0</v>
      </c>
      <c r="N138" s="219">
        <f>IFERROR(AVERAGEIF('Pick up PMC'!CJ4:CJ27,"&gt;or&lt;0"),0)</f>
        <v>0</v>
      </c>
      <c r="O138" s="218">
        <f>IFERROR(AVERAGEIF('Pick up PMC'!CK4:CK27,"&gt;or&lt;0"),0)</f>
        <v>0</v>
      </c>
      <c r="P138" s="218">
        <f>IFERROR(AVERAGEIF('Pick up PMC'!CL4:CL27,"&gt;or&lt;0"),0)</f>
        <v>0</v>
      </c>
      <c r="Q138" s="218">
        <f>IFERROR(AVERAGEIF('Pick up PMC'!CM4:CM27,"&gt;or&lt;0"),0)</f>
        <v>0</v>
      </c>
      <c r="R138" s="218">
        <f>IFERROR(AVERAGEIF('Pick up PMC'!CN4:CN27,"&gt;or&lt;0"),0)</f>
        <v>0</v>
      </c>
      <c r="S138" s="218">
        <f>IFERROR(AVERAGEIF('Pick up PMC'!CO4:CO27,"&gt;or&lt;0"),0)</f>
        <v>0</v>
      </c>
      <c r="T138" s="219">
        <f>IFERROR(AVERAGEIF('Pick up PMC'!CP4:CP27,"&gt;or&lt;0"),0)</f>
        <v>0</v>
      </c>
      <c r="U138" s="219">
        <f>IFERROR(AVERAGEIF('Pick up PMC'!CQ4:CQ27,"&gt;or&lt;0"),0)</f>
        <v>0</v>
      </c>
      <c r="V138" s="218">
        <f>IFERROR(AVERAGEIF('Pick up PMC'!CR4:CR27,"&gt;or&lt;0"),0)</f>
        <v>0</v>
      </c>
      <c r="W138" s="218">
        <f>IFERROR(AVERAGEIF('Pick up PMC'!CS4:CS27,"&gt;or&lt;0"),0)</f>
        <v>0</v>
      </c>
      <c r="X138" s="218">
        <f>IFERROR(AVERAGEIF('Pick up PMC'!CT4:CT27,"&gt;or&lt;0"),0)</f>
        <v>0</v>
      </c>
      <c r="Y138" s="218">
        <f>IFERROR(AVERAGEIF('Pick up PMC'!CU4:CU27,"&gt;or&lt;0"),0)</f>
        <v>0</v>
      </c>
      <c r="Z138" s="218">
        <f>IFERROR(AVERAGEIF('Pick up PMC'!CV4:CV27,"&gt;or&lt;0"),0)</f>
        <v>0</v>
      </c>
      <c r="AA138" s="219">
        <f>IFERROR(AVERAGEIF('Pick up PMC'!CW4:CW27,"&gt;or&lt;0"),0)</f>
        <v>0</v>
      </c>
      <c r="AB138" s="219">
        <f>IFERROR(AVERAGEIF('Pick up PMC'!CX4:CX27,"&gt;or&lt;0"),0)</f>
        <v>0</v>
      </c>
      <c r="AC138" s="218">
        <f>IFERROR(AVERAGEIF('Pick up PMC'!CY4:CY27,"&gt;or&lt;0"),0)</f>
        <v>0</v>
      </c>
      <c r="AD138" s="218">
        <f>IFERROR(AVERAGEIF('Pick up PMC'!CZ4:CZ27,"&gt;or&lt;0"),0)</f>
        <v>0</v>
      </c>
      <c r="AE138" s="218">
        <f>IFERROR(AVERAGEIF('Pick up PMC'!DA4:DA27,"&gt;or&lt;0"),0)</f>
        <v>0</v>
      </c>
      <c r="AF138" s="218">
        <f>IFERROR(AVERAGEIF('Pick up PMC'!DB4:DB27,"&gt;or&lt;0"),0)</f>
        <v>0</v>
      </c>
      <c r="AG138" s="218">
        <f>IFERROR(AVERAGEIF('Pick up PMC'!DC4:DC27,"&gt;or&lt;0"),0)</f>
        <v>0</v>
      </c>
      <c r="AH138" s="236">
        <f>IFERROR(AVERAGEIF('Pick up PMC'!DD4:DD27,"&gt;or&lt;0"),0)</f>
        <v>0</v>
      </c>
    </row>
    <row r="139" spans="1:34" outlineLevel="1" x14ac:dyDescent="0.3">
      <c r="A139" s="239">
        <f t="shared" si="18"/>
        <v>43034</v>
      </c>
      <c r="B139" s="58"/>
      <c r="C139" s="282">
        <f t="shared" si="19"/>
        <v>0</v>
      </c>
      <c r="D139" s="218">
        <f>IFERROR(AVERAGEIF('Pick up PMC'!BZ4:BZ30,"&gt;or&lt;0"),0)</f>
        <v>0</v>
      </c>
      <c r="E139" s="218">
        <f>IFERROR(AVERAGEIF('Pick up PMC'!CA4:CA30,"&gt;or&lt;0"),0)</f>
        <v>0</v>
      </c>
      <c r="F139" s="219">
        <f>IFERROR(AVERAGEIF('Pick up PMC'!CB4:CB30,"&gt;or&lt;0"),0)</f>
        <v>0</v>
      </c>
      <c r="G139" s="219">
        <f>IFERROR(AVERAGEIF('Pick up PMC'!CC4:CC30,"&gt;or&lt;0"),0)</f>
        <v>0</v>
      </c>
      <c r="H139" s="218">
        <f>IFERROR(AVERAGEIF('Pick up PMC'!CD4:CD30,"&gt;or&lt;0"),0)</f>
        <v>0</v>
      </c>
      <c r="I139" s="218">
        <f>IFERROR(AVERAGEIF('Pick up PMC'!CE4:CE30,"&gt;or&lt;0"),0)</f>
        <v>0</v>
      </c>
      <c r="J139" s="218">
        <f>IFERROR(AVERAGEIF('Pick up PMC'!CF4:CF30,"&gt;or&lt;0"),0)</f>
        <v>0</v>
      </c>
      <c r="K139" s="218">
        <f>IFERROR(AVERAGEIF('Pick up PMC'!CG4:CG30,"&gt;or&lt;0"),0)</f>
        <v>0</v>
      </c>
      <c r="L139" s="218">
        <f>IFERROR(AVERAGEIF('Pick up PMC'!CH4:CH30,"&gt;or&lt;0"),0)</f>
        <v>0</v>
      </c>
      <c r="M139" s="219">
        <f>IFERROR(AVERAGEIF('Pick up PMC'!CI4:CI30,"&gt;or&lt;0"),0)</f>
        <v>0</v>
      </c>
      <c r="N139" s="219">
        <f>IFERROR(AVERAGEIF('Pick up PMC'!CJ4:CJ30,"&gt;or&lt;0"),0)</f>
        <v>0</v>
      </c>
      <c r="O139" s="218">
        <f>IFERROR(AVERAGEIF('Pick up PMC'!CK4:CK30,"&gt;or&lt;0"),0)</f>
        <v>0</v>
      </c>
      <c r="P139" s="218">
        <f>IFERROR(AVERAGEIF('Pick up PMC'!CL4:CL30,"&gt;or&lt;0"),0)</f>
        <v>0</v>
      </c>
      <c r="Q139" s="218">
        <f>IFERROR(AVERAGEIF('Pick up PMC'!CM4:CM30,"&gt;or&lt;0"),0)</f>
        <v>0</v>
      </c>
      <c r="R139" s="218">
        <f>IFERROR(AVERAGEIF('Pick up PMC'!CN4:CN30,"&gt;or&lt;0"),0)</f>
        <v>0</v>
      </c>
      <c r="S139" s="218">
        <f>IFERROR(AVERAGEIF('Pick up PMC'!CO4:CO30,"&gt;or&lt;0"),0)</f>
        <v>0</v>
      </c>
      <c r="T139" s="219">
        <f>IFERROR(AVERAGEIF('Pick up PMC'!CP4:CP30,"&gt;or&lt;0"),0)</f>
        <v>0</v>
      </c>
      <c r="U139" s="219">
        <f>IFERROR(AVERAGEIF('Pick up PMC'!CQ4:CQ30,"&gt;or&lt;0"),0)</f>
        <v>0</v>
      </c>
      <c r="V139" s="218">
        <f>IFERROR(AVERAGEIF('Pick up PMC'!CR4:CR30,"&gt;or&lt;0"),0)</f>
        <v>0</v>
      </c>
      <c r="W139" s="218">
        <f>IFERROR(AVERAGEIF('Pick up PMC'!CS4:CS30,"&gt;or&lt;0"),0)</f>
        <v>0</v>
      </c>
      <c r="X139" s="218">
        <f>IFERROR(AVERAGEIF('Pick up PMC'!CT4:CT30,"&gt;or&lt;0"),0)</f>
        <v>0</v>
      </c>
      <c r="Y139" s="218">
        <f>IFERROR(AVERAGEIF('Pick up PMC'!CU4:CU30,"&gt;or&lt;0"),0)</f>
        <v>0</v>
      </c>
      <c r="Z139" s="218">
        <f>IFERROR(AVERAGEIF('Pick up PMC'!CV4:CV30,"&gt;or&lt;0"),0)</f>
        <v>0</v>
      </c>
      <c r="AA139" s="219">
        <f>IFERROR(AVERAGEIF('Pick up PMC'!CW4:CW30,"&gt;or&lt;0"),0)</f>
        <v>0</v>
      </c>
      <c r="AB139" s="219">
        <f>IFERROR(AVERAGEIF('Pick up PMC'!CX4:CX30,"&gt;or&lt;0"),0)</f>
        <v>0</v>
      </c>
      <c r="AC139" s="218">
        <f>IFERROR(AVERAGEIF('Pick up PMC'!CY4:CY30,"&gt;or&lt;0"),0)</f>
        <v>0</v>
      </c>
      <c r="AD139" s="218">
        <f>IFERROR(AVERAGEIF('Pick up PMC'!CZ4:CZ30,"&gt;or&lt;0"),0)</f>
        <v>0</v>
      </c>
      <c r="AE139" s="218">
        <f>IFERROR(AVERAGEIF('Pick up PMC'!DA4:DA30,"&gt;or&lt;0"),0)</f>
        <v>0</v>
      </c>
      <c r="AF139" s="218">
        <f>IFERROR(AVERAGEIF('Pick up PMC'!DB4:DB30,"&gt;or&lt;0"),0)</f>
        <v>0</v>
      </c>
      <c r="AG139" s="218">
        <f>IFERROR(AVERAGEIF('Pick up PMC'!DC4:DC30,"&gt;or&lt;0"),0)</f>
        <v>0</v>
      </c>
      <c r="AH139" s="236">
        <f>IFERROR(AVERAGEIF('Pick up PMC'!DD4:DD30,"&gt;or&lt;0"),0)</f>
        <v>0</v>
      </c>
    </row>
    <row r="140" spans="1:34" outlineLevel="1" x14ac:dyDescent="0.3">
      <c r="A140" s="239">
        <f t="shared" si="18"/>
        <v>43041</v>
      </c>
      <c r="B140" s="58"/>
      <c r="C140" s="282">
        <f t="shared" si="19"/>
        <v>0</v>
      </c>
      <c r="D140" s="218">
        <f>IFERROR(AVERAGEIF('Pick up PMC'!BZ4:BZ33,"&gt;or&lt;0"),0)</f>
        <v>0</v>
      </c>
      <c r="E140" s="218">
        <f>IFERROR(AVERAGEIF('Pick up PMC'!CA4:CA33,"&gt;or&lt;0"),0)</f>
        <v>0</v>
      </c>
      <c r="F140" s="219">
        <f>IFERROR(AVERAGEIF('Pick up PMC'!CB4:CB33,"&gt;or&lt;0"),0)</f>
        <v>0</v>
      </c>
      <c r="G140" s="219">
        <f>IFERROR(AVERAGEIF('Pick up PMC'!CC4:CC33,"&gt;or&lt;0"),0)</f>
        <v>0</v>
      </c>
      <c r="H140" s="218">
        <f>IFERROR(AVERAGEIF('Pick up PMC'!CD4:CD33,"&gt;or&lt;0"),0)</f>
        <v>0</v>
      </c>
      <c r="I140" s="218">
        <f>IFERROR(AVERAGEIF('Pick up PMC'!CE4:CE33,"&gt;or&lt;0"),0)</f>
        <v>0</v>
      </c>
      <c r="J140" s="218">
        <f>IFERROR(AVERAGEIF('Pick up PMC'!CF4:CF33,"&gt;or&lt;0"),0)</f>
        <v>0</v>
      </c>
      <c r="K140" s="218">
        <f>IFERROR(AVERAGEIF('Pick up PMC'!CG4:CG33,"&gt;or&lt;0"),0)</f>
        <v>0</v>
      </c>
      <c r="L140" s="218">
        <f>IFERROR(AVERAGEIF('Pick up PMC'!CH4:CH33,"&gt;or&lt;0"),0)</f>
        <v>0</v>
      </c>
      <c r="M140" s="219">
        <f>IFERROR(AVERAGEIF('Pick up PMC'!CI4:CI33,"&gt;or&lt;0"),0)</f>
        <v>0</v>
      </c>
      <c r="N140" s="219">
        <f>IFERROR(AVERAGEIF('Pick up PMC'!CJ4:CJ33,"&gt;or&lt;0"),0)</f>
        <v>0</v>
      </c>
      <c r="O140" s="218">
        <f>IFERROR(AVERAGEIF('Pick up PMC'!CK4:CK33,"&gt;or&lt;0"),0)</f>
        <v>0</v>
      </c>
      <c r="P140" s="218">
        <f>IFERROR(AVERAGEIF('Pick up PMC'!CL4:CL33,"&gt;or&lt;0"),0)</f>
        <v>0</v>
      </c>
      <c r="Q140" s="218">
        <f>IFERROR(AVERAGEIF('Pick up PMC'!CM4:CM33,"&gt;or&lt;0"),0)</f>
        <v>0</v>
      </c>
      <c r="R140" s="218">
        <f>IFERROR(AVERAGEIF('Pick up PMC'!CN4:CN33,"&gt;or&lt;0"),0)</f>
        <v>0</v>
      </c>
      <c r="S140" s="218">
        <f>IFERROR(AVERAGEIF('Pick up PMC'!CO4:CO33,"&gt;or&lt;0"),0)</f>
        <v>0</v>
      </c>
      <c r="T140" s="219">
        <f>IFERROR(AVERAGEIF('Pick up PMC'!CP4:CP33,"&gt;or&lt;0"),0)</f>
        <v>0</v>
      </c>
      <c r="U140" s="219">
        <f>IFERROR(AVERAGEIF('Pick up PMC'!CQ4:CQ33,"&gt;or&lt;0"),0)</f>
        <v>0</v>
      </c>
      <c r="V140" s="218">
        <f>IFERROR(AVERAGEIF('Pick up PMC'!CR4:CR33,"&gt;or&lt;0"),0)</f>
        <v>0</v>
      </c>
      <c r="W140" s="218">
        <f>IFERROR(AVERAGEIF('Pick up PMC'!CS4:CS33,"&gt;or&lt;0"),0)</f>
        <v>0</v>
      </c>
      <c r="X140" s="218">
        <f>IFERROR(AVERAGEIF('Pick up PMC'!CT4:CT33,"&gt;or&lt;0"),0)</f>
        <v>0</v>
      </c>
      <c r="Y140" s="218">
        <f>IFERROR(AVERAGEIF('Pick up PMC'!CU4:CU33,"&gt;or&lt;0"),0)</f>
        <v>0</v>
      </c>
      <c r="Z140" s="218">
        <f>IFERROR(AVERAGEIF('Pick up PMC'!CV4:CV33,"&gt;or&lt;0"),0)</f>
        <v>0</v>
      </c>
      <c r="AA140" s="219">
        <f>IFERROR(AVERAGEIF('Pick up PMC'!CW4:CW33,"&gt;or&lt;0"),0)</f>
        <v>0</v>
      </c>
      <c r="AB140" s="219">
        <f>IFERROR(AVERAGEIF('Pick up PMC'!CX4:CX33,"&gt;or&lt;0"),0)</f>
        <v>0</v>
      </c>
      <c r="AC140" s="218">
        <f>IFERROR(AVERAGEIF('Pick up PMC'!CY4:CY33,"&gt;or&lt;0"),0)</f>
        <v>0</v>
      </c>
      <c r="AD140" s="218">
        <f>IFERROR(AVERAGEIF('Pick up PMC'!CZ4:CZ33,"&gt;or&lt;0"),0)</f>
        <v>0</v>
      </c>
      <c r="AE140" s="218">
        <f>IFERROR(AVERAGEIF('Pick up PMC'!DA4:DA33,"&gt;or&lt;0"),0)</f>
        <v>0</v>
      </c>
      <c r="AF140" s="218">
        <f>IFERROR(AVERAGEIF('Pick up PMC'!DB4:DB33,"&gt;or&lt;0"),0)</f>
        <v>0</v>
      </c>
      <c r="AG140" s="218">
        <f>IFERROR(AVERAGEIF('Pick up PMC'!DC4:DC33,"&gt;or&lt;0"),0)</f>
        <v>0</v>
      </c>
      <c r="AH140" s="236">
        <f>IFERROR(AVERAGEIF('Pick up PMC'!DD4:DD33,"&gt;or&lt;0"),0)</f>
        <v>0</v>
      </c>
    </row>
    <row r="141" spans="1:34" outlineLevel="1" x14ac:dyDescent="0.3">
      <c r="A141" s="239">
        <f t="shared" si="18"/>
        <v>43048</v>
      </c>
      <c r="B141" s="58"/>
      <c r="C141" s="282">
        <f t="shared" si="19"/>
        <v>0</v>
      </c>
      <c r="D141" s="218">
        <f>IFERROR(AVERAGEIF('Pick up PMC'!BZ4:BZ36,"&gt;or&lt;0"),0)</f>
        <v>0</v>
      </c>
      <c r="E141" s="218">
        <f>IFERROR(AVERAGEIF('Pick up PMC'!CA4:CA36,"&gt;or&lt;0"),0)</f>
        <v>0</v>
      </c>
      <c r="F141" s="219">
        <f>IFERROR(AVERAGEIF('Pick up PMC'!CB4:CB36,"&gt;or&lt;0"),0)</f>
        <v>0</v>
      </c>
      <c r="G141" s="219">
        <f>IFERROR(AVERAGEIF('Pick up PMC'!CC4:CC36,"&gt;or&lt;0"),0)</f>
        <v>0</v>
      </c>
      <c r="H141" s="218">
        <f>IFERROR(AVERAGEIF('Pick up PMC'!CD4:CD36,"&gt;or&lt;0"),0)</f>
        <v>0</v>
      </c>
      <c r="I141" s="218">
        <f>IFERROR(AVERAGEIF('Pick up PMC'!CE4:CE36,"&gt;or&lt;0"),0)</f>
        <v>0</v>
      </c>
      <c r="J141" s="218">
        <f>IFERROR(AVERAGEIF('Pick up PMC'!CF4:CF36,"&gt;or&lt;0"),0)</f>
        <v>0</v>
      </c>
      <c r="K141" s="218">
        <f>IFERROR(AVERAGEIF('Pick up PMC'!CG4:CG36,"&gt;or&lt;0"),0)</f>
        <v>0</v>
      </c>
      <c r="L141" s="218">
        <f>IFERROR(AVERAGEIF('Pick up PMC'!CH4:CH36,"&gt;or&lt;0"),0)</f>
        <v>0</v>
      </c>
      <c r="M141" s="219">
        <f>IFERROR(AVERAGEIF('Pick up PMC'!CI4:CI36,"&gt;or&lt;0"),0)</f>
        <v>0</v>
      </c>
      <c r="N141" s="219">
        <f>IFERROR(AVERAGEIF('Pick up PMC'!CJ4:CJ36,"&gt;or&lt;0"),0)</f>
        <v>0</v>
      </c>
      <c r="O141" s="218">
        <f>IFERROR(AVERAGEIF('Pick up PMC'!CK4:CK36,"&gt;or&lt;0"),0)</f>
        <v>0</v>
      </c>
      <c r="P141" s="218">
        <f>IFERROR(AVERAGEIF('Pick up PMC'!CL4:CL36,"&gt;or&lt;0"),0)</f>
        <v>0</v>
      </c>
      <c r="Q141" s="218">
        <f>IFERROR(AVERAGEIF('Pick up PMC'!CM4:CM36,"&gt;or&lt;0"),0)</f>
        <v>0</v>
      </c>
      <c r="R141" s="218">
        <f>IFERROR(AVERAGEIF('Pick up PMC'!CN4:CN36,"&gt;or&lt;0"),0)</f>
        <v>0</v>
      </c>
      <c r="S141" s="218">
        <f>IFERROR(AVERAGEIF('Pick up PMC'!CO4:CO36,"&gt;or&lt;0"),0)</f>
        <v>0</v>
      </c>
      <c r="T141" s="219">
        <f>IFERROR(AVERAGEIF('Pick up PMC'!CP4:CP36,"&gt;or&lt;0"),0)</f>
        <v>0</v>
      </c>
      <c r="U141" s="219">
        <f>IFERROR(AVERAGEIF('Pick up PMC'!CQ4:CQ36,"&gt;or&lt;0"),0)</f>
        <v>0</v>
      </c>
      <c r="V141" s="218">
        <f>IFERROR(AVERAGEIF('Pick up PMC'!CR4:CR36,"&gt;or&lt;0"),0)</f>
        <v>0</v>
      </c>
      <c r="W141" s="218">
        <f>IFERROR(AVERAGEIF('Pick up PMC'!CS4:CS36,"&gt;or&lt;0"),0)</f>
        <v>0</v>
      </c>
      <c r="X141" s="218">
        <f>IFERROR(AVERAGEIF('Pick up PMC'!CT4:CT36,"&gt;or&lt;0"),0)</f>
        <v>0</v>
      </c>
      <c r="Y141" s="218">
        <f>IFERROR(AVERAGEIF('Pick up PMC'!CU4:CU36,"&gt;or&lt;0"),0)</f>
        <v>0</v>
      </c>
      <c r="Z141" s="218">
        <f>IFERROR(AVERAGEIF('Pick up PMC'!CV4:CV36,"&gt;or&lt;0"),0)</f>
        <v>0</v>
      </c>
      <c r="AA141" s="219">
        <f>IFERROR(AVERAGEIF('Pick up PMC'!CW4:CW36,"&gt;or&lt;0"),0)</f>
        <v>0</v>
      </c>
      <c r="AB141" s="219">
        <f>IFERROR(AVERAGEIF('Pick up PMC'!CX4:CX36,"&gt;or&lt;0"),0)</f>
        <v>0</v>
      </c>
      <c r="AC141" s="218">
        <f>IFERROR(AVERAGEIF('Pick up PMC'!CY4:CY36,"&gt;or&lt;0"),0)</f>
        <v>0</v>
      </c>
      <c r="AD141" s="218">
        <f>IFERROR(AVERAGEIF('Pick up PMC'!CZ4:CZ36,"&gt;or&lt;0"),0)</f>
        <v>0</v>
      </c>
      <c r="AE141" s="218">
        <f>IFERROR(AVERAGEIF('Pick up PMC'!DA4:DA36,"&gt;or&lt;0"),0)</f>
        <v>0</v>
      </c>
      <c r="AF141" s="218">
        <f>IFERROR(AVERAGEIF('Pick up PMC'!DB4:DB36,"&gt;or&lt;0"),0)</f>
        <v>0</v>
      </c>
      <c r="AG141" s="218">
        <f>IFERROR(AVERAGEIF('Pick up PMC'!DC4:DC36,"&gt;or&lt;0"),0)</f>
        <v>0</v>
      </c>
      <c r="AH141" s="236">
        <f>IFERROR(AVERAGEIF('Pick up PMC'!DD4:DD36,"&gt;or&lt;0"),0)</f>
        <v>0</v>
      </c>
    </row>
    <row r="142" spans="1:34" outlineLevel="1" x14ac:dyDescent="0.3">
      <c r="A142" s="239">
        <f t="shared" si="18"/>
        <v>43055</v>
      </c>
      <c r="B142" s="58"/>
      <c r="C142" s="282">
        <f t="shared" si="19"/>
        <v>0</v>
      </c>
      <c r="D142" s="218">
        <f>IFERROR(AVERAGEIF('Pick up PMC'!BZ4:BZ39,"&gt;or&lt;0"),0)</f>
        <v>0</v>
      </c>
      <c r="E142" s="218">
        <f>IFERROR(AVERAGEIF('Pick up PMC'!CA4:CA39,"&gt;or&lt;0"),0)</f>
        <v>0</v>
      </c>
      <c r="F142" s="219">
        <f>IFERROR(AVERAGEIF('Pick up PMC'!CB4:CB39,"&gt;or&lt;0"),0)</f>
        <v>0</v>
      </c>
      <c r="G142" s="219">
        <f>IFERROR(AVERAGEIF('Pick up PMC'!CC4:CC39,"&gt;or&lt;0"),0)</f>
        <v>0</v>
      </c>
      <c r="H142" s="218">
        <f>IFERROR(AVERAGEIF('Pick up PMC'!CD4:CD39,"&gt;or&lt;0"),0)</f>
        <v>0</v>
      </c>
      <c r="I142" s="218">
        <f>IFERROR(AVERAGEIF('Pick up PMC'!CE4:CE39,"&gt;or&lt;0"),0)</f>
        <v>0</v>
      </c>
      <c r="J142" s="218">
        <f>IFERROR(AVERAGEIF('Pick up PMC'!CF4:CF39,"&gt;or&lt;0"),0)</f>
        <v>0</v>
      </c>
      <c r="K142" s="218">
        <f>IFERROR(AVERAGEIF('Pick up PMC'!CG4:CG39,"&gt;or&lt;0"),0)</f>
        <v>0</v>
      </c>
      <c r="L142" s="218">
        <f>IFERROR(AVERAGEIF('Pick up PMC'!CH4:CH39,"&gt;or&lt;0"),0)</f>
        <v>0</v>
      </c>
      <c r="M142" s="219">
        <f>IFERROR(AVERAGEIF('Pick up PMC'!CI4:CI39,"&gt;or&lt;0"),0)</f>
        <v>0</v>
      </c>
      <c r="N142" s="219">
        <f>IFERROR(AVERAGEIF('Pick up PMC'!CJ4:CJ39,"&gt;or&lt;0"),0)</f>
        <v>0</v>
      </c>
      <c r="O142" s="218">
        <f>IFERROR(AVERAGEIF('Pick up PMC'!CK4:CK39,"&gt;or&lt;0"),0)</f>
        <v>0</v>
      </c>
      <c r="P142" s="218">
        <f>IFERROR(AVERAGEIF('Pick up PMC'!CL4:CL39,"&gt;or&lt;0"),0)</f>
        <v>0</v>
      </c>
      <c r="Q142" s="218">
        <f>IFERROR(AVERAGEIF('Pick up PMC'!CM4:CM39,"&gt;or&lt;0"),0)</f>
        <v>0</v>
      </c>
      <c r="R142" s="218">
        <f>IFERROR(AVERAGEIF('Pick up PMC'!CN4:CN39,"&gt;or&lt;0"),0)</f>
        <v>0</v>
      </c>
      <c r="S142" s="218">
        <f>IFERROR(AVERAGEIF('Pick up PMC'!CO4:CO39,"&gt;or&lt;0"),0)</f>
        <v>0</v>
      </c>
      <c r="T142" s="219">
        <f>IFERROR(AVERAGEIF('Pick up PMC'!CP4:CP39,"&gt;or&lt;0"),0)</f>
        <v>0</v>
      </c>
      <c r="U142" s="219">
        <f>IFERROR(AVERAGEIF('Pick up PMC'!CQ4:CQ39,"&gt;or&lt;0"),0)</f>
        <v>0</v>
      </c>
      <c r="V142" s="218">
        <f>IFERROR(AVERAGEIF('Pick up PMC'!CR4:CR39,"&gt;or&lt;0"),0)</f>
        <v>0</v>
      </c>
      <c r="W142" s="218">
        <f>IFERROR(AVERAGEIF('Pick up PMC'!CS4:CS39,"&gt;or&lt;0"),0)</f>
        <v>0</v>
      </c>
      <c r="X142" s="218">
        <f>IFERROR(AVERAGEIF('Pick up PMC'!CT4:CT39,"&gt;or&lt;0"),0)</f>
        <v>0</v>
      </c>
      <c r="Y142" s="218">
        <f>IFERROR(AVERAGEIF('Pick up PMC'!CU4:CU39,"&gt;or&lt;0"),0)</f>
        <v>0</v>
      </c>
      <c r="Z142" s="218">
        <f>IFERROR(AVERAGEIF('Pick up PMC'!CV4:CV39,"&gt;or&lt;0"),0)</f>
        <v>0</v>
      </c>
      <c r="AA142" s="219">
        <f>IFERROR(AVERAGEIF('Pick up PMC'!CW4:CW39,"&gt;or&lt;0"),0)</f>
        <v>0</v>
      </c>
      <c r="AB142" s="219">
        <f>IFERROR(AVERAGEIF('Pick up PMC'!CX4:CX39,"&gt;or&lt;0"),0)</f>
        <v>0</v>
      </c>
      <c r="AC142" s="218">
        <f>IFERROR(AVERAGEIF('Pick up PMC'!CY4:CY39,"&gt;or&lt;0"),0)</f>
        <v>0</v>
      </c>
      <c r="AD142" s="218">
        <f>IFERROR(AVERAGEIF('Pick up PMC'!CZ4:CZ39,"&gt;or&lt;0"),0)</f>
        <v>0</v>
      </c>
      <c r="AE142" s="218">
        <f>IFERROR(AVERAGEIF('Pick up PMC'!DA4:DA39,"&gt;or&lt;0"),0)</f>
        <v>0</v>
      </c>
      <c r="AF142" s="218">
        <f>IFERROR(AVERAGEIF('Pick up PMC'!DB4:DB39,"&gt;or&lt;0"),0)</f>
        <v>0</v>
      </c>
      <c r="AG142" s="218">
        <f>IFERROR(AVERAGEIF('Pick up PMC'!DC4:DC39,"&gt;or&lt;0"),0)</f>
        <v>0</v>
      </c>
      <c r="AH142" s="236">
        <f>IFERROR(AVERAGEIF('Pick up PMC'!DD4:DD39,"&gt;or&lt;0"),0)</f>
        <v>0</v>
      </c>
    </row>
    <row r="143" spans="1:34" outlineLevel="1" x14ac:dyDescent="0.3">
      <c r="A143" s="239">
        <f t="shared" si="18"/>
        <v>43062</v>
      </c>
      <c r="B143" s="58"/>
      <c r="C143" s="282">
        <f t="shared" si="19"/>
        <v>0</v>
      </c>
      <c r="D143" s="218">
        <f>IFERROR(AVERAGEIF('Pick up PMC'!BZ4:BZ42,"&gt;or&lt;0"),0)</f>
        <v>0</v>
      </c>
      <c r="E143" s="218">
        <f>IFERROR(AVERAGEIF('Pick up PMC'!CA4:CA42,"&gt;or&lt;0"),0)</f>
        <v>0</v>
      </c>
      <c r="F143" s="219">
        <f>IFERROR(AVERAGEIF('Pick up PMC'!CB4:CB42,"&gt;or&lt;0"),0)</f>
        <v>0</v>
      </c>
      <c r="G143" s="219">
        <f>IFERROR(AVERAGEIF('Pick up PMC'!CC4:CC42,"&gt;or&lt;0"),0)</f>
        <v>0</v>
      </c>
      <c r="H143" s="218">
        <f>IFERROR(AVERAGEIF('Pick up PMC'!CD4:CD42,"&gt;or&lt;0"),0)</f>
        <v>0</v>
      </c>
      <c r="I143" s="218">
        <f>IFERROR(AVERAGEIF('Pick up PMC'!CE4:CE42,"&gt;or&lt;0"),0)</f>
        <v>0</v>
      </c>
      <c r="J143" s="218">
        <f>IFERROR(AVERAGEIF('Pick up PMC'!CF4:CF42,"&gt;or&lt;0"),0)</f>
        <v>0</v>
      </c>
      <c r="K143" s="218">
        <f>IFERROR(AVERAGEIF('Pick up PMC'!CG4:CG42,"&gt;or&lt;0"),0)</f>
        <v>0</v>
      </c>
      <c r="L143" s="218">
        <f>IFERROR(AVERAGEIF('Pick up PMC'!CH4:CH42,"&gt;or&lt;0"),0)</f>
        <v>0</v>
      </c>
      <c r="M143" s="219">
        <f>IFERROR(AVERAGEIF('Pick up PMC'!CI4:CI42,"&gt;or&lt;0"),0)</f>
        <v>0</v>
      </c>
      <c r="N143" s="219">
        <f>IFERROR(AVERAGEIF('Pick up PMC'!CJ4:CJ42,"&gt;or&lt;0"),0)</f>
        <v>0</v>
      </c>
      <c r="O143" s="218">
        <f>IFERROR(AVERAGEIF('Pick up PMC'!CK4:CK42,"&gt;or&lt;0"),0)</f>
        <v>0</v>
      </c>
      <c r="P143" s="218">
        <f>IFERROR(AVERAGEIF('Pick up PMC'!CL4:CL42,"&gt;or&lt;0"),0)</f>
        <v>0</v>
      </c>
      <c r="Q143" s="218">
        <f>IFERROR(AVERAGEIF('Pick up PMC'!CM4:CM42,"&gt;or&lt;0"),0)</f>
        <v>0</v>
      </c>
      <c r="R143" s="218">
        <f>IFERROR(AVERAGEIF('Pick up PMC'!CN4:CN42,"&gt;or&lt;0"),0)</f>
        <v>0</v>
      </c>
      <c r="S143" s="218">
        <f>IFERROR(AVERAGEIF('Pick up PMC'!CO4:CO42,"&gt;or&lt;0"),0)</f>
        <v>0</v>
      </c>
      <c r="T143" s="219">
        <f>IFERROR(AVERAGEIF('Pick up PMC'!CP4:CP42,"&gt;or&lt;0"),0)</f>
        <v>0</v>
      </c>
      <c r="U143" s="219">
        <f>IFERROR(AVERAGEIF('Pick up PMC'!CQ4:CQ42,"&gt;or&lt;0"),0)</f>
        <v>0</v>
      </c>
      <c r="V143" s="218">
        <f>IFERROR(AVERAGEIF('Pick up PMC'!CR4:CR42,"&gt;or&lt;0"),0)</f>
        <v>0</v>
      </c>
      <c r="W143" s="218">
        <f>IFERROR(AVERAGEIF('Pick up PMC'!CS4:CS42,"&gt;or&lt;0"),0)</f>
        <v>0</v>
      </c>
      <c r="X143" s="218">
        <f>IFERROR(AVERAGEIF('Pick up PMC'!CT4:CT42,"&gt;or&lt;0"),0)</f>
        <v>0</v>
      </c>
      <c r="Y143" s="218">
        <f>IFERROR(AVERAGEIF('Pick up PMC'!CU4:CU42,"&gt;or&lt;0"),0)</f>
        <v>0</v>
      </c>
      <c r="Z143" s="218">
        <f>IFERROR(AVERAGEIF('Pick up PMC'!CV4:CV42,"&gt;or&lt;0"),0)</f>
        <v>0</v>
      </c>
      <c r="AA143" s="219">
        <f>IFERROR(AVERAGEIF('Pick up PMC'!CW4:CW42,"&gt;or&lt;0"),0)</f>
        <v>0</v>
      </c>
      <c r="AB143" s="219">
        <f>IFERROR(AVERAGEIF('Pick up PMC'!CX4:CX42,"&gt;or&lt;0"),0)</f>
        <v>0</v>
      </c>
      <c r="AC143" s="218">
        <f>IFERROR(AVERAGEIF('Pick up PMC'!CY4:CY42,"&gt;or&lt;0"),0)</f>
        <v>0</v>
      </c>
      <c r="AD143" s="218">
        <f>IFERROR(AVERAGEIF('Pick up PMC'!CZ4:CZ42,"&gt;or&lt;0"),0)</f>
        <v>0</v>
      </c>
      <c r="AE143" s="218">
        <f>IFERROR(AVERAGEIF('Pick up PMC'!DA4:DA42,"&gt;or&lt;0"),0)</f>
        <v>0</v>
      </c>
      <c r="AF143" s="218">
        <f>IFERROR(AVERAGEIF('Pick up PMC'!DB4:DB42,"&gt;or&lt;0"),0)</f>
        <v>0</v>
      </c>
      <c r="AG143" s="218">
        <f>IFERROR(AVERAGEIF('Pick up PMC'!DC4:DC42,"&gt;or&lt;0"),0)</f>
        <v>0</v>
      </c>
      <c r="AH143" s="236">
        <f>IFERROR(AVERAGEIF('Pick up PMC'!DD4:DD42,"&gt;or&lt;0"),0)</f>
        <v>0</v>
      </c>
    </row>
    <row r="144" spans="1:34" outlineLevel="1" x14ac:dyDescent="0.3">
      <c r="A144" s="240">
        <f t="shared" si="18"/>
        <v>43069</v>
      </c>
      <c r="B144" s="58"/>
      <c r="C144" s="282">
        <f t="shared" si="19"/>
        <v>0</v>
      </c>
      <c r="D144" s="222">
        <f>IFERROR(AVERAGEIF('Pick up PMC'!BZ4:BZ45,"&gt;or&lt;0"),0)</f>
        <v>0</v>
      </c>
      <c r="E144" s="222">
        <f>IFERROR(AVERAGEIF('Pick up PMC'!CA4:CA45,"&gt;or&lt;0"),0)</f>
        <v>0</v>
      </c>
      <c r="F144" s="219">
        <f>IFERROR(AVERAGEIF('Pick up PMC'!CB4:CB45,"&gt;or&lt;0"),0)</f>
        <v>0</v>
      </c>
      <c r="G144" s="219">
        <f>IFERROR(AVERAGEIF('Pick up PMC'!CC4:CC45,"&gt;or&lt;0"),0)</f>
        <v>0</v>
      </c>
      <c r="H144" s="222">
        <f>IFERROR(AVERAGEIF('Pick up PMC'!CD4:CD45,"&gt;or&lt;0"),0)</f>
        <v>0</v>
      </c>
      <c r="I144" s="222">
        <f>IFERROR(AVERAGEIF('Pick up PMC'!CE4:CE45,"&gt;or&lt;0"),0)</f>
        <v>0</v>
      </c>
      <c r="J144" s="222">
        <f>IFERROR(AVERAGEIF('Pick up PMC'!CF4:CF45,"&gt;or&lt;0"),0)</f>
        <v>0</v>
      </c>
      <c r="K144" s="222">
        <f>IFERROR(AVERAGEIF('Pick up PMC'!CG4:CG45,"&gt;or&lt;0"),0)</f>
        <v>0</v>
      </c>
      <c r="L144" s="222">
        <f>IFERROR(AVERAGEIF('Pick up PMC'!CH4:CH45,"&gt;or&lt;0"),0)</f>
        <v>0</v>
      </c>
      <c r="M144" s="219">
        <f>IFERROR(AVERAGEIF('Pick up PMC'!CI4:CI45,"&gt;or&lt;0"),0)</f>
        <v>0</v>
      </c>
      <c r="N144" s="219">
        <f>IFERROR(AVERAGEIF('Pick up PMC'!CJ4:CJ45,"&gt;or&lt;0"),0)</f>
        <v>0</v>
      </c>
      <c r="O144" s="222">
        <f>IFERROR(AVERAGEIF('Pick up PMC'!CK4:CK45,"&gt;or&lt;0"),0)</f>
        <v>0</v>
      </c>
      <c r="P144" s="222">
        <f>IFERROR(AVERAGEIF('Pick up PMC'!CL4:CL45,"&gt;or&lt;0"),0)</f>
        <v>0</v>
      </c>
      <c r="Q144" s="222">
        <f>IFERROR(AVERAGEIF('Pick up PMC'!CM4:CM45,"&gt;or&lt;0"),0)</f>
        <v>0</v>
      </c>
      <c r="R144" s="222">
        <f>IFERROR(AVERAGEIF('Pick up PMC'!CN4:CN45,"&gt;or&lt;0"),0)</f>
        <v>0</v>
      </c>
      <c r="S144" s="222">
        <f>IFERROR(AVERAGEIF('Pick up PMC'!CO4:CO45,"&gt;or&lt;0"),0)</f>
        <v>0</v>
      </c>
      <c r="T144" s="219">
        <f>IFERROR(AVERAGEIF('Pick up PMC'!CP4:CP45,"&gt;or&lt;0"),0)</f>
        <v>0</v>
      </c>
      <c r="U144" s="219">
        <f>IFERROR(AVERAGEIF('Pick up PMC'!CQ4:CQ45,"&gt;or&lt;0"),0)</f>
        <v>0</v>
      </c>
      <c r="V144" s="222">
        <f>IFERROR(AVERAGEIF('Pick up PMC'!CR4:CR45,"&gt;or&lt;0"),0)</f>
        <v>0</v>
      </c>
      <c r="W144" s="222">
        <f>IFERROR(AVERAGEIF('Pick up PMC'!CS4:CS45,"&gt;or&lt;0"),0)</f>
        <v>0</v>
      </c>
      <c r="X144" s="222">
        <f>IFERROR(AVERAGEIF('Pick up PMC'!CT4:CT45,"&gt;or&lt;0"),0)</f>
        <v>0</v>
      </c>
      <c r="Y144" s="222">
        <f>IFERROR(AVERAGEIF('Pick up PMC'!CU4:CU45,"&gt;or&lt;0"),0)</f>
        <v>0</v>
      </c>
      <c r="Z144" s="222">
        <f>IFERROR(AVERAGEIF('Pick up PMC'!CV4:CV45,"&gt;or&lt;0"),0)</f>
        <v>0</v>
      </c>
      <c r="AA144" s="219">
        <f>IFERROR(AVERAGEIF('Pick up PMC'!CW4:CW45,"&gt;or&lt;0"),0)</f>
        <v>0</v>
      </c>
      <c r="AB144" s="219">
        <f>IFERROR(AVERAGEIF('Pick up PMC'!CX4:CX45,"&gt;or&lt;0"),0)</f>
        <v>0</v>
      </c>
      <c r="AC144" s="222">
        <f>IFERROR(AVERAGEIF('Pick up PMC'!CY4:CY45,"&gt;or&lt;0"),0)</f>
        <v>0</v>
      </c>
      <c r="AD144" s="222">
        <f>IFERROR(AVERAGEIF('Pick up PMC'!CZ4:CZ45,"&gt;or&lt;0"),0)</f>
        <v>0</v>
      </c>
      <c r="AE144" s="222">
        <f>IFERROR(AVERAGEIF('Pick up PMC'!DA4:DA45,"&gt;or&lt;0"),0)</f>
        <v>0</v>
      </c>
      <c r="AF144" s="222">
        <f>IFERROR(AVERAGEIF('Pick up PMC'!DB4:DB45,"&gt;or&lt;0"),0)</f>
        <v>0</v>
      </c>
      <c r="AG144" s="222">
        <f>IFERROR(AVERAGEIF('Pick up PMC'!DC4:DC45,"&gt;or&lt;0"),0)</f>
        <v>0</v>
      </c>
      <c r="AH144" s="237">
        <f>IFERROR(AVERAGEIF('Pick up PMC'!DD4:DD45,"&gt;or&lt;0"),0)</f>
        <v>0</v>
      </c>
    </row>
    <row r="145" spans="1:34" x14ac:dyDescent="0.3">
      <c r="A145" s="57"/>
      <c r="B145" s="38"/>
      <c r="C145" s="67">
        <f>AVERAGEIF(C131:C133,"&gt;0")</f>
        <v>300</v>
      </c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4" x14ac:dyDescent="0.3">
      <c r="A147" s="93"/>
      <c r="B147" s="94"/>
      <c r="C147" s="68">
        <f t="shared" ref="C147:T147" si="20">C96</f>
        <v>42978</v>
      </c>
      <c r="D147" s="68">
        <f t="shared" si="20"/>
        <v>42985</v>
      </c>
      <c r="E147" s="68">
        <f t="shared" si="20"/>
        <v>42992</v>
      </c>
      <c r="F147" s="68">
        <f t="shared" si="20"/>
        <v>42999</v>
      </c>
      <c r="G147" s="68">
        <f t="shared" si="20"/>
        <v>43006</v>
      </c>
      <c r="H147" s="68">
        <f t="shared" si="20"/>
        <v>43013</v>
      </c>
      <c r="I147" s="68">
        <f t="shared" si="20"/>
        <v>43020</v>
      </c>
      <c r="J147" s="68">
        <f t="shared" si="20"/>
        <v>43027</v>
      </c>
      <c r="K147" s="68">
        <f t="shared" si="20"/>
        <v>43034</v>
      </c>
      <c r="L147" s="68">
        <f t="shared" si="20"/>
        <v>43041</v>
      </c>
      <c r="M147" s="68">
        <f t="shared" si="20"/>
        <v>43048</v>
      </c>
      <c r="N147" s="68">
        <f t="shared" si="20"/>
        <v>43055</v>
      </c>
      <c r="O147" s="68">
        <f t="shared" si="20"/>
        <v>43062</v>
      </c>
      <c r="P147" s="68">
        <f t="shared" si="20"/>
        <v>43069</v>
      </c>
      <c r="Q147" s="68">
        <f t="shared" si="20"/>
        <v>43076</v>
      </c>
      <c r="R147" s="68">
        <f t="shared" si="20"/>
        <v>43083</v>
      </c>
      <c r="S147" s="68">
        <f t="shared" si="20"/>
        <v>43090</v>
      </c>
      <c r="T147" s="68">
        <f t="shared" si="20"/>
        <v>43097</v>
      </c>
      <c r="U147" s="69"/>
      <c r="V147" s="69"/>
    </row>
    <row r="148" spans="1:34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4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4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4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4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4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4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4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4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4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4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4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4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  <c r="AH162" s="48">
        <v>31</v>
      </c>
    </row>
    <row r="163" spans="1:34" x14ac:dyDescent="0.3">
      <c r="A163" s="51" t="s">
        <v>29</v>
      </c>
      <c r="B163" s="52"/>
      <c r="C163" s="281">
        <f>C8/($C$3*$C$4)</f>
        <v>0.53856942496493687</v>
      </c>
      <c r="D163" s="55">
        <f t="shared" ref="D163:R163" si="21">(D8/$C$3)*100</f>
        <v>81.159420289855078</v>
      </c>
      <c r="E163" s="55">
        <f t="shared" si="21"/>
        <v>81.159420289855078</v>
      </c>
      <c r="F163" s="55">
        <f t="shared" si="21"/>
        <v>79.710144927536234</v>
      </c>
      <c r="G163" s="55">
        <f t="shared" si="21"/>
        <v>56.521739130434781</v>
      </c>
      <c r="H163" s="55">
        <f t="shared" si="21"/>
        <v>49.275362318840585</v>
      </c>
      <c r="I163" s="55">
        <f t="shared" si="21"/>
        <v>50.724637681159422</v>
      </c>
      <c r="J163" s="55">
        <f t="shared" si="21"/>
        <v>50.724637681159422</v>
      </c>
      <c r="K163" s="55">
        <f t="shared" si="21"/>
        <v>50.724637681159422</v>
      </c>
      <c r="L163" s="55">
        <f t="shared" si="21"/>
        <v>57.971014492753625</v>
      </c>
      <c r="M163" s="55">
        <f t="shared" si="21"/>
        <v>69.565217391304344</v>
      </c>
      <c r="N163" s="55">
        <f t="shared" si="21"/>
        <v>59.420289855072461</v>
      </c>
      <c r="O163" s="55">
        <f t="shared" si="21"/>
        <v>50.724637681159422</v>
      </c>
      <c r="P163" s="55">
        <f t="shared" si="21"/>
        <v>50.724637681159422</v>
      </c>
      <c r="Q163" s="55">
        <f t="shared" si="21"/>
        <v>49.275362318840585</v>
      </c>
      <c r="R163" s="55">
        <f t="shared" si="21"/>
        <v>49.275362318840585</v>
      </c>
      <c r="S163" s="55">
        <f t="shared" ref="S163:AH163" si="22">(S8/$C$3)*100</f>
        <v>55.072463768115945</v>
      </c>
      <c r="T163" s="55">
        <f t="shared" si="22"/>
        <v>71.014492753623188</v>
      </c>
      <c r="U163" s="55">
        <f t="shared" si="22"/>
        <v>55.072463768115945</v>
      </c>
      <c r="V163" s="55">
        <f t="shared" si="22"/>
        <v>39.130434782608695</v>
      </c>
      <c r="W163" s="55">
        <f t="shared" si="22"/>
        <v>39.130434782608695</v>
      </c>
      <c r="X163" s="55">
        <f t="shared" si="22"/>
        <v>39.130434782608695</v>
      </c>
      <c r="Y163" s="55">
        <f t="shared" si="22"/>
        <v>50.724637681159422</v>
      </c>
      <c r="Z163" s="55">
        <f t="shared" si="22"/>
        <v>55.072463768115945</v>
      </c>
      <c r="AA163" s="55">
        <f t="shared" si="22"/>
        <v>56.521739130434781</v>
      </c>
      <c r="AB163" s="55">
        <f t="shared" si="22"/>
        <v>56.521739130434781</v>
      </c>
      <c r="AC163" s="55">
        <f t="shared" si="22"/>
        <v>39.130434782608695</v>
      </c>
      <c r="AD163" s="55">
        <f t="shared" si="22"/>
        <v>39.130434782608695</v>
      </c>
      <c r="AE163" s="55">
        <f t="shared" si="22"/>
        <v>39.130434782608695</v>
      </c>
      <c r="AF163" s="55">
        <f t="shared" si="22"/>
        <v>39.130434782608695</v>
      </c>
      <c r="AG163" s="55">
        <f t="shared" si="22"/>
        <v>49.275362318840585</v>
      </c>
      <c r="AH163" s="55">
        <f t="shared" si="22"/>
        <v>59.420289855072461</v>
      </c>
    </row>
    <row r="164" spans="1:34" hidden="1" x14ac:dyDescent="0.3">
      <c r="A164" s="57">
        <f>+A113</f>
        <v>42102</v>
      </c>
      <c r="B164" s="58"/>
      <c r="C164" s="282">
        <f t="shared" ref="C164:C195" si="23">C9/($C$3*$C$4)</f>
        <v>0.24216923796166434</v>
      </c>
      <c r="D164" s="61">
        <f t="shared" ref="D164:S178" si="24">D9/$C$3</f>
        <v>0</v>
      </c>
      <c r="E164" s="63">
        <f t="shared" si="24"/>
        <v>0</v>
      </c>
      <c r="F164" s="63">
        <f t="shared" si="24"/>
        <v>1.1159420289855073</v>
      </c>
      <c r="G164" s="61">
        <f t="shared" si="24"/>
        <v>1.1159420289855073</v>
      </c>
      <c r="H164" s="61">
        <f t="shared" si="24"/>
        <v>1.1159420289855073</v>
      </c>
      <c r="I164" s="62">
        <f t="shared" si="24"/>
        <v>2.8985507246376812E-2</v>
      </c>
      <c r="J164" s="62">
        <f t="shared" si="24"/>
        <v>1.4492753623188406E-2</v>
      </c>
      <c r="K164" s="61">
        <f t="shared" si="24"/>
        <v>2.8985507246376812E-2</v>
      </c>
      <c r="L164" s="63">
        <f t="shared" si="24"/>
        <v>2.8985507246376812E-2</v>
      </c>
      <c r="M164" s="63">
        <f t="shared" si="24"/>
        <v>4.3478260869565216E-2</v>
      </c>
      <c r="N164" s="61">
        <f t="shared" si="24"/>
        <v>2.8985507246376812E-2</v>
      </c>
      <c r="O164" s="61">
        <f t="shared" si="24"/>
        <v>5.7971014492753624E-2</v>
      </c>
      <c r="P164" s="62">
        <f t="shared" si="24"/>
        <v>4.3478260869565216E-2</v>
      </c>
      <c r="Q164" s="62">
        <f t="shared" si="24"/>
        <v>5.7971014492753624E-2</v>
      </c>
      <c r="R164" s="61">
        <f t="shared" si="24"/>
        <v>5.7971014492753624E-2</v>
      </c>
      <c r="S164" s="63">
        <f t="shared" si="24"/>
        <v>0.17391304347826086</v>
      </c>
      <c r="T164" s="63">
        <f t="shared" ref="T164:AH178" si="25">T9/$C$3</f>
        <v>0.49275362318840582</v>
      </c>
      <c r="U164" s="61">
        <f t="shared" si="25"/>
        <v>0.47826086956521741</v>
      </c>
      <c r="V164" s="61">
        <f t="shared" si="25"/>
        <v>0.47826086956521741</v>
      </c>
      <c r="W164" s="62">
        <f t="shared" si="25"/>
        <v>0.18840579710144928</v>
      </c>
      <c r="X164" s="62">
        <f t="shared" si="25"/>
        <v>0.18840579710144928</v>
      </c>
      <c r="Y164" s="61">
        <f t="shared" si="25"/>
        <v>0.20289855072463769</v>
      </c>
      <c r="Z164" s="63">
        <f t="shared" si="25"/>
        <v>7.2463768115942032E-2</v>
      </c>
      <c r="AA164" s="63">
        <f t="shared" si="25"/>
        <v>7.2463768115942032E-2</v>
      </c>
      <c r="AB164" s="61">
        <f t="shared" si="25"/>
        <v>8.6956521739130432E-2</v>
      </c>
      <c r="AC164" s="61">
        <f t="shared" si="25"/>
        <v>2.8985507246376812E-2</v>
      </c>
      <c r="AD164" s="62">
        <f t="shared" si="25"/>
        <v>0.18840579710144928</v>
      </c>
      <c r="AE164" s="62">
        <f t="shared" si="25"/>
        <v>0.2608695652173913</v>
      </c>
      <c r="AF164" s="61">
        <f t="shared" si="25"/>
        <v>0.28985507246376813</v>
      </c>
      <c r="AG164" s="63">
        <f t="shared" si="25"/>
        <v>0.28985507246376813</v>
      </c>
      <c r="AH164" s="63">
        <f t="shared" si="25"/>
        <v>0.27536231884057971</v>
      </c>
    </row>
    <row r="165" spans="1:34" hidden="1" x14ac:dyDescent="0.3">
      <c r="A165" s="57">
        <f t="shared" ref="A165:A195" si="26">+A114</f>
        <v>42123</v>
      </c>
      <c r="B165" s="58"/>
      <c r="C165" s="282">
        <f>C8/($C$3*$C$4)</f>
        <v>0.53856942496493687</v>
      </c>
      <c r="D165" s="61">
        <f t="shared" si="24"/>
        <v>1.4492753623188406E-2</v>
      </c>
      <c r="E165" s="63">
        <f t="shared" si="24"/>
        <v>1.4492753623188406E-2</v>
      </c>
      <c r="F165" s="63">
        <f t="shared" si="24"/>
        <v>1.1304347826086956</v>
      </c>
      <c r="G165" s="61">
        <f t="shared" si="24"/>
        <v>1.1304347826086956</v>
      </c>
      <c r="H165" s="61">
        <f t="shared" si="24"/>
        <v>1.1304347826086956</v>
      </c>
      <c r="I165" s="62">
        <f t="shared" si="24"/>
        <v>4.3478260869565216E-2</v>
      </c>
      <c r="J165" s="62">
        <f t="shared" si="24"/>
        <v>2.8985507246376812E-2</v>
      </c>
      <c r="K165" s="61">
        <f t="shared" si="24"/>
        <v>4.3478260869565216E-2</v>
      </c>
      <c r="L165" s="63">
        <f t="shared" si="24"/>
        <v>4.3478260869565216E-2</v>
      </c>
      <c r="M165" s="63">
        <f t="shared" si="24"/>
        <v>5.7971014492753624E-2</v>
      </c>
      <c r="N165" s="61">
        <f t="shared" si="24"/>
        <v>4.3478260869565216E-2</v>
      </c>
      <c r="O165" s="61">
        <f t="shared" si="24"/>
        <v>8.6956521739130432E-2</v>
      </c>
      <c r="P165" s="62">
        <f t="shared" si="24"/>
        <v>5.7971014492753624E-2</v>
      </c>
      <c r="Q165" s="62">
        <f t="shared" si="24"/>
        <v>7.2463768115942032E-2</v>
      </c>
      <c r="R165" s="61">
        <f t="shared" si="24"/>
        <v>7.2463768115942032E-2</v>
      </c>
      <c r="S165" s="63">
        <f t="shared" si="24"/>
        <v>0.14492753623188406</v>
      </c>
      <c r="T165" s="63">
        <f t="shared" si="25"/>
        <v>0.49275362318840582</v>
      </c>
      <c r="U165" s="61">
        <f t="shared" si="25"/>
        <v>0.47826086956521741</v>
      </c>
      <c r="V165" s="61">
        <f t="shared" si="25"/>
        <v>0.47826086956521741</v>
      </c>
      <c r="W165" s="62">
        <f t="shared" si="25"/>
        <v>0.20289855072463769</v>
      </c>
      <c r="X165" s="62">
        <f t="shared" si="25"/>
        <v>0.21739130434782608</v>
      </c>
      <c r="Y165" s="61">
        <f t="shared" si="25"/>
        <v>0.2608695652173913</v>
      </c>
      <c r="Z165" s="63">
        <f t="shared" si="25"/>
        <v>0.15942028985507245</v>
      </c>
      <c r="AA165" s="63">
        <f t="shared" si="25"/>
        <v>0.15942028985507245</v>
      </c>
      <c r="AB165" s="61">
        <f t="shared" si="25"/>
        <v>0.17391304347826086</v>
      </c>
      <c r="AC165" s="61">
        <f t="shared" si="25"/>
        <v>0.13043478260869565</v>
      </c>
      <c r="AD165" s="62">
        <f t="shared" si="25"/>
        <v>0.21739130434782608</v>
      </c>
      <c r="AE165" s="62">
        <f t="shared" si="25"/>
        <v>0.27536231884057971</v>
      </c>
      <c r="AF165" s="61">
        <f t="shared" si="25"/>
        <v>0.2608695652173913</v>
      </c>
      <c r="AG165" s="63">
        <f t="shared" si="25"/>
        <v>0.2608695652173913</v>
      </c>
      <c r="AH165" s="63">
        <f t="shared" si="25"/>
        <v>0.24637681159420291</v>
      </c>
    </row>
    <row r="166" spans="1:34" hidden="1" outlineLevel="1" x14ac:dyDescent="0.3">
      <c r="A166" s="57">
        <f t="shared" si="26"/>
        <v>42142</v>
      </c>
      <c r="B166" s="58"/>
      <c r="C166" s="282">
        <f t="shared" si="23"/>
        <v>0.28190743338008417</v>
      </c>
      <c r="D166" s="61">
        <f t="shared" si="24"/>
        <v>0</v>
      </c>
      <c r="E166" s="63">
        <f t="shared" si="24"/>
        <v>4.3478260869565216E-2</v>
      </c>
      <c r="F166" s="63">
        <f t="shared" si="24"/>
        <v>1.1594202898550725</v>
      </c>
      <c r="G166" s="61">
        <f t="shared" si="24"/>
        <v>1.173913043478261</v>
      </c>
      <c r="H166" s="61">
        <f t="shared" si="24"/>
        <v>1.2173913043478262</v>
      </c>
      <c r="I166" s="62">
        <f t="shared" si="24"/>
        <v>8.6956521739130432E-2</v>
      </c>
      <c r="J166" s="62">
        <f t="shared" si="24"/>
        <v>1.4492753623188406E-2</v>
      </c>
      <c r="K166" s="61">
        <f t="shared" si="24"/>
        <v>2.8985507246376812E-2</v>
      </c>
      <c r="L166" s="63">
        <f t="shared" si="24"/>
        <v>2.8985507246376812E-2</v>
      </c>
      <c r="M166" s="63">
        <f t="shared" si="24"/>
        <v>4.3478260869565216E-2</v>
      </c>
      <c r="N166" s="61">
        <f t="shared" si="24"/>
        <v>2.8985507246376812E-2</v>
      </c>
      <c r="O166" s="61">
        <f t="shared" si="24"/>
        <v>7.2463768115942032E-2</v>
      </c>
      <c r="P166" s="62">
        <f t="shared" si="24"/>
        <v>4.3478260869565216E-2</v>
      </c>
      <c r="Q166" s="62">
        <f t="shared" si="24"/>
        <v>5.7971014492753624E-2</v>
      </c>
      <c r="R166" s="61">
        <f t="shared" si="24"/>
        <v>7.2463768115942032E-2</v>
      </c>
      <c r="S166" s="63">
        <f t="shared" si="24"/>
        <v>0.15942028985507245</v>
      </c>
      <c r="T166" s="63">
        <f t="shared" si="25"/>
        <v>0.52173913043478259</v>
      </c>
      <c r="U166" s="61">
        <f t="shared" si="25"/>
        <v>0.49275362318840582</v>
      </c>
      <c r="V166" s="61">
        <f t="shared" si="25"/>
        <v>0.47826086956521741</v>
      </c>
      <c r="W166" s="62">
        <f t="shared" si="25"/>
        <v>0.18840579710144928</v>
      </c>
      <c r="X166" s="62">
        <f t="shared" si="25"/>
        <v>0.20289855072463769</v>
      </c>
      <c r="Y166" s="61">
        <f t="shared" si="25"/>
        <v>0.24637681159420291</v>
      </c>
      <c r="Z166" s="63">
        <f t="shared" si="25"/>
        <v>0.27536231884057971</v>
      </c>
      <c r="AA166" s="63">
        <f t="shared" si="25"/>
        <v>0.28985507246376813</v>
      </c>
      <c r="AB166" s="61">
        <f t="shared" si="25"/>
        <v>0.30434782608695654</v>
      </c>
      <c r="AC166" s="61">
        <f t="shared" si="25"/>
        <v>0.18840579710144928</v>
      </c>
      <c r="AD166" s="62">
        <f t="shared" si="25"/>
        <v>0.2608695652173913</v>
      </c>
      <c r="AE166" s="62">
        <f t="shared" si="25"/>
        <v>0.28985507246376813</v>
      </c>
      <c r="AF166" s="61">
        <f t="shared" si="25"/>
        <v>0.2608695652173913</v>
      </c>
      <c r="AG166" s="63">
        <f t="shared" si="25"/>
        <v>0.2608695652173913</v>
      </c>
      <c r="AH166" s="63">
        <f t="shared" si="25"/>
        <v>0.24637681159420291</v>
      </c>
    </row>
    <row r="167" spans="1:34" hidden="1" outlineLevel="1" x14ac:dyDescent="0.3">
      <c r="A167" s="57">
        <f t="shared" si="26"/>
        <v>42157</v>
      </c>
      <c r="B167" s="58"/>
      <c r="C167" s="282">
        <f t="shared" si="23"/>
        <v>0.30388031790556336</v>
      </c>
      <c r="D167" s="61">
        <f t="shared" si="24"/>
        <v>0</v>
      </c>
      <c r="E167" s="63">
        <f t="shared" si="24"/>
        <v>4.3478260869565216E-2</v>
      </c>
      <c r="F167" s="63">
        <f t="shared" si="24"/>
        <v>1.1594202898550725</v>
      </c>
      <c r="G167" s="61">
        <f t="shared" si="24"/>
        <v>1.173913043478261</v>
      </c>
      <c r="H167" s="61">
        <f t="shared" si="24"/>
        <v>1.2173913043478262</v>
      </c>
      <c r="I167" s="62">
        <f t="shared" si="24"/>
        <v>8.6956521739130432E-2</v>
      </c>
      <c r="J167" s="62">
        <f t="shared" si="24"/>
        <v>1.4492753623188406E-2</v>
      </c>
      <c r="K167" s="61">
        <f t="shared" si="24"/>
        <v>2.8985507246376812E-2</v>
      </c>
      <c r="L167" s="63">
        <f t="shared" si="24"/>
        <v>4.3478260869565216E-2</v>
      </c>
      <c r="M167" s="63">
        <f t="shared" si="24"/>
        <v>0.40579710144927539</v>
      </c>
      <c r="N167" s="61">
        <f t="shared" si="24"/>
        <v>4.3478260869565216E-2</v>
      </c>
      <c r="O167" s="61">
        <f t="shared" si="24"/>
        <v>0.13043478260869565</v>
      </c>
      <c r="P167" s="62">
        <f t="shared" si="24"/>
        <v>0.11594202898550725</v>
      </c>
      <c r="Q167" s="62">
        <f t="shared" si="24"/>
        <v>8.6956521739130432E-2</v>
      </c>
      <c r="R167" s="61">
        <f t="shared" si="24"/>
        <v>8.6956521739130432E-2</v>
      </c>
      <c r="S167" s="63">
        <f t="shared" si="24"/>
        <v>0.17391304347826086</v>
      </c>
      <c r="T167" s="63">
        <f t="shared" si="25"/>
        <v>0.53623188405797106</v>
      </c>
      <c r="U167" s="61">
        <f t="shared" si="25"/>
        <v>0.49275362318840582</v>
      </c>
      <c r="V167" s="61">
        <f t="shared" si="25"/>
        <v>0.47826086956521741</v>
      </c>
      <c r="W167" s="62">
        <f t="shared" si="25"/>
        <v>0.18840579710144928</v>
      </c>
      <c r="X167" s="62">
        <f t="shared" si="25"/>
        <v>0.2318840579710145</v>
      </c>
      <c r="Y167" s="61">
        <f t="shared" si="25"/>
        <v>0.24637681159420291</v>
      </c>
      <c r="Z167" s="63">
        <f t="shared" si="25"/>
        <v>0.2318840579710145</v>
      </c>
      <c r="AA167" s="63">
        <f t="shared" si="25"/>
        <v>0.21739130434782608</v>
      </c>
      <c r="AB167" s="61">
        <f t="shared" si="25"/>
        <v>0.2608695652173913</v>
      </c>
      <c r="AC167" s="61">
        <f t="shared" si="25"/>
        <v>0.24637681159420291</v>
      </c>
      <c r="AD167" s="62">
        <f t="shared" si="25"/>
        <v>0.3188405797101449</v>
      </c>
      <c r="AE167" s="62">
        <f t="shared" si="25"/>
        <v>0.33333333333333331</v>
      </c>
      <c r="AF167" s="61">
        <f t="shared" si="25"/>
        <v>0.28985507246376813</v>
      </c>
      <c r="AG167" s="63">
        <f t="shared" si="25"/>
        <v>0.27536231884057971</v>
      </c>
      <c r="AH167" s="63">
        <f t="shared" si="25"/>
        <v>0.2608695652173913</v>
      </c>
    </row>
    <row r="168" spans="1:34" hidden="1" outlineLevel="1" x14ac:dyDescent="0.3">
      <c r="A168" s="57">
        <f t="shared" si="26"/>
        <v>42172</v>
      </c>
      <c r="B168" s="58"/>
      <c r="C168" s="282">
        <f t="shared" si="23"/>
        <v>0.41654978962131839</v>
      </c>
      <c r="D168" s="61">
        <f t="shared" si="24"/>
        <v>1.4492753623188406E-2</v>
      </c>
      <c r="E168" s="63">
        <f t="shared" si="24"/>
        <v>4.3478260869565216E-2</v>
      </c>
      <c r="F168" s="63">
        <f t="shared" si="24"/>
        <v>1.1594202898550725</v>
      </c>
      <c r="G168" s="61">
        <f t="shared" si="24"/>
        <v>1.173913043478261</v>
      </c>
      <c r="H168" s="61">
        <f t="shared" si="24"/>
        <v>1.2318840579710144</v>
      </c>
      <c r="I168" s="62">
        <f t="shared" si="24"/>
        <v>0.11594202898550725</v>
      </c>
      <c r="J168" s="62">
        <f t="shared" si="24"/>
        <v>4.3478260869565216E-2</v>
      </c>
      <c r="K168" s="61">
        <f t="shared" si="24"/>
        <v>2.8985507246376812E-2</v>
      </c>
      <c r="L168" s="63">
        <f t="shared" si="24"/>
        <v>4.3478260869565216E-2</v>
      </c>
      <c r="M168" s="63">
        <f t="shared" si="24"/>
        <v>0.42028985507246375</v>
      </c>
      <c r="N168" s="61">
        <f t="shared" si="24"/>
        <v>7.2463768115942032E-2</v>
      </c>
      <c r="O168" s="61">
        <f t="shared" si="24"/>
        <v>0.14492753623188406</v>
      </c>
      <c r="P168" s="62">
        <f t="shared" si="24"/>
        <v>8.6956521739130432E-2</v>
      </c>
      <c r="Q168" s="62">
        <f t="shared" si="24"/>
        <v>1.3623188405797102</v>
      </c>
      <c r="R168" s="61">
        <f t="shared" si="24"/>
        <v>1.3768115942028984</v>
      </c>
      <c r="S168" s="63">
        <f t="shared" si="24"/>
        <v>0.15942028985507245</v>
      </c>
      <c r="T168" s="63">
        <f t="shared" si="25"/>
        <v>0.50724637681159424</v>
      </c>
      <c r="U168" s="61">
        <f t="shared" si="25"/>
        <v>0.47826086956521741</v>
      </c>
      <c r="V168" s="61">
        <f t="shared" si="25"/>
        <v>0.55072463768115942</v>
      </c>
      <c r="W168" s="62">
        <f t="shared" si="25"/>
        <v>0.27536231884057971</v>
      </c>
      <c r="X168" s="62">
        <f t="shared" si="25"/>
        <v>0.3188405797101449</v>
      </c>
      <c r="Y168" s="61">
        <f t="shared" si="25"/>
        <v>0.30434782608695654</v>
      </c>
      <c r="Z168" s="63">
        <f t="shared" si="25"/>
        <v>0.28985507246376813</v>
      </c>
      <c r="AA168" s="63">
        <f t="shared" si="25"/>
        <v>0.28985507246376813</v>
      </c>
      <c r="AB168" s="61">
        <f t="shared" si="25"/>
        <v>0.33333333333333331</v>
      </c>
      <c r="AC168" s="61">
        <f t="shared" si="25"/>
        <v>0.2608695652173913</v>
      </c>
      <c r="AD168" s="62">
        <f t="shared" si="25"/>
        <v>0.34782608695652173</v>
      </c>
      <c r="AE168" s="62">
        <f t="shared" si="25"/>
        <v>0.40579710144927539</v>
      </c>
      <c r="AF168" s="61">
        <f t="shared" si="25"/>
        <v>0.36231884057971014</v>
      </c>
      <c r="AG168" s="63">
        <f t="shared" si="25"/>
        <v>0.36231884057971014</v>
      </c>
      <c r="AH168" s="63">
        <f t="shared" si="25"/>
        <v>0.34782608695652173</v>
      </c>
    </row>
    <row r="169" spans="1:34" hidden="1" outlineLevel="1" x14ac:dyDescent="0.3">
      <c r="A169" s="57">
        <f t="shared" si="26"/>
        <v>42193</v>
      </c>
      <c r="B169" s="58"/>
      <c r="C169" s="282">
        <f t="shared" si="23"/>
        <v>0.41140719962599348</v>
      </c>
      <c r="D169" s="61">
        <f t="shared" si="24"/>
        <v>2.8985507246376812E-2</v>
      </c>
      <c r="E169" s="63">
        <f t="shared" si="24"/>
        <v>5.7971014492753624E-2</v>
      </c>
      <c r="F169" s="63">
        <f t="shared" si="24"/>
        <v>1.173913043478261</v>
      </c>
      <c r="G169" s="61">
        <f t="shared" si="24"/>
        <v>1.173913043478261</v>
      </c>
      <c r="H169" s="61">
        <f t="shared" si="24"/>
        <v>1.2318840579710144</v>
      </c>
      <c r="I169" s="62">
        <f t="shared" si="24"/>
        <v>0.14492753623188406</v>
      </c>
      <c r="J169" s="62">
        <f t="shared" si="24"/>
        <v>8.6956521739130432E-2</v>
      </c>
      <c r="K169" s="61">
        <f t="shared" si="24"/>
        <v>4.3478260869565216E-2</v>
      </c>
      <c r="L169" s="63">
        <f t="shared" si="24"/>
        <v>5.7971014492753624E-2</v>
      </c>
      <c r="M169" s="63">
        <f t="shared" si="24"/>
        <v>8.6956521739130432E-2</v>
      </c>
      <c r="N169" s="61">
        <f t="shared" si="24"/>
        <v>0.10144927536231885</v>
      </c>
      <c r="O169" s="61">
        <f t="shared" si="24"/>
        <v>0.18840579710144928</v>
      </c>
      <c r="P169" s="62">
        <f t="shared" si="24"/>
        <v>0.13043478260869565</v>
      </c>
      <c r="Q169" s="62">
        <f t="shared" si="24"/>
        <v>1.3623188405797102</v>
      </c>
      <c r="R169" s="61">
        <f t="shared" si="24"/>
        <v>1.3768115942028984</v>
      </c>
      <c r="S169" s="63">
        <f t="shared" si="24"/>
        <v>8.6956521739130432E-2</v>
      </c>
      <c r="T169" s="63">
        <f t="shared" si="25"/>
        <v>0.43478260869565216</v>
      </c>
      <c r="U169" s="61">
        <f t="shared" si="25"/>
        <v>0.40579710144927539</v>
      </c>
      <c r="V169" s="61">
        <f t="shared" si="25"/>
        <v>0.50724637681159424</v>
      </c>
      <c r="W169" s="62">
        <f t="shared" si="25"/>
        <v>0.2318840579710145</v>
      </c>
      <c r="X169" s="62">
        <f t="shared" si="25"/>
        <v>0.27536231884057971</v>
      </c>
      <c r="Y169" s="61">
        <f t="shared" si="25"/>
        <v>0.2608695652173913</v>
      </c>
      <c r="Z169" s="63">
        <f t="shared" si="25"/>
        <v>0.3188405797101449</v>
      </c>
      <c r="AA169" s="63">
        <f t="shared" si="25"/>
        <v>0.37681159420289856</v>
      </c>
      <c r="AB169" s="61">
        <f t="shared" si="25"/>
        <v>0.43478260869565216</v>
      </c>
      <c r="AC169" s="61">
        <f t="shared" si="25"/>
        <v>0.33333333333333331</v>
      </c>
      <c r="AD169" s="62">
        <f t="shared" si="25"/>
        <v>0.34782608695652173</v>
      </c>
      <c r="AE169" s="62">
        <f t="shared" si="25"/>
        <v>0.42028985507246375</v>
      </c>
      <c r="AF169" s="61">
        <f t="shared" si="25"/>
        <v>0.37681159420289856</v>
      </c>
      <c r="AG169" s="63">
        <f t="shared" si="25"/>
        <v>0.36231884057971014</v>
      </c>
      <c r="AH169" s="63">
        <f t="shared" si="25"/>
        <v>0.33333333333333331</v>
      </c>
    </row>
    <row r="170" spans="1:34" hidden="1" outlineLevel="1" x14ac:dyDescent="0.3">
      <c r="A170" s="57">
        <f t="shared" si="26"/>
        <v>42200</v>
      </c>
      <c r="B170" s="58"/>
      <c r="C170" s="282">
        <f t="shared" si="23"/>
        <v>0.34642356241234223</v>
      </c>
      <c r="D170" s="61">
        <f t="shared" si="24"/>
        <v>4.3478260869565216E-2</v>
      </c>
      <c r="E170" s="63">
        <f t="shared" si="24"/>
        <v>7.2463768115942032E-2</v>
      </c>
      <c r="F170" s="63">
        <f t="shared" si="24"/>
        <v>1.1884057971014492</v>
      </c>
      <c r="G170" s="61">
        <f t="shared" si="24"/>
        <v>1.1884057971014492</v>
      </c>
      <c r="H170" s="61">
        <f t="shared" si="24"/>
        <v>1.2463768115942029</v>
      </c>
      <c r="I170" s="62">
        <f t="shared" si="24"/>
        <v>0.14492753623188406</v>
      </c>
      <c r="J170" s="62">
        <f t="shared" si="24"/>
        <v>7.2463768115942032E-2</v>
      </c>
      <c r="K170" s="61">
        <f t="shared" si="24"/>
        <v>2.8985507246376812E-2</v>
      </c>
      <c r="L170" s="63">
        <f t="shared" si="24"/>
        <v>4.3478260869565216E-2</v>
      </c>
      <c r="M170" s="63">
        <f t="shared" si="24"/>
        <v>7.2463768115942032E-2</v>
      </c>
      <c r="N170" s="61">
        <f t="shared" si="24"/>
        <v>8.6956521739130432E-2</v>
      </c>
      <c r="O170" s="61">
        <f t="shared" si="24"/>
        <v>0.17391304347826086</v>
      </c>
      <c r="P170" s="62">
        <f t="shared" si="24"/>
        <v>0.15942028985507245</v>
      </c>
      <c r="Q170" s="62">
        <f t="shared" si="24"/>
        <v>8.6956521739130432E-2</v>
      </c>
      <c r="R170" s="61">
        <f t="shared" si="24"/>
        <v>0.10144927536231885</v>
      </c>
      <c r="S170" s="63">
        <f t="shared" si="24"/>
        <v>0.11594202898550725</v>
      </c>
      <c r="T170" s="63">
        <f t="shared" si="25"/>
        <v>0.46376811594202899</v>
      </c>
      <c r="U170" s="61">
        <f t="shared" si="25"/>
        <v>0.40579710144927539</v>
      </c>
      <c r="V170" s="61">
        <f t="shared" si="25"/>
        <v>0.50724637681159424</v>
      </c>
      <c r="W170" s="62">
        <f t="shared" si="25"/>
        <v>0.2318840579710145</v>
      </c>
      <c r="X170" s="62">
        <f t="shared" si="25"/>
        <v>0.28985507246376813</v>
      </c>
      <c r="Y170" s="61">
        <f t="shared" si="25"/>
        <v>0.30434782608695654</v>
      </c>
      <c r="Z170" s="63">
        <f t="shared" si="25"/>
        <v>0.37681159420289856</v>
      </c>
      <c r="AA170" s="63">
        <f t="shared" si="25"/>
        <v>0.43478260869565216</v>
      </c>
      <c r="AB170" s="61">
        <f t="shared" si="25"/>
        <v>0.49275362318840582</v>
      </c>
      <c r="AC170" s="61">
        <f t="shared" si="25"/>
        <v>0.39130434782608697</v>
      </c>
      <c r="AD170" s="62">
        <f t="shared" si="25"/>
        <v>0.40579710144927539</v>
      </c>
      <c r="AE170" s="62">
        <f t="shared" si="25"/>
        <v>0.47826086956521741</v>
      </c>
      <c r="AF170" s="61">
        <f t="shared" si="25"/>
        <v>0.40579710144927539</v>
      </c>
      <c r="AG170" s="63">
        <f t="shared" si="25"/>
        <v>0.37681159420289856</v>
      </c>
      <c r="AH170" s="63">
        <f t="shared" si="25"/>
        <v>0.34782608695652173</v>
      </c>
    </row>
    <row r="171" spans="1:34" hidden="1" outlineLevel="1" x14ac:dyDescent="0.3">
      <c r="A171" s="57">
        <f t="shared" si="26"/>
        <v>42207</v>
      </c>
      <c r="B171" s="58"/>
      <c r="C171" s="282">
        <f t="shared" si="23"/>
        <v>0.42730247779336139</v>
      </c>
      <c r="D171" s="61">
        <f t="shared" si="24"/>
        <v>2.8985507246376812E-2</v>
      </c>
      <c r="E171" s="63">
        <f t="shared" si="24"/>
        <v>5.7971014492753624E-2</v>
      </c>
      <c r="F171" s="63">
        <f t="shared" si="24"/>
        <v>1.173913043478261</v>
      </c>
      <c r="G171" s="61">
        <f t="shared" si="24"/>
        <v>1.2173913043478262</v>
      </c>
      <c r="H171" s="61">
        <f t="shared" si="24"/>
        <v>1.3333333333333333</v>
      </c>
      <c r="I171" s="62">
        <f t="shared" si="24"/>
        <v>0.20289855072463769</v>
      </c>
      <c r="J171" s="62">
        <f t="shared" si="24"/>
        <v>0.14492753623188406</v>
      </c>
      <c r="K171" s="61">
        <f t="shared" si="24"/>
        <v>1.0144927536231885</v>
      </c>
      <c r="L171" s="63">
        <f t="shared" si="24"/>
        <v>1.0289855072463767</v>
      </c>
      <c r="M171" s="63">
        <f t="shared" si="24"/>
        <v>0.10144927536231885</v>
      </c>
      <c r="N171" s="61">
        <f t="shared" si="24"/>
        <v>0.10144927536231885</v>
      </c>
      <c r="O171" s="61">
        <f t="shared" si="24"/>
        <v>0.17391304347826086</v>
      </c>
      <c r="P171" s="62">
        <f t="shared" si="24"/>
        <v>0.13043478260869565</v>
      </c>
      <c r="Q171" s="62">
        <f t="shared" si="24"/>
        <v>8.6956521739130432E-2</v>
      </c>
      <c r="R171" s="61">
        <f t="shared" si="24"/>
        <v>8.6956521739130432E-2</v>
      </c>
      <c r="S171" s="63">
        <f t="shared" si="24"/>
        <v>0.10144927536231885</v>
      </c>
      <c r="T171" s="63">
        <f t="shared" si="25"/>
        <v>0.44927536231884058</v>
      </c>
      <c r="U171" s="61">
        <f t="shared" si="25"/>
        <v>0.40579710144927539</v>
      </c>
      <c r="V171" s="61">
        <f t="shared" si="25"/>
        <v>0.50724637681159424</v>
      </c>
      <c r="W171" s="62">
        <f t="shared" si="25"/>
        <v>0.2318840579710145</v>
      </c>
      <c r="X171" s="62">
        <f t="shared" si="25"/>
        <v>0.28985507246376813</v>
      </c>
      <c r="Y171" s="61">
        <f t="shared" si="25"/>
        <v>0.3188405797101449</v>
      </c>
      <c r="Z171" s="63">
        <f t="shared" si="25"/>
        <v>0.39130434782608697</v>
      </c>
      <c r="AA171" s="63">
        <f t="shared" si="25"/>
        <v>0.44927536231884058</v>
      </c>
      <c r="AB171" s="61">
        <f t="shared" si="25"/>
        <v>0.57971014492753625</v>
      </c>
      <c r="AC171" s="61">
        <f t="shared" si="25"/>
        <v>0.46376811594202899</v>
      </c>
      <c r="AD171" s="62">
        <f t="shared" si="25"/>
        <v>0.43478260869565216</v>
      </c>
      <c r="AE171" s="62">
        <f t="shared" si="25"/>
        <v>0.50724637681159424</v>
      </c>
      <c r="AF171" s="61">
        <f t="shared" si="25"/>
        <v>0.43478260869565216</v>
      </c>
      <c r="AG171" s="63">
        <f t="shared" si="25"/>
        <v>0.42028985507246375</v>
      </c>
      <c r="AH171" s="63">
        <f t="shared" si="25"/>
        <v>0.37681159420289856</v>
      </c>
    </row>
    <row r="172" spans="1:34" hidden="1" outlineLevel="1" x14ac:dyDescent="0.3">
      <c r="A172" s="57">
        <f t="shared" si="26"/>
        <v>42214</v>
      </c>
      <c r="B172" s="58"/>
      <c r="C172" s="282">
        <f t="shared" si="23"/>
        <v>0.44179523141654981</v>
      </c>
      <c r="D172" s="61">
        <f t="shared" si="24"/>
        <v>4.3478260869565216E-2</v>
      </c>
      <c r="E172" s="63">
        <f t="shared" si="24"/>
        <v>7.2463768115942032E-2</v>
      </c>
      <c r="F172" s="63">
        <f t="shared" si="24"/>
        <v>1.1884057971014492</v>
      </c>
      <c r="G172" s="61">
        <f t="shared" si="24"/>
        <v>1.2173913043478262</v>
      </c>
      <c r="H172" s="61">
        <f t="shared" si="24"/>
        <v>1.3043478260869565</v>
      </c>
      <c r="I172" s="62">
        <f t="shared" si="24"/>
        <v>0.17391304347826086</v>
      </c>
      <c r="J172" s="62">
        <f t="shared" si="24"/>
        <v>0.10144927536231885</v>
      </c>
      <c r="K172" s="61">
        <f t="shared" si="24"/>
        <v>1</v>
      </c>
      <c r="L172" s="63">
        <f t="shared" si="24"/>
        <v>1.0144927536231885</v>
      </c>
      <c r="M172" s="63">
        <f t="shared" si="24"/>
        <v>8.6956521739130432E-2</v>
      </c>
      <c r="N172" s="61">
        <f t="shared" si="24"/>
        <v>0.18840579710144928</v>
      </c>
      <c r="O172" s="61">
        <f t="shared" si="24"/>
        <v>0.27536231884057971</v>
      </c>
      <c r="P172" s="62">
        <f t="shared" si="24"/>
        <v>0.14492753623188406</v>
      </c>
      <c r="Q172" s="62">
        <f t="shared" si="24"/>
        <v>0.11594202898550725</v>
      </c>
      <c r="R172" s="61">
        <f t="shared" si="24"/>
        <v>0.11594202898550725</v>
      </c>
      <c r="S172" s="63">
        <f t="shared" si="24"/>
        <v>0.13043478260869565</v>
      </c>
      <c r="T172" s="63">
        <f t="shared" si="25"/>
        <v>0.46376811594202899</v>
      </c>
      <c r="U172" s="61">
        <f t="shared" si="25"/>
        <v>0.43478260869565216</v>
      </c>
      <c r="V172" s="61">
        <f t="shared" si="25"/>
        <v>0.56521739130434778</v>
      </c>
      <c r="W172" s="62">
        <f t="shared" si="25"/>
        <v>0.28985507246376813</v>
      </c>
      <c r="X172" s="62">
        <f t="shared" si="25"/>
        <v>0.33333333333333331</v>
      </c>
      <c r="Y172" s="61">
        <f t="shared" si="25"/>
        <v>0.33333333333333331</v>
      </c>
      <c r="Z172" s="63">
        <f t="shared" si="25"/>
        <v>0.39130434782608697</v>
      </c>
      <c r="AA172" s="63">
        <f t="shared" si="25"/>
        <v>0.44927536231884058</v>
      </c>
      <c r="AB172" s="61">
        <f t="shared" si="25"/>
        <v>0.57971014492753625</v>
      </c>
      <c r="AC172" s="61">
        <f t="shared" si="25"/>
        <v>0.46376811594202899</v>
      </c>
      <c r="AD172" s="62">
        <f t="shared" si="25"/>
        <v>0.43478260869565216</v>
      </c>
      <c r="AE172" s="62">
        <f t="shared" si="25"/>
        <v>0.50724637681159424</v>
      </c>
      <c r="AF172" s="61">
        <f t="shared" si="25"/>
        <v>0.44927536231884058</v>
      </c>
      <c r="AG172" s="63">
        <f t="shared" si="25"/>
        <v>0.43478260869565216</v>
      </c>
      <c r="AH172" s="63">
        <f t="shared" si="25"/>
        <v>0.39130434782608697</v>
      </c>
    </row>
    <row r="173" spans="1:34" hidden="1" outlineLevel="1" x14ac:dyDescent="0.3">
      <c r="A173" s="57">
        <f t="shared" si="26"/>
        <v>42221</v>
      </c>
      <c r="B173" s="58"/>
      <c r="C173" s="282">
        <f t="shared" si="23"/>
        <v>0.44647031323048153</v>
      </c>
      <c r="D173" s="61">
        <f t="shared" si="24"/>
        <v>7.2463768115942032E-2</v>
      </c>
      <c r="E173" s="63">
        <f t="shared" si="24"/>
        <v>0.10144927536231885</v>
      </c>
      <c r="F173" s="63">
        <f t="shared" si="24"/>
        <v>1.2173913043478262</v>
      </c>
      <c r="G173" s="61">
        <f t="shared" si="24"/>
        <v>1.2318840579710144</v>
      </c>
      <c r="H173" s="61">
        <f t="shared" si="24"/>
        <v>1.318840579710145</v>
      </c>
      <c r="I173" s="62">
        <f t="shared" si="24"/>
        <v>0.18840579710144928</v>
      </c>
      <c r="J173" s="62">
        <f t="shared" si="24"/>
        <v>0.11594202898550725</v>
      </c>
      <c r="K173" s="61">
        <f t="shared" si="24"/>
        <v>1</v>
      </c>
      <c r="L173" s="63">
        <f t="shared" si="24"/>
        <v>1.0144927536231885</v>
      </c>
      <c r="M173" s="63">
        <f t="shared" si="24"/>
        <v>0.10144927536231885</v>
      </c>
      <c r="N173" s="61">
        <f t="shared" si="24"/>
        <v>0.20289855072463769</v>
      </c>
      <c r="O173" s="61">
        <f t="shared" si="24"/>
        <v>0.30434782608695654</v>
      </c>
      <c r="P173" s="62">
        <f t="shared" si="24"/>
        <v>0.15942028985507245</v>
      </c>
      <c r="Q173" s="62">
        <f t="shared" si="24"/>
        <v>0.11594202898550725</v>
      </c>
      <c r="R173" s="61">
        <f t="shared" si="24"/>
        <v>0.11594202898550725</v>
      </c>
      <c r="S173" s="63">
        <f t="shared" si="24"/>
        <v>0.13043478260869565</v>
      </c>
      <c r="T173" s="63">
        <f t="shared" si="25"/>
        <v>0.47826086956521741</v>
      </c>
      <c r="U173" s="61">
        <f t="shared" si="25"/>
        <v>0.44927536231884058</v>
      </c>
      <c r="V173" s="61">
        <f t="shared" si="25"/>
        <v>0.55072463768115942</v>
      </c>
      <c r="W173" s="62">
        <f t="shared" si="25"/>
        <v>0.28985507246376813</v>
      </c>
      <c r="X173" s="62">
        <f t="shared" si="25"/>
        <v>0.33333333333333331</v>
      </c>
      <c r="Y173" s="61">
        <f t="shared" si="25"/>
        <v>0.33333333333333331</v>
      </c>
      <c r="Z173" s="63">
        <f t="shared" si="25"/>
        <v>0.39130434782608697</v>
      </c>
      <c r="AA173" s="63">
        <f t="shared" si="25"/>
        <v>0.44927536231884058</v>
      </c>
      <c r="AB173" s="61">
        <f t="shared" si="25"/>
        <v>0.56521739130434778</v>
      </c>
      <c r="AC173" s="61">
        <f t="shared" si="25"/>
        <v>0.44927536231884058</v>
      </c>
      <c r="AD173" s="62">
        <f t="shared" si="25"/>
        <v>0.42028985507246375</v>
      </c>
      <c r="AE173" s="62">
        <f t="shared" si="25"/>
        <v>0.49275362318840582</v>
      </c>
      <c r="AF173" s="61">
        <f t="shared" si="25"/>
        <v>0.43478260869565216</v>
      </c>
      <c r="AG173" s="63">
        <f t="shared" si="25"/>
        <v>0.42028985507246375</v>
      </c>
      <c r="AH173" s="63">
        <f t="shared" si="25"/>
        <v>0.39130434782608697</v>
      </c>
    </row>
    <row r="174" spans="1:34" hidden="1" outlineLevel="1" x14ac:dyDescent="0.3">
      <c r="A174" s="57">
        <f t="shared" si="26"/>
        <v>42228</v>
      </c>
      <c r="B174" s="58"/>
      <c r="C174" s="282">
        <f t="shared" si="23"/>
        <v>0.49368863955119213</v>
      </c>
      <c r="D174" s="61">
        <f t="shared" si="24"/>
        <v>5.7971014492753624E-2</v>
      </c>
      <c r="E174" s="63">
        <f t="shared" si="24"/>
        <v>8.6956521739130432E-2</v>
      </c>
      <c r="F174" s="63">
        <f t="shared" si="24"/>
        <v>1.2028985507246377</v>
      </c>
      <c r="G174" s="61">
        <f t="shared" si="24"/>
        <v>1.2173913043478262</v>
      </c>
      <c r="H174" s="61">
        <f t="shared" si="24"/>
        <v>1.3043478260869565</v>
      </c>
      <c r="I174" s="62">
        <f t="shared" si="24"/>
        <v>0.20289855072463769</v>
      </c>
      <c r="J174" s="62">
        <f t="shared" si="24"/>
        <v>0.14492753623188406</v>
      </c>
      <c r="K174" s="61">
        <f t="shared" si="24"/>
        <v>1.0289855072463767</v>
      </c>
      <c r="L174" s="63">
        <f t="shared" si="24"/>
        <v>1.0434782608695652</v>
      </c>
      <c r="M174" s="63">
        <f t="shared" si="24"/>
        <v>0.13043478260869565</v>
      </c>
      <c r="N174" s="61">
        <f t="shared" si="24"/>
        <v>0.24637681159420291</v>
      </c>
      <c r="O174" s="61">
        <f t="shared" si="24"/>
        <v>0.34782608695652173</v>
      </c>
      <c r="P174" s="62">
        <f t="shared" si="24"/>
        <v>0.44927536231884058</v>
      </c>
      <c r="Q174" s="62">
        <f t="shared" si="24"/>
        <v>0.42028985507246375</v>
      </c>
      <c r="R174" s="61">
        <f t="shared" si="24"/>
        <v>0.42028985507246375</v>
      </c>
      <c r="S174" s="63">
        <f t="shared" si="24"/>
        <v>0.43478260869565216</v>
      </c>
      <c r="T174" s="63">
        <f t="shared" si="25"/>
        <v>0.49275362318840582</v>
      </c>
      <c r="U174" s="61">
        <f t="shared" si="25"/>
        <v>0.44927536231884058</v>
      </c>
      <c r="V174" s="61">
        <f t="shared" si="25"/>
        <v>0.53623188405797106</v>
      </c>
      <c r="W174" s="62">
        <f t="shared" si="25"/>
        <v>0.27536231884057971</v>
      </c>
      <c r="X174" s="62">
        <f t="shared" si="25"/>
        <v>0.3188405797101449</v>
      </c>
      <c r="Y174" s="61">
        <f t="shared" si="25"/>
        <v>0.3188405797101449</v>
      </c>
      <c r="Z174" s="63">
        <f t="shared" si="25"/>
        <v>0.42028985507246375</v>
      </c>
      <c r="AA174" s="63">
        <f t="shared" si="25"/>
        <v>0.47826086956521741</v>
      </c>
      <c r="AB174" s="61">
        <f t="shared" si="25"/>
        <v>0.59420289855072461</v>
      </c>
      <c r="AC174" s="61">
        <f t="shared" si="25"/>
        <v>0.44927536231884058</v>
      </c>
      <c r="AD174" s="62">
        <f t="shared" si="25"/>
        <v>0.43478260869565216</v>
      </c>
      <c r="AE174" s="62">
        <f t="shared" si="25"/>
        <v>0.50724637681159424</v>
      </c>
      <c r="AF174" s="61">
        <f t="shared" si="25"/>
        <v>0.44927536231884058</v>
      </c>
      <c r="AG174" s="63">
        <f t="shared" si="25"/>
        <v>0.43478260869565216</v>
      </c>
      <c r="AH174" s="63">
        <f t="shared" si="25"/>
        <v>0.40579710144927539</v>
      </c>
    </row>
    <row r="175" spans="1:34" hidden="1" outlineLevel="1" x14ac:dyDescent="0.3">
      <c r="A175" s="57">
        <f t="shared" si="26"/>
        <v>42235</v>
      </c>
      <c r="B175" s="58"/>
      <c r="C175" s="282">
        <f t="shared" si="23"/>
        <v>0.53997194950911642</v>
      </c>
      <c r="D175" s="61">
        <f t="shared" si="24"/>
        <v>5.7971014492753624E-2</v>
      </c>
      <c r="E175" s="63">
        <f t="shared" si="24"/>
        <v>8.6956521739130432E-2</v>
      </c>
      <c r="F175" s="63">
        <f t="shared" si="24"/>
        <v>1.2028985507246377</v>
      </c>
      <c r="G175" s="61">
        <f t="shared" si="24"/>
        <v>1.2173913043478262</v>
      </c>
      <c r="H175" s="61">
        <f t="shared" si="24"/>
        <v>1.3043478260869565</v>
      </c>
      <c r="I175" s="62">
        <f t="shared" si="24"/>
        <v>0.21739130434782608</v>
      </c>
      <c r="J175" s="62">
        <f t="shared" si="24"/>
        <v>0.20289855072463769</v>
      </c>
      <c r="K175" s="61">
        <f t="shared" si="24"/>
        <v>1.0724637681159421</v>
      </c>
      <c r="L175" s="63">
        <f t="shared" si="24"/>
        <v>1.0579710144927537</v>
      </c>
      <c r="M175" s="63">
        <f t="shared" si="24"/>
        <v>0.17391304347826086</v>
      </c>
      <c r="N175" s="61">
        <f t="shared" si="24"/>
        <v>0.27536231884057971</v>
      </c>
      <c r="O175" s="61">
        <f t="shared" si="24"/>
        <v>0.37681159420289856</v>
      </c>
      <c r="P175" s="62">
        <f t="shared" si="24"/>
        <v>0.43478260869565216</v>
      </c>
      <c r="Q175" s="62">
        <f t="shared" si="24"/>
        <v>0.40579710144927539</v>
      </c>
      <c r="R175" s="61">
        <f t="shared" si="24"/>
        <v>0.40579710144927539</v>
      </c>
      <c r="S175" s="63">
        <f t="shared" si="24"/>
        <v>0.42028985507246375</v>
      </c>
      <c r="T175" s="63">
        <f t="shared" si="25"/>
        <v>0.46376811594202899</v>
      </c>
      <c r="U175" s="61">
        <f t="shared" si="25"/>
        <v>0.43478260869565216</v>
      </c>
      <c r="V175" s="61">
        <f t="shared" si="25"/>
        <v>0.52173913043478259</v>
      </c>
      <c r="W175" s="62">
        <f t="shared" si="25"/>
        <v>0.30434782608695654</v>
      </c>
      <c r="X175" s="62">
        <f t="shared" si="25"/>
        <v>0.34782608695652173</v>
      </c>
      <c r="Y175" s="61">
        <f t="shared" si="25"/>
        <v>0.34782608695652173</v>
      </c>
      <c r="Z175" s="63">
        <f t="shared" si="25"/>
        <v>0.47826086956521741</v>
      </c>
      <c r="AA175" s="63">
        <f t="shared" si="25"/>
        <v>0.59420289855072461</v>
      </c>
      <c r="AB175" s="61">
        <f t="shared" si="25"/>
        <v>0.71014492753623193</v>
      </c>
      <c r="AC175" s="61">
        <f t="shared" si="25"/>
        <v>0.57971014492753625</v>
      </c>
      <c r="AD175" s="62">
        <f t="shared" si="25"/>
        <v>0.59420289855072461</v>
      </c>
      <c r="AE175" s="62">
        <f t="shared" si="25"/>
        <v>0.6811594202898551</v>
      </c>
      <c r="AF175" s="61">
        <f t="shared" si="25"/>
        <v>0.60869565217391308</v>
      </c>
      <c r="AG175" s="63">
        <f t="shared" si="25"/>
        <v>0.59420289855072461</v>
      </c>
      <c r="AH175" s="63">
        <f t="shared" si="25"/>
        <v>0.56521739130434778</v>
      </c>
    </row>
    <row r="176" spans="1:34" hidden="1" outlineLevel="1" x14ac:dyDescent="0.3">
      <c r="A176" s="57">
        <f t="shared" si="26"/>
        <v>42242</v>
      </c>
      <c r="B176" s="58"/>
      <c r="C176" s="282">
        <f t="shared" si="23"/>
        <v>0.51425899953249177</v>
      </c>
      <c r="D176" s="61">
        <f t="shared" si="24"/>
        <v>5.7971014492753624E-2</v>
      </c>
      <c r="E176" s="63">
        <f t="shared" si="24"/>
        <v>8.6956521739130432E-2</v>
      </c>
      <c r="F176" s="63">
        <f t="shared" si="24"/>
        <v>1.2028985507246377</v>
      </c>
      <c r="G176" s="61">
        <f t="shared" si="24"/>
        <v>1.2463768115942029</v>
      </c>
      <c r="H176" s="61">
        <f t="shared" si="24"/>
        <v>1.3478260869565217</v>
      </c>
      <c r="I176" s="62">
        <f t="shared" si="24"/>
        <v>0.2608695652173913</v>
      </c>
      <c r="J176" s="62">
        <f t="shared" si="24"/>
        <v>0.21739130434782608</v>
      </c>
      <c r="K176" s="61">
        <f t="shared" si="24"/>
        <v>1.0724637681159421</v>
      </c>
      <c r="L176" s="63">
        <f t="shared" si="24"/>
        <v>1.0869565217391304</v>
      </c>
      <c r="M176" s="63">
        <f t="shared" si="24"/>
        <v>0.18840579710144928</v>
      </c>
      <c r="N176" s="61">
        <f t="shared" si="24"/>
        <v>0.28985507246376813</v>
      </c>
      <c r="O176" s="61">
        <f t="shared" si="24"/>
        <v>0.39130434782608697</v>
      </c>
      <c r="P176" s="62">
        <f t="shared" si="24"/>
        <v>0.14492753623188406</v>
      </c>
      <c r="Q176" s="62">
        <f t="shared" si="24"/>
        <v>0.11594202898550725</v>
      </c>
      <c r="R176" s="61">
        <f t="shared" si="24"/>
        <v>0.11594202898550725</v>
      </c>
      <c r="S176" s="63">
        <f t="shared" si="24"/>
        <v>0.13043478260869565</v>
      </c>
      <c r="T176" s="63">
        <f t="shared" si="25"/>
        <v>0.44927536231884058</v>
      </c>
      <c r="U176" s="61">
        <f t="shared" si="25"/>
        <v>0.44927536231884058</v>
      </c>
      <c r="V176" s="61">
        <f t="shared" si="25"/>
        <v>0.53623188405797106</v>
      </c>
      <c r="W176" s="62">
        <f t="shared" si="25"/>
        <v>0.33333333333333331</v>
      </c>
      <c r="X176" s="62">
        <f t="shared" si="25"/>
        <v>0.40579710144927539</v>
      </c>
      <c r="Y176" s="61">
        <f t="shared" si="25"/>
        <v>0.40579710144927539</v>
      </c>
      <c r="Z176" s="63">
        <f t="shared" si="25"/>
        <v>0.47826086956521741</v>
      </c>
      <c r="AA176" s="63">
        <f t="shared" si="25"/>
        <v>0.59420289855072461</v>
      </c>
      <c r="AB176" s="61">
        <f t="shared" si="25"/>
        <v>0.6811594202898551</v>
      </c>
      <c r="AC176" s="61">
        <f t="shared" si="25"/>
        <v>0.59420289855072461</v>
      </c>
      <c r="AD176" s="62">
        <f t="shared" si="25"/>
        <v>0.59420289855072461</v>
      </c>
      <c r="AE176" s="62">
        <f t="shared" si="25"/>
        <v>0.6811594202898551</v>
      </c>
      <c r="AF176" s="61">
        <f t="shared" si="25"/>
        <v>0.62318840579710144</v>
      </c>
      <c r="AG176" s="63">
        <f t="shared" si="25"/>
        <v>0.59420289855072461</v>
      </c>
      <c r="AH176" s="63">
        <f t="shared" si="25"/>
        <v>0.56521739130434778</v>
      </c>
    </row>
    <row r="177" spans="1:34" hidden="1" outlineLevel="1" x14ac:dyDescent="0.3">
      <c r="A177" s="57">
        <f t="shared" si="26"/>
        <v>42249</v>
      </c>
      <c r="B177" s="58"/>
      <c r="C177" s="282">
        <f t="shared" si="23"/>
        <v>0.5539971949509116</v>
      </c>
      <c r="D177" s="61">
        <f t="shared" si="24"/>
        <v>5.7971014492753624E-2</v>
      </c>
      <c r="E177" s="63">
        <f t="shared" si="24"/>
        <v>8.6956521739130432E-2</v>
      </c>
      <c r="F177" s="63">
        <f t="shared" si="24"/>
        <v>1.2028985507246377</v>
      </c>
      <c r="G177" s="61">
        <f t="shared" si="24"/>
        <v>1.2318840579710144</v>
      </c>
      <c r="H177" s="61">
        <f t="shared" si="24"/>
        <v>1.3333333333333333</v>
      </c>
      <c r="I177" s="62">
        <f t="shared" si="24"/>
        <v>0.27536231884057971</v>
      </c>
      <c r="J177" s="62">
        <f t="shared" si="24"/>
        <v>0.2318840579710145</v>
      </c>
      <c r="K177" s="61">
        <f t="shared" si="24"/>
        <v>1.0724637681159421</v>
      </c>
      <c r="L177" s="63">
        <f t="shared" si="24"/>
        <v>1.2753623188405796</v>
      </c>
      <c r="M177" s="63">
        <f t="shared" si="24"/>
        <v>0.39130434782608697</v>
      </c>
      <c r="N177" s="61">
        <f t="shared" si="24"/>
        <v>0.53623188405797106</v>
      </c>
      <c r="O177" s="61">
        <f t="shared" si="24"/>
        <v>0.65217391304347827</v>
      </c>
      <c r="P177" s="62">
        <f t="shared" si="24"/>
        <v>0.15942028985507245</v>
      </c>
      <c r="Q177" s="62">
        <f t="shared" si="24"/>
        <v>0.11594202898550725</v>
      </c>
      <c r="R177" s="61">
        <f t="shared" si="24"/>
        <v>0.11594202898550725</v>
      </c>
      <c r="S177" s="63">
        <f t="shared" si="24"/>
        <v>0.13043478260869565</v>
      </c>
      <c r="T177" s="63">
        <f t="shared" si="25"/>
        <v>0.46376811594202899</v>
      </c>
      <c r="U177" s="61">
        <f t="shared" si="25"/>
        <v>0.50724637681159424</v>
      </c>
      <c r="V177" s="61">
        <f t="shared" si="25"/>
        <v>0.57971014492753625</v>
      </c>
      <c r="W177" s="62">
        <f t="shared" si="25"/>
        <v>0.37681159420289856</v>
      </c>
      <c r="X177" s="62">
        <f t="shared" si="25"/>
        <v>0.42028985507246375</v>
      </c>
      <c r="Y177" s="61">
        <f t="shared" si="25"/>
        <v>0.40579710144927539</v>
      </c>
      <c r="Z177" s="63">
        <f t="shared" si="25"/>
        <v>0.47826086956521741</v>
      </c>
      <c r="AA177" s="63">
        <f t="shared" si="25"/>
        <v>0.59420289855072461</v>
      </c>
      <c r="AB177" s="61">
        <f t="shared" si="25"/>
        <v>0.6811594202898551</v>
      </c>
      <c r="AC177" s="61">
        <f t="shared" si="25"/>
        <v>0.59420289855072461</v>
      </c>
      <c r="AD177" s="62">
        <f t="shared" si="25"/>
        <v>0.59420289855072461</v>
      </c>
      <c r="AE177" s="62">
        <f t="shared" si="25"/>
        <v>0.71014492753623193</v>
      </c>
      <c r="AF177" s="61">
        <f t="shared" si="25"/>
        <v>0.65217391304347827</v>
      </c>
      <c r="AG177" s="63">
        <f t="shared" si="25"/>
        <v>0.6376811594202898</v>
      </c>
      <c r="AH177" s="63">
        <f t="shared" si="25"/>
        <v>0.60869565217391308</v>
      </c>
    </row>
    <row r="178" spans="1:34" hidden="1" outlineLevel="1" x14ac:dyDescent="0.3">
      <c r="A178" s="57">
        <f t="shared" si="26"/>
        <v>42256</v>
      </c>
      <c r="B178" s="58"/>
      <c r="C178" s="282">
        <f t="shared" si="23"/>
        <v>0.58952781673679289</v>
      </c>
      <c r="D178" s="61">
        <f t="shared" si="24"/>
        <v>5.7971014492753624E-2</v>
      </c>
      <c r="E178" s="63">
        <f t="shared" si="24"/>
        <v>8.6956521739130432E-2</v>
      </c>
      <c r="F178" s="63">
        <f t="shared" si="24"/>
        <v>1.2028985507246377</v>
      </c>
      <c r="G178" s="61">
        <f t="shared" si="24"/>
        <v>1.2463768115942029</v>
      </c>
      <c r="H178" s="61">
        <f t="shared" si="24"/>
        <v>1.3623188405797102</v>
      </c>
      <c r="I178" s="62">
        <f t="shared" si="24"/>
        <v>0.34782608695652173</v>
      </c>
      <c r="J178" s="62">
        <f t="shared" si="24"/>
        <v>0.28985507246376813</v>
      </c>
      <c r="K178" s="61">
        <f t="shared" si="24"/>
        <v>1.1014492753623188</v>
      </c>
      <c r="L178" s="63">
        <f t="shared" si="24"/>
        <v>1.318840579710145</v>
      </c>
      <c r="M178" s="63">
        <f t="shared" si="24"/>
        <v>0.43478260869565216</v>
      </c>
      <c r="N178" s="61">
        <f t="shared" si="24"/>
        <v>0.73913043478260865</v>
      </c>
      <c r="O178" s="61">
        <f t="shared" si="24"/>
        <v>0.84057971014492749</v>
      </c>
      <c r="P178" s="62">
        <f t="shared" si="24"/>
        <v>0.28985507246376813</v>
      </c>
      <c r="Q178" s="62">
        <f t="shared" si="24"/>
        <v>0.18840579710144928</v>
      </c>
      <c r="R178" s="61">
        <f t="shared" si="24"/>
        <v>0.15942028985507245</v>
      </c>
      <c r="S178" s="63">
        <f t="shared" si="24"/>
        <v>0.15942028985507245</v>
      </c>
      <c r="T178" s="63">
        <f t="shared" si="25"/>
        <v>0.50724637681159424</v>
      </c>
      <c r="U178" s="61">
        <f t="shared" si="25"/>
        <v>0.50724637681159424</v>
      </c>
      <c r="V178" s="61">
        <f t="shared" si="25"/>
        <v>0.59420289855072461</v>
      </c>
      <c r="W178" s="62">
        <f t="shared" si="25"/>
        <v>0.39130434782608697</v>
      </c>
      <c r="X178" s="62">
        <f t="shared" si="25"/>
        <v>0.43478260869565216</v>
      </c>
      <c r="Y178" s="61">
        <f t="shared" si="25"/>
        <v>0.42028985507246375</v>
      </c>
      <c r="Z178" s="63">
        <f t="shared" si="25"/>
        <v>0.42028985507246375</v>
      </c>
      <c r="AA178" s="63">
        <f t="shared" si="25"/>
        <v>0.55072463768115942</v>
      </c>
      <c r="AB178" s="61">
        <f t="shared" si="25"/>
        <v>0.66666666666666663</v>
      </c>
      <c r="AC178" s="61">
        <f t="shared" si="25"/>
        <v>0.62318840579710144</v>
      </c>
      <c r="AD178" s="62">
        <f t="shared" si="25"/>
        <v>0.59420289855072461</v>
      </c>
      <c r="AE178" s="62">
        <f t="shared" si="25"/>
        <v>0.75362318840579712</v>
      </c>
      <c r="AF178" s="61">
        <f t="shared" si="25"/>
        <v>0.6811594202898551</v>
      </c>
      <c r="AG178" s="63">
        <f t="shared" si="25"/>
        <v>0.66666666666666663</v>
      </c>
      <c r="AH178" s="63">
        <f t="shared" si="25"/>
        <v>0.6376811594202898</v>
      </c>
    </row>
    <row r="179" spans="1:34" hidden="1" outlineLevel="1" x14ac:dyDescent="0.3">
      <c r="A179" s="57">
        <f t="shared" si="26"/>
        <v>42263</v>
      </c>
      <c r="B179" s="58"/>
      <c r="C179" s="282">
        <f t="shared" si="23"/>
        <v>0.61430575035063117</v>
      </c>
      <c r="D179" s="61">
        <f t="shared" ref="D179:AH187" si="27">D24/$C$3</f>
        <v>7.2463768115942032E-2</v>
      </c>
      <c r="E179" s="63">
        <f t="shared" si="27"/>
        <v>0.10144927536231885</v>
      </c>
      <c r="F179" s="63">
        <f t="shared" si="27"/>
        <v>1.2028985507246377</v>
      </c>
      <c r="G179" s="61">
        <f t="shared" si="27"/>
        <v>1.2318840579710144</v>
      </c>
      <c r="H179" s="61">
        <f t="shared" si="27"/>
        <v>1.3478260869565217</v>
      </c>
      <c r="I179" s="62">
        <f t="shared" si="27"/>
        <v>0.34782608695652173</v>
      </c>
      <c r="J179" s="62">
        <f t="shared" si="27"/>
        <v>0.33333333333333331</v>
      </c>
      <c r="K179" s="61">
        <f t="shared" si="27"/>
        <v>1.1014492753623188</v>
      </c>
      <c r="L179" s="63">
        <f t="shared" si="27"/>
        <v>1.318840579710145</v>
      </c>
      <c r="M179" s="63">
        <f t="shared" si="27"/>
        <v>0.60869565217391308</v>
      </c>
      <c r="N179" s="61">
        <f t="shared" si="27"/>
        <v>0.73913043478260865</v>
      </c>
      <c r="O179" s="61">
        <f t="shared" si="27"/>
        <v>0.84057971014492749</v>
      </c>
      <c r="P179" s="62">
        <f t="shared" si="27"/>
        <v>0.30434782608695654</v>
      </c>
      <c r="Q179" s="62">
        <f t="shared" si="27"/>
        <v>0.21739130434782608</v>
      </c>
      <c r="R179" s="61">
        <f t="shared" si="27"/>
        <v>0.18840579710144928</v>
      </c>
      <c r="S179" s="63">
        <f t="shared" si="27"/>
        <v>0.18840579710144928</v>
      </c>
      <c r="T179" s="63">
        <f t="shared" si="27"/>
        <v>0.53623188405797106</v>
      </c>
      <c r="U179" s="61">
        <f t="shared" si="27"/>
        <v>0.53623188405797106</v>
      </c>
      <c r="V179" s="61">
        <f t="shared" si="27"/>
        <v>0.62318840579710144</v>
      </c>
      <c r="W179" s="62">
        <f t="shared" si="27"/>
        <v>0.52173913043478259</v>
      </c>
      <c r="X179" s="62">
        <f t="shared" si="27"/>
        <v>0.55072463768115942</v>
      </c>
      <c r="Y179" s="61">
        <f t="shared" si="27"/>
        <v>0.44927536231884058</v>
      </c>
      <c r="Z179" s="63">
        <f t="shared" si="27"/>
        <v>0.44927536231884058</v>
      </c>
      <c r="AA179" s="63">
        <f t="shared" si="27"/>
        <v>0.59420289855072461</v>
      </c>
      <c r="AB179" s="61">
        <f t="shared" si="27"/>
        <v>0.69565217391304346</v>
      </c>
      <c r="AC179" s="61">
        <f t="shared" si="27"/>
        <v>0.6376811594202898</v>
      </c>
      <c r="AD179" s="62">
        <f t="shared" si="27"/>
        <v>0.65217391304347827</v>
      </c>
      <c r="AE179" s="62">
        <f t="shared" si="27"/>
        <v>0.75362318840579712</v>
      </c>
      <c r="AF179" s="61">
        <f t="shared" si="27"/>
        <v>0.65217391304347827</v>
      </c>
      <c r="AG179" s="63">
        <f t="shared" si="27"/>
        <v>0.6376811594202898</v>
      </c>
      <c r="AH179" s="63">
        <f t="shared" si="27"/>
        <v>0.60869565217391308</v>
      </c>
    </row>
    <row r="180" spans="1:34" hidden="1" outlineLevel="1" x14ac:dyDescent="0.3">
      <c r="A180" s="57">
        <f t="shared" si="26"/>
        <v>42270</v>
      </c>
      <c r="B180" s="58"/>
      <c r="C180" s="282">
        <f t="shared" si="23"/>
        <v>0.61196820944366526</v>
      </c>
      <c r="D180" s="61">
        <f t="shared" si="27"/>
        <v>0.10144927536231885</v>
      </c>
      <c r="E180" s="63">
        <f t="shared" si="27"/>
        <v>0.13043478260869565</v>
      </c>
      <c r="F180" s="63">
        <f t="shared" si="27"/>
        <v>1.2318840579710144</v>
      </c>
      <c r="G180" s="61">
        <f t="shared" si="27"/>
        <v>1.2608695652173914</v>
      </c>
      <c r="H180" s="61">
        <f t="shared" si="27"/>
        <v>1.3333333333333333</v>
      </c>
      <c r="I180" s="62">
        <f t="shared" si="27"/>
        <v>0.33333333333333331</v>
      </c>
      <c r="J180" s="62">
        <f t="shared" si="27"/>
        <v>0.33333333333333331</v>
      </c>
      <c r="K180" s="61">
        <f t="shared" si="27"/>
        <v>1.1159420289855073</v>
      </c>
      <c r="L180" s="63">
        <f t="shared" si="27"/>
        <v>1.1884057971014492</v>
      </c>
      <c r="M180" s="63">
        <f t="shared" si="27"/>
        <v>0.28985507246376813</v>
      </c>
      <c r="N180" s="61">
        <f t="shared" si="27"/>
        <v>0.59420289855072461</v>
      </c>
      <c r="O180" s="61">
        <f t="shared" si="27"/>
        <v>0.69565217391304346</v>
      </c>
      <c r="P180" s="62">
        <f t="shared" si="27"/>
        <v>0.33333333333333331</v>
      </c>
      <c r="Q180" s="62">
        <f t="shared" si="27"/>
        <v>0.24637681159420291</v>
      </c>
      <c r="R180" s="61">
        <f t="shared" si="27"/>
        <v>0.21739130434782608</v>
      </c>
      <c r="S180" s="63">
        <f t="shared" si="27"/>
        <v>0.2318840579710145</v>
      </c>
      <c r="T180" s="63">
        <f t="shared" si="27"/>
        <v>0.60869565217391308</v>
      </c>
      <c r="U180" s="61">
        <f t="shared" si="27"/>
        <v>0.57971014492753625</v>
      </c>
      <c r="V180" s="61">
        <f t="shared" si="27"/>
        <v>0.6376811594202898</v>
      </c>
      <c r="W180" s="62">
        <f t="shared" si="27"/>
        <v>0.52173913043478259</v>
      </c>
      <c r="X180" s="62">
        <f t="shared" si="27"/>
        <v>0.55072463768115942</v>
      </c>
      <c r="Y180" s="61">
        <f t="shared" si="27"/>
        <v>0.44927536231884058</v>
      </c>
      <c r="Z180" s="63">
        <f t="shared" si="27"/>
        <v>0.44927536231884058</v>
      </c>
      <c r="AA180" s="63">
        <f t="shared" si="27"/>
        <v>0.56521739130434778</v>
      </c>
      <c r="AB180" s="61">
        <f t="shared" si="27"/>
        <v>0.66666666666666663</v>
      </c>
      <c r="AC180" s="61">
        <f t="shared" si="27"/>
        <v>0.6376811594202898</v>
      </c>
      <c r="AD180" s="62">
        <f t="shared" si="27"/>
        <v>0.72463768115942029</v>
      </c>
      <c r="AE180" s="62">
        <f t="shared" si="27"/>
        <v>0.82608695652173914</v>
      </c>
      <c r="AF180" s="61">
        <f t="shared" si="27"/>
        <v>0.72463768115942029</v>
      </c>
      <c r="AG180" s="63">
        <f t="shared" si="27"/>
        <v>0.71014492753623193</v>
      </c>
      <c r="AH180" s="63">
        <f t="shared" si="27"/>
        <v>0.6811594202898551</v>
      </c>
    </row>
    <row r="181" spans="1:34" hidden="1" outlineLevel="1" x14ac:dyDescent="0.3">
      <c r="A181" s="57">
        <f t="shared" si="26"/>
        <v>42277</v>
      </c>
      <c r="B181" s="58"/>
      <c r="C181" s="282">
        <f t="shared" si="23"/>
        <v>0.66105656848994854</v>
      </c>
      <c r="D181" s="61">
        <f t="shared" si="27"/>
        <v>0.11594202898550725</v>
      </c>
      <c r="E181" s="63">
        <f t="shared" si="27"/>
        <v>0.14492753623188406</v>
      </c>
      <c r="F181" s="63">
        <f t="shared" si="27"/>
        <v>1.2463768115942029</v>
      </c>
      <c r="G181" s="61">
        <f t="shared" si="27"/>
        <v>1.2608695652173914</v>
      </c>
      <c r="H181" s="61">
        <f t="shared" si="27"/>
        <v>1.3333333333333333</v>
      </c>
      <c r="I181" s="62">
        <f t="shared" si="27"/>
        <v>0.36231884057971014</v>
      </c>
      <c r="J181" s="62">
        <f t="shared" si="27"/>
        <v>0.34782608695652173</v>
      </c>
      <c r="K181" s="61">
        <f t="shared" si="27"/>
        <v>0.98550724637681164</v>
      </c>
      <c r="L181" s="63">
        <f t="shared" si="27"/>
        <v>1.0434782608695652</v>
      </c>
      <c r="M181" s="63">
        <f t="shared" si="27"/>
        <v>1.1594202898550725</v>
      </c>
      <c r="N181" s="61">
        <f t="shared" si="27"/>
        <v>0.65217391304347827</v>
      </c>
      <c r="O181" s="61">
        <f t="shared" si="27"/>
        <v>0.76811594202898548</v>
      </c>
      <c r="P181" s="62">
        <f t="shared" si="27"/>
        <v>0.34782608695652173</v>
      </c>
      <c r="Q181" s="62">
        <f t="shared" si="27"/>
        <v>0.21739130434782608</v>
      </c>
      <c r="R181" s="61">
        <f t="shared" si="27"/>
        <v>0.20289855072463769</v>
      </c>
      <c r="S181" s="63">
        <f t="shared" si="27"/>
        <v>0.2318840579710145</v>
      </c>
      <c r="T181" s="63">
        <f t="shared" si="27"/>
        <v>0.65217391304347827</v>
      </c>
      <c r="U181" s="61">
        <f t="shared" si="27"/>
        <v>0.65217391304347827</v>
      </c>
      <c r="V181" s="61">
        <f t="shared" si="27"/>
        <v>0.72463768115942029</v>
      </c>
      <c r="W181" s="62">
        <f t="shared" si="27"/>
        <v>0.60869565217391308</v>
      </c>
      <c r="X181" s="62">
        <f t="shared" si="27"/>
        <v>0.62318840579710144</v>
      </c>
      <c r="Y181" s="61">
        <f t="shared" si="27"/>
        <v>0.46376811594202899</v>
      </c>
      <c r="Z181" s="63">
        <f t="shared" si="27"/>
        <v>0.46376811594202899</v>
      </c>
      <c r="AA181" s="63">
        <f t="shared" si="27"/>
        <v>0.57971014492753625</v>
      </c>
      <c r="AB181" s="61">
        <f t="shared" si="27"/>
        <v>0.72463768115942029</v>
      </c>
      <c r="AC181" s="61">
        <f t="shared" si="27"/>
        <v>0.6811594202898551</v>
      </c>
      <c r="AD181" s="62">
        <f t="shared" si="27"/>
        <v>0.73913043478260865</v>
      </c>
      <c r="AE181" s="62">
        <f t="shared" si="27"/>
        <v>0.84057971014492749</v>
      </c>
      <c r="AF181" s="61">
        <f t="shared" si="27"/>
        <v>0.78260869565217395</v>
      </c>
      <c r="AG181" s="63">
        <f t="shared" si="27"/>
        <v>0.78260869565217395</v>
      </c>
      <c r="AH181" s="63">
        <f t="shared" si="27"/>
        <v>0.75362318840579712</v>
      </c>
    </row>
    <row r="182" spans="1:34" collapsed="1" x14ac:dyDescent="0.3">
      <c r="A182" s="238">
        <f t="shared" si="26"/>
        <v>42978</v>
      </c>
      <c r="B182" s="58"/>
      <c r="C182" s="58">
        <f t="shared" si="23"/>
        <v>0</v>
      </c>
      <c r="D182" s="285">
        <f t="shared" si="27"/>
        <v>0</v>
      </c>
      <c r="E182" s="285">
        <f t="shared" si="27"/>
        <v>0</v>
      </c>
      <c r="F182" s="286">
        <f t="shared" si="27"/>
        <v>0</v>
      </c>
      <c r="G182" s="286">
        <f t="shared" si="27"/>
        <v>0</v>
      </c>
      <c r="H182" s="285">
        <f t="shared" si="27"/>
        <v>0</v>
      </c>
      <c r="I182" s="285">
        <f t="shared" si="27"/>
        <v>0</v>
      </c>
      <c r="J182" s="285">
        <f t="shared" si="27"/>
        <v>0</v>
      </c>
      <c r="K182" s="285">
        <f t="shared" si="27"/>
        <v>0</v>
      </c>
      <c r="L182" s="285">
        <f t="shared" si="27"/>
        <v>0</v>
      </c>
      <c r="M182" s="286">
        <f t="shared" si="27"/>
        <v>0</v>
      </c>
      <c r="N182" s="286">
        <f t="shared" si="27"/>
        <v>0</v>
      </c>
      <c r="O182" s="285">
        <f t="shared" si="27"/>
        <v>0</v>
      </c>
      <c r="P182" s="285">
        <f t="shared" si="27"/>
        <v>0</v>
      </c>
      <c r="Q182" s="285">
        <f t="shared" si="27"/>
        <v>0</v>
      </c>
      <c r="R182" s="285">
        <f t="shared" si="27"/>
        <v>0</v>
      </c>
      <c r="S182" s="285">
        <f t="shared" si="27"/>
        <v>0</v>
      </c>
      <c r="T182" s="286">
        <f t="shared" si="27"/>
        <v>0</v>
      </c>
      <c r="U182" s="286">
        <f t="shared" si="27"/>
        <v>0</v>
      </c>
      <c r="V182" s="285">
        <f t="shared" si="27"/>
        <v>0</v>
      </c>
      <c r="W182" s="285">
        <f t="shared" si="27"/>
        <v>0</v>
      </c>
      <c r="X182" s="285">
        <f t="shared" si="27"/>
        <v>0</v>
      </c>
      <c r="Y182" s="285">
        <f t="shared" si="27"/>
        <v>0</v>
      </c>
      <c r="Z182" s="285">
        <f t="shared" si="27"/>
        <v>0</v>
      </c>
      <c r="AA182" s="286">
        <f t="shared" si="27"/>
        <v>0</v>
      </c>
      <c r="AB182" s="286">
        <f t="shared" si="27"/>
        <v>0</v>
      </c>
      <c r="AC182" s="285">
        <f t="shared" si="27"/>
        <v>0</v>
      </c>
      <c r="AD182" s="285">
        <f t="shared" si="27"/>
        <v>0</v>
      </c>
      <c r="AE182" s="285">
        <f t="shared" si="27"/>
        <v>0</v>
      </c>
      <c r="AF182" s="285">
        <f t="shared" si="27"/>
        <v>0</v>
      </c>
      <c r="AG182" s="285">
        <f t="shared" si="27"/>
        <v>0</v>
      </c>
      <c r="AH182" s="289">
        <f t="shared" si="27"/>
        <v>0</v>
      </c>
    </row>
    <row r="183" spans="1:34" x14ac:dyDescent="0.3">
      <c r="A183" s="239">
        <f t="shared" si="26"/>
        <v>42985</v>
      </c>
      <c r="B183" s="58"/>
      <c r="C183" s="58">
        <f t="shared" si="23"/>
        <v>9.6774193548387094E-2</v>
      </c>
      <c r="D183" s="288">
        <f t="shared" si="27"/>
        <v>0</v>
      </c>
      <c r="E183" s="288">
        <f t="shared" si="27"/>
        <v>0</v>
      </c>
      <c r="F183" s="286">
        <f t="shared" si="27"/>
        <v>0</v>
      </c>
      <c r="G183" s="286">
        <f t="shared" si="27"/>
        <v>0</v>
      </c>
      <c r="H183" s="288">
        <f t="shared" si="27"/>
        <v>0</v>
      </c>
      <c r="I183" s="288">
        <f t="shared" si="27"/>
        <v>0</v>
      </c>
      <c r="J183" s="288">
        <f t="shared" si="27"/>
        <v>0</v>
      </c>
      <c r="K183" s="288">
        <f t="shared" si="27"/>
        <v>0</v>
      </c>
      <c r="L183" s="288">
        <f t="shared" si="27"/>
        <v>0</v>
      </c>
      <c r="M183" s="286">
        <f t="shared" si="27"/>
        <v>0</v>
      </c>
      <c r="N183" s="286">
        <f t="shared" si="27"/>
        <v>1</v>
      </c>
      <c r="O183" s="288">
        <f t="shared" si="27"/>
        <v>1</v>
      </c>
      <c r="P183" s="288">
        <f t="shared" si="27"/>
        <v>1</v>
      </c>
      <c r="Q183" s="288">
        <f t="shared" si="27"/>
        <v>0</v>
      </c>
      <c r="R183" s="288">
        <f t="shared" si="27"/>
        <v>0</v>
      </c>
      <c r="S183" s="288">
        <f t="shared" si="27"/>
        <v>0</v>
      </c>
      <c r="T183" s="286">
        <f t="shared" si="27"/>
        <v>0</v>
      </c>
      <c r="U183" s="286">
        <f t="shared" si="27"/>
        <v>0</v>
      </c>
      <c r="V183" s="288">
        <f t="shared" si="27"/>
        <v>0</v>
      </c>
      <c r="W183" s="288">
        <f t="shared" si="27"/>
        <v>0</v>
      </c>
      <c r="X183" s="288">
        <f t="shared" si="27"/>
        <v>0</v>
      </c>
      <c r="Y183" s="288">
        <f t="shared" si="27"/>
        <v>0</v>
      </c>
      <c r="Z183" s="288">
        <f t="shared" si="27"/>
        <v>0</v>
      </c>
      <c r="AA183" s="286">
        <f t="shared" si="27"/>
        <v>0</v>
      </c>
      <c r="AB183" s="286">
        <f t="shared" si="27"/>
        <v>0</v>
      </c>
      <c r="AC183" s="288">
        <f t="shared" si="27"/>
        <v>0</v>
      </c>
      <c r="AD183" s="288">
        <f t="shared" si="27"/>
        <v>0</v>
      </c>
      <c r="AE183" s="288">
        <f t="shared" si="27"/>
        <v>0</v>
      </c>
      <c r="AF183" s="288">
        <f t="shared" si="27"/>
        <v>0</v>
      </c>
      <c r="AG183" s="288">
        <f t="shared" si="27"/>
        <v>0</v>
      </c>
      <c r="AH183" s="290">
        <f t="shared" si="27"/>
        <v>0</v>
      </c>
    </row>
    <row r="184" spans="1:34" x14ac:dyDescent="0.3">
      <c r="A184" s="239">
        <f t="shared" si="26"/>
        <v>42992</v>
      </c>
      <c r="B184" s="58"/>
      <c r="C184" s="58">
        <f t="shared" si="23"/>
        <v>9.6774193548387094E-2</v>
      </c>
      <c r="D184" s="288">
        <f t="shared" si="27"/>
        <v>0</v>
      </c>
      <c r="E184" s="288">
        <f t="shared" si="27"/>
        <v>0</v>
      </c>
      <c r="F184" s="286">
        <f t="shared" si="27"/>
        <v>0</v>
      </c>
      <c r="G184" s="286">
        <f t="shared" si="27"/>
        <v>0</v>
      </c>
      <c r="H184" s="288">
        <f t="shared" si="27"/>
        <v>0</v>
      </c>
      <c r="I184" s="288">
        <f t="shared" si="27"/>
        <v>0</v>
      </c>
      <c r="J184" s="288">
        <f t="shared" si="27"/>
        <v>0</v>
      </c>
      <c r="K184" s="288">
        <f t="shared" si="27"/>
        <v>0</v>
      </c>
      <c r="L184" s="288">
        <f t="shared" si="27"/>
        <v>0</v>
      </c>
      <c r="M184" s="286">
        <f t="shared" si="27"/>
        <v>0</v>
      </c>
      <c r="N184" s="286">
        <f t="shared" si="27"/>
        <v>1</v>
      </c>
      <c r="O184" s="288">
        <f t="shared" si="27"/>
        <v>1</v>
      </c>
      <c r="P184" s="288">
        <f t="shared" si="27"/>
        <v>1</v>
      </c>
      <c r="Q184" s="288">
        <f t="shared" si="27"/>
        <v>0</v>
      </c>
      <c r="R184" s="288">
        <f t="shared" si="27"/>
        <v>0</v>
      </c>
      <c r="S184" s="288">
        <f t="shared" si="27"/>
        <v>0</v>
      </c>
      <c r="T184" s="286">
        <f t="shared" si="27"/>
        <v>0</v>
      </c>
      <c r="U184" s="286">
        <f t="shared" si="27"/>
        <v>0</v>
      </c>
      <c r="V184" s="288">
        <f t="shared" si="27"/>
        <v>0</v>
      </c>
      <c r="W184" s="288">
        <f t="shared" si="27"/>
        <v>0</v>
      </c>
      <c r="X184" s="288">
        <f t="shared" si="27"/>
        <v>0</v>
      </c>
      <c r="Y184" s="288">
        <f t="shared" si="27"/>
        <v>0</v>
      </c>
      <c r="Z184" s="288">
        <f t="shared" si="27"/>
        <v>0</v>
      </c>
      <c r="AA184" s="286">
        <f t="shared" si="27"/>
        <v>0</v>
      </c>
      <c r="AB184" s="286">
        <f t="shared" si="27"/>
        <v>0</v>
      </c>
      <c r="AC184" s="288">
        <f t="shared" si="27"/>
        <v>0</v>
      </c>
      <c r="AD184" s="288">
        <f t="shared" si="27"/>
        <v>0</v>
      </c>
      <c r="AE184" s="288">
        <f t="shared" si="27"/>
        <v>0</v>
      </c>
      <c r="AF184" s="288">
        <f t="shared" si="27"/>
        <v>0</v>
      </c>
      <c r="AG184" s="288">
        <f t="shared" si="27"/>
        <v>0</v>
      </c>
      <c r="AH184" s="290">
        <f t="shared" si="27"/>
        <v>0</v>
      </c>
    </row>
    <row r="185" spans="1:34" x14ac:dyDescent="0.3">
      <c r="A185" s="239">
        <f t="shared" si="26"/>
        <v>42999</v>
      </c>
      <c r="B185" s="58"/>
      <c r="C185" s="58">
        <f t="shared" si="23"/>
        <v>9.6774193548387094E-2</v>
      </c>
      <c r="D185" s="288">
        <f t="shared" si="27"/>
        <v>0</v>
      </c>
      <c r="E185" s="288">
        <f t="shared" si="27"/>
        <v>0</v>
      </c>
      <c r="F185" s="286">
        <f t="shared" si="27"/>
        <v>0</v>
      </c>
      <c r="G185" s="286">
        <f t="shared" si="27"/>
        <v>0</v>
      </c>
      <c r="H185" s="288">
        <f t="shared" si="27"/>
        <v>0</v>
      </c>
      <c r="I185" s="288">
        <f t="shared" si="27"/>
        <v>0</v>
      </c>
      <c r="J185" s="288">
        <f t="shared" si="27"/>
        <v>0</v>
      </c>
      <c r="K185" s="288">
        <f t="shared" si="27"/>
        <v>0</v>
      </c>
      <c r="L185" s="288">
        <f t="shared" si="27"/>
        <v>0</v>
      </c>
      <c r="M185" s="286">
        <f t="shared" si="27"/>
        <v>0</v>
      </c>
      <c r="N185" s="286">
        <f t="shared" si="27"/>
        <v>1</v>
      </c>
      <c r="O185" s="288">
        <f t="shared" si="27"/>
        <v>1</v>
      </c>
      <c r="P185" s="288">
        <f t="shared" si="27"/>
        <v>1</v>
      </c>
      <c r="Q185" s="288">
        <f t="shared" si="27"/>
        <v>0</v>
      </c>
      <c r="R185" s="288">
        <f t="shared" si="27"/>
        <v>0</v>
      </c>
      <c r="S185" s="288">
        <f t="shared" si="27"/>
        <v>0</v>
      </c>
      <c r="T185" s="286">
        <f t="shared" si="27"/>
        <v>0</v>
      </c>
      <c r="U185" s="286">
        <f t="shared" si="27"/>
        <v>0</v>
      </c>
      <c r="V185" s="288">
        <f t="shared" si="27"/>
        <v>0</v>
      </c>
      <c r="W185" s="288">
        <f t="shared" si="27"/>
        <v>0</v>
      </c>
      <c r="X185" s="288">
        <f t="shared" si="27"/>
        <v>0</v>
      </c>
      <c r="Y185" s="288">
        <f t="shared" si="27"/>
        <v>0</v>
      </c>
      <c r="Z185" s="288">
        <f t="shared" si="27"/>
        <v>0</v>
      </c>
      <c r="AA185" s="286">
        <f t="shared" si="27"/>
        <v>0</v>
      </c>
      <c r="AB185" s="286">
        <f t="shared" si="27"/>
        <v>0</v>
      </c>
      <c r="AC185" s="288">
        <f t="shared" si="27"/>
        <v>0</v>
      </c>
      <c r="AD185" s="288">
        <f t="shared" si="27"/>
        <v>0</v>
      </c>
      <c r="AE185" s="288">
        <f t="shared" si="27"/>
        <v>0</v>
      </c>
      <c r="AF185" s="288">
        <f t="shared" si="27"/>
        <v>0</v>
      </c>
      <c r="AG185" s="288">
        <f t="shared" si="27"/>
        <v>0</v>
      </c>
      <c r="AH185" s="290">
        <f t="shared" si="27"/>
        <v>0</v>
      </c>
    </row>
    <row r="186" spans="1:34" x14ac:dyDescent="0.3">
      <c r="A186" s="239">
        <f t="shared" si="26"/>
        <v>43006</v>
      </c>
      <c r="B186" s="58"/>
      <c r="C186" s="58">
        <f t="shared" si="23"/>
        <v>0</v>
      </c>
      <c r="D186" s="288">
        <f t="shared" si="27"/>
        <v>0</v>
      </c>
      <c r="E186" s="288">
        <f t="shared" si="27"/>
        <v>0</v>
      </c>
      <c r="F186" s="286">
        <f t="shared" si="27"/>
        <v>0</v>
      </c>
      <c r="G186" s="286">
        <f t="shared" si="27"/>
        <v>0</v>
      </c>
      <c r="H186" s="288">
        <f t="shared" si="27"/>
        <v>0</v>
      </c>
      <c r="I186" s="288">
        <f t="shared" si="27"/>
        <v>0</v>
      </c>
      <c r="J186" s="288">
        <f t="shared" si="27"/>
        <v>0</v>
      </c>
      <c r="K186" s="288">
        <f t="shared" si="27"/>
        <v>0</v>
      </c>
      <c r="L186" s="288">
        <f t="shared" si="27"/>
        <v>0</v>
      </c>
      <c r="M186" s="286">
        <f t="shared" si="27"/>
        <v>0</v>
      </c>
      <c r="N186" s="286">
        <f t="shared" si="27"/>
        <v>0</v>
      </c>
      <c r="O186" s="288">
        <f t="shared" si="27"/>
        <v>0</v>
      </c>
      <c r="P186" s="288">
        <f t="shared" si="27"/>
        <v>0</v>
      </c>
      <c r="Q186" s="288">
        <f t="shared" si="27"/>
        <v>0</v>
      </c>
      <c r="R186" s="288">
        <f t="shared" si="27"/>
        <v>0</v>
      </c>
      <c r="S186" s="288">
        <f t="shared" si="27"/>
        <v>0</v>
      </c>
      <c r="T186" s="286">
        <f t="shared" si="27"/>
        <v>0</v>
      </c>
      <c r="U186" s="286">
        <f t="shared" si="27"/>
        <v>0</v>
      </c>
      <c r="V186" s="288">
        <f t="shared" si="27"/>
        <v>0</v>
      </c>
      <c r="W186" s="288">
        <f t="shared" si="27"/>
        <v>0</v>
      </c>
      <c r="X186" s="288">
        <f t="shared" si="27"/>
        <v>0</v>
      </c>
      <c r="Y186" s="288">
        <f t="shared" si="27"/>
        <v>0</v>
      </c>
      <c r="Z186" s="288">
        <f t="shared" si="27"/>
        <v>0</v>
      </c>
      <c r="AA186" s="286">
        <f t="shared" si="27"/>
        <v>0</v>
      </c>
      <c r="AB186" s="286">
        <f t="shared" si="27"/>
        <v>0</v>
      </c>
      <c r="AC186" s="288">
        <f t="shared" si="27"/>
        <v>0</v>
      </c>
      <c r="AD186" s="288">
        <f t="shared" si="27"/>
        <v>0</v>
      </c>
      <c r="AE186" s="288">
        <f t="shared" si="27"/>
        <v>0</v>
      </c>
      <c r="AF186" s="288">
        <f t="shared" si="27"/>
        <v>0</v>
      </c>
      <c r="AG186" s="288">
        <f t="shared" si="27"/>
        <v>0</v>
      </c>
      <c r="AH186" s="290">
        <f t="shared" si="27"/>
        <v>0</v>
      </c>
    </row>
    <row r="187" spans="1:34" x14ac:dyDescent="0.3">
      <c r="A187" s="239">
        <f t="shared" si="26"/>
        <v>43013</v>
      </c>
      <c r="B187" s="58"/>
      <c r="C187" s="58">
        <f t="shared" si="23"/>
        <v>0</v>
      </c>
      <c r="D187" s="288">
        <f t="shared" si="27"/>
        <v>0</v>
      </c>
      <c r="E187" s="288">
        <f t="shared" si="27"/>
        <v>0</v>
      </c>
      <c r="F187" s="286">
        <f t="shared" si="27"/>
        <v>0</v>
      </c>
      <c r="G187" s="286">
        <f t="shared" si="27"/>
        <v>0</v>
      </c>
      <c r="H187" s="288">
        <f t="shared" si="27"/>
        <v>0</v>
      </c>
      <c r="I187" s="288">
        <f t="shared" si="27"/>
        <v>0</v>
      </c>
      <c r="J187" s="288">
        <f t="shared" si="27"/>
        <v>0</v>
      </c>
      <c r="K187" s="288">
        <f t="shared" ref="K187:AH195" si="28">K32/$C$3</f>
        <v>0</v>
      </c>
      <c r="L187" s="288">
        <f t="shared" si="28"/>
        <v>0</v>
      </c>
      <c r="M187" s="286">
        <f t="shared" si="28"/>
        <v>0</v>
      </c>
      <c r="N187" s="286">
        <f t="shared" si="28"/>
        <v>0</v>
      </c>
      <c r="O187" s="288">
        <f t="shared" si="28"/>
        <v>0</v>
      </c>
      <c r="P187" s="288">
        <f t="shared" si="28"/>
        <v>0</v>
      </c>
      <c r="Q187" s="288">
        <f t="shared" si="28"/>
        <v>0</v>
      </c>
      <c r="R187" s="288">
        <f t="shared" si="28"/>
        <v>0</v>
      </c>
      <c r="S187" s="288">
        <f t="shared" si="28"/>
        <v>0</v>
      </c>
      <c r="T187" s="286">
        <f t="shared" si="28"/>
        <v>0</v>
      </c>
      <c r="U187" s="286">
        <f t="shared" si="28"/>
        <v>0</v>
      </c>
      <c r="V187" s="288">
        <f t="shared" si="28"/>
        <v>0</v>
      </c>
      <c r="W187" s="288">
        <f t="shared" si="28"/>
        <v>0</v>
      </c>
      <c r="X187" s="288">
        <f t="shared" si="28"/>
        <v>0</v>
      </c>
      <c r="Y187" s="288">
        <f t="shared" si="28"/>
        <v>0</v>
      </c>
      <c r="Z187" s="288">
        <f t="shared" si="28"/>
        <v>0</v>
      </c>
      <c r="AA187" s="286">
        <f t="shared" si="28"/>
        <v>0</v>
      </c>
      <c r="AB187" s="286">
        <f t="shared" si="28"/>
        <v>0</v>
      </c>
      <c r="AC187" s="288">
        <f t="shared" si="28"/>
        <v>0</v>
      </c>
      <c r="AD187" s="288">
        <f t="shared" si="28"/>
        <v>0</v>
      </c>
      <c r="AE187" s="288">
        <f t="shared" si="28"/>
        <v>0</v>
      </c>
      <c r="AF187" s="288">
        <f t="shared" si="28"/>
        <v>0</v>
      </c>
      <c r="AG187" s="288">
        <f t="shared" si="28"/>
        <v>0</v>
      </c>
      <c r="AH187" s="290">
        <f t="shared" si="28"/>
        <v>0</v>
      </c>
    </row>
    <row r="188" spans="1:34" outlineLevel="1" x14ac:dyDescent="0.3">
      <c r="A188" s="239">
        <f t="shared" si="26"/>
        <v>43020</v>
      </c>
      <c r="B188" s="58"/>
      <c r="C188" s="58">
        <f t="shared" si="23"/>
        <v>5.1425899953249183E-3</v>
      </c>
      <c r="D188" s="288">
        <f t="shared" ref="D188:S195" si="29">D33/$C$3</f>
        <v>0</v>
      </c>
      <c r="E188" s="288">
        <f t="shared" si="29"/>
        <v>0</v>
      </c>
      <c r="F188" s="286">
        <f t="shared" si="29"/>
        <v>0</v>
      </c>
      <c r="G188" s="286">
        <f t="shared" si="29"/>
        <v>0</v>
      </c>
      <c r="H188" s="288">
        <f t="shared" si="29"/>
        <v>0</v>
      </c>
      <c r="I188" s="288">
        <f t="shared" si="29"/>
        <v>0</v>
      </c>
      <c r="J188" s="288">
        <f t="shared" si="29"/>
        <v>0</v>
      </c>
      <c r="K188" s="288">
        <f t="shared" si="29"/>
        <v>0</v>
      </c>
      <c r="L188" s="288">
        <f t="shared" si="29"/>
        <v>0</v>
      </c>
      <c r="M188" s="286">
        <f t="shared" si="29"/>
        <v>0</v>
      </c>
      <c r="N188" s="286">
        <f t="shared" si="29"/>
        <v>0</v>
      </c>
      <c r="O188" s="288">
        <f t="shared" si="29"/>
        <v>0</v>
      </c>
      <c r="P188" s="288">
        <f t="shared" si="29"/>
        <v>0</v>
      </c>
      <c r="Q188" s="288">
        <f t="shared" si="29"/>
        <v>0</v>
      </c>
      <c r="R188" s="288">
        <f t="shared" si="28"/>
        <v>0</v>
      </c>
      <c r="S188" s="288">
        <f t="shared" si="28"/>
        <v>0</v>
      </c>
      <c r="T188" s="286">
        <f t="shared" si="28"/>
        <v>1.4492753623188406E-2</v>
      </c>
      <c r="U188" s="286">
        <f t="shared" si="28"/>
        <v>1.4492753623188406E-2</v>
      </c>
      <c r="V188" s="288">
        <f t="shared" si="28"/>
        <v>2.8985507246376812E-2</v>
      </c>
      <c r="W188" s="288">
        <f t="shared" si="28"/>
        <v>2.8985507246376812E-2</v>
      </c>
      <c r="X188" s="288">
        <f t="shared" si="28"/>
        <v>2.8985507246376812E-2</v>
      </c>
      <c r="Y188" s="288">
        <f t="shared" si="28"/>
        <v>2.8985507246376812E-2</v>
      </c>
      <c r="Z188" s="288">
        <f t="shared" si="28"/>
        <v>1.4492753623188406E-2</v>
      </c>
      <c r="AA188" s="286">
        <f t="shared" si="28"/>
        <v>0</v>
      </c>
      <c r="AB188" s="286">
        <f t="shared" si="28"/>
        <v>0</v>
      </c>
      <c r="AC188" s="288">
        <f t="shared" si="28"/>
        <v>0</v>
      </c>
      <c r="AD188" s="288">
        <f t="shared" si="28"/>
        <v>0</v>
      </c>
      <c r="AE188" s="288">
        <f t="shared" si="28"/>
        <v>0</v>
      </c>
      <c r="AF188" s="288">
        <f t="shared" si="28"/>
        <v>0</v>
      </c>
      <c r="AG188" s="288">
        <f t="shared" si="28"/>
        <v>0</v>
      </c>
      <c r="AH188" s="290">
        <f t="shared" si="28"/>
        <v>0</v>
      </c>
    </row>
    <row r="189" spans="1:34" outlineLevel="1" x14ac:dyDescent="0.3">
      <c r="A189" s="239">
        <f t="shared" si="26"/>
        <v>43027</v>
      </c>
      <c r="B189" s="58"/>
      <c r="C189" s="58">
        <f t="shared" si="23"/>
        <v>5.1425899953249183E-3</v>
      </c>
      <c r="D189" s="288">
        <f t="shared" si="29"/>
        <v>0</v>
      </c>
      <c r="E189" s="288">
        <f t="shared" si="29"/>
        <v>0</v>
      </c>
      <c r="F189" s="286">
        <f t="shared" si="29"/>
        <v>0</v>
      </c>
      <c r="G189" s="286">
        <f t="shared" si="29"/>
        <v>0</v>
      </c>
      <c r="H189" s="288">
        <f t="shared" si="29"/>
        <v>0</v>
      </c>
      <c r="I189" s="288">
        <f t="shared" si="29"/>
        <v>0</v>
      </c>
      <c r="J189" s="288">
        <f t="shared" si="29"/>
        <v>0</v>
      </c>
      <c r="K189" s="288">
        <f t="shared" si="29"/>
        <v>0</v>
      </c>
      <c r="L189" s="288">
        <f t="shared" si="29"/>
        <v>0</v>
      </c>
      <c r="M189" s="286">
        <f t="shared" si="29"/>
        <v>0</v>
      </c>
      <c r="N189" s="286">
        <f t="shared" si="29"/>
        <v>0</v>
      </c>
      <c r="O189" s="288">
        <f t="shared" si="29"/>
        <v>0</v>
      </c>
      <c r="P189" s="288">
        <f t="shared" si="29"/>
        <v>0</v>
      </c>
      <c r="Q189" s="288">
        <f t="shared" si="29"/>
        <v>0</v>
      </c>
      <c r="R189" s="288">
        <f t="shared" si="28"/>
        <v>0</v>
      </c>
      <c r="S189" s="288">
        <f t="shared" si="28"/>
        <v>0</v>
      </c>
      <c r="T189" s="286">
        <f t="shared" si="28"/>
        <v>1.4492753623188406E-2</v>
      </c>
      <c r="U189" s="286">
        <f t="shared" si="28"/>
        <v>1.4492753623188406E-2</v>
      </c>
      <c r="V189" s="288">
        <f t="shared" si="28"/>
        <v>2.8985507246376812E-2</v>
      </c>
      <c r="W189" s="288">
        <f t="shared" si="28"/>
        <v>2.8985507246376812E-2</v>
      </c>
      <c r="X189" s="288">
        <f t="shared" si="28"/>
        <v>2.8985507246376812E-2</v>
      </c>
      <c r="Y189" s="288">
        <f t="shared" si="28"/>
        <v>2.8985507246376812E-2</v>
      </c>
      <c r="Z189" s="288">
        <f t="shared" si="28"/>
        <v>1.4492753623188406E-2</v>
      </c>
      <c r="AA189" s="286">
        <f t="shared" si="28"/>
        <v>0</v>
      </c>
      <c r="AB189" s="286">
        <f t="shared" si="28"/>
        <v>0</v>
      </c>
      <c r="AC189" s="288">
        <f t="shared" si="28"/>
        <v>0</v>
      </c>
      <c r="AD189" s="288">
        <f t="shared" si="28"/>
        <v>0</v>
      </c>
      <c r="AE189" s="288">
        <f t="shared" si="28"/>
        <v>0</v>
      </c>
      <c r="AF189" s="288">
        <f t="shared" si="28"/>
        <v>0</v>
      </c>
      <c r="AG189" s="288">
        <f t="shared" si="28"/>
        <v>0</v>
      </c>
      <c r="AH189" s="290">
        <f t="shared" si="28"/>
        <v>0</v>
      </c>
    </row>
    <row r="190" spans="1:34" outlineLevel="1" x14ac:dyDescent="0.3">
      <c r="A190" s="239">
        <f t="shared" si="26"/>
        <v>43034</v>
      </c>
      <c r="B190" s="58"/>
      <c r="C190" s="58">
        <f t="shared" si="23"/>
        <v>5.1425899953249183E-3</v>
      </c>
      <c r="D190" s="288">
        <f t="shared" si="29"/>
        <v>0</v>
      </c>
      <c r="E190" s="288">
        <f t="shared" si="29"/>
        <v>0</v>
      </c>
      <c r="F190" s="286">
        <f t="shared" si="29"/>
        <v>0</v>
      </c>
      <c r="G190" s="286">
        <f t="shared" si="29"/>
        <v>0</v>
      </c>
      <c r="H190" s="288">
        <f t="shared" si="29"/>
        <v>0</v>
      </c>
      <c r="I190" s="288">
        <f t="shared" si="29"/>
        <v>0</v>
      </c>
      <c r="J190" s="288">
        <f t="shared" si="29"/>
        <v>0</v>
      </c>
      <c r="K190" s="288">
        <f t="shared" si="29"/>
        <v>0</v>
      </c>
      <c r="L190" s="288">
        <f t="shared" si="29"/>
        <v>0</v>
      </c>
      <c r="M190" s="286">
        <f t="shared" si="29"/>
        <v>0</v>
      </c>
      <c r="N190" s="286">
        <f t="shared" si="29"/>
        <v>0</v>
      </c>
      <c r="O190" s="288">
        <f t="shared" si="29"/>
        <v>0</v>
      </c>
      <c r="P190" s="288">
        <f t="shared" si="29"/>
        <v>0</v>
      </c>
      <c r="Q190" s="288">
        <f t="shared" si="29"/>
        <v>0</v>
      </c>
      <c r="R190" s="288">
        <f t="shared" si="28"/>
        <v>0</v>
      </c>
      <c r="S190" s="288">
        <f t="shared" si="28"/>
        <v>0</v>
      </c>
      <c r="T190" s="286">
        <f t="shared" si="28"/>
        <v>1.4492753623188406E-2</v>
      </c>
      <c r="U190" s="286">
        <f t="shared" si="28"/>
        <v>1.4492753623188406E-2</v>
      </c>
      <c r="V190" s="288">
        <f t="shared" si="28"/>
        <v>2.8985507246376812E-2</v>
      </c>
      <c r="W190" s="288">
        <f t="shared" si="28"/>
        <v>2.8985507246376812E-2</v>
      </c>
      <c r="X190" s="288">
        <f t="shared" si="28"/>
        <v>2.8985507246376812E-2</v>
      </c>
      <c r="Y190" s="288">
        <f t="shared" si="28"/>
        <v>2.8985507246376812E-2</v>
      </c>
      <c r="Z190" s="288">
        <f t="shared" si="28"/>
        <v>1.4492753623188406E-2</v>
      </c>
      <c r="AA190" s="286">
        <f t="shared" si="28"/>
        <v>0</v>
      </c>
      <c r="AB190" s="286">
        <f t="shared" si="28"/>
        <v>0</v>
      </c>
      <c r="AC190" s="288">
        <f t="shared" si="28"/>
        <v>0</v>
      </c>
      <c r="AD190" s="288">
        <f t="shared" si="28"/>
        <v>0</v>
      </c>
      <c r="AE190" s="288">
        <f t="shared" si="28"/>
        <v>0</v>
      </c>
      <c r="AF190" s="288">
        <f t="shared" si="28"/>
        <v>0</v>
      </c>
      <c r="AG190" s="288">
        <f t="shared" si="28"/>
        <v>0</v>
      </c>
      <c r="AH190" s="290">
        <f t="shared" si="28"/>
        <v>0</v>
      </c>
    </row>
    <row r="191" spans="1:34" outlineLevel="1" x14ac:dyDescent="0.3">
      <c r="A191" s="239">
        <f t="shared" si="26"/>
        <v>43041</v>
      </c>
      <c r="B191" s="58"/>
      <c r="C191" s="58">
        <f t="shared" si="23"/>
        <v>5.1425899953249183E-3</v>
      </c>
      <c r="D191" s="288">
        <f t="shared" si="29"/>
        <v>0</v>
      </c>
      <c r="E191" s="288">
        <f t="shared" si="29"/>
        <v>0</v>
      </c>
      <c r="F191" s="286">
        <f t="shared" si="29"/>
        <v>0</v>
      </c>
      <c r="G191" s="286">
        <f t="shared" si="29"/>
        <v>0</v>
      </c>
      <c r="H191" s="288">
        <f t="shared" si="29"/>
        <v>0</v>
      </c>
      <c r="I191" s="288">
        <f t="shared" si="29"/>
        <v>0</v>
      </c>
      <c r="J191" s="288">
        <f t="shared" si="29"/>
        <v>0</v>
      </c>
      <c r="K191" s="288">
        <f t="shared" si="29"/>
        <v>0</v>
      </c>
      <c r="L191" s="288">
        <f t="shared" si="29"/>
        <v>0</v>
      </c>
      <c r="M191" s="286">
        <f t="shared" si="29"/>
        <v>0</v>
      </c>
      <c r="N191" s="286">
        <f t="shared" si="29"/>
        <v>0</v>
      </c>
      <c r="O191" s="288">
        <f t="shared" si="29"/>
        <v>0</v>
      </c>
      <c r="P191" s="288">
        <f t="shared" si="29"/>
        <v>0</v>
      </c>
      <c r="Q191" s="288">
        <f t="shared" si="29"/>
        <v>0</v>
      </c>
      <c r="R191" s="288">
        <f t="shared" si="28"/>
        <v>0</v>
      </c>
      <c r="S191" s="288">
        <f t="shared" si="28"/>
        <v>0</v>
      </c>
      <c r="T191" s="286">
        <f t="shared" si="28"/>
        <v>1.4492753623188406E-2</v>
      </c>
      <c r="U191" s="286">
        <f t="shared" si="28"/>
        <v>1.4492753623188406E-2</v>
      </c>
      <c r="V191" s="288">
        <f t="shared" si="28"/>
        <v>2.8985507246376812E-2</v>
      </c>
      <c r="W191" s="288">
        <f t="shared" si="28"/>
        <v>2.8985507246376812E-2</v>
      </c>
      <c r="X191" s="288">
        <f t="shared" si="28"/>
        <v>2.8985507246376812E-2</v>
      </c>
      <c r="Y191" s="288">
        <f t="shared" si="28"/>
        <v>2.8985507246376812E-2</v>
      </c>
      <c r="Z191" s="288">
        <f t="shared" si="28"/>
        <v>1.4492753623188406E-2</v>
      </c>
      <c r="AA191" s="286">
        <f t="shared" si="28"/>
        <v>0</v>
      </c>
      <c r="AB191" s="286">
        <f t="shared" si="28"/>
        <v>0</v>
      </c>
      <c r="AC191" s="288">
        <f t="shared" si="28"/>
        <v>0</v>
      </c>
      <c r="AD191" s="288">
        <f t="shared" si="28"/>
        <v>0</v>
      </c>
      <c r="AE191" s="288">
        <f t="shared" si="28"/>
        <v>0</v>
      </c>
      <c r="AF191" s="288">
        <f t="shared" si="28"/>
        <v>0</v>
      </c>
      <c r="AG191" s="288">
        <f t="shared" si="28"/>
        <v>0</v>
      </c>
      <c r="AH191" s="290">
        <f t="shared" si="28"/>
        <v>0</v>
      </c>
    </row>
    <row r="192" spans="1:34" outlineLevel="1" x14ac:dyDescent="0.3">
      <c r="A192" s="239">
        <f t="shared" si="26"/>
        <v>43048</v>
      </c>
      <c r="B192" s="58"/>
      <c r="C192" s="58">
        <f t="shared" si="23"/>
        <v>5.1425899953249183E-3</v>
      </c>
      <c r="D192" s="288">
        <f t="shared" si="29"/>
        <v>0</v>
      </c>
      <c r="E192" s="288">
        <f t="shared" si="29"/>
        <v>0</v>
      </c>
      <c r="F192" s="286">
        <f t="shared" si="29"/>
        <v>0</v>
      </c>
      <c r="G192" s="286">
        <f t="shared" si="29"/>
        <v>0</v>
      </c>
      <c r="H192" s="288">
        <f t="shared" si="29"/>
        <v>0</v>
      </c>
      <c r="I192" s="288">
        <f t="shared" si="29"/>
        <v>0</v>
      </c>
      <c r="J192" s="288">
        <f t="shared" si="29"/>
        <v>0</v>
      </c>
      <c r="K192" s="288">
        <f t="shared" si="29"/>
        <v>0</v>
      </c>
      <c r="L192" s="288">
        <f t="shared" si="29"/>
        <v>0</v>
      </c>
      <c r="M192" s="286">
        <f t="shared" si="29"/>
        <v>0</v>
      </c>
      <c r="N192" s="286">
        <f t="shared" si="29"/>
        <v>0</v>
      </c>
      <c r="O192" s="288">
        <f t="shared" si="29"/>
        <v>0</v>
      </c>
      <c r="P192" s="288">
        <f t="shared" si="29"/>
        <v>0</v>
      </c>
      <c r="Q192" s="288">
        <f t="shared" si="29"/>
        <v>0</v>
      </c>
      <c r="R192" s="288">
        <f t="shared" si="29"/>
        <v>0</v>
      </c>
      <c r="S192" s="288">
        <f t="shared" si="29"/>
        <v>0</v>
      </c>
      <c r="T192" s="286">
        <f t="shared" si="28"/>
        <v>1.4492753623188406E-2</v>
      </c>
      <c r="U192" s="286">
        <f t="shared" si="28"/>
        <v>1.4492753623188406E-2</v>
      </c>
      <c r="V192" s="288">
        <f t="shared" si="28"/>
        <v>2.8985507246376812E-2</v>
      </c>
      <c r="W192" s="288">
        <f t="shared" si="28"/>
        <v>2.8985507246376812E-2</v>
      </c>
      <c r="X192" s="288">
        <f t="shared" si="28"/>
        <v>2.8985507246376812E-2</v>
      </c>
      <c r="Y192" s="288">
        <f t="shared" si="28"/>
        <v>2.8985507246376812E-2</v>
      </c>
      <c r="Z192" s="288">
        <f t="shared" si="28"/>
        <v>1.4492753623188406E-2</v>
      </c>
      <c r="AA192" s="286">
        <f t="shared" si="28"/>
        <v>0</v>
      </c>
      <c r="AB192" s="286">
        <f t="shared" si="28"/>
        <v>0</v>
      </c>
      <c r="AC192" s="288">
        <f t="shared" si="28"/>
        <v>0</v>
      </c>
      <c r="AD192" s="288">
        <f t="shared" si="28"/>
        <v>0</v>
      </c>
      <c r="AE192" s="288">
        <f t="shared" si="28"/>
        <v>0</v>
      </c>
      <c r="AF192" s="288">
        <f t="shared" si="28"/>
        <v>0</v>
      </c>
      <c r="AG192" s="288">
        <f t="shared" si="28"/>
        <v>0</v>
      </c>
      <c r="AH192" s="290">
        <f t="shared" si="28"/>
        <v>0</v>
      </c>
    </row>
    <row r="193" spans="1:34" outlineLevel="1" x14ac:dyDescent="0.3">
      <c r="A193" s="239">
        <f t="shared" si="26"/>
        <v>43055</v>
      </c>
      <c r="B193" s="58"/>
      <c r="C193" s="58">
        <f t="shared" si="23"/>
        <v>5.1425899953249183E-3</v>
      </c>
      <c r="D193" s="288">
        <f t="shared" si="29"/>
        <v>0</v>
      </c>
      <c r="E193" s="288">
        <f t="shared" si="29"/>
        <v>0</v>
      </c>
      <c r="F193" s="286">
        <f t="shared" si="29"/>
        <v>0</v>
      </c>
      <c r="G193" s="286">
        <f t="shared" si="29"/>
        <v>0</v>
      </c>
      <c r="H193" s="288">
        <f t="shared" si="29"/>
        <v>0</v>
      </c>
      <c r="I193" s="288">
        <f t="shared" si="29"/>
        <v>0</v>
      </c>
      <c r="J193" s="288">
        <f t="shared" si="29"/>
        <v>0</v>
      </c>
      <c r="K193" s="288">
        <f t="shared" si="29"/>
        <v>0</v>
      </c>
      <c r="L193" s="288">
        <f t="shared" si="29"/>
        <v>0</v>
      </c>
      <c r="M193" s="286">
        <f t="shared" si="29"/>
        <v>0</v>
      </c>
      <c r="N193" s="286">
        <f t="shared" si="29"/>
        <v>0</v>
      </c>
      <c r="O193" s="288">
        <f t="shared" si="29"/>
        <v>0</v>
      </c>
      <c r="P193" s="288">
        <f t="shared" si="29"/>
        <v>0</v>
      </c>
      <c r="Q193" s="288">
        <f t="shared" si="29"/>
        <v>0</v>
      </c>
      <c r="R193" s="288">
        <f t="shared" si="29"/>
        <v>0</v>
      </c>
      <c r="S193" s="288">
        <f t="shared" si="29"/>
        <v>0</v>
      </c>
      <c r="T193" s="286">
        <f t="shared" si="28"/>
        <v>1.4492753623188406E-2</v>
      </c>
      <c r="U193" s="286">
        <f t="shared" si="28"/>
        <v>1.4492753623188406E-2</v>
      </c>
      <c r="V193" s="288">
        <f t="shared" si="28"/>
        <v>2.8985507246376812E-2</v>
      </c>
      <c r="W193" s="288">
        <f t="shared" si="28"/>
        <v>2.8985507246376812E-2</v>
      </c>
      <c r="X193" s="288">
        <f t="shared" si="28"/>
        <v>2.8985507246376812E-2</v>
      </c>
      <c r="Y193" s="288">
        <f t="shared" si="28"/>
        <v>2.8985507246376812E-2</v>
      </c>
      <c r="Z193" s="288">
        <f t="shared" si="28"/>
        <v>1.4492753623188406E-2</v>
      </c>
      <c r="AA193" s="286">
        <f t="shared" si="28"/>
        <v>0</v>
      </c>
      <c r="AB193" s="286">
        <f t="shared" si="28"/>
        <v>0</v>
      </c>
      <c r="AC193" s="288">
        <f t="shared" si="28"/>
        <v>0</v>
      </c>
      <c r="AD193" s="288">
        <f t="shared" si="28"/>
        <v>0</v>
      </c>
      <c r="AE193" s="288">
        <f t="shared" si="28"/>
        <v>0</v>
      </c>
      <c r="AF193" s="288">
        <f t="shared" si="28"/>
        <v>0</v>
      </c>
      <c r="AG193" s="288">
        <f t="shared" si="28"/>
        <v>0</v>
      </c>
      <c r="AH193" s="290">
        <f t="shared" si="28"/>
        <v>0</v>
      </c>
    </row>
    <row r="194" spans="1:34" outlineLevel="1" x14ac:dyDescent="0.3">
      <c r="A194" s="239">
        <f t="shared" si="26"/>
        <v>43062</v>
      </c>
      <c r="B194" s="58"/>
      <c r="C194" s="58">
        <f t="shared" si="23"/>
        <v>5.1425899953249183E-3</v>
      </c>
      <c r="D194" s="288">
        <f t="shared" si="29"/>
        <v>0</v>
      </c>
      <c r="E194" s="288">
        <f t="shared" si="29"/>
        <v>0</v>
      </c>
      <c r="F194" s="286">
        <f t="shared" si="29"/>
        <v>0</v>
      </c>
      <c r="G194" s="286">
        <f t="shared" si="29"/>
        <v>0</v>
      </c>
      <c r="H194" s="288">
        <f t="shared" si="29"/>
        <v>0</v>
      </c>
      <c r="I194" s="288">
        <f t="shared" si="29"/>
        <v>0</v>
      </c>
      <c r="J194" s="288">
        <f t="shared" si="29"/>
        <v>0</v>
      </c>
      <c r="K194" s="288">
        <f t="shared" si="29"/>
        <v>0</v>
      </c>
      <c r="L194" s="288">
        <f t="shared" si="29"/>
        <v>0</v>
      </c>
      <c r="M194" s="286">
        <f t="shared" si="29"/>
        <v>0</v>
      </c>
      <c r="N194" s="286">
        <f t="shared" si="29"/>
        <v>0</v>
      </c>
      <c r="O194" s="288">
        <f t="shared" si="29"/>
        <v>0</v>
      </c>
      <c r="P194" s="288">
        <f t="shared" si="29"/>
        <v>0</v>
      </c>
      <c r="Q194" s="288">
        <f t="shared" si="29"/>
        <v>0</v>
      </c>
      <c r="R194" s="288">
        <f t="shared" si="29"/>
        <v>0</v>
      </c>
      <c r="S194" s="288">
        <f t="shared" si="29"/>
        <v>0</v>
      </c>
      <c r="T194" s="286">
        <f t="shared" si="28"/>
        <v>1.4492753623188406E-2</v>
      </c>
      <c r="U194" s="286">
        <f t="shared" si="28"/>
        <v>1.4492753623188406E-2</v>
      </c>
      <c r="V194" s="288">
        <f t="shared" si="28"/>
        <v>2.8985507246376812E-2</v>
      </c>
      <c r="W194" s="288">
        <f t="shared" si="28"/>
        <v>2.8985507246376812E-2</v>
      </c>
      <c r="X194" s="288">
        <f t="shared" si="28"/>
        <v>2.8985507246376812E-2</v>
      </c>
      <c r="Y194" s="288">
        <f t="shared" si="28"/>
        <v>2.8985507246376812E-2</v>
      </c>
      <c r="Z194" s="288">
        <f t="shared" si="28"/>
        <v>1.4492753623188406E-2</v>
      </c>
      <c r="AA194" s="286">
        <f t="shared" si="28"/>
        <v>0</v>
      </c>
      <c r="AB194" s="286">
        <f t="shared" si="28"/>
        <v>0</v>
      </c>
      <c r="AC194" s="288">
        <f t="shared" si="28"/>
        <v>0</v>
      </c>
      <c r="AD194" s="288">
        <f t="shared" si="28"/>
        <v>0</v>
      </c>
      <c r="AE194" s="288">
        <f t="shared" si="28"/>
        <v>0</v>
      </c>
      <c r="AF194" s="288">
        <f t="shared" si="28"/>
        <v>0</v>
      </c>
      <c r="AG194" s="288">
        <f t="shared" si="28"/>
        <v>0</v>
      </c>
      <c r="AH194" s="290">
        <f t="shared" si="28"/>
        <v>0</v>
      </c>
    </row>
    <row r="195" spans="1:34" outlineLevel="1" x14ac:dyDescent="0.3">
      <c r="A195" s="240">
        <f t="shared" si="26"/>
        <v>43069</v>
      </c>
      <c r="B195" s="58"/>
      <c r="C195" s="58">
        <f t="shared" si="23"/>
        <v>5.1425899953249183E-3</v>
      </c>
      <c r="D195" s="291">
        <f t="shared" si="29"/>
        <v>0</v>
      </c>
      <c r="E195" s="291">
        <f t="shared" si="29"/>
        <v>0</v>
      </c>
      <c r="F195" s="286">
        <f t="shared" si="29"/>
        <v>0</v>
      </c>
      <c r="G195" s="286">
        <f t="shared" si="29"/>
        <v>0</v>
      </c>
      <c r="H195" s="291">
        <f t="shared" si="29"/>
        <v>0</v>
      </c>
      <c r="I195" s="291">
        <f t="shared" si="29"/>
        <v>0</v>
      </c>
      <c r="J195" s="291">
        <f t="shared" si="29"/>
        <v>0</v>
      </c>
      <c r="K195" s="291">
        <f t="shared" si="29"/>
        <v>0</v>
      </c>
      <c r="L195" s="291">
        <f t="shared" si="29"/>
        <v>0</v>
      </c>
      <c r="M195" s="286">
        <f t="shared" si="29"/>
        <v>0</v>
      </c>
      <c r="N195" s="286">
        <f t="shared" si="29"/>
        <v>0</v>
      </c>
      <c r="O195" s="291">
        <f t="shared" si="29"/>
        <v>0</v>
      </c>
      <c r="P195" s="291">
        <f t="shared" si="29"/>
        <v>0</v>
      </c>
      <c r="Q195" s="291">
        <f t="shared" si="29"/>
        <v>0</v>
      </c>
      <c r="R195" s="291">
        <f t="shared" si="29"/>
        <v>0</v>
      </c>
      <c r="S195" s="291">
        <f t="shared" si="29"/>
        <v>0</v>
      </c>
      <c r="T195" s="286">
        <f t="shared" si="28"/>
        <v>1.4492753623188406E-2</v>
      </c>
      <c r="U195" s="286">
        <f t="shared" si="28"/>
        <v>1.4492753623188406E-2</v>
      </c>
      <c r="V195" s="291">
        <f t="shared" si="28"/>
        <v>2.8985507246376812E-2</v>
      </c>
      <c r="W195" s="291">
        <f t="shared" si="28"/>
        <v>2.8985507246376812E-2</v>
      </c>
      <c r="X195" s="291">
        <f t="shared" si="28"/>
        <v>2.8985507246376812E-2</v>
      </c>
      <c r="Y195" s="291">
        <f t="shared" si="28"/>
        <v>2.8985507246376812E-2</v>
      </c>
      <c r="Z195" s="291">
        <f t="shared" si="28"/>
        <v>1.4492753623188406E-2</v>
      </c>
      <c r="AA195" s="286">
        <f t="shared" si="28"/>
        <v>0</v>
      </c>
      <c r="AB195" s="286">
        <f t="shared" si="28"/>
        <v>0</v>
      </c>
      <c r="AC195" s="291">
        <f t="shared" si="28"/>
        <v>0</v>
      </c>
      <c r="AD195" s="291">
        <f t="shared" si="28"/>
        <v>0</v>
      </c>
      <c r="AE195" s="291">
        <f t="shared" si="28"/>
        <v>0</v>
      </c>
      <c r="AF195" s="291">
        <f t="shared" si="28"/>
        <v>0</v>
      </c>
      <c r="AG195" s="291">
        <f t="shared" si="28"/>
        <v>0</v>
      </c>
      <c r="AH195" s="292">
        <f t="shared" si="28"/>
        <v>0</v>
      </c>
    </row>
    <row r="196" spans="1:34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AG146 U147:V147">
    <cfRule type="cellIs" dxfId="97" priority="17" operator="lessThan">
      <formula>0</formula>
    </cfRule>
    <cfRule type="cellIs" dxfId="96" priority="18" operator="greaterThan">
      <formula>0</formula>
    </cfRule>
  </conditionalFormatting>
  <conditionalFormatting sqref="AF146">
    <cfRule type="cellIs" dxfId="95" priority="15" operator="lessThan">
      <formula>0</formula>
    </cfRule>
    <cfRule type="cellIs" dxfId="94" priority="16" operator="greaterThan">
      <formula>0</formula>
    </cfRule>
  </conditionalFormatting>
  <conditionalFormatting sqref="D93:AH93">
    <cfRule type="cellIs" dxfId="93" priority="11" operator="lessThan">
      <formula>0</formula>
    </cfRule>
    <cfRule type="cellIs" dxfId="92" priority="12" operator="greaterThan">
      <formula>0</formula>
    </cfRule>
  </conditionalFormatting>
  <conditionalFormatting sqref="C145:AH145">
    <cfRule type="cellIs" dxfId="91" priority="9" operator="lessThan">
      <formula>0</formula>
    </cfRule>
    <cfRule type="cellIs" dxfId="90" priority="10" operator="greaterThan">
      <formula>0</formula>
    </cfRule>
  </conditionalFormatting>
  <conditionalFormatting sqref="C196:AH196">
    <cfRule type="cellIs" dxfId="89" priority="7" operator="lessThan">
      <formula>0</formula>
    </cfRule>
    <cfRule type="cellIs" dxfId="88" priority="8" operator="greaterThan">
      <formula>0</formula>
    </cfRule>
  </conditionalFormatting>
  <conditionalFormatting sqref="C93">
    <cfRule type="cellIs" dxfId="87" priority="5" operator="lessThan">
      <formula>0</formula>
    </cfRule>
    <cfRule type="cellIs" dxfId="86" priority="6" operator="greaterThan">
      <formula>0</formula>
    </cfRule>
  </conditionalFormatting>
  <conditionalFormatting sqref="C41">
    <cfRule type="cellIs" dxfId="85" priority="3" operator="lessThan">
      <formula>0</formula>
    </cfRule>
    <cfRule type="cellIs" dxfId="84" priority="4" operator="greaterThan">
      <formula>0</formula>
    </cfRule>
  </conditionalFormatting>
  <conditionalFormatting sqref="D41:AH41">
    <cfRule type="cellIs" dxfId="83" priority="1" operator="lessThan">
      <formula>0</formula>
    </cfRule>
    <cfRule type="cellIs" dxfId="82" priority="2" operator="greater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/>
  <dimension ref="A1:AI196"/>
  <sheetViews>
    <sheetView zoomScale="55" zoomScaleNormal="55" workbookViewId="0">
      <selection activeCell="C163" sqref="C163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4" width="10.6640625" customWidth="1"/>
  </cols>
  <sheetData>
    <row r="1" spans="1:35" ht="25.8" x14ac:dyDescent="0.5">
      <c r="A1" s="212" t="s">
        <v>87</v>
      </c>
    </row>
    <row r="2" spans="1:35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</row>
    <row r="3" spans="1:35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</row>
    <row r="4" spans="1:35" x14ac:dyDescent="0.3">
      <c r="A4" s="42" t="s">
        <v>24</v>
      </c>
      <c r="B4" s="43"/>
      <c r="C4" s="44">
        <v>21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</row>
    <row r="5" spans="1:35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</row>
    <row r="6" spans="1:35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5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  <c r="AH7" s="48">
        <v>31</v>
      </c>
    </row>
    <row r="8" spans="1:35" x14ac:dyDescent="0.3">
      <c r="A8" s="51" t="s">
        <v>29</v>
      </c>
      <c r="B8" s="52"/>
      <c r="C8" s="105">
        <f>SUM(D8:AH8)</f>
        <v>541</v>
      </c>
      <c r="D8" s="55">
        <v>33</v>
      </c>
      <c r="E8" s="55">
        <v>33</v>
      </c>
      <c r="F8" s="55">
        <v>33</v>
      </c>
      <c r="G8" s="55">
        <v>33</v>
      </c>
      <c r="H8" s="55">
        <v>33</v>
      </c>
      <c r="I8" s="55">
        <v>33</v>
      </c>
      <c r="J8" s="55">
        <v>36</v>
      </c>
      <c r="K8" s="55">
        <v>36</v>
      </c>
      <c r="L8" s="55">
        <v>25</v>
      </c>
      <c r="M8" s="55">
        <v>25</v>
      </c>
      <c r="N8" s="55">
        <v>25</v>
      </c>
      <c r="O8" s="55">
        <v>25</v>
      </c>
      <c r="P8" s="55">
        <v>25</v>
      </c>
      <c r="Q8" s="55">
        <v>32</v>
      </c>
      <c r="R8" s="55">
        <v>22</v>
      </c>
      <c r="S8" s="55">
        <v>14</v>
      </c>
      <c r="T8" s="55">
        <v>14</v>
      </c>
      <c r="U8" s="55">
        <v>14</v>
      </c>
      <c r="V8" s="55">
        <v>14</v>
      </c>
      <c r="W8" s="55">
        <v>14</v>
      </c>
      <c r="X8" s="55">
        <v>22</v>
      </c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6"/>
    </row>
    <row r="9" spans="1:35" hidden="1" x14ac:dyDescent="0.3">
      <c r="A9" s="57">
        <v>42102</v>
      </c>
      <c r="B9" s="58"/>
      <c r="C9" s="59">
        <f t="shared" ref="C9:C27" si="0">SUM(D9:AH9)</f>
        <v>396</v>
      </c>
      <c r="D9" s="61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0"/>
      <c r="Z9" s="60"/>
      <c r="AA9" s="60"/>
      <c r="AB9" s="60"/>
      <c r="AC9" s="60"/>
      <c r="AD9" s="60"/>
      <c r="AE9" s="60"/>
      <c r="AF9" s="60"/>
      <c r="AG9" s="60"/>
      <c r="AH9" s="60"/>
    </row>
    <row r="10" spans="1:35" hidden="1" x14ac:dyDescent="0.3">
      <c r="A10" s="57">
        <v>42123</v>
      </c>
      <c r="B10" s="58"/>
      <c r="C10" s="59">
        <f t="shared" si="0"/>
        <v>413</v>
      </c>
      <c r="D10" s="61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0"/>
      <c r="Z10" s="60"/>
      <c r="AA10" s="60"/>
      <c r="AB10" s="60"/>
      <c r="AC10" s="60"/>
      <c r="AD10" s="60"/>
      <c r="AE10" s="60"/>
      <c r="AF10" s="60"/>
      <c r="AG10" s="60"/>
      <c r="AH10" s="60"/>
    </row>
    <row r="11" spans="1:35" hidden="1" outlineLevel="1" x14ac:dyDescent="0.3">
      <c r="A11" s="57">
        <v>42142</v>
      </c>
      <c r="B11" s="58"/>
      <c r="C11" s="59">
        <f t="shared" si="0"/>
        <v>422</v>
      </c>
      <c r="D11" s="61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0"/>
      <c r="Z11" s="60"/>
      <c r="AA11" s="60"/>
      <c r="AB11" s="60"/>
      <c r="AC11" s="60"/>
      <c r="AD11" s="60"/>
      <c r="AE11" s="60"/>
      <c r="AF11" s="60"/>
      <c r="AG11" s="60"/>
      <c r="AH11" s="60"/>
    </row>
    <row r="12" spans="1:35" hidden="1" outlineLevel="1" x14ac:dyDescent="0.3">
      <c r="A12" s="57">
        <v>42157</v>
      </c>
      <c r="B12" s="58"/>
      <c r="C12" s="59">
        <f t="shared" si="0"/>
        <v>465</v>
      </c>
      <c r="D12" s="61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0"/>
      <c r="Z12" s="60"/>
      <c r="AA12" s="60"/>
      <c r="AB12" s="60"/>
      <c r="AC12" s="60"/>
      <c r="AD12" s="60"/>
      <c r="AE12" s="60"/>
      <c r="AF12" s="60"/>
      <c r="AG12" s="60"/>
      <c r="AH12" s="60"/>
    </row>
    <row r="13" spans="1:35" hidden="1" outlineLevel="1" x14ac:dyDescent="0.3">
      <c r="A13" s="57">
        <v>42172</v>
      </c>
      <c r="B13" s="58"/>
      <c r="C13" s="59">
        <f>SUM(D13:AH13)</f>
        <v>663</v>
      </c>
      <c r="D13" s="61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0"/>
      <c r="Z13" s="60"/>
      <c r="AA13" s="60"/>
      <c r="AB13" s="60"/>
      <c r="AC13" s="60"/>
      <c r="AD13" s="60"/>
      <c r="AE13" s="60"/>
      <c r="AF13" s="60"/>
      <c r="AG13" s="60"/>
      <c r="AH13" s="60"/>
    </row>
    <row r="14" spans="1:35" hidden="1" outlineLevel="1" x14ac:dyDescent="0.3">
      <c r="A14" s="57">
        <v>42193</v>
      </c>
      <c r="B14" s="58"/>
      <c r="C14" s="59">
        <f t="shared" si="0"/>
        <v>634</v>
      </c>
      <c r="D14" s="61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0"/>
      <c r="Z14" s="60"/>
      <c r="AA14" s="60"/>
      <c r="AB14" s="60"/>
      <c r="AC14" s="60"/>
      <c r="AD14" s="60"/>
      <c r="AE14" s="60"/>
      <c r="AF14" s="60"/>
      <c r="AG14" s="60"/>
      <c r="AH14" s="60"/>
    </row>
    <row r="15" spans="1:35" hidden="1" outlineLevel="1" x14ac:dyDescent="0.3">
      <c r="A15" s="57">
        <v>42200</v>
      </c>
      <c r="B15" s="58"/>
      <c r="C15" s="59">
        <f t="shared" si="0"/>
        <v>464</v>
      </c>
      <c r="D15" s="61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0"/>
      <c r="Z15" s="60"/>
      <c r="AA15" s="60"/>
      <c r="AB15" s="60"/>
      <c r="AC15" s="60"/>
      <c r="AD15" s="60"/>
      <c r="AE15" s="60"/>
      <c r="AF15" s="60"/>
      <c r="AG15" s="60"/>
      <c r="AH15" s="60"/>
    </row>
    <row r="16" spans="1:35" hidden="1" outlineLevel="1" x14ac:dyDescent="0.3">
      <c r="A16" s="57">
        <v>42207</v>
      </c>
      <c r="B16" s="58"/>
      <c r="C16" s="59">
        <f t="shared" si="0"/>
        <v>612</v>
      </c>
      <c r="D16" s="61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0"/>
      <c r="Z16" s="60"/>
      <c r="AA16" s="60"/>
      <c r="AB16" s="60"/>
      <c r="AC16" s="60"/>
      <c r="AD16" s="60"/>
      <c r="AE16" s="60"/>
      <c r="AF16" s="60"/>
      <c r="AG16" s="60"/>
      <c r="AH16" s="60"/>
    </row>
    <row r="17" spans="1:34" hidden="1" outlineLevel="1" x14ac:dyDescent="0.3">
      <c r="A17" s="57">
        <v>42214</v>
      </c>
      <c r="B17" s="58"/>
      <c r="C17" s="59">
        <f t="shared" si="0"/>
        <v>639</v>
      </c>
      <c r="D17" s="61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0"/>
      <c r="Z17" s="60"/>
      <c r="AA17" s="60"/>
      <c r="AB17" s="60"/>
      <c r="AC17" s="60"/>
      <c r="AD17" s="60"/>
      <c r="AE17" s="60"/>
      <c r="AF17" s="60"/>
      <c r="AG17" s="60"/>
      <c r="AH17" s="60"/>
    </row>
    <row r="18" spans="1:34" hidden="1" outlineLevel="1" x14ac:dyDescent="0.3">
      <c r="A18" s="57">
        <v>42221</v>
      </c>
      <c r="B18" s="58"/>
      <c r="C18" s="59">
        <f t="shared" si="0"/>
        <v>655</v>
      </c>
      <c r="D18" s="61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0"/>
      <c r="Z18" s="60"/>
      <c r="AA18" s="60"/>
      <c r="AB18" s="60"/>
      <c r="AC18" s="60"/>
      <c r="AD18" s="60"/>
      <c r="AE18" s="60"/>
      <c r="AF18" s="60"/>
      <c r="AG18" s="60"/>
      <c r="AH18" s="60"/>
    </row>
    <row r="19" spans="1:34" hidden="1" outlineLevel="1" x14ac:dyDescent="0.3">
      <c r="A19" s="57">
        <v>42228</v>
      </c>
      <c r="B19" s="58"/>
      <c r="C19" s="59">
        <f t="shared" si="0"/>
        <v>746</v>
      </c>
      <c r="D19" s="61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0"/>
      <c r="Z19" s="60"/>
      <c r="AA19" s="60"/>
      <c r="AB19" s="60"/>
      <c r="AC19" s="60"/>
      <c r="AD19" s="60"/>
      <c r="AE19" s="60"/>
      <c r="AF19" s="60"/>
      <c r="AG19" s="60"/>
      <c r="AH19" s="60"/>
    </row>
    <row r="20" spans="1:34" hidden="1" outlineLevel="1" x14ac:dyDescent="0.3">
      <c r="A20" s="57">
        <v>42235</v>
      </c>
      <c r="B20" s="58"/>
      <c r="C20" s="59">
        <f t="shared" si="0"/>
        <v>758</v>
      </c>
      <c r="D20" s="61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0"/>
      <c r="Z20" s="60"/>
      <c r="AA20" s="60"/>
      <c r="AB20" s="60"/>
      <c r="AC20" s="60"/>
      <c r="AD20" s="60"/>
      <c r="AE20" s="60"/>
      <c r="AF20" s="60"/>
      <c r="AG20" s="60"/>
      <c r="AH20" s="60"/>
    </row>
    <row r="21" spans="1:34" hidden="1" outlineLevel="1" x14ac:dyDescent="0.3">
      <c r="A21" s="57">
        <v>42242</v>
      </c>
      <c r="B21" s="58"/>
      <c r="C21" s="59">
        <f t="shared" si="0"/>
        <v>699</v>
      </c>
      <c r="D21" s="61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0"/>
      <c r="Z21" s="60"/>
      <c r="AA21" s="60"/>
      <c r="AB21" s="60"/>
      <c r="AC21" s="60"/>
      <c r="AD21" s="60"/>
      <c r="AE21" s="60"/>
      <c r="AF21" s="60"/>
      <c r="AG21" s="60"/>
      <c r="AH21" s="60"/>
    </row>
    <row r="22" spans="1:34" hidden="1" outlineLevel="1" x14ac:dyDescent="0.3">
      <c r="A22" s="57">
        <v>42249</v>
      </c>
      <c r="B22" s="58"/>
      <c r="C22" s="59">
        <f t="shared" si="0"/>
        <v>774</v>
      </c>
      <c r="D22" s="61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0"/>
      <c r="Z22" s="60"/>
      <c r="AA22" s="60"/>
      <c r="AB22" s="60"/>
      <c r="AC22" s="60"/>
      <c r="AD22" s="60"/>
      <c r="AE22" s="60"/>
      <c r="AF22" s="60"/>
      <c r="AG22" s="60"/>
      <c r="AH22" s="60"/>
    </row>
    <row r="23" spans="1:34" hidden="1" outlineLevel="1" x14ac:dyDescent="0.3">
      <c r="A23" s="57">
        <v>42256</v>
      </c>
      <c r="B23" s="58"/>
      <c r="C23" s="59">
        <f t="shared" si="0"/>
        <v>846</v>
      </c>
      <c r="D23" s="61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0"/>
      <c r="Z23" s="60"/>
      <c r="AA23" s="60"/>
      <c r="AB23" s="60"/>
      <c r="AC23" s="60"/>
      <c r="AD23" s="60"/>
      <c r="AE23" s="60"/>
      <c r="AF23" s="60"/>
      <c r="AG23" s="60"/>
      <c r="AH23" s="60"/>
    </row>
    <row r="24" spans="1:34" hidden="1" outlineLevel="1" x14ac:dyDescent="0.3">
      <c r="A24" s="57">
        <v>42263</v>
      </c>
      <c r="B24" s="58"/>
      <c r="C24" s="59">
        <f t="shared" si="0"/>
        <v>891</v>
      </c>
      <c r="D24" s="61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0"/>
      <c r="Z24" s="60"/>
      <c r="AA24" s="60"/>
      <c r="AB24" s="60"/>
      <c r="AC24" s="60"/>
      <c r="AD24" s="60"/>
      <c r="AE24" s="60"/>
      <c r="AF24" s="60"/>
      <c r="AG24" s="60"/>
      <c r="AH24" s="60"/>
    </row>
    <row r="25" spans="1:34" hidden="1" outlineLevel="1" x14ac:dyDescent="0.3">
      <c r="A25" s="57">
        <v>42270</v>
      </c>
      <c r="B25" s="58"/>
      <c r="C25" s="59">
        <f t="shared" si="0"/>
        <v>865</v>
      </c>
      <c r="D25" s="61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0"/>
      <c r="Z25" s="60"/>
      <c r="AA25" s="60"/>
      <c r="AB25" s="60"/>
      <c r="AC25" s="60"/>
      <c r="AD25" s="60"/>
      <c r="AE25" s="60"/>
      <c r="AF25" s="60"/>
      <c r="AG25" s="60"/>
      <c r="AH25" s="60"/>
    </row>
    <row r="26" spans="1:34" hidden="1" outlineLevel="1" x14ac:dyDescent="0.3">
      <c r="A26" s="57">
        <v>42277</v>
      </c>
      <c r="B26" s="58"/>
      <c r="C26" s="59">
        <f t="shared" si="0"/>
        <v>944</v>
      </c>
      <c r="D26" s="61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0"/>
      <c r="Z26" s="60"/>
      <c r="AA26" s="60"/>
      <c r="AB26" s="60"/>
      <c r="AC26" s="60"/>
      <c r="AD26" s="60"/>
      <c r="AE26" s="60"/>
      <c r="AF26" s="60"/>
      <c r="AG26" s="60"/>
      <c r="AH26" s="60"/>
    </row>
    <row r="27" spans="1:34" collapsed="1" x14ac:dyDescent="0.3">
      <c r="A27" s="57">
        <v>42978</v>
      </c>
      <c r="B27" s="58"/>
      <c r="C27" s="225">
        <f t="shared" si="0"/>
        <v>0</v>
      </c>
      <c r="D27" s="243">
        <f>'Pick up #'!DE4</f>
        <v>0</v>
      </c>
      <c r="E27" s="214">
        <f>'Pick up #'!DF4</f>
        <v>0</v>
      </c>
      <c r="F27" s="214">
        <f>'Pick up #'!DG4</f>
        <v>0</v>
      </c>
      <c r="G27" s="214">
        <f>'Pick up #'!DH4</f>
        <v>0</v>
      </c>
      <c r="H27" s="214">
        <f>'Pick up #'!DI4</f>
        <v>0</v>
      </c>
      <c r="I27" s="214">
        <f>'Pick up #'!DJ4</f>
        <v>0</v>
      </c>
      <c r="J27" s="215">
        <f>'Pick up #'!DK4</f>
        <v>0</v>
      </c>
      <c r="K27" s="215">
        <f>'Pick up #'!DL4</f>
        <v>0</v>
      </c>
      <c r="L27" s="214">
        <f>'Pick up #'!DM4</f>
        <v>0</v>
      </c>
      <c r="M27" s="214">
        <f>'Pick up #'!DN4</f>
        <v>0</v>
      </c>
      <c r="N27" s="214">
        <f>'Pick up #'!DO4</f>
        <v>0</v>
      </c>
      <c r="O27" s="214">
        <f>'Pick up #'!DP4</f>
        <v>0</v>
      </c>
      <c r="P27" s="214">
        <f>'Pick up #'!DQ4</f>
        <v>0</v>
      </c>
      <c r="Q27" s="215">
        <f>'Pick up #'!DR4</f>
        <v>0</v>
      </c>
      <c r="R27" s="215">
        <f>'Pick up #'!DS4</f>
        <v>0</v>
      </c>
      <c r="S27" s="214">
        <f>'Pick up #'!DT4</f>
        <v>0</v>
      </c>
      <c r="T27" s="214">
        <f>'Pick up #'!DU4</f>
        <v>0</v>
      </c>
      <c r="U27" s="214">
        <f>'Pick up #'!DV4</f>
        <v>0</v>
      </c>
      <c r="V27" s="214">
        <f>'Pick up #'!DW4</f>
        <v>0</v>
      </c>
      <c r="W27" s="214">
        <f>'Pick up #'!DX4</f>
        <v>0</v>
      </c>
      <c r="X27" s="215">
        <f>'Pick up #'!DY4</f>
        <v>0</v>
      </c>
      <c r="Y27" s="246"/>
      <c r="Z27" s="246"/>
      <c r="AA27" s="246"/>
      <c r="AB27" s="246"/>
      <c r="AC27" s="246"/>
      <c r="AD27" s="246"/>
      <c r="AE27" s="246"/>
      <c r="AF27" s="246"/>
      <c r="AG27" s="246"/>
      <c r="AH27" s="247"/>
    </row>
    <row r="28" spans="1:34" x14ac:dyDescent="0.3">
      <c r="A28" s="239">
        <f>A27+7</f>
        <v>42985</v>
      </c>
      <c r="B28" s="58"/>
      <c r="C28" s="225">
        <f>SUM(D28:AH28)</f>
        <v>0</v>
      </c>
      <c r="D28" s="244">
        <f>'Pick up #'!DE5+D27</f>
        <v>0</v>
      </c>
      <c r="E28" s="218">
        <f>'Pick up #'!DF5+E27</f>
        <v>0</v>
      </c>
      <c r="F28" s="218">
        <f>'Pick up #'!DG5+F27</f>
        <v>0</v>
      </c>
      <c r="G28" s="218">
        <f>'Pick up #'!DH5+G27</f>
        <v>0</v>
      </c>
      <c r="H28" s="218">
        <f>'Pick up #'!DI5+H27</f>
        <v>0</v>
      </c>
      <c r="I28" s="218">
        <f>'Pick up #'!DJ5+I27</f>
        <v>0</v>
      </c>
      <c r="J28" s="219">
        <f>'Pick up #'!DK5+J27</f>
        <v>0</v>
      </c>
      <c r="K28" s="219">
        <f>'Pick up #'!DL5+K27</f>
        <v>0</v>
      </c>
      <c r="L28" s="218">
        <f>'Pick up #'!DM5+L27</f>
        <v>0</v>
      </c>
      <c r="M28" s="218">
        <f>'Pick up #'!DN5+M27</f>
        <v>0</v>
      </c>
      <c r="N28" s="218">
        <f>'Pick up #'!DO5+N27</f>
        <v>0</v>
      </c>
      <c r="O28" s="218">
        <f>'Pick up #'!DP5+O27</f>
        <v>0</v>
      </c>
      <c r="P28" s="218">
        <f>'Pick up #'!DQ5+P27</f>
        <v>0</v>
      </c>
      <c r="Q28" s="219">
        <f>'Pick up #'!DR5+Q27</f>
        <v>0</v>
      </c>
      <c r="R28" s="219">
        <f>'Pick up #'!DS5+R27</f>
        <v>0</v>
      </c>
      <c r="S28" s="218">
        <f>'Pick up #'!DT5+S27</f>
        <v>0</v>
      </c>
      <c r="T28" s="218">
        <f>'Pick up #'!DU5+T27</f>
        <v>0</v>
      </c>
      <c r="U28" s="218">
        <f>'Pick up #'!DV5+U27</f>
        <v>0</v>
      </c>
      <c r="V28" s="218">
        <f>'Pick up #'!DW5+V27</f>
        <v>0</v>
      </c>
      <c r="W28" s="218">
        <f>'Pick up #'!DX5+W27</f>
        <v>0</v>
      </c>
      <c r="X28" s="219">
        <f>'Pick up #'!DY5+X27</f>
        <v>0</v>
      </c>
      <c r="Y28" s="248"/>
      <c r="Z28" s="248"/>
      <c r="AA28" s="248"/>
      <c r="AB28" s="248"/>
      <c r="AC28" s="248"/>
      <c r="AD28" s="248"/>
      <c r="AE28" s="248"/>
      <c r="AF28" s="248"/>
      <c r="AG28" s="248"/>
      <c r="AH28" s="249"/>
    </row>
    <row r="29" spans="1:34" x14ac:dyDescent="0.3">
      <c r="A29" s="239">
        <f t="shared" ref="A29:A40" si="1">A28+7</f>
        <v>42992</v>
      </c>
      <c r="B29" s="58"/>
      <c r="C29" s="225">
        <f t="shared" ref="C29:C40" si="2">SUM(D29:AH29)</f>
        <v>0</v>
      </c>
      <c r="D29" s="244">
        <f>'Pick up #'!DE6+D28</f>
        <v>0</v>
      </c>
      <c r="E29" s="218">
        <f>'Pick up #'!DF6+E28</f>
        <v>0</v>
      </c>
      <c r="F29" s="218">
        <f>'Pick up #'!DG6+F28</f>
        <v>0</v>
      </c>
      <c r="G29" s="218">
        <f>'Pick up #'!DH6+G28</f>
        <v>0</v>
      </c>
      <c r="H29" s="218">
        <f>'Pick up #'!DI6+H28</f>
        <v>0</v>
      </c>
      <c r="I29" s="218">
        <f>'Pick up #'!DJ6+I28</f>
        <v>0</v>
      </c>
      <c r="J29" s="219">
        <f>'Pick up #'!DK6+J28</f>
        <v>0</v>
      </c>
      <c r="K29" s="219">
        <f>'Pick up #'!DL6+K28</f>
        <v>0</v>
      </c>
      <c r="L29" s="218">
        <f>'Pick up #'!DM6+L28</f>
        <v>0</v>
      </c>
      <c r="M29" s="218">
        <f>'Pick up #'!DN6+M28</f>
        <v>0</v>
      </c>
      <c r="N29" s="218">
        <f>'Pick up #'!DO6+N28</f>
        <v>0</v>
      </c>
      <c r="O29" s="218">
        <f>'Pick up #'!DP6+O28</f>
        <v>0</v>
      </c>
      <c r="P29" s="218">
        <f>'Pick up #'!DQ6+P28</f>
        <v>0</v>
      </c>
      <c r="Q29" s="219">
        <f>'Pick up #'!DR6+Q28</f>
        <v>0</v>
      </c>
      <c r="R29" s="219">
        <f>'Pick up #'!DS6+R28</f>
        <v>0</v>
      </c>
      <c r="S29" s="218">
        <f>'Pick up #'!DT6+S28</f>
        <v>0</v>
      </c>
      <c r="T29" s="218">
        <f>'Pick up #'!DU6+T28</f>
        <v>0</v>
      </c>
      <c r="U29" s="218">
        <f>'Pick up #'!DV6+U28</f>
        <v>0</v>
      </c>
      <c r="V29" s="218">
        <f>'Pick up #'!DW6+V28</f>
        <v>0</v>
      </c>
      <c r="W29" s="218">
        <f>'Pick up #'!DX6+W28</f>
        <v>0</v>
      </c>
      <c r="X29" s="219">
        <f>'Pick up #'!DY6+X28</f>
        <v>0</v>
      </c>
      <c r="Y29" s="248"/>
      <c r="Z29" s="248"/>
      <c r="AA29" s="248"/>
      <c r="AB29" s="248"/>
      <c r="AC29" s="248"/>
      <c r="AD29" s="248"/>
      <c r="AE29" s="248"/>
      <c r="AF29" s="248"/>
      <c r="AG29" s="248"/>
      <c r="AH29" s="249"/>
    </row>
    <row r="30" spans="1:34" x14ac:dyDescent="0.3">
      <c r="A30" s="239">
        <f t="shared" si="1"/>
        <v>42999</v>
      </c>
      <c r="B30" s="58"/>
      <c r="C30" s="225">
        <f t="shared" si="2"/>
        <v>0</v>
      </c>
      <c r="D30" s="244">
        <f>'Pick up #'!DE7+D29</f>
        <v>0</v>
      </c>
      <c r="E30" s="218">
        <f>'Pick up #'!DF7+E29</f>
        <v>0</v>
      </c>
      <c r="F30" s="218">
        <f>'Pick up #'!DG7+F29</f>
        <v>0</v>
      </c>
      <c r="G30" s="218">
        <f>'Pick up #'!DH7+G29</f>
        <v>0</v>
      </c>
      <c r="H30" s="218">
        <f>'Pick up #'!DI7+H29</f>
        <v>0</v>
      </c>
      <c r="I30" s="218">
        <f>'Pick up #'!DJ7+I29</f>
        <v>0</v>
      </c>
      <c r="J30" s="219">
        <f>'Pick up #'!DK7+J29</f>
        <v>0</v>
      </c>
      <c r="K30" s="219">
        <f>'Pick up #'!DL7+K29</f>
        <v>0</v>
      </c>
      <c r="L30" s="218">
        <f>'Pick up #'!DM7+L29</f>
        <v>0</v>
      </c>
      <c r="M30" s="218">
        <f>'Pick up #'!DN7+M29</f>
        <v>0</v>
      </c>
      <c r="N30" s="218">
        <f>'Pick up #'!DO7+N29</f>
        <v>0</v>
      </c>
      <c r="O30" s="218">
        <f>'Pick up #'!DP7+O29</f>
        <v>0</v>
      </c>
      <c r="P30" s="218">
        <f>'Pick up #'!DQ7+P29</f>
        <v>0</v>
      </c>
      <c r="Q30" s="219">
        <f>'Pick up #'!DR7+Q29</f>
        <v>0</v>
      </c>
      <c r="R30" s="219">
        <f>'Pick up #'!DS7+R29</f>
        <v>0</v>
      </c>
      <c r="S30" s="218">
        <f>'Pick up #'!DT7+S29</f>
        <v>0</v>
      </c>
      <c r="T30" s="218">
        <f>'Pick up #'!DU7+T29</f>
        <v>0</v>
      </c>
      <c r="U30" s="218">
        <f>'Pick up #'!DV7+U29</f>
        <v>0</v>
      </c>
      <c r="V30" s="218">
        <f>'Pick up #'!DW7+V29</f>
        <v>0</v>
      </c>
      <c r="W30" s="218">
        <f>'Pick up #'!DX7+W29</f>
        <v>0</v>
      </c>
      <c r="X30" s="219">
        <f>'Pick up #'!DY7+X29</f>
        <v>0</v>
      </c>
      <c r="Y30" s="248"/>
      <c r="Z30" s="248"/>
      <c r="AA30" s="248"/>
      <c r="AB30" s="248"/>
      <c r="AC30" s="248"/>
      <c r="AD30" s="248"/>
      <c r="AE30" s="248"/>
      <c r="AF30" s="248"/>
      <c r="AG30" s="248"/>
      <c r="AH30" s="249"/>
    </row>
    <row r="31" spans="1:34" hidden="1" x14ac:dyDescent="0.3">
      <c r="A31" s="239">
        <f t="shared" si="1"/>
        <v>43006</v>
      </c>
      <c r="B31" s="58"/>
      <c r="C31" s="225">
        <f t="shared" si="2"/>
        <v>0</v>
      </c>
      <c r="D31" s="244">
        <f>'Pick up #'!DE8+D30</f>
        <v>0</v>
      </c>
      <c r="E31" s="218">
        <f>'Pick up #'!DF8+E30</f>
        <v>0</v>
      </c>
      <c r="F31" s="218">
        <f>'Pick up #'!DG8+F30</f>
        <v>0</v>
      </c>
      <c r="G31" s="218">
        <f>'Pick up #'!DH8+G30</f>
        <v>0</v>
      </c>
      <c r="H31" s="218">
        <f>'Pick up #'!DI8+H30</f>
        <v>0</v>
      </c>
      <c r="I31" s="218">
        <f>'Pick up #'!DJ8+I30</f>
        <v>0</v>
      </c>
      <c r="J31" s="219">
        <f>'Pick up #'!DK8+J30</f>
        <v>0</v>
      </c>
      <c r="K31" s="219">
        <f>'Pick up #'!DL8+K30</f>
        <v>0</v>
      </c>
      <c r="L31" s="218">
        <f>'Pick up #'!DM8+L30</f>
        <v>0</v>
      </c>
      <c r="M31" s="218">
        <f>'Pick up #'!DN8+M30</f>
        <v>0</v>
      </c>
      <c r="N31" s="218">
        <f>'Pick up #'!DO8+N30</f>
        <v>0</v>
      </c>
      <c r="O31" s="218">
        <f>'Pick up #'!DP8+O30</f>
        <v>0</v>
      </c>
      <c r="P31" s="218">
        <f>'Pick up #'!DQ8+P30</f>
        <v>0</v>
      </c>
      <c r="Q31" s="219">
        <f>'Pick up #'!DR8+Q30</f>
        <v>0</v>
      </c>
      <c r="R31" s="219">
        <f>'Pick up #'!DS8+R30</f>
        <v>0</v>
      </c>
      <c r="S31" s="218">
        <f>'Pick up #'!DT8+S30</f>
        <v>0</v>
      </c>
      <c r="T31" s="218">
        <f>'Pick up #'!DU8+T30</f>
        <v>0</v>
      </c>
      <c r="U31" s="218">
        <f>'Pick up #'!DV8+U30</f>
        <v>0</v>
      </c>
      <c r="V31" s="218">
        <f>'Pick up #'!DW8+V30</f>
        <v>0</v>
      </c>
      <c r="W31" s="218">
        <f>'Pick up #'!DX8+W30</f>
        <v>0</v>
      </c>
      <c r="X31" s="219">
        <f>'Pick up #'!DY8+X30</f>
        <v>0</v>
      </c>
      <c r="Y31" s="248"/>
      <c r="Z31" s="248"/>
      <c r="AA31" s="248"/>
      <c r="AB31" s="248"/>
      <c r="AC31" s="248"/>
      <c r="AD31" s="248"/>
      <c r="AE31" s="248"/>
      <c r="AF31" s="248"/>
      <c r="AG31" s="248"/>
      <c r="AH31" s="249"/>
    </row>
    <row r="32" spans="1:34" hidden="1" x14ac:dyDescent="0.3">
      <c r="A32" s="239">
        <f t="shared" si="1"/>
        <v>43013</v>
      </c>
      <c r="B32" s="58"/>
      <c r="C32" s="225">
        <f t="shared" si="2"/>
        <v>0</v>
      </c>
      <c r="D32" s="244">
        <f>'Pick up #'!DE9+D31</f>
        <v>0</v>
      </c>
      <c r="E32" s="218">
        <f>'Pick up #'!DF9+E31</f>
        <v>0</v>
      </c>
      <c r="F32" s="218">
        <f>'Pick up #'!DG9+F31</f>
        <v>0</v>
      </c>
      <c r="G32" s="218">
        <f>'Pick up #'!DH9+G31</f>
        <v>0</v>
      </c>
      <c r="H32" s="218">
        <f>'Pick up #'!DI9+H31</f>
        <v>0</v>
      </c>
      <c r="I32" s="218">
        <f>'Pick up #'!DJ9+I31</f>
        <v>0</v>
      </c>
      <c r="J32" s="219">
        <f>'Pick up #'!DK9+J31</f>
        <v>0</v>
      </c>
      <c r="K32" s="219">
        <f>'Pick up #'!DL9+K31</f>
        <v>0</v>
      </c>
      <c r="L32" s="218">
        <f>'Pick up #'!DM9+L31</f>
        <v>0</v>
      </c>
      <c r="M32" s="218">
        <f>'Pick up #'!DN9+M31</f>
        <v>0</v>
      </c>
      <c r="N32" s="218">
        <f>'Pick up #'!DO9+N31</f>
        <v>0</v>
      </c>
      <c r="O32" s="218">
        <f>'Pick up #'!DP9+O31</f>
        <v>0</v>
      </c>
      <c r="P32" s="218">
        <f>'Pick up #'!DQ9+P31</f>
        <v>0</v>
      </c>
      <c r="Q32" s="219">
        <f>'Pick up #'!DR9+Q31</f>
        <v>0</v>
      </c>
      <c r="R32" s="219">
        <f>'Pick up #'!DS9+R31</f>
        <v>0</v>
      </c>
      <c r="S32" s="218">
        <f>'Pick up #'!DT9+S31</f>
        <v>0</v>
      </c>
      <c r="T32" s="218">
        <f>'Pick up #'!DU9+T31</f>
        <v>0</v>
      </c>
      <c r="U32" s="218">
        <f>'Pick up #'!DV9+U31</f>
        <v>0</v>
      </c>
      <c r="V32" s="218">
        <f>'Pick up #'!DW9+V31</f>
        <v>0</v>
      </c>
      <c r="W32" s="218">
        <f>'Pick up #'!DX9+W31</f>
        <v>0</v>
      </c>
      <c r="X32" s="219">
        <f>'Pick up #'!DY9+X31</f>
        <v>0</v>
      </c>
      <c r="Y32" s="248"/>
      <c r="Z32" s="248"/>
      <c r="AA32" s="248"/>
      <c r="AB32" s="248"/>
      <c r="AC32" s="248"/>
      <c r="AD32" s="248"/>
      <c r="AE32" s="248"/>
      <c r="AF32" s="248"/>
      <c r="AG32" s="248"/>
      <c r="AH32" s="249"/>
    </row>
    <row r="33" spans="1:34" hidden="1" outlineLevel="1" x14ac:dyDescent="0.3">
      <c r="A33" s="239">
        <f t="shared" si="1"/>
        <v>43020</v>
      </c>
      <c r="B33" s="58"/>
      <c r="C33" s="225">
        <f t="shared" si="2"/>
        <v>0</v>
      </c>
      <c r="D33" s="244">
        <f>'Pick up #'!DE10+D32</f>
        <v>0</v>
      </c>
      <c r="E33" s="218">
        <f>'Pick up #'!DF10+E32</f>
        <v>0</v>
      </c>
      <c r="F33" s="218">
        <f>'Pick up #'!DG10+F32</f>
        <v>0</v>
      </c>
      <c r="G33" s="218">
        <f>'Pick up #'!DH10+G32</f>
        <v>0</v>
      </c>
      <c r="H33" s="218">
        <f>'Pick up #'!DI10+H32</f>
        <v>0</v>
      </c>
      <c r="I33" s="218">
        <f>'Pick up #'!DJ10+I32</f>
        <v>0</v>
      </c>
      <c r="J33" s="219">
        <f>'Pick up #'!DK10+J32</f>
        <v>0</v>
      </c>
      <c r="K33" s="219">
        <f>'Pick up #'!DL10+K32</f>
        <v>0</v>
      </c>
      <c r="L33" s="218">
        <f>'Pick up #'!DM10+L32</f>
        <v>0</v>
      </c>
      <c r="M33" s="218">
        <f>'Pick up #'!DN10+M32</f>
        <v>0</v>
      </c>
      <c r="N33" s="218">
        <f>'Pick up #'!DO10+N32</f>
        <v>0</v>
      </c>
      <c r="O33" s="218">
        <f>'Pick up #'!DP10+O32</f>
        <v>0</v>
      </c>
      <c r="P33" s="218">
        <f>'Pick up #'!DQ10+P32</f>
        <v>0</v>
      </c>
      <c r="Q33" s="219">
        <f>'Pick up #'!DR10+Q32</f>
        <v>0</v>
      </c>
      <c r="R33" s="219">
        <f>'Pick up #'!DS10+R32</f>
        <v>0</v>
      </c>
      <c r="S33" s="218">
        <f>'Pick up #'!DT10+S32</f>
        <v>0</v>
      </c>
      <c r="T33" s="218">
        <f>'Pick up #'!DU10+T32</f>
        <v>0</v>
      </c>
      <c r="U33" s="218">
        <f>'Pick up #'!DV10+U32</f>
        <v>0</v>
      </c>
      <c r="V33" s="218">
        <f>'Pick up #'!DW10+V32</f>
        <v>0</v>
      </c>
      <c r="W33" s="218">
        <f>'Pick up #'!DX10+W32</f>
        <v>0</v>
      </c>
      <c r="X33" s="219">
        <f>'Pick up #'!DY10+X32</f>
        <v>0</v>
      </c>
      <c r="Y33" s="248"/>
      <c r="Z33" s="248"/>
      <c r="AA33" s="248"/>
      <c r="AB33" s="248"/>
      <c r="AC33" s="248"/>
      <c r="AD33" s="248"/>
      <c r="AE33" s="248"/>
      <c r="AF33" s="248"/>
      <c r="AG33" s="248"/>
      <c r="AH33" s="249"/>
    </row>
    <row r="34" spans="1:34" hidden="1" outlineLevel="1" x14ac:dyDescent="0.3">
      <c r="A34" s="239">
        <f t="shared" si="1"/>
        <v>43027</v>
      </c>
      <c r="B34" s="58"/>
      <c r="C34" s="225">
        <f t="shared" si="2"/>
        <v>0</v>
      </c>
      <c r="D34" s="244">
        <f>'Pick up #'!DE11+D33</f>
        <v>0</v>
      </c>
      <c r="E34" s="218">
        <f>'Pick up #'!DF11+E33</f>
        <v>0</v>
      </c>
      <c r="F34" s="218">
        <f>'Pick up #'!DG11+F33</f>
        <v>0</v>
      </c>
      <c r="G34" s="218">
        <f>'Pick up #'!DH11+G33</f>
        <v>0</v>
      </c>
      <c r="H34" s="218">
        <f>'Pick up #'!DI11+H33</f>
        <v>0</v>
      </c>
      <c r="I34" s="218">
        <f>'Pick up #'!DJ11+I33</f>
        <v>0</v>
      </c>
      <c r="J34" s="219">
        <f>'Pick up #'!DK11+J33</f>
        <v>0</v>
      </c>
      <c r="K34" s="219">
        <f>'Pick up #'!DL11+K33</f>
        <v>0</v>
      </c>
      <c r="L34" s="218">
        <f>'Pick up #'!DM11+L33</f>
        <v>0</v>
      </c>
      <c r="M34" s="218">
        <f>'Pick up #'!DN11+M33</f>
        <v>0</v>
      </c>
      <c r="N34" s="218">
        <f>'Pick up #'!DO11+N33</f>
        <v>0</v>
      </c>
      <c r="O34" s="218">
        <f>'Pick up #'!DP11+O33</f>
        <v>0</v>
      </c>
      <c r="P34" s="218">
        <f>'Pick up #'!DQ11+P33</f>
        <v>0</v>
      </c>
      <c r="Q34" s="219">
        <f>'Pick up #'!DR11+Q33</f>
        <v>0</v>
      </c>
      <c r="R34" s="219">
        <f>'Pick up #'!DS11+R33</f>
        <v>0</v>
      </c>
      <c r="S34" s="218">
        <f>'Pick up #'!DT11+S33</f>
        <v>0</v>
      </c>
      <c r="T34" s="218">
        <f>'Pick up #'!DU11+T33</f>
        <v>0</v>
      </c>
      <c r="U34" s="218">
        <f>'Pick up #'!DV11+U33</f>
        <v>0</v>
      </c>
      <c r="V34" s="218">
        <f>'Pick up #'!DW11+V33</f>
        <v>0</v>
      </c>
      <c r="W34" s="218">
        <f>'Pick up #'!DX11+W33</f>
        <v>0</v>
      </c>
      <c r="X34" s="219">
        <f>'Pick up #'!DY11+X33</f>
        <v>0</v>
      </c>
      <c r="Y34" s="248"/>
      <c r="Z34" s="248"/>
      <c r="AA34" s="248"/>
      <c r="AB34" s="248"/>
      <c r="AC34" s="248"/>
      <c r="AD34" s="248"/>
      <c r="AE34" s="248"/>
      <c r="AF34" s="248"/>
      <c r="AG34" s="248"/>
      <c r="AH34" s="249"/>
    </row>
    <row r="35" spans="1:34" hidden="1" outlineLevel="1" x14ac:dyDescent="0.3">
      <c r="A35" s="239">
        <f t="shared" si="1"/>
        <v>43034</v>
      </c>
      <c r="B35" s="58"/>
      <c r="C35" s="225">
        <f t="shared" si="2"/>
        <v>0</v>
      </c>
      <c r="D35" s="244">
        <f>'Pick up #'!DE12+D34</f>
        <v>0</v>
      </c>
      <c r="E35" s="218">
        <f>'Pick up #'!DF12+E34</f>
        <v>0</v>
      </c>
      <c r="F35" s="218">
        <f>'Pick up #'!DG12+F34</f>
        <v>0</v>
      </c>
      <c r="G35" s="218">
        <f>'Pick up #'!DH12+G34</f>
        <v>0</v>
      </c>
      <c r="H35" s="218">
        <f>'Pick up #'!DI12+H34</f>
        <v>0</v>
      </c>
      <c r="I35" s="218">
        <f>'Pick up #'!DJ12+I34</f>
        <v>0</v>
      </c>
      <c r="J35" s="219">
        <f>'Pick up #'!DK12+J34</f>
        <v>0</v>
      </c>
      <c r="K35" s="219">
        <f>'Pick up #'!DL12+K34</f>
        <v>0</v>
      </c>
      <c r="L35" s="218">
        <f>'Pick up #'!DM12+L34</f>
        <v>0</v>
      </c>
      <c r="M35" s="218">
        <f>'Pick up #'!DN12+M34</f>
        <v>0</v>
      </c>
      <c r="N35" s="218">
        <f>'Pick up #'!DO12+N34</f>
        <v>0</v>
      </c>
      <c r="O35" s="218">
        <f>'Pick up #'!DP12+O34</f>
        <v>0</v>
      </c>
      <c r="P35" s="218">
        <f>'Pick up #'!DQ12+P34</f>
        <v>0</v>
      </c>
      <c r="Q35" s="219">
        <f>'Pick up #'!DR12+Q34</f>
        <v>0</v>
      </c>
      <c r="R35" s="219">
        <f>'Pick up #'!DS12+R34</f>
        <v>0</v>
      </c>
      <c r="S35" s="218">
        <f>'Pick up #'!DT12+S34</f>
        <v>0</v>
      </c>
      <c r="T35" s="218">
        <f>'Pick up #'!DU12+T34</f>
        <v>0</v>
      </c>
      <c r="U35" s="218">
        <f>'Pick up #'!DV12+U34</f>
        <v>0</v>
      </c>
      <c r="V35" s="218">
        <f>'Pick up #'!DW12+V34</f>
        <v>0</v>
      </c>
      <c r="W35" s="218">
        <f>'Pick up #'!DX12+W34</f>
        <v>0</v>
      </c>
      <c r="X35" s="219">
        <f>'Pick up #'!DY12+X34</f>
        <v>0</v>
      </c>
      <c r="Y35" s="248"/>
      <c r="Z35" s="248"/>
      <c r="AA35" s="248"/>
      <c r="AB35" s="248"/>
      <c r="AC35" s="248"/>
      <c r="AD35" s="248"/>
      <c r="AE35" s="248"/>
      <c r="AF35" s="248"/>
      <c r="AG35" s="248"/>
      <c r="AH35" s="249"/>
    </row>
    <row r="36" spans="1:34" hidden="1" outlineLevel="1" x14ac:dyDescent="0.3">
      <c r="A36" s="239">
        <f t="shared" si="1"/>
        <v>43041</v>
      </c>
      <c r="B36" s="58"/>
      <c r="C36" s="225">
        <f t="shared" si="2"/>
        <v>0</v>
      </c>
      <c r="D36" s="244">
        <f>'Pick up #'!DE13+D35</f>
        <v>0</v>
      </c>
      <c r="E36" s="218">
        <f>'Pick up #'!DF13+E35</f>
        <v>0</v>
      </c>
      <c r="F36" s="218">
        <f>'Pick up #'!DG13+F35</f>
        <v>0</v>
      </c>
      <c r="G36" s="218">
        <f>'Pick up #'!DH13+G35</f>
        <v>0</v>
      </c>
      <c r="H36" s="218">
        <f>'Pick up #'!DI13+H35</f>
        <v>0</v>
      </c>
      <c r="I36" s="218">
        <f>'Pick up #'!DJ13+I35</f>
        <v>0</v>
      </c>
      <c r="J36" s="219">
        <f>'Pick up #'!DK13+J35</f>
        <v>0</v>
      </c>
      <c r="K36" s="219">
        <f>'Pick up #'!DL13+K35</f>
        <v>0</v>
      </c>
      <c r="L36" s="218">
        <f>'Pick up #'!DM13+L35</f>
        <v>0</v>
      </c>
      <c r="M36" s="218">
        <f>'Pick up #'!DN13+M35</f>
        <v>0</v>
      </c>
      <c r="N36" s="218">
        <f>'Pick up #'!DO13+N35</f>
        <v>0</v>
      </c>
      <c r="O36" s="218">
        <f>'Pick up #'!DP13+O35</f>
        <v>0</v>
      </c>
      <c r="P36" s="218">
        <f>'Pick up #'!DQ13+P35</f>
        <v>0</v>
      </c>
      <c r="Q36" s="219">
        <f>'Pick up #'!DR13+Q35</f>
        <v>0</v>
      </c>
      <c r="R36" s="219">
        <f>'Pick up #'!DS13+R35</f>
        <v>0</v>
      </c>
      <c r="S36" s="218">
        <f>'Pick up #'!DT13+S35</f>
        <v>0</v>
      </c>
      <c r="T36" s="218">
        <f>'Pick up #'!DU13+T35</f>
        <v>0</v>
      </c>
      <c r="U36" s="218">
        <f>'Pick up #'!DV13+U35</f>
        <v>0</v>
      </c>
      <c r="V36" s="218">
        <f>'Pick up #'!DW13+V35</f>
        <v>0</v>
      </c>
      <c r="W36" s="218">
        <f>'Pick up #'!DX13+W35</f>
        <v>0</v>
      </c>
      <c r="X36" s="219">
        <f>'Pick up #'!DY13+X35</f>
        <v>0</v>
      </c>
      <c r="Y36" s="248"/>
      <c r="Z36" s="248"/>
      <c r="AA36" s="248"/>
      <c r="AB36" s="248"/>
      <c r="AC36" s="248"/>
      <c r="AD36" s="248"/>
      <c r="AE36" s="248"/>
      <c r="AF36" s="248"/>
      <c r="AG36" s="248"/>
      <c r="AH36" s="249"/>
    </row>
    <row r="37" spans="1:34" hidden="1" outlineLevel="1" x14ac:dyDescent="0.3">
      <c r="A37" s="239">
        <f t="shared" si="1"/>
        <v>43048</v>
      </c>
      <c r="B37" s="58"/>
      <c r="C37" s="225">
        <f t="shared" si="2"/>
        <v>0</v>
      </c>
      <c r="D37" s="244">
        <f>'Pick up #'!DE14+D36</f>
        <v>0</v>
      </c>
      <c r="E37" s="218">
        <f>'Pick up #'!DF14+E36</f>
        <v>0</v>
      </c>
      <c r="F37" s="218">
        <f>'Pick up #'!DG14+F36</f>
        <v>0</v>
      </c>
      <c r="G37" s="218">
        <f>'Pick up #'!DH14+G36</f>
        <v>0</v>
      </c>
      <c r="H37" s="218">
        <f>'Pick up #'!DI14+H36</f>
        <v>0</v>
      </c>
      <c r="I37" s="218">
        <f>'Pick up #'!DJ14+I36</f>
        <v>0</v>
      </c>
      <c r="J37" s="219">
        <f>'Pick up #'!DK14+J36</f>
        <v>0</v>
      </c>
      <c r="K37" s="219">
        <f>'Pick up #'!DL14+K36</f>
        <v>0</v>
      </c>
      <c r="L37" s="218">
        <f>'Pick up #'!DM14+L36</f>
        <v>0</v>
      </c>
      <c r="M37" s="218">
        <f>'Pick up #'!DN14+M36</f>
        <v>0</v>
      </c>
      <c r="N37" s="218">
        <f>'Pick up #'!DO14+N36</f>
        <v>0</v>
      </c>
      <c r="O37" s="218">
        <f>'Pick up #'!DP14+O36</f>
        <v>0</v>
      </c>
      <c r="P37" s="218">
        <f>'Pick up #'!DQ14+P36</f>
        <v>0</v>
      </c>
      <c r="Q37" s="219">
        <f>'Pick up #'!DR14+Q36</f>
        <v>0</v>
      </c>
      <c r="R37" s="219">
        <f>'Pick up #'!DS14+R36</f>
        <v>0</v>
      </c>
      <c r="S37" s="218">
        <f>'Pick up #'!DT14+S36</f>
        <v>0</v>
      </c>
      <c r="T37" s="218">
        <f>'Pick up #'!DU14+T36</f>
        <v>0</v>
      </c>
      <c r="U37" s="218">
        <f>'Pick up #'!DV14+U36</f>
        <v>0</v>
      </c>
      <c r="V37" s="218">
        <f>'Pick up #'!DW14+V36</f>
        <v>0</v>
      </c>
      <c r="W37" s="218">
        <f>'Pick up #'!DX14+W36</f>
        <v>0</v>
      </c>
      <c r="X37" s="219">
        <f>'Pick up #'!DY14+X36</f>
        <v>0</v>
      </c>
      <c r="Y37" s="248"/>
      <c r="Z37" s="248"/>
      <c r="AA37" s="248"/>
      <c r="AB37" s="248"/>
      <c r="AC37" s="248"/>
      <c r="AD37" s="248"/>
      <c r="AE37" s="248"/>
      <c r="AF37" s="248"/>
      <c r="AG37" s="248"/>
      <c r="AH37" s="249"/>
    </row>
    <row r="38" spans="1:34" hidden="1" outlineLevel="1" x14ac:dyDescent="0.3">
      <c r="A38" s="239">
        <f t="shared" si="1"/>
        <v>43055</v>
      </c>
      <c r="B38" s="58"/>
      <c r="C38" s="225">
        <f t="shared" si="2"/>
        <v>0</v>
      </c>
      <c r="D38" s="244">
        <f>'Pick up #'!DE15+D37</f>
        <v>0</v>
      </c>
      <c r="E38" s="218">
        <f>'Pick up #'!DF15+E37</f>
        <v>0</v>
      </c>
      <c r="F38" s="218">
        <f>'Pick up #'!DG15+F37</f>
        <v>0</v>
      </c>
      <c r="G38" s="218">
        <f>'Pick up #'!DH15+G37</f>
        <v>0</v>
      </c>
      <c r="H38" s="218">
        <f>'Pick up #'!DI15+H37</f>
        <v>0</v>
      </c>
      <c r="I38" s="218">
        <f>'Pick up #'!DJ15+I37</f>
        <v>0</v>
      </c>
      <c r="J38" s="219">
        <f>'Pick up #'!DK15+J37</f>
        <v>0</v>
      </c>
      <c r="K38" s="219">
        <f>'Pick up #'!DL15+K37</f>
        <v>0</v>
      </c>
      <c r="L38" s="218">
        <f>'Pick up #'!DM15+L37</f>
        <v>0</v>
      </c>
      <c r="M38" s="218">
        <f>'Pick up #'!DN15+M37</f>
        <v>0</v>
      </c>
      <c r="N38" s="218">
        <f>'Pick up #'!DO15+N37</f>
        <v>0</v>
      </c>
      <c r="O38" s="218">
        <f>'Pick up #'!DP15+O37</f>
        <v>0</v>
      </c>
      <c r="P38" s="218">
        <f>'Pick up #'!DQ15+P37</f>
        <v>0</v>
      </c>
      <c r="Q38" s="219">
        <f>'Pick up #'!DR15+Q37</f>
        <v>0</v>
      </c>
      <c r="R38" s="219">
        <f>'Pick up #'!DS15+R37</f>
        <v>0</v>
      </c>
      <c r="S38" s="218">
        <f>'Pick up #'!DT15+S37</f>
        <v>0</v>
      </c>
      <c r="T38" s="218">
        <f>'Pick up #'!DU15+T37</f>
        <v>0</v>
      </c>
      <c r="U38" s="218">
        <f>'Pick up #'!DV15+U37</f>
        <v>0</v>
      </c>
      <c r="V38" s="218">
        <f>'Pick up #'!DW15+V37</f>
        <v>0</v>
      </c>
      <c r="W38" s="218">
        <f>'Pick up #'!DX15+W37</f>
        <v>0</v>
      </c>
      <c r="X38" s="219">
        <f>'Pick up #'!DY15+X37</f>
        <v>0</v>
      </c>
      <c r="Y38" s="248"/>
      <c r="Z38" s="248"/>
      <c r="AA38" s="248"/>
      <c r="AB38" s="248"/>
      <c r="AC38" s="248"/>
      <c r="AD38" s="248"/>
      <c r="AE38" s="248"/>
      <c r="AF38" s="248"/>
      <c r="AG38" s="248"/>
      <c r="AH38" s="249"/>
    </row>
    <row r="39" spans="1:34" hidden="1" outlineLevel="1" x14ac:dyDescent="0.3">
      <c r="A39" s="239">
        <f t="shared" si="1"/>
        <v>43062</v>
      </c>
      <c r="B39" s="58"/>
      <c r="C39" s="225">
        <f t="shared" si="2"/>
        <v>0</v>
      </c>
      <c r="D39" s="244">
        <f>'Pick up #'!DE16+D38</f>
        <v>0</v>
      </c>
      <c r="E39" s="218">
        <f>'Pick up #'!DF16+E38</f>
        <v>0</v>
      </c>
      <c r="F39" s="218">
        <f>'Pick up #'!DG16+F38</f>
        <v>0</v>
      </c>
      <c r="G39" s="218">
        <f>'Pick up #'!DH16+G38</f>
        <v>0</v>
      </c>
      <c r="H39" s="218">
        <f>'Pick up #'!DI16+H38</f>
        <v>0</v>
      </c>
      <c r="I39" s="218">
        <f>'Pick up #'!DJ16+I38</f>
        <v>0</v>
      </c>
      <c r="J39" s="219">
        <f>'Pick up #'!DK16+J38</f>
        <v>0</v>
      </c>
      <c r="K39" s="219">
        <f>'Pick up #'!DL16+K38</f>
        <v>0</v>
      </c>
      <c r="L39" s="218">
        <f>'Pick up #'!DM16+L38</f>
        <v>0</v>
      </c>
      <c r="M39" s="218">
        <f>'Pick up #'!DN16+M38</f>
        <v>0</v>
      </c>
      <c r="N39" s="218">
        <f>'Pick up #'!DO16+N38</f>
        <v>0</v>
      </c>
      <c r="O39" s="218">
        <f>'Pick up #'!DP16+O38</f>
        <v>0</v>
      </c>
      <c r="P39" s="218">
        <f>'Pick up #'!DQ16+P38</f>
        <v>0</v>
      </c>
      <c r="Q39" s="219">
        <f>'Pick up #'!DR16+Q38</f>
        <v>0</v>
      </c>
      <c r="R39" s="219">
        <f>'Pick up #'!DS16+R38</f>
        <v>0</v>
      </c>
      <c r="S39" s="218">
        <f>'Pick up #'!DT16+S38</f>
        <v>0</v>
      </c>
      <c r="T39" s="218">
        <f>'Pick up #'!DU16+T38</f>
        <v>0</v>
      </c>
      <c r="U39" s="218">
        <f>'Pick up #'!DV16+U38</f>
        <v>0</v>
      </c>
      <c r="V39" s="218">
        <f>'Pick up #'!DW16+V38</f>
        <v>0</v>
      </c>
      <c r="W39" s="218">
        <f>'Pick up #'!DX16+W38</f>
        <v>0</v>
      </c>
      <c r="X39" s="219">
        <f>'Pick up #'!DY16+X38</f>
        <v>0</v>
      </c>
      <c r="Y39" s="248"/>
      <c r="Z39" s="248"/>
      <c r="AA39" s="248"/>
      <c r="AB39" s="248"/>
      <c r="AC39" s="248"/>
      <c r="AD39" s="248"/>
      <c r="AE39" s="248"/>
      <c r="AF39" s="248"/>
      <c r="AG39" s="248"/>
      <c r="AH39" s="249"/>
    </row>
    <row r="40" spans="1:34" hidden="1" outlineLevel="1" x14ac:dyDescent="0.3">
      <c r="A40" s="240">
        <f t="shared" si="1"/>
        <v>43069</v>
      </c>
      <c r="B40" s="58"/>
      <c r="C40" s="225">
        <f t="shared" si="2"/>
        <v>0</v>
      </c>
      <c r="D40" s="245">
        <f>'Pick up #'!DE17+D39</f>
        <v>0</v>
      </c>
      <c r="E40" s="222">
        <f>'Pick up #'!DF17+E39</f>
        <v>0</v>
      </c>
      <c r="F40" s="222">
        <f>'Pick up #'!DG17+F39</f>
        <v>0</v>
      </c>
      <c r="G40" s="222">
        <f>'Pick up #'!DH17+G39</f>
        <v>0</v>
      </c>
      <c r="H40" s="222">
        <f>'Pick up #'!DI17+H39</f>
        <v>0</v>
      </c>
      <c r="I40" s="222">
        <f>'Pick up #'!DJ17+I39</f>
        <v>0</v>
      </c>
      <c r="J40" s="223">
        <f>'Pick up #'!DK17+J39</f>
        <v>0</v>
      </c>
      <c r="K40" s="223">
        <f>'Pick up #'!DL17+K39</f>
        <v>0</v>
      </c>
      <c r="L40" s="222">
        <f>'Pick up #'!DM17+L39</f>
        <v>0</v>
      </c>
      <c r="M40" s="222">
        <f>'Pick up #'!DN17+M39</f>
        <v>0</v>
      </c>
      <c r="N40" s="222">
        <f>'Pick up #'!DO17+N39</f>
        <v>0</v>
      </c>
      <c r="O40" s="222">
        <f>'Pick up #'!DP17+O39</f>
        <v>0</v>
      </c>
      <c r="P40" s="222">
        <f>'Pick up #'!DQ17+P39</f>
        <v>0</v>
      </c>
      <c r="Q40" s="223">
        <f>'Pick up #'!DR17+Q39</f>
        <v>0</v>
      </c>
      <c r="R40" s="223">
        <f>'Pick up #'!DS17+R39</f>
        <v>0</v>
      </c>
      <c r="S40" s="222">
        <f>'Pick up #'!DT17+S39</f>
        <v>0</v>
      </c>
      <c r="T40" s="222">
        <f>'Pick up #'!DU17+T39</f>
        <v>0</v>
      </c>
      <c r="U40" s="222">
        <f>'Pick up #'!DV17+U39</f>
        <v>0</v>
      </c>
      <c r="V40" s="222">
        <f>'Pick up #'!DW17+V39</f>
        <v>0</v>
      </c>
      <c r="W40" s="222">
        <f>'Pick up #'!DX17+W39</f>
        <v>0</v>
      </c>
      <c r="X40" s="223">
        <f>'Pick up #'!DY17+X39</f>
        <v>0</v>
      </c>
      <c r="Y40" s="250"/>
      <c r="Z40" s="250"/>
      <c r="AA40" s="250"/>
      <c r="AB40" s="250"/>
      <c r="AC40" s="250"/>
      <c r="AD40" s="250"/>
      <c r="AE40" s="250"/>
      <c r="AF40" s="250"/>
      <c r="AG40" s="250"/>
      <c r="AH40" s="251"/>
    </row>
    <row r="41" spans="1:34" collapsed="1" x14ac:dyDescent="0.3">
      <c r="A41" s="57"/>
      <c r="B41" s="38"/>
      <c r="C41" s="328">
        <f t="shared" ref="C41:X41" si="3">C30-C8</f>
        <v>-541</v>
      </c>
      <c r="D41" s="67">
        <f t="shared" si="3"/>
        <v>-33</v>
      </c>
      <c r="E41" s="67">
        <f t="shared" si="3"/>
        <v>-33</v>
      </c>
      <c r="F41" s="67">
        <f t="shared" si="3"/>
        <v>-33</v>
      </c>
      <c r="G41" s="67">
        <f t="shared" si="3"/>
        <v>-33</v>
      </c>
      <c r="H41" s="67">
        <f t="shared" si="3"/>
        <v>-33</v>
      </c>
      <c r="I41" s="67">
        <f t="shared" si="3"/>
        <v>-33</v>
      </c>
      <c r="J41" s="67">
        <f t="shared" si="3"/>
        <v>-36</v>
      </c>
      <c r="K41" s="67">
        <f t="shared" si="3"/>
        <v>-36</v>
      </c>
      <c r="L41" s="67">
        <f t="shared" si="3"/>
        <v>-25</v>
      </c>
      <c r="M41" s="67">
        <f t="shared" si="3"/>
        <v>-25</v>
      </c>
      <c r="N41" s="67">
        <f t="shared" si="3"/>
        <v>-25</v>
      </c>
      <c r="O41" s="67">
        <f t="shared" si="3"/>
        <v>-25</v>
      </c>
      <c r="P41" s="67">
        <f t="shared" si="3"/>
        <v>-25</v>
      </c>
      <c r="Q41" s="67">
        <f t="shared" si="3"/>
        <v>-32</v>
      </c>
      <c r="R41" s="67">
        <f t="shared" si="3"/>
        <v>-22</v>
      </c>
      <c r="S41" s="67">
        <f t="shared" si="3"/>
        <v>-14</v>
      </c>
      <c r="T41" s="67">
        <f t="shared" si="3"/>
        <v>-14</v>
      </c>
      <c r="U41" s="67">
        <f t="shared" si="3"/>
        <v>-14</v>
      </c>
      <c r="V41" s="67">
        <f t="shared" si="3"/>
        <v>-14</v>
      </c>
      <c r="W41" s="67">
        <f t="shared" si="3"/>
        <v>-14</v>
      </c>
      <c r="X41" s="67">
        <f t="shared" si="3"/>
        <v>-22</v>
      </c>
      <c r="Y41" s="67">
        <f t="shared" ref="Y41:AH41" si="4">SUM(Y27:Y40)</f>
        <v>0</v>
      </c>
      <c r="Z41" s="67">
        <f t="shared" si="4"/>
        <v>0</v>
      </c>
      <c r="AA41" s="67">
        <f t="shared" si="4"/>
        <v>0</v>
      </c>
      <c r="AB41" s="67">
        <f t="shared" si="4"/>
        <v>0</v>
      </c>
      <c r="AC41" s="67">
        <f t="shared" si="4"/>
        <v>0</v>
      </c>
      <c r="AD41" s="67">
        <f t="shared" si="4"/>
        <v>0</v>
      </c>
      <c r="AE41" s="67">
        <f t="shared" si="4"/>
        <v>0</v>
      </c>
      <c r="AF41" s="67">
        <f t="shared" si="4"/>
        <v>0</v>
      </c>
      <c r="AG41" s="67">
        <f t="shared" si="4"/>
        <v>0</v>
      </c>
      <c r="AH41" s="67">
        <f t="shared" si="4"/>
        <v>0</v>
      </c>
    </row>
    <row r="44" spans="1:34" x14ac:dyDescent="0.3">
      <c r="C44" s="68">
        <f>A27</f>
        <v>42978</v>
      </c>
      <c r="D44" s="68">
        <f>C44+7</f>
        <v>42985</v>
      </c>
      <c r="E44" s="68">
        <f t="shared" ref="E44:K44" si="5">D44+7</f>
        <v>42992</v>
      </c>
      <c r="F44" s="68">
        <f t="shared" si="5"/>
        <v>42999</v>
      </c>
      <c r="G44" s="68">
        <f t="shared" si="5"/>
        <v>43006</v>
      </c>
      <c r="H44" s="68">
        <f t="shared" si="5"/>
        <v>43013</v>
      </c>
      <c r="I44" s="68">
        <f t="shared" si="5"/>
        <v>43020</v>
      </c>
      <c r="J44" s="68">
        <f t="shared" si="5"/>
        <v>43027</v>
      </c>
      <c r="K44" s="68">
        <f t="shared" si="5"/>
        <v>43034</v>
      </c>
      <c r="L44" s="68">
        <f>K44+7</f>
        <v>43041</v>
      </c>
      <c r="M44" s="68">
        <f t="shared" ref="M44:T44" si="6">L44+7</f>
        <v>43048</v>
      </c>
      <c r="N44" s="68">
        <f t="shared" si="6"/>
        <v>43055</v>
      </c>
      <c r="O44" s="68">
        <f t="shared" si="6"/>
        <v>43062</v>
      </c>
      <c r="P44" s="68">
        <f t="shared" si="6"/>
        <v>43069</v>
      </c>
      <c r="Q44" s="68">
        <f t="shared" si="6"/>
        <v>43076</v>
      </c>
      <c r="R44" s="68">
        <f t="shared" si="6"/>
        <v>43083</v>
      </c>
      <c r="S44" s="68">
        <f t="shared" si="6"/>
        <v>43090</v>
      </c>
      <c r="T44" s="68">
        <f t="shared" si="6"/>
        <v>43097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  <c r="AH46" s="209"/>
    </row>
    <row r="47" spans="1:34" x14ac:dyDescent="0.3">
      <c r="A47" s="447" t="s">
        <v>32</v>
      </c>
      <c r="B47" s="448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  <c r="AH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  <c r="AH48" s="77"/>
    </row>
    <row r="49" spans="1:34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  <c r="AH49" s="80"/>
    </row>
    <row r="50" spans="1:34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  <c r="AH50" s="80"/>
    </row>
    <row r="51" spans="1:34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  <c r="AH51" s="80"/>
    </row>
    <row r="52" spans="1:34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  <c r="AF52" s="80"/>
      <c r="AG52" s="83"/>
      <c r="AH52" s="80"/>
    </row>
    <row r="53" spans="1:34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  <c r="AF53" s="80"/>
      <c r="AG53" s="83"/>
      <c r="AH53" s="80"/>
    </row>
    <row r="54" spans="1:34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4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4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4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  <c r="AH59" s="48">
        <v>31</v>
      </c>
    </row>
    <row r="60" spans="1:34" s="87" customFormat="1" x14ac:dyDescent="0.3">
      <c r="A60" s="51" t="s">
        <v>29</v>
      </c>
      <c r="B60" s="52"/>
      <c r="C60" s="105">
        <f>SUM(D60:AH60)</f>
        <v>191809</v>
      </c>
      <c r="D60" s="55">
        <f t="shared" ref="D60:X68" si="7">D8*D112</f>
        <v>13926</v>
      </c>
      <c r="E60" s="55">
        <f t="shared" si="7"/>
        <v>13926</v>
      </c>
      <c r="F60" s="55">
        <f t="shared" si="7"/>
        <v>13926</v>
      </c>
      <c r="G60" s="55">
        <f t="shared" si="7"/>
        <v>13926</v>
      </c>
      <c r="H60" s="55">
        <f t="shared" si="7"/>
        <v>13926</v>
      </c>
      <c r="I60" s="55">
        <f t="shared" si="7"/>
        <v>13860</v>
      </c>
      <c r="J60" s="55">
        <f t="shared" si="7"/>
        <v>11376</v>
      </c>
      <c r="K60" s="55">
        <f t="shared" si="7"/>
        <v>11376</v>
      </c>
      <c r="L60" s="55">
        <f t="shared" si="7"/>
        <v>7975</v>
      </c>
      <c r="M60" s="55">
        <f t="shared" si="7"/>
        <v>7975</v>
      </c>
      <c r="N60" s="55">
        <f t="shared" si="7"/>
        <v>7975</v>
      </c>
      <c r="O60" s="55">
        <f t="shared" si="7"/>
        <v>7975</v>
      </c>
      <c r="P60" s="55">
        <f t="shared" si="7"/>
        <v>7975</v>
      </c>
      <c r="Q60" s="55">
        <f t="shared" si="7"/>
        <v>10176</v>
      </c>
      <c r="R60" s="55">
        <f t="shared" si="7"/>
        <v>6908</v>
      </c>
      <c r="S60" s="55">
        <f t="shared" si="7"/>
        <v>4340</v>
      </c>
      <c r="T60" s="55">
        <f t="shared" si="7"/>
        <v>4340</v>
      </c>
      <c r="U60" s="55">
        <f t="shared" si="7"/>
        <v>4340</v>
      </c>
      <c r="V60" s="55">
        <f t="shared" si="7"/>
        <v>4340</v>
      </c>
      <c r="W60" s="55">
        <f t="shared" si="7"/>
        <v>4340</v>
      </c>
      <c r="X60" s="55">
        <f t="shared" si="7"/>
        <v>6908</v>
      </c>
      <c r="Y60" s="54"/>
      <c r="Z60" s="54"/>
      <c r="AA60" s="54"/>
      <c r="AB60" s="54"/>
      <c r="AC60" s="54"/>
      <c r="AD60" s="54"/>
      <c r="AE60" s="54"/>
      <c r="AF60" s="54"/>
      <c r="AG60" s="54"/>
      <c r="AH60" s="54"/>
    </row>
    <row r="61" spans="1:34" hidden="1" x14ac:dyDescent="0.3">
      <c r="A61" s="57">
        <f t="shared" ref="A61:A92" si="8">+A9</f>
        <v>42102</v>
      </c>
      <c r="B61" s="58"/>
      <c r="C61" s="59">
        <f>SUM(D61:AH61)</f>
        <v>47052.60100000001</v>
      </c>
      <c r="D61" s="61">
        <f t="shared" si="7"/>
        <v>0</v>
      </c>
      <c r="E61" s="63">
        <f t="shared" si="7"/>
        <v>0</v>
      </c>
      <c r="F61" s="63">
        <f t="shared" si="7"/>
        <v>5722.0009</v>
      </c>
      <c r="G61" s="61">
        <f t="shared" si="7"/>
        <v>5722.0009</v>
      </c>
      <c r="H61" s="61">
        <f t="shared" si="7"/>
        <v>5722.0009</v>
      </c>
      <c r="I61" s="62">
        <f t="shared" si="7"/>
        <v>260</v>
      </c>
      <c r="J61" s="62">
        <f t="shared" si="7"/>
        <v>90</v>
      </c>
      <c r="K61" s="61">
        <f t="shared" si="7"/>
        <v>180</v>
      </c>
      <c r="L61" s="63">
        <f t="shared" si="7"/>
        <v>180</v>
      </c>
      <c r="M61" s="63">
        <f t="shared" si="7"/>
        <v>250.20000000000002</v>
      </c>
      <c r="N61" s="61">
        <f t="shared" si="7"/>
        <v>204.7</v>
      </c>
      <c r="O61" s="61">
        <f t="shared" si="7"/>
        <v>434.7</v>
      </c>
      <c r="P61" s="62">
        <f t="shared" si="7"/>
        <v>250.20000000000002</v>
      </c>
      <c r="Q61" s="62">
        <f t="shared" si="7"/>
        <v>340.2</v>
      </c>
      <c r="R61" s="61">
        <f t="shared" si="7"/>
        <v>340.2</v>
      </c>
      <c r="S61" s="63">
        <f t="shared" si="7"/>
        <v>1665</v>
      </c>
      <c r="T61" s="63">
        <f t="shared" si="7"/>
        <v>4310.9993999999997</v>
      </c>
      <c r="U61" s="61">
        <f t="shared" si="7"/>
        <v>4560.9992999999995</v>
      </c>
      <c r="V61" s="61">
        <f t="shared" si="7"/>
        <v>9005.7990000000009</v>
      </c>
      <c r="W61" s="62">
        <f t="shared" si="7"/>
        <v>3906.8002999999999</v>
      </c>
      <c r="X61" s="62">
        <f t="shared" si="7"/>
        <v>3906.8002999999999</v>
      </c>
      <c r="Y61" s="60"/>
      <c r="Z61" s="60"/>
      <c r="AA61" s="60"/>
      <c r="AB61" s="60"/>
      <c r="AC61" s="60"/>
      <c r="AD61" s="60"/>
      <c r="AE61" s="60"/>
      <c r="AF61" s="60"/>
      <c r="AG61" s="60"/>
      <c r="AH61" s="60"/>
    </row>
    <row r="62" spans="1:34" hidden="1" x14ac:dyDescent="0.3">
      <c r="A62" s="57">
        <f t="shared" si="8"/>
        <v>42123</v>
      </c>
      <c r="B62" s="58"/>
      <c r="C62" s="59">
        <f t="shared" ref="C62:C79" si="9">SUM(D62:AH62)</f>
        <v>49142.591500000002</v>
      </c>
      <c r="D62" s="61">
        <f t="shared" si="7"/>
        <v>110</v>
      </c>
      <c r="E62" s="63">
        <f t="shared" si="7"/>
        <v>110</v>
      </c>
      <c r="F62" s="63">
        <f t="shared" si="7"/>
        <v>5831.9975999999997</v>
      </c>
      <c r="G62" s="61">
        <f t="shared" si="7"/>
        <v>5856.9965999999995</v>
      </c>
      <c r="H62" s="61">
        <f t="shared" si="7"/>
        <v>5856.9965999999995</v>
      </c>
      <c r="I62" s="62">
        <f t="shared" si="7"/>
        <v>369.99989999999997</v>
      </c>
      <c r="J62" s="62">
        <f t="shared" si="7"/>
        <v>200</v>
      </c>
      <c r="K62" s="61">
        <f t="shared" si="7"/>
        <v>290.00010000000003</v>
      </c>
      <c r="L62" s="63">
        <f t="shared" si="7"/>
        <v>290.00010000000003</v>
      </c>
      <c r="M62" s="63">
        <f t="shared" si="7"/>
        <v>360.2</v>
      </c>
      <c r="N62" s="61">
        <f t="shared" si="7"/>
        <v>339.69990000000001</v>
      </c>
      <c r="O62" s="61">
        <f t="shared" si="7"/>
        <v>764.7</v>
      </c>
      <c r="P62" s="62">
        <f t="shared" si="7"/>
        <v>360.2</v>
      </c>
      <c r="Q62" s="62">
        <f t="shared" si="7"/>
        <v>450.20000000000005</v>
      </c>
      <c r="R62" s="61">
        <f t="shared" si="7"/>
        <v>450.20000000000005</v>
      </c>
      <c r="S62" s="63">
        <f t="shared" si="7"/>
        <v>1355</v>
      </c>
      <c r="T62" s="63">
        <f t="shared" si="7"/>
        <v>4231.0007999999998</v>
      </c>
      <c r="U62" s="61">
        <f t="shared" si="7"/>
        <v>4481.0007000000005</v>
      </c>
      <c r="V62" s="61">
        <f t="shared" si="7"/>
        <v>8905.7991000000002</v>
      </c>
      <c r="W62" s="62">
        <f t="shared" si="7"/>
        <v>4091.7996000000003</v>
      </c>
      <c r="X62" s="62">
        <f t="shared" si="7"/>
        <v>4436.8005000000003</v>
      </c>
      <c r="Y62" s="60"/>
      <c r="Z62" s="60"/>
      <c r="AA62" s="60"/>
      <c r="AB62" s="60"/>
      <c r="AC62" s="60"/>
      <c r="AD62" s="60"/>
      <c r="AE62" s="60"/>
      <c r="AF62" s="60"/>
      <c r="AG62" s="60"/>
      <c r="AH62" s="60"/>
    </row>
    <row r="63" spans="1:34" hidden="1" outlineLevel="1" x14ac:dyDescent="0.3">
      <c r="A63" s="57">
        <f t="shared" si="8"/>
        <v>42142</v>
      </c>
      <c r="B63" s="58"/>
      <c r="C63" s="59">
        <f t="shared" si="9"/>
        <v>48094.597200000011</v>
      </c>
      <c r="D63" s="61">
        <f t="shared" si="7"/>
        <v>0</v>
      </c>
      <c r="E63" s="63">
        <f t="shared" si="7"/>
        <v>0</v>
      </c>
      <c r="F63" s="63">
        <f t="shared" si="7"/>
        <v>5722</v>
      </c>
      <c r="G63" s="61">
        <f t="shared" si="7"/>
        <v>5856.9965999999995</v>
      </c>
      <c r="H63" s="61">
        <f t="shared" si="7"/>
        <v>6257.0003999999999</v>
      </c>
      <c r="I63" s="62">
        <f t="shared" si="7"/>
        <v>349.99979999999999</v>
      </c>
      <c r="J63" s="62">
        <f t="shared" si="7"/>
        <v>90</v>
      </c>
      <c r="K63" s="61">
        <f t="shared" si="7"/>
        <v>180</v>
      </c>
      <c r="L63" s="63">
        <f t="shared" si="7"/>
        <v>180</v>
      </c>
      <c r="M63" s="63">
        <f t="shared" si="7"/>
        <v>250.20000000000002</v>
      </c>
      <c r="N63" s="61">
        <f t="shared" si="7"/>
        <v>204.7</v>
      </c>
      <c r="O63" s="61">
        <f t="shared" si="7"/>
        <v>614.70000000000005</v>
      </c>
      <c r="P63" s="62">
        <f t="shared" si="7"/>
        <v>250.20000000000002</v>
      </c>
      <c r="Q63" s="62">
        <f t="shared" si="7"/>
        <v>340.2</v>
      </c>
      <c r="R63" s="61">
        <f t="shared" si="7"/>
        <v>430.20000000000005</v>
      </c>
      <c r="S63" s="63">
        <f t="shared" si="7"/>
        <v>1379.9994999999999</v>
      </c>
      <c r="T63" s="63">
        <f t="shared" si="7"/>
        <v>4515.0012000000006</v>
      </c>
      <c r="U63" s="61">
        <f t="shared" si="7"/>
        <v>4694.9988000000003</v>
      </c>
      <c r="V63" s="61">
        <f t="shared" si="7"/>
        <v>8849.8014000000003</v>
      </c>
      <c r="W63" s="62">
        <f t="shared" si="7"/>
        <v>3791.7997</v>
      </c>
      <c r="X63" s="62">
        <f t="shared" si="7"/>
        <v>4136.7997999999998</v>
      </c>
      <c r="Y63" s="60"/>
      <c r="Z63" s="60"/>
      <c r="AA63" s="60"/>
      <c r="AB63" s="60"/>
      <c r="AC63" s="60"/>
      <c r="AD63" s="60"/>
      <c r="AE63" s="60"/>
      <c r="AF63" s="60"/>
      <c r="AG63" s="60"/>
      <c r="AH63" s="60"/>
    </row>
    <row r="64" spans="1:34" hidden="1" outlineLevel="1" x14ac:dyDescent="0.3">
      <c r="A64" s="57">
        <f t="shared" si="8"/>
        <v>42157</v>
      </c>
      <c r="B64" s="58"/>
      <c r="C64" s="59">
        <f t="shared" si="9"/>
        <v>52912.594500000007</v>
      </c>
      <c r="D64" s="61">
        <f t="shared" si="7"/>
        <v>0</v>
      </c>
      <c r="E64" s="63">
        <f t="shared" si="7"/>
        <v>0</v>
      </c>
      <c r="F64" s="63">
        <f t="shared" si="7"/>
        <v>5722</v>
      </c>
      <c r="G64" s="61">
        <f t="shared" si="7"/>
        <v>5856.9965999999995</v>
      </c>
      <c r="H64" s="61">
        <f t="shared" si="7"/>
        <v>6257.0003999999999</v>
      </c>
      <c r="I64" s="62">
        <f t="shared" si="7"/>
        <v>349.99979999999999</v>
      </c>
      <c r="J64" s="62">
        <f t="shared" si="7"/>
        <v>90</v>
      </c>
      <c r="K64" s="61">
        <f t="shared" si="7"/>
        <v>180</v>
      </c>
      <c r="L64" s="63">
        <f t="shared" si="7"/>
        <v>270</v>
      </c>
      <c r="M64" s="63">
        <f t="shared" si="7"/>
        <v>2548.1987999999997</v>
      </c>
      <c r="N64" s="61">
        <f t="shared" si="7"/>
        <v>294.69990000000001</v>
      </c>
      <c r="O64" s="61">
        <f t="shared" si="7"/>
        <v>1049.6997000000001</v>
      </c>
      <c r="P64" s="62">
        <f t="shared" si="7"/>
        <v>755.2</v>
      </c>
      <c r="Q64" s="62">
        <f t="shared" si="7"/>
        <v>575.2002</v>
      </c>
      <c r="R64" s="61">
        <f t="shared" si="7"/>
        <v>575.2002</v>
      </c>
      <c r="S64" s="63">
        <f t="shared" si="7"/>
        <v>1520.0004000000001</v>
      </c>
      <c r="T64" s="63">
        <f t="shared" si="7"/>
        <v>4729.9985999999999</v>
      </c>
      <c r="U64" s="61">
        <f t="shared" si="7"/>
        <v>4779.9988000000003</v>
      </c>
      <c r="V64" s="61">
        <f t="shared" si="7"/>
        <v>8849.8014000000003</v>
      </c>
      <c r="W64" s="62">
        <f t="shared" si="7"/>
        <v>3791.7997</v>
      </c>
      <c r="X64" s="62">
        <f t="shared" si="7"/>
        <v>4716.8</v>
      </c>
      <c r="Y64" s="60"/>
      <c r="Z64" s="60"/>
      <c r="AA64" s="60"/>
      <c r="AB64" s="60"/>
      <c r="AC64" s="60"/>
      <c r="AD64" s="60"/>
      <c r="AE64" s="60"/>
      <c r="AF64" s="60"/>
      <c r="AG64" s="60"/>
      <c r="AH64" s="60"/>
    </row>
    <row r="65" spans="1:34" hidden="1" outlineLevel="1" x14ac:dyDescent="0.3">
      <c r="A65" s="57">
        <f t="shared" si="8"/>
        <v>42172</v>
      </c>
      <c r="B65" s="58"/>
      <c r="C65" s="59">
        <f t="shared" si="9"/>
        <v>71278.455199999997</v>
      </c>
      <c r="D65" s="61">
        <f t="shared" si="7"/>
        <v>63</v>
      </c>
      <c r="E65" s="63">
        <f t="shared" si="7"/>
        <v>0</v>
      </c>
      <c r="F65" s="63">
        <f t="shared" si="7"/>
        <v>5722</v>
      </c>
      <c r="G65" s="61">
        <f t="shared" si="7"/>
        <v>5856.9965999999995</v>
      </c>
      <c r="H65" s="61">
        <f t="shared" si="7"/>
        <v>6367.0015000000003</v>
      </c>
      <c r="I65" s="62">
        <f t="shared" si="7"/>
        <v>520</v>
      </c>
      <c r="J65" s="62">
        <f t="shared" si="7"/>
        <v>260.00010000000003</v>
      </c>
      <c r="K65" s="61">
        <f t="shared" si="7"/>
        <v>180</v>
      </c>
      <c r="L65" s="63">
        <f t="shared" si="7"/>
        <v>270</v>
      </c>
      <c r="M65" s="63">
        <f t="shared" si="7"/>
        <v>2638.1995999999999</v>
      </c>
      <c r="N65" s="61">
        <f t="shared" si="7"/>
        <v>604.70000000000005</v>
      </c>
      <c r="O65" s="61">
        <f t="shared" si="7"/>
        <v>1239.7</v>
      </c>
      <c r="P65" s="62">
        <f t="shared" si="7"/>
        <v>515.2002</v>
      </c>
      <c r="Q65" s="62">
        <f t="shared" si="7"/>
        <v>7165.1970000000001</v>
      </c>
      <c r="R65" s="61">
        <f t="shared" si="7"/>
        <v>7235.3994999999995</v>
      </c>
      <c r="S65" s="63">
        <f t="shared" si="7"/>
        <v>1264.1002000000001</v>
      </c>
      <c r="T65" s="63">
        <f t="shared" si="7"/>
        <v>4412.1594999999998</v>
      </c>
      <c r="U65" s="61">
        <f t="shared" si="7"/>
        <v>4319.6009999999997</v>
      </c>
      <c r="V65" s="61">
        <f t="shared" si="7"/>
        <v>10285.3992</v>
      </c>
      <c r="W65" s="62">
        <f t="shared" si="7"/>
        <v>5717.4002</v>
      </c>
      <c r="X65" s="62">
        <f t="shared" si="7"/>
        <v>6642.4005999999999</v>
      </c>
      <c r="Y65" s="60"/>
      <c r="Z65" s="60"/>
      <c r="AA65" s="60"/>
      <c r="AB65" s="60"/>
      <c r="AC65" s="60"/>
      <c r="AD65" s="60"/>
      <c r="AE65" s="60"/>
      <c r="AF65" s="60"/>
      <c r="AG65" s="60"/>
      <c r="AH65" s="60"/>
    </row>
    <row r="66" spans="1:34" hidden="1" outlineLevel="1" x14ac:dyDescent="0.3">
      <c r="A66" s="57">
        <f t="shared" si="8"/>
        <v>42193</v>
      </c>
      <c r="B66" s="58"/>
      <c r="C66" s="59">
        <f>SUM(D66:AH66)</f>
        <v>70239.462800000008</v>
      </c>
      <c r="D66" s="61">
        <f t="shared" si="7"/>
        <v>153</v>
      </c>
      <c r="E66" s="63">
        <f t="shared" si="7"/>
        <v>90</v>
      </c>
      <c r="F66" s="63">
        <f t="shared" si="7"/>
        <v>5877.0036</v>
      </c>
      <c r="G66" s="61">
        <f t="shared" si="7"/>
        <v>5856.9965999999995</v>
      </c>
      <c r="H66" s="61">
        <f t="shared" si="7"/>
        <v>6367.0015000000003</v>
      </c>
      <c r="I66" s="62">
        <f t="shared" si="7"/>
        <v>695</v>
      </c>
      <c r="J66" s="62">
        <f t="shared" si="7"/>
        <v>544.99979999999994</v>
      </c>
      <c r="K66" s="61">
        <f t="shared" si="7"/>
        <v>290.00010000000003</v>
      </c>
      <c r="L66" s="63">
        <f t="shared" si="7"/>
        <v>380</v>
      </c>
      <c r="M66" s="63">
        <f t="shared" si="7"/>
        <v>540.19979999999998</v>
      </c>
      <c r="N66" s="61">
        <f t="shared" si="7"/>
        <v>874.69970000000001</v>
      </c>
      <c r="O66" s="61">
        <f t="shared" si="7"/>
        <v>1629.6995000000002</v>
      </c>
      <c r="P66" s="62">
        <f t="shared" si="7"/>
        <v>800.19990000000007</v>
      </c>
      <c r="Q66" s="62">
        <f t="shared" si="7"/>
        <v>9065.2001999999993</v>
      </c>
      <c r="R66" s="61">
        <f t="shared" si="7"/>
        <v>9135.3994999999995</v>
      </c>
      <c r="S66" s="63">
        <f t="shared" si="7"/>
        <v>489.10019999999997</v>
      </c>
      <c r="T66" s="63">
        <f t="shared" si="7"/>
        <v>3637.1610000000001</v>
      </c>
      <c r="U66" s="61">
        <f t="shared" si="7"/>
        <v>3544.6012000000001</v>
      </c>
      <c r="V66" s="61">
        <f t="shared" si="7"/>
        <v>9493.4</v>
      </c>
      <c r="W66" s="62">
        <f t="shared" si="7"/>
        <v>4925.3999999999996</v>
      </c>
      <c r="X66" s="62">
        <f t="shared" si="7"/>
        <v>5850.4002</v>
      </c>
      <c r="Y66" s="60"/>
      <c r="Z66" s="60"/>
      <c r="AA66" s="60"/>
      <c r="AB66" s="60"/>
      <c r="AC66" s="60"/>
      <c r="AD66" s="60"/>
      <c r="AE66" s="60"/>
      <c r="AF66" s="60"/>
      <c r="AG66" s="60"/>
      <c r="AH66" s="60"/>
    </row>
    <row r="67" spans="1:34" hidden="1" outlineLevel="1" x14ac:dyDescent="0.3">
      <c r="A67" s="57">
        <f t="shared" si="8"/>
        <v>42200</v>
      </c>
      <c r="B67" s="58"/>
      <c r="C67" s="59">
        <f t="shared" si="9"/>
        <v>54826.960300000006</v>
      </c>
      <c r="D67" s="61">
        <f t="shared" si="7"/>
        <v>323.00010000000003</v>
      </c>
      <c r="E67" s="63">
        <f t="shared" si="7"/>
        <v>260</v>
      </c>
      <c r="F67" s="63">
        <f t="shared" si="7"/>
        <v>6112.0012000000006</v>
      </c>
      <c r="G67" s="61">
        <f t="shared" si="7"/>
        <v>6092.0014000000001</v>
      </c>
      <c r="H67" s="61">
        <f t="shared" si="7"/>
        <v>6601.9964</v>
      </c>
      <c r="I67" s="62">
        <f t="shared" si="7"/>
        <v>775</v>
      </c>
      <c r="J67" s="62">
        <f t="shared" si="7"/>
        <v>455</v>
      </c>
      <c r="K67" s="61">
        <f t="shared" si="7"/>
        <v>200</v>
      </c>
      <c r="L67" s="63">
        <f t="shared" si="7"/>
        <v>290.00010000000003</v>
      </c>
      <c r="M67" s="63">
        <f t="shared" si="7"/>
        <v>450.20000000000005</v>
      </c>
      <c r="N67" s="61">
        <f t="shared" si="7"/>
        <v>759.7002</v>
      </c>
      <c r="O67" s="61">
        <f t="shared" si="7"/>
        <v>1514.6999999999998</v>
      </c>
      <c r="P67" s="62">
        <f t="shared" si="7"/>
        <v>1050.1997000000001</v>
      </c>
      <c r="Q67" s="62">
        <f t="shared" si="7"/>
        <v>585.19979999999998</v>
      </c>
      <c r="R67" s="61">
        <f t="shared" si="7"/>
        <v>655.40020000000004</v>
      </c>
      <c r="S67" s="63">
        <f t="shared" si="7"/>
        <v>739.1</v>
      </c>
      <c r="T67" s="63">
        <f t="shared" si="7"/>
        <v>3962.16</v>
      </c>
      <c r="U67" s="61">
        <f t="shared" si="7"/>
        <v>3544.6012000000001</v>
      </c>
      <c r="V67" s="61">
        <f t="shared" si="7"/>
        <v>9493.4</v>
      </c>
      <c r="W67" s="62">
        <f t="shared" si="7"/>
        <v>4925.3999999999996</v>
      </c>
      <c r="X67" s="62">
        <f t="shared" si="7"/>
        <v>6037.9</v>
      </c>
      <c r="Y67" s="60"/>
      <c r="Z67" s="60"/>
      <c r="AA67" s="60"/>
      <c r="AB67" s="60"/>
      <c r="AC67" s="60"/>
      <c r="AD67" s="60"/>
      <c r="AE67" s="60"/>
      <c r="AF67" s="60"/>
      <c r="AG67" s="60"/>
      <c r="AH67" s="60"/>
    </row>
    <row r="68" spans="1:34" hidden="1" outlineLevel="1" x14ac:dyDescent="0.3">
      <c r="A68" s="57">
        <f t="shared" si="8"/>
        <v>42207</v>
      </c>
      <c r="B68" s="58"/>
      <c r="C68" s="59">
        <f t="shared" si="9"/>
        <v>68199.46650000001</v>
      </c>
      <c r="D68" s="61">
        <f t="shared" si="7"/>
        <v>233</v>
      </c>
      <c r="E68" s="63">
        <f t="shared" si="7"/>
        <v>170</v>
      </c>
      <c r="F68" s="63">
        <f t="shared" si="7"/>
        <v>5956.9992000000002</v>
      </c>
      <c r="G68" s="61">
        <f t="shared" si="7"/>
        <v>6391.9968000000008</v>
      </c>
      <c r="H68" s="61">
        <f t="shared" si="7"/>
        <v>7554.0003999999999</v>
      </c>
      <c r="I68" s="62">
        <f t="shared" si="7"/>
        <v>1181.3004000000001</v>
      </c>
      <c r="J68" s="62">
        <f t="shared" si="7"/>
        <v>951.3</v>
      </c>
      <c r="K68" s="61">
        <f t="shared" ref="K68:X68" si="10">K16*K120</f>
        <v>6421.3029999999999</v>
      </c>
      <c r="L68" s="63">
        <f t="shared" si="10"/>
        <v>6511.3035</v>
      </c>
      <c r="M68" s="63">
        <f t="shared" si="10"/>
        <v>625.20010000000002</v>
      </c>
      <c r="N68" s="61">
        <f t="shared" si="10"/>
        <v>879.6998000000001</v>
      </c>
      <c r="O68" s="61">
        <f t="shared" si="10"/>
        <v>1519.7003999999999</v>
      </c>
      <c r="P68" s="62">
        <f t="shared" si="10"/>
        <v>805.20029999999997</v>
      </c>
      <c r="Q68" s="62">
        <f t="shared" si="10"/>
        <v>490.39980000000003</v>
      </c>
      <c r="R68" s="61">
        <f t="shared" si="10"/>
        <v>475.60019999999997</v>
      </c>
      <c r="S68" s="63">
        <f t="shared" si="10"/>
        <v>559.30000000000007</v>
      </c>
      <c r="T68" s="63">
        <f t="shared" si="10"/>
        <v>3765.8613999999998</v>
      </c>
      <c r="U68" s="61">
        <f t="shared" si="10"/>
        <v>3544.6012000000001</v>
      </c>
      <c r="V68" s="61">
        <f t="shared" si="10"/>
        <v>9395.4</v>
      </c>
      <c r="W68" s="62">
        <f t="shared" si="10"/>
        <v>4827.3999999999996</v>
      </c>
      <c r="X68" s="62">
        <f t="shared" si="10"/>
        <v>5939.9</v>
      </c>
      <c r="Y68" s="60"/>
      <c r="Z68" s="60"/>
      <c r="AA68" s="60"/>
      <c r="AB68" s="60"/>
      <c r="AC68" s="60"/>
      <c r="AD68" s="60"/>
      <c r="AE68" s="60"/>
      <c r="AF68" s="60"/>
      <c r="AG68" s="60"/>
      <c r="AH68" s="60"/>
    </row>
    <row r="69" spans="1:34" hidden="1" outlineLevel="1" x14ac:dyDescent="0.3">
      <c r="A69" s="57">
        <f t="shared" si="8"/>
        <v>42214</v>
      </c>
      <c r="B69" s="58"/>
      <c r="C69" s="59">
        <f t="shared" si="9"/>
        <v>73265.468099999998</v>
      </c>
      <c r="D69" s="61">
        <f t="shared" ref="D69:X77" si="11">D17*D121</f>
        <v>312</v>
      </c>
      <c r="E69" s="63">
        <f t="shared" si="11"/>
        <v>249</v>
      </c>
      <c r="F69" s="63">
        <f t="shared" si="11"/>
        <v>6091.0010000000002</v>
      </c>
      <c r="G69" s="61">
        <f t="shared" si="11"/>
        <v>6391.9968000000008</v>
      </c>
      <c r="H69" s="61">
        <f t="shared" si="11"/>
        <v>7169.0040000000008</v>
      </c>
      <c r="I69" s="62">
        <f t="shared" si="11"/>
        <v>926.30039999999997</v>
      </c>
      <c r="J69" s="62">
        <f t="shared" si="11"/>
        <v>606.30010000000004</v>
      </c>
      <c r="K69" s="61">
        <f t="shared" si="11"/>
        <v>6331.3019999999997</v>
      </c>
      <c r="L69" s="63">
        <f t="shared" si="11"/>
        <v>6421.3029999999999</v>
      </c>
      <c r="M69" s="63">
        <f t="shared" si="11"/>
        <v>535.20000000000005</v>
      </c>
      <c r="N69" s="61">
        <f t="shared" si="11"/>
        <v>1809.7000999999998</v>
      </c>
      <c r="O69" s="61">
        <f t="shared" si="11"/>
        <v>2569.7006000000001</v>
      </c>
      <c r="P69" s="62">
        <f t="shared" si="11"/>
        <v>890.19999999999993</v>
      </c>
      <c r="Q69" s="62">
        <f t="shared" si="11"/>
        <v>745.4</v>
      </c>
      <c r="R69" s="61">
        <f t="shared" si="11"/>
        <v>730.6</v>
      </c>
      <c r="S69" s="63">
        <f t="shared" si="11"/>
        <v>814.30020000000002</v>
      </c>
      <c r="T69" s="63">
        <f t="shared" si="11"/>
        <v>4010.8607999999999</v>
      </c>
      <c r="U69" s="61">
        <f t="shared" si="11"/>
        <v>4359.5999999999995</v>
      </c>
      <c r="V69" s="61">
        <f t="shared" si="11"/>
        <v>10258.400100000001</v>
      </c>
      <c r="W69" s="62">
        <f t="shared" si="11"/>
        <v>5690.4</v>
      </c>
      <c r="X69" s="62">
        <f t="shared" si="11"/>
        <v>6352.8990000000003</v>
      </c>
      <c r="Y69" s="60"/>
      <c r="Z69" s="60"/>
      <c r="AA69" s="60"/>
      <c r="AB69" s="60"/>
      <c r="AC69" s="60"/>
      <c r="AD69" s="60"/>
      <c r="AE69" s="60"/>
      <c r="AF69" s="60"/>
      <c r="AG69" s="60"/>
      <c r="AH69" s="60"/>
    </row>
    <row r="70" spans="1:34" hidden="1" outlineLevel="1" x14ac:dyDescent="0.3">
      <c r="A70" s="57">
        <f t="shared" si="8"/>
        <v>42221</v>
      </c>
      <c r="B70" s="58"/>
      <c r="C70" s="59">
        <f t="shared" si="9"/>
        <v>74543.962299999985</v>
      </c>
      <c r="D70" s="61">
        <f t="shared" si="11"/>
        <v>482</v>
      </c>
      <c r="E70" s="63">
        <f t="shared" si="11"/>
        <v>418.99970000000002</v>
      </c>
      <c r="F70" s="63">
        <f t="shared" si="11"/>
        <v>6390.9971999999998</v>
      </c>
      <c r="G70" s="61">
        <f t="shared" si="11"/>
        <v>6526.0024999999996</v>
      </c>
      <c r="H70" s="61">
        <f t="shared" si="11"/>
        <v>7302.9957000000004</v>
      </c>
      <c r="I70" s="62">
        <f t="shared" si="11"/>
        <v>1016.2997</v>
      </c>
      <c r="J70" s="62">
        <f t="shared" si="11"/>
        <v>696.3</v>
      </c>
      <c r="K70" s="61">
        <f t="shared" si="11"/>
        <v>6331.3019999999997</v>
      </c>
      <c r="L70" s="63">
        <f t="shared" si="11"/>
        <v>6421.3029999999999</v>
      </c>
      <c r="M70" s="63">
        <f t="shared" si="11"/>
        <v>620.19999999999993</v>
      </c>
      <c r="N70" s="61">
        <f t="shared" si="11"/>
        <v>1979.6994000000002</v>
      </c>
      <c r="O70" s="61">
        <f t="shared" si="11"/>
        <v>2974.7004000000002</v>
      </c>
      <c r="P70" s="62">
        <f t="shared" si="11"/>
        <v>1000.2003</v>
      </c>
      <c r="Q70" s="62">
        <f t="shared" si="11"/>
        <v>745.4</v>
      </c>
      <c r="R70" s="61">
        <f t="shared" si="11"/>
        <v>730.6</v>
      </c>
      <c r="S70" s="63">
        <f t="shared" si="11"/>
        <v>814.30020000000002</v>
      </c>
      <c r="T70" s="63">
        <f t="shared" si="11"/>
        <v>4159.8612000000003</v>
      </c>
      <c r="U70" s="61">
        <f t="shared" si="11"/>
        <v>4508.5997000000007</v>
      </c>
      <c r="V70" s="61">
        <f t="shared" si="11"/>
        <v>9683.9009999999998</v>
      </c>
      <c r="W70" s="62">
        <f t="shared" si="11"/>
        <v>5538.9</v>
      </c>
      <c r="X70" s="62">
        <f t="shared" si="11"/>
        <v>6201.4003000000002</v>
      </c>
      <c r="Y70" s="60"/>
      <c r="Z70" s="60"/>
      <c r="AA70" s="60"/>
      <c r="AB70" s="60"/>
      <c r="AC70" s="60"/>
      <c r="AD70" s="60"/>
      <c r="AE70" s="60"/>
      <c r="AF70" s="60"/>
      <c r="AG70" s="60"/>
      <c r="AH70" s="60"/>
    </row>
    <row r="71" spans="1:34" hidden="1" outlineLevel="1" x14ac:dyDescent="0.3">
      <c r="A71" s="57">
        <f t="shared" si="8"/>
        <v>42228</v>
      </c>
      <c r="B71" s="58"/>
      <c r="C71" s="59">
        <f t="shared" si="9"/>
        <v>84146.459699999992</v>
      </c>
      <c r="D71" s="61">
        <f t="shared" si="11"/>
        <v>312</v>
      </c>
      <c r="E71" s="63">
        <f t="shared" si="11"/>
        <v>249</v>
      </c>
      <c r="F71" s="63">
        <f t="shared" si="11"/>
        <v>6156.0020999999997</v>
      </c>
      <c r="G71" s="61">
        <f t="shared" si="11"/>
        <v>6291.0036</v>
      </c>
      <c r="H71" s="61">
        <f t="shared" si="11"/>
        <v>7067.9969999999994</v>
      </c>
      <c r="I71" s="62">
        <f t="shared" si="11"/>
        <v>1016.3006</v>
      </c>
      <c r="J71" s="62">
        <f t="shared" si="11"/>
        <v>866.3</v>
      </c>
      <c r="K71" s="61">
        <f t="shared" si="11"/>
        <v>6501.2996000000003</v>
      </c>
      <c r="L71" s="63">
        <f t="shared" si="11"/>
        <v>6591.2975999999999</v>
      </c>
      <c r="M71" s="63">
        <f t="shared" si="11"/>
        <v>790.19999999999993</v>
      </c>
      <c r="N71" s="61">
        <f t="shared" si="11"/>
        <v>2434.6992</v>
      </c>
      <c r="O71" s="61">
        <f t="shared" si="11"/>
        <v>3418.6992</v>
      </c>
      <c r="P71" s="62">
        <f t="shared" si="11"/>
        <v>3140.2008000000001</v>
      </c>
      <c r="Q71" s="62">
        <f t="shared" si="11"/>
        <v>2995.4013</v>
      </c>
      <c r="R71" s="61">
        <f t="shared" si="11"/>
        <v>2980.5997000000002</v>
      </c>
      <c r="S71" s="63">
        <f t="shared" si="11"/>
        <v>3064.299</v>
      </c>
      <c r="T71" s="63">
        <f t="shared" si="11"/>
        <v>4324.8612000000003</v>
      </c>
      <c r="U71" s="61">
        <f t="shared" si="11"/>
        <v>4508.5997000000007</v>
      </c>
      <c r="V71" s="61">
        <f t="shared" si="11"/>
        <v>9688.3981999999996</v>
      </c>
      <c r="W71" s="62">
        <f t="shared" si="11"/>
        <v>5543.4000999999998</v>
      </c>
      <c r="X71" s="62">
        <f t="shared" si="11"/>
        <v>6205.9008000000003</v>
      </c>
      <c r="Y71" s="60"/>
      <c r="Z71" s="60"/>
      <c r="AA71" s="60"/>
      <c r="AB71" s="60"/>
      <c r="AC71" s="60"/>
      <c r="AD71" s="60"/>
      <c r="AE71" s="60"/>
      <c r="AF71" s="60"/>
      <c r="AG71" s="60"/>
      <c r="AH71" s="60"/>
    </row>
    <row r="72" spans="1:34" hidden="1" outlineLevel="1" x14ac:dyDescent="0.3">
      <c r="A72" s="57">
        <f t="shared" si="8"/>
        <v>42235</v>
      </c>
      <c r="B72" s="58"/>
      <c r="C72" s="59">
        <f t="shared" si="9"/>
        <v>88200.660599999988</v>
      </c>
      <c r="D72" s="61">
        <f t="shared" si="11"/>
        <v>312</v>
      </c>
      <c r="E72" s="63">
        <f t="shared" si="11"/>
        <v>249</v>
      </c>
      <c r="F72" s="63">
        <f t="shared" si="11"/>
        <v>6156.0020999999997</v>
      </c>
      <c r="G72" s="61">
        <f t="shared" si="11"/>
        <v>6291.0036</v>
      </c>
      <c r="H72" s="61">
        <f t="shared" si="11"/>
        <v>7067.9969999999994</v>
      </c>
      <c r="I72" s="62">
        <f t="shared" si="11"/>
        <v>1111.3004999999998</v>
      </c>
      <c r="J72" s="62">
        <f t="shared" si="11"/>
        <v>1296.3006</v>
      </c>
      <c r="K72" s="61">
        <f t="shared" si="11"/>
        <v>6836.2975999999999</v>
      </c>
      <c r="L72" s="63">
        <f t="shared" si="11"/>
        <v>6741.3017999999993</v>
      </c>
      <c r="M72" s="63">
        <f t="shared" si="11"/>
        <v>1110.3996</v>
      </c>
      <c r="N72" s="61">
        <f t="shared" si="11"/>
        <v>2706.7001</v>
      </c>
      <c r="O72" s="61">
        <f t="shared" si="11"/>
        <v>3690.7</v>
      </c>
      <c r="P72" s="62">
        <f t="shared" si="11"/>
        <v>3030.201</v>
      </c>
      <c r="Q72" s="62">
        <f t="shared" si="11"/>
        <v>3165.4</v>
      </c>
      <c r="R72" s="61">
        <f t="shared" si="11"/>
        <v>3150.5992000000001</v>
      </c>
      <c r="S72" s="63">
        <f t="shared" si="11"/>
        <v>3234.3004000000001</v>
      </c>
      <c r="T72" s="63">
        <f t="shared" si="11"/>
        <v>4369.8591999999999</v>
      </c>
      <c r="U72" s="61">
        <f t="shared" si="11"/>
        <v>4513.5990000000002</v>
      </c>
      <c r="V72" s="61">
        <f t="shared" si="11"/>
        <v>9498.3984</v>
      </c>
      <c r="W72" s="62">
        <f t="shared" si="11"/>
        <v>6503.3996999999999</v>
      </c>
      <c r="X72" s="62">
        <f t="shared" si="11"/>
        <v>7165.9008000000003</v>
      </c>
      <c r="Y72" s="60"/>
      <c r="Z72" s="60"/>
      <c r="AA72" s="60"/>
      <c r="AB72" s="60"/>
      <c r="AC72" s="60"/>
      <c r="AD72" s="60"/>
      <c r="AE72" s="60"/>
      <c r="AF72" s="60"/>
      <c r="AG72" s="60"/>
      <c r="AH72" s="60"/>
    </row>
    <row r="73" spans="1:34" hidden="1" outlineLevel="1" x14ac:dyDescent="0.3">
      <c r="A73" s="57">
        <f t="shared" si="8"/>
        <v>42242</v>
      </c>
      <c r="B73" s="58"/>
      <c r="C73" s="59">
        <f t="shared" si="9"/>
        <v>82911.655899999998</v>
      </c>
      <c r="D73" s="61">
        <f t="shared" si="11"/>
        <v>312</v>
      </c>
      <c r="E73" s="63">
        <f t="shared" si="11"/>
        <v>249</v>
      </c>
      <c r="F73" s="63">
        <f t="shared" si="11"/>
        <v>6156.0020999999997</v>
      </c>
      <c r="G73" s="61">
        <f t="shared" si="11"/>
        <v>6590.9969999999994</v>
      </c>
      <c r="H73" s="61">
        <f t="shared" si="11"/>
        <v>7457.9955</v>
      </c>
      <c r="I73" s="62">
        <f t="shared" si="11"/>
        <v>1381.3002000000001</v>
      </c>
      <c r="J73" s="62">
        <f t="shared" si="11"/>
        <v>1411.3004999999998</v>
      </c>
      <c r="K73" s="61">
        <f t="shared" si="11"/>
        <v>6861.3021999999992</v>
      </c>
      <c r="L73" s="63">
        <f t="shared" si="11"/>
        <v>6951.3</v>
      </c>
      <c r="M73" s="63">
        <f t="shared" si="11"/>
        <v>1205.4003</v>
      </c>
      <c r="N73" s="61">
        <f t="shared" si="11"/>
        <v>2941.7000000000003</v>
      </c>
      <c r="O73" s="61">
        <f t="shared" si="11"/>
        <v>3925.7001</v>
      </c>
      <c r="P73" s="62">
        <f t="shared" si="11"/>
        <v>890.19999999999993</v>
      </c>
      <c r="Q73" s="62">
        <f t="shared" si="11"/>
        <v>674.4</v>
      </c>
      <c r="R73" s="61">
        <f t="shared" si="11"/>
        <v>659.6</v>
      </c>
      <c r="S73" s="63">
        <f t="shared" si="11"/>
        <v>743.30009999999993</v>
      </c>
      <c r="T73" s="63">
        <f t="shared" si="11"/>
        <v>3919.8601000000003</v>
      </c>
      <c r="U73" s="61">
        <f t="shared" si="11"/>
        <v>4768.5998</v>
      </c>
      <c r="V73" s="61">
        <f t="shared" si="11"/>
        <v>9753.3997999999992</v>
      </c>
      <c r="W73" s="62">
        <f t="shared" si="11"/>
        <v>7238.3990000000003</v>
      </c>
      <c r="X73" s="62">
        <f t="shared" si="11"/>
        <v>8819.8991999999998</v>
      </c>
      <c r="Y73" s="60"/>
      <c r="Z73" s="60"/>
      <c r="AA73" s="60"/>
      <c r="AB73" s="60"/>
      <c r="AC73" s="60"/>
      <c r="AD73" s="60"/>
      <c r="AE73" s="60"/>
      <c r="AF73" s="60"/>
      <c r="AG73" s="60"/>
      <c r="AH73" s="60"/>
    </row>
    <row r="74" spans="1:34" hidden="1" outlineLevel="1" x14ac:dyDescent="0.3">
      <c r="A74" s="57">
        <f t="shared" si="8"/>
        <v>42249</v>
      </c>
      <c r="B74" s="58"/>
      <c r="C74" s="59">
        <f>SUM(D74:AH74)</f>
        <v>92975.368499999997</v>
      </c>
      <c r="D74" s="61">
        <f t="shared" si="11"/>
        <v>312</v>
      </c>
      <c r="E74" s="63">
        <f t="shared" si="11"/>
        <v>249</v>
      </c>
      <c r="F74" s="63">
        <f t="shared" si="11"/>
        <v>6156.0020999999997</v>
      </c>
      <c r="G74" s="61">
        <f t="shared" si="11"/>
        <v>6441.0024999999996</v>
      </c>
      <c r="H74" s="61">
        <f t="shared" si="11"/>
        <v>7308.0015999999996</v>
      </c>
      <c r="I74" s="62">
        <f t="shared" si="11"/>
        <v>1450.3003999999999</v>
      </c>
      <c r="J74" s="62">
        <f t="shared" si="11"/>
        <v>1480.3008</v>
      </c>
      <c r="K74" s="61">
        <f t="shared" si="11"/>
        <v>6861.3021999999992</v>
      </c>
      <c r="L74" s="63">
        <f t="shared" si="11"/>
        <v>8280.2983999999997</v>
      </c>
      <c r="M74" s="63">
        <f t="shared" si="11"/>
        <v>2689.3998000000001</v>
      </c>
      <c r="N74" s="61">
        <f t="shared" si="11"/>
        <v>4833.6985000000004</v>
      </c>
      <c r="O74" s="61">
        <f t="shared" si="11"/>
        <v>5782.5989999999993</v>
      </c>
      <c r="P74" s="62">
        <f t="shared" si="11"/>
        <v>976.00030000000004</v>
      </c>
      <c r="Q74" s="62">
        <f t="shared" si="11"/>
        <v>674.4</v>
      </c>
      <c r="R74" s="61">
        <f t="shared" si="11"/>
        <v>659.6</v>
      </c>
      <c r="S74" s="63">
        <f t="shared" si="11"/>
        <v>743.30009999999993</v>
      </c>
      <c r="T74" s="63">
        <f t="shared" si="11"/>
        <v>4028.8607999999999</v>
      </c>
      <c r="U74" s="61">
        <f t="shared" si="11"/>
        <v>5897.6015000000007</v>
      </c>
      <c r="V74" s="61">
        <f t="shared" si="11"/>
        <v>10773.4</v>
      </c>
      <c r="W74" s="62">
        <f t="shared" si="11"/>
        <v>8258.4008000000013</v>
      </c>
      <c r="X74" s="62">
        <f t="shared" si="11"/>
        <v>9119.8996999999999</v>
      </c>
      <c r="Y74" s="60"/>
      <c r="Z74" s="60"/>
      <c r="AA74" s="60"/>
      <c r="AB74" s="60"/>
      <c r="AC74" s="60"/>
      <c r="AD74" s="60"/>
      <c r="AE74" s="60"/>
      <c r="AF74" s="60"/>
      <c r="AG74" s="60"/>
      <c r="AH74" s="60"/>
    </row>
    <row r="75" spans="1:34" hidden="1" outlineLevel="1" x14ac:dyDescent="0.3">
      <c r="A75" s="57">
        <f t="shared" si="8"/>
        <v>42256</v>
      </c>
      <c r="B75" s="58"/>
      <c r="C75" s="59">
        <f t="shared" si="9"/>
        <v>103297.64840000001</v>
      </c>
      <c r="D75" s="61">
        <f t="shared" si="11"/>
        <v>312</v>
      </c>
      <c r="E75" s="63">
        <f t="shared" si="11"/>
        <v>249</v>
      </c>
      <c r="F75" s="63">
        <f t="shared" si="11"/>
        <v>6156.0020999999997</v>
      </c>
      <c r="G75" s="61">
        <f t="shared" si="11"/>
        <v>6590.9969999999994</v>
      </c>
      <c r="H75" s="61">
        <f t="shared" si="11"/>
        <v>7608.0028000000002</v>
      </c>
      <c r="I75" s="62">
        <f t="shared" si="11"/>
        <v>1899.3000000000002</v>
      </c>
      <c r="J75" s="62">
        <f t="shared" si="11"/>
        <v>1865.3</v>
      </c>
      <c r="K75" s="61">
        <f t="shared" si="11"/>
        <v>7041.3012000000008</v>
      </c>
      <c r="L75" s="63">
        <f t="shared" si="11"/>
        <v>8575.3030999999992</v>
      </c>
      <c r="M75" s="63">
        <f t="shared" si="11"/>
        <v>2984.4</v>
      </c>
      <c r="N75" s="61">
        <f t="shared" si="11"/>
        <v>6906.7004999999999</v>
      </c>
      <c r="O75" s="61">
        <f t="shared" si="11"/>
        <v>7888.5973999999997</v>
      </c>
      <c r="P75" s="62">
        <f t="shared" si="11"/>
        <v>2021</v>
      </c>
      <c r="Q75" s="62">
        <f t="shared" si="11"/>
        <v>1379.4000999999998</v>
      </c>
      <c r="R75" s="61">
        <f t="shared" si="11"/>
        <v>1054.5997</v>
      </c>
      <c r="S75" s="63">
        <f t="shared" si="11"/>
        <v>1028.2998</v>
      </c>
      <c r="T75" s="63">
        <f t="shared" si="11"/>
        <v>4564.9414999999999</v>
      </c>
      <c r="U75" s="61">
        <f t="shared" si="11"/>
        <v>5897.6015000000007</v>
      </c>
      <c r="V75" s="61">
        <f t="shared" si="11"/>
        <v>11147.801600000001</v>
      </c>
      <c r="W75" s="62">
        <f t="shared" si="11"/>
        <v>8632.7991000000002</v>
      </c>
      <c r="X75" s="62">
        <f t="shared" si="11"/>
        <v>9494.3009999999995</v>
      </c>
      <c r="Y75" s="60"/>
      <c r="Z75" s="60"/>
      <c r="AA75" s="60"/>
      <c r="AB75" s="60"/>
      <c r="AC75" s="60"/>
      <c r="AD75" s="60"/>
      <c r="AE75" s="60"/>
      <c r="AF75" s="60"/>
      <c r="AG75" s="60"/>
      <c r="AH75" s="60"/>
    </row>
    <row r="76" spans="1:34" hidden="1" outlineLevel="1" x14ac:dyDescent="0.3">
      <c r="A76" s="57">
        <f t="shared" si="8"/>
        <v>42263</v>
      </c>
      <c r="B76" s="58"/>
      <c r="C76" s="59">
        <f t="shared" si="9"/>
        <v>111168.83899999999</v>
      </c>
      <c r="D76" s="61">
        <f t="shared" si="11"/>
        <v>402</v>
      </c>
      <c r="E76" s="63">
        <f t="shared" si="11"/>
        <v>339.00020000000001</v>
      </c>
      <c r="F76" s="63">
        <f t="shared" si="11"/>
        <v>6156.0020999999997</v>
      </c>
      <c r="G76" s="61">
        <f t="shared" si="11"/>
        <v>6441.0024999999996</v>
      </c>
      <c r="H76" s="61">
        <f t="shared" si="11"/>
        <v>7457.9955</v>
      </c>
      <c r="I76" s="62">
        <f t="shared" si="11"/>
        <v>1939.3008</v>
      </c>
      <c r="J76" s="62">
        <f t="shared" si="11"/>
        <v>2305.2991999999999</v>
      </c>
      <c r="K76" s="61">
        <f t="shared" si="11"/>
        <v>7041.3012000000008</v>
      </c>
      <c r="L76" s="63">
        <f t="shared" si="11"/>
        <v>8575.3030999999992</v>
      </c>
      <c r="M76" s="63">
        <f t="shared" si="11"/>
        <v>4148.3987999999999</v>
      </c>
      <c r="N76" s="61">
        <f t="shared" si="11"/>
        <v>6770.6988000000001</v>
      </c>
      <c r="O76" s="61">
        <f t="shared" si="11"/>
        <v>7752.5990000000002</v>
      </c>
      <c r="P76" s="62">
        <f t="shared" si="11"/>
        <v>2156.0007000000001</v>
      </c>
      <c r="Q76" s="62">
        <f t="shared" si="11"/>
        <v>1589.3999999999999</v>
      </c>
      <c r="R76" s="61">
        <f t="shared" si="11"/>
        <v>1264.5997</v>
      </c>
      <c r="S76" s="63">
        <f t="shared" si="11"/>
        <v>1238.2993999999999</v>
      </c>
      <c r="T76" s="63">
        <f t="shared" si="11"/>
        <v>4788.9396000000006</v>
      </c>
      <c r="U76" s="61">
        <f t="shared" si="11"/>
        <v>6121.5982000000004</v>
      </c>
      <c r="V76" s="61">
        <f t="shared" si="11"/>
        <v>11556.198400000001</v>
      </c>
      <c r="W76" s="62">
        <f t="shared" si="11"/>
        <v>11366.200800000001</v>
      </c>
      <c r="X76" s="62">
        <f t="shared" si="11"/>
        <v>11758.701000000001</v>
      </c>
      <c r="Y76" s="60"/>
      <c r="Z76" s="60"/>
      <c r="AA76" s="60"/>
      <c r="AB76" s="60"/>
      <c r="AC76" s="60"/>
      <c r="AD76" s="60"/>
      <c r="AE76" s="60"/>
      <c r="AF76" s="60"/>
      <c r="AG76" s="60"/>
      <c r="AH76" s="60"/>
    </row>
    <row r="77" spans="1:34" hidden="1" outlineLevel="1" x14ac:dyDescent="0.3">
      <c r="A77" s="57">
        <f t="shared" si="8"/>
        <v>42270</v>
      </c>
      <c r="B77" s="58"/>
      <c r="C77" s="59">
        <f t="shared" si="9"/>
        <v>111042.07840000001</v>
      </c>
      <c r="D77" s="61">
        <f t="shared" si="11"/>
        <v>558.74979999999994</v>
      </c>
      <c r="E77" s="63">
        <f t="shared" si="11"/>
        <v>495.74970000000002</v>
      </c>
      <c r="F77" s="63">
        <f t="shared" si="11"/>
        <v>6424.9970000000003</v>
      </c>
      <c r="G77" s="61">
        <f t="shared" si="11"/>
        <v>6693.9974999999995</v>
      </c>
      <c r="H77" s="61">
        <f t="shared" si="11"/>
        <v>7368.0039999999999</v>
      </c>
      <c r="I77" s="62">
        <f t="shared" si="11"/>
        <v>1849.2989000000002</v>
      </c>
      <c r="J77" s="62">
        <f t="shared" si="11"/>
        <v>2305.2991999999999</v>
      </c>
      <c r="K77" s="61">
        <f t="shared" ref="K77:X77" si="12">K25*K129</f>
        <v>7151.2979999999998</v>
      </c>
      <c r="L77" s="63">
        <f t="shared" si="12"/>
        <v>7736.2982000000002</v>
      </c>
      <c r="M77" s="63">
        <f t="shared" si="12"/>
        <v>2035.3999999999999</v>
      </c>
      <c r="N77" s="61">
        <f t="shared" si="12"/>
        <v>5931.6995999999999</v>
      </c>
      <c r="O77" s="61">
        <f t="shared" si="12"/>
        <v>6988.5983999999999</v>
      </c>
      <c r="P77" s="62">
        <f t="shared" si="12"/>
        <v>2510.9997000000003</v>
      </c>
      <c r="Q77" s="62">
        <f t="shared" si="12"/>
        <v>1944.4005</v>
      </c>
      <c r="R77" s="61">
        <f t="shared" si="12"/>
        <v>1619.5994999999998</v>
      </c>
      <c r="S77" s="63">
        <f t="shared" si="12"/>
        <v>1713.2991999999999</v>
      </c>
      <c r="T77" s="63">
        <f t="shared" si="12"/>
        <v>5653.1915999999992</v>
      </c>
      <c r="U77" s="61">
        <f t="shared" si="12"/>
        <v>6905.848</v>
      </c>
      <c r="V77" s="61">
        <f t="shared" si="12"/>
        <v>11750.450800000001</v>
      </c>
      <c r="W77" s="62">
        <f t="shared" si="12"/>
        <v>11446.199999999999</v>
      </c>
      <c r="X77" s="62">
        <f t="shared" si="12"/>
        <v>11958.6988</v>
      </c>
      <c r="Y77" s="60"/>
      <c r="Z77" s="60"/>
      <c r="AA77" s="60"/>
      <c r="AB77" s="60"/>
      <c r="AC77" s="60"/>
      <c r="AD77" s="60"/>
      <c r="AE77" s="60"/>
      <c r="AF77" s="60"/>
      <c r="AG77" s="60"/>
      <c r="AH77" s="60"/>
    </row>
    <row r="78" spans="1:34" hidden="1" outlineLevel="1" x14ac:dyDescent="0.3">
      <c r="A78" s="57">
        <f t="shared" si="8"/>
        <v>42277</v>
      </c>
      <c r="B78" s="58"/>
      <c r="C78" s="59">
        <f t="shared" si="9"/>
        <v>128119.59049999999</v>
      </c>
      <c r="D78" s="61">
        <f t="shared" ref="D78:X86" si="13">D26*D130</f>
        <v>648.75040000000001</v>
      </c>
      <c r="E78" s="63">
        <f t="shared" si="13"/>
        <v>585.75</v>
      </c>
      <c r="F78" s="63">
        <f t="shared" si="13"/>
        <v>6564.9991999999993</v>
      </c>
      <c r="G78" s="61">
        <f t="shared" si="13"/>
        <v>6693.9974999999995</v>
      </c>
      <c r="H78" s="61">
        <f t="shared" si="13"/>
        <v>7368.0039999999999</v>
      </c>
      <c r="I78" s="62">
        <f t="shared" si="13"/>
        <v>2014.3000000000002</v>
      </c>
      <c r="J78" s="62">
        <f t="shared" si="13"/>
        <v>2305.3008</v>
      </c>
      <c r="K78" s="61">
        <f t="shared" si="13"/>
        <v>7881.3019999999997</v>
      </c>
      <c r="L78" s="63">
        <f t="shared" si="13"/>
        <v>8351.3016000000007</v>
      </c>
      <c r="M78" s="63">
        <f t="shared" si="13"/>
        <v>9136.4</v>
      </c>
      <c r="N78" s="61">
        <f t="shared" si="13"/>
        <v>6487.6994999999997</v>
      </c>
      <c r="O78" s="61">
        <f t="shared" si="13"/>
        <v>7673.2975999999999</v>
      </c>
      <c r="P78" s="62">
        <f t="shared" si="13"/>
        <v>2540.5992000000001</v>
      </c>
      <c r="Q78" s="62">
        <f t="shared" si="13"/>
        <v>1698</v>
      </c>
      <c r="R78" s="61">
        <f t="shared" si="13"/>
        <v>1503.1995999999999</v>
      </c>
      <c r="S78" s="63">
        <f t="shared" si="13"/>
        <v>1727.2991999999999</v>
      </c>
      <c r="T78" s="63">
        <f t="shared" si="13"/>
        <v>6031.1880000000001</v>
      </c>
      <c r="U78" s="61">
        <f t="shared" si="13"/>
        <v>8432.8515000000007</v>
      </c>
      <c r="V78" s="61">
        <f t="shared" si="13"/>
        <v>13690.45</v>
      </c>
      <c r="W78" s="62">
        <f t="shared" si="13"/>
        <v>13283.2014</v>
      </c>
      <c r="X78" s="62">
        <f t="shared" si="13"/>
        <v>13501.699000000001</v>
      </c>
      <c r="Y78" s="60"/>
      <c r="Z78" s="60"/>
      <c r="AA78" s="60"/>
      <c r="AB78" s="60"/>
      <c r="AC78" s="60"/>
      <c r="AD78" s="60"/>
      <c r="AE78" s="60"/>
      <c r="AF78" s="60"/>
      <c r="AG78" s="60"/>
      <c r="AH78" s="60"/>
    </row>
    <row r="79" spans="1:34" collapsed="1" x14ac:dyDescent="0.3">
      <c r="A79" s="238">
        <f t="shared" si="8"/>
        <v>42978</v>
      </c>
      <c r="B79" s="58"/>
      <c r="C79" s="59">
        <f t="shared" si="9"/>
        <v>0</v>
      </c>
      <c r="D79" s="243">
        <f t="shared" si="13"/>
        <v>0</v>
      </c>
      <c r="E79" s="214">
        <f t="shared" si="13"/>
        <v>0</v>
      </c>
      <c r="F79" s="214">
        <f t="shared" si="13"/>
        <v>0</v>
      </c>
      <c r="G79" s="214">
        <f t="shared" si="13"/>
        <v>0</v>
      </c>
      <c r="H79" s="214">
        <f t="shared" si="13"/>
        <v>0</v>
      </c>
      <c r="I79" s="214">
        <f t="shared" si="13"/>
        <v>0</v>
      </c>
      <c r="J79" s="215">
        <f t="shared" si="13"/>
        <v>0</v>
      </c>
      <c r="K79" s="215">
        <f t="shared" si="13"/>
        <v>0</v>
      </c>
      <c r="L79" s="214">
        <f t="shared" si="13"/>
        <v>0</v>
      </c>
      <c r="M79" s="214">
        <f t="shared" si="13"/>
        <v>0</v>
      </c>
      <c r="N79" s="214">
        <f t="shared" si="13"/>
        <v>0</v>
      </c>
      <c r="O79" s="214">
        <f t="shared" si="13"/>
        <v>0</v>
      </c>
      <c r="P79" s="214">
        <f t="shared" si="13"/>
        <v>0</v>
      </c>
      <c r="Q79" s="215">
        <f t="shared" si="13"/>
        <v>0</v>
      </c>
      <c r="R79" s="215">
        <f t="shared" si="13"/>
        <v>0</v>
      </c>
      <c r="S79" s="214">
        <f t="shared" si="13"/>
        <v>0</v>
      </c>
      <c r="T79" s="214">
        <f t="shared" si="13"/>
        <v>0</v>
      </c>
      <c r="U79" s="214">
        <f t="shared" si="13"/>
        <v>0</v>
      </c>
      <c r="V79" s="214">
        <f t="shared" si="13"/>
        <v>0</v>
      </c>
      <c r="W79" s="214">
        <f t="shared" si="13"/>
        <v>0</v>
      </c>
      <c r="X79" s="215">
        <f t="shared" si="13"/>
        <v>0</v>
      </c>
      <c r="Y79" s="246"/>
      <c r="Z79" s="246"/>
      <c r="AA79" s="246"/>
      <c r="AB79" s="246"/>
      <c r="AC79" s="246"/>
      <c r="AD79" s="246"/>
      <c r="AE79" s="246"/>
      <c r="AF79" s="246"/>
      <c r="AG79" s="246"/>
      <c r="AH79" s="247"/>
    </row>
    <row r="80" spans="1:34" x14ac:dyDescent="0.3">
      <c r="A80" s="239">
        <f t="shared" si="8"/>
        <v>42985</v>
      </c>
      <c r="B80" s="58"/>
      <c r="C80" s="59">
        <f>SUM(D80:AH80)</f>
        <v>0</v>
      </c>
      <c r="D80" s="244">
        <f t="shared" si="13"/>
        <v>0</v>
      </c>
      <c r="E80" s="218">
        <f t="shared" si="13"/>
        <v>0</v>
      </c>
      <c r="F80" s="218">
        <f t="shared" si="13"/>
        <v>0</v>
      </c>
      <c r="G80" s="218">
        <f t="shared" si="13"/>
        <v>0</v>
      </c>
      <c r="H80" s="218">
        <f t="shared" si="13"/>
        <v>0</v>
      </c>
      <c r="I80" s="218">
        <f t="shared" si="13"/>
        <v>0</v>
      </c>
      <c r="J80" s="219">
        <f t="shared" si="13"/>
        <v>0</v>
      </c>
      <c r="K80" s="219">
        <f t="shared" si="13"/>
        <v>0</v>
      </c>
      <c r="L80" s="218">
        <f t="shared" si="13"/>
        <v>0</v>
      </c>
      <c r="M80" s="218">
        <f t="shared" si="13"/>
        <v>0</v>
      </c>
      <c r="N80" s="218">
        <f t="shared" si="13"/>
        <v>0</v>
      </c>
      <c r="O80" s="218">
        <f t="shared" si="13"/>
        <v>0</v>
      </c>
      <c r="P80" s="218">
        <f t="shared" si="13"/>
        <v>0</v>
      </c>
      <c r="Q80" s="219">
        <f t="shared" si="13"/>
        <v>0</v>
      </c>
      <c r="R80" s="219">
        <f t="shared" si="13"/>
        <v>0</v>
      </c>
      <c r="S80" s="218">
        <f t="shared" si="13"/>
        <v>0</v>
      </c>
      <c r="T80" s="218">
        <f t="shared" si="13"/>
        <v>0</v>
      </c>
      <c r="U80" s="218">
        <f t="shared" si="13"/>
        <v>0</v>
      </c>
      <c r="V80" s="218">
        <f t="shared" si="13"/>
        <v>0</v>
      </c>
      <c r="W80" s="218">
        <f t="shared" si="13"/>
        <v>0</v>
      </c>
      <c r="X80" s="219">
        <f t="shared" si="13"/>
        <v>0</v>
      </c>
      <c r="Y80" s="248"/>
      <c r="Z80" s="248"/>
      <c r="AA80" s="248"/>
      <c r="AB80" s="248"/>
      <c r="AC80" s="248"/>
      <c r="AD80" s="248"/>
      <c r="AE80" s="248"/>
      <c r="AF80" s="248"/>
      <c r="AG80" s="248"/>
      <c r="AH80" s="249"/>
    </row>
    <row r="81" spans="1:34" x14ac:dyDescent="0.3">
      <c r="A81" s="239">
        <f t="shared" si="8"/>
        <v>42992</v>
      </c>
      <c r="B81" s="58"/>
      <c r="C81" s="59">
        <f t="shared" ref="C81:C92" si="14">SUM(D81:AH81)</f>
        <v>0</v>
      </c>
      <c r="D81" s="244">
        <f t="shared" si="13"/>
        <v>0</v>
      </c>
      <c r="E81" s="218">
        <f t="shared" si="13"/>
        <v>0</v>
      </c>
      <c r="F81" s="218">
        <f t="shared" si="13"/>
        <v>0</v>
      </c>
      <c r="G81" s="218">
        <f t="shared" si="13"/>
        <v>0</v>
      </c>
      <c r="H81" s="218">
        <f t="shared" si="13"/>
        <v>0</v>
      </c>
      <c r="I81" s="218">
        <f t="shared" si="13"/>
        <v>0</v>
      </c>
      <c r="J81" s="219">
        <f t="shared" si="13"/>
        <v>0</v>
      </c>
      <c r="K81" s="219">
        <f t="shared" si="13"/>
        <v>0</v>
      </c>
      <c r="L81" s="218">
        <f t="shared" si="13"/>
        <v>0</v>
      </c>
      <c r="M81" s="218">
        <f t="shared" si="13"/>
        <v>0</v>
      </c>
      <c r="N81" s="218">
        <f t="shared" si="13"/>
        <v>0</v>
      </c>
      <c r="O81" s="218">
        <f t="shared" si="13"/>
        <v>0</v>
      </c>
      <c r="P81" s="218">
        <f t="shared" si="13"/>
        <v>0</v>
      </c>
      <c r="Q81" s="219">
        <f t="shared" si="13"/>
        <v>0</v>
      </c>
      <c r="R81" s="219">
        <f t="shared" si="13"/>
        <v>0</v>
      </c>
      <c r="S81" s="218">
        <f t="shared" si="13"/>
        <v>0</v>
      </c>
      <c r="T81" s="218">
        <f t="shared" si="13"/>
        <v>0</v>
      </c>
      <c r="U81" s="218">
        <f t="shared" si="13"/>
        <v>0</v>
      </c>
      <c r="V81" s="218">
        <f t="shared" si="13"/>
        <v>0</v>
      </c>
      <c r="W81" s="218">
        <f t="shared" si="13"/>
        <v>0</v>
      </c>
      <c r="X81" s="219">
        <f t="shared" si="13"/>
        <v>0</v>
      </c>
      <c r="Y81" s="248"/>
      <c r="Z81" s="248"/>
      <c r="AA81" s="248"/>
      <c r="AB81" s="248"/>
      <c r="AC81" s="248"/>
      <c r="AD81" s="248"/>
      <c r="AE81" s="248"/>
      <c r="AF81" s="248"/>
      <c r="AG81" s="248"/>
      <c r="AH81" s="249"/>
    </row>
    <row r="82" spans="1:34" x14ac:dyDescent="0.3">
      <c r="A82" s="239">
        <f t="shared" si="8"/>
        <v>42999</v>
      </c>
      <c r="B82" s="58"/>
      <c r="C82" s="59">
        <f t="shared" si="14"/>
        <v>0</v>
      </c>
      <c r="D82" s="244">
        <f t="shared" si="13"/>
        <v>0</v>
      </c>
      <c r="E82" s="218">
        <f t="shared" si="13"/>
        <v>0</v>
      </c>
      <c r="F82" s="218">
        <f t="shared" si="13"/>
        <v>0</v>
      </c>
      <c r="G82" s="218">
        <f t="shared" si="13"/>
        <v>0</v>
      </c>
      <c r="H82" s="218">
        <f t="shared" si="13"/>
        <v>0</v>
      </c>
      <c r="I82" s="218">
        <f t="shared" si="13"/>
        <v>0</v>
      </c>
      <c r="J82" s="219">
        <f t="shared" si="13"/>
        <v>0</v>
      </c>
      <c r="K82" s="219">
        <f t="shared" si="13"/>
        <v>0</v>
      </c>
      <c r="L82" s="218">
        <f t="shared" si="13"/>
        <v>0</v>
      </c>
      <c r="M82" s="218">
        <f t="shared" si="13"/>
        <v>0</v>
      </c>
      <c r="N82" s="218">
        <f t="shared" si="13"/>
        <v>0</v>
      </c>
      <c r="O82" s="218">
        <f t="shared" si="13"/>
        <v>0</v>
      </c>
      <c r="P82" s="218">
        <f t="shared" si="13"/>
        <v>0</v>
      </c>
      <c r="Q82" s="219">
        <f t="shared" si="13"/>
        <v>0</v>
      </c>
      <c r="R82" s="219">
        <f t="shared" si="13"/>
        <v>0</v>
      </c>
      <c r="S82" s="218">
        <f t="shared" si="13"/>
        <v>0</v>
      </c>
      <c r="T82" s="218">
        <f t="shared" si="13"/>
        <v>0</v>
      </c>
      <c r="U82" s="218">
        <f t="shared" si="13"/>
        <v>0</v>
      </c>
      <c r="V82" s="218">
        <f t="shared" si="13"/>
        <v>0</v>
      </c>
      <c r="W82" s="218">
        <f t="shared" si="13"/>
        <v>0</v>
      </c>
      <c r="X82" s="219">
        <f t="shared" si="13"/>
        <v>0</v>
      </c>
      <c r="Y82" s="248"/>
      <c r="Z82" s="248"/>
      <c r="AA82" s="248"/>
      <c r="AB82" s="248"/>
      <c r="AC82" s="248"/>
      <c r="AD82" s="248"/>
      <c r="AE82" s="248"/>
      <c r="AF82" s="248"/>
      <c r="AG82" s="248"/>
      <c r="AH82" s="249"/>
    </row>
    <row r="83" spans="1:34" hidden="1" x14ac:dyDescent="0.3">
      <c r="A83" s="239">
        <f t="shared" si="8"/>
        <v>43006</v>
      </c>
      <c r="B83" s="58"/>
      <c r="C83" s="59">
        <f t="shared" si="14"/>
        <v>0</v>
      </c>
      <c r="D83" s="244">
        <f t="shared" si="13"/>
        <v>0</v>
      </c>
      <c r="E83" s="218">
        <f t="shared" si="13"/>
        <v>0</v>
      </c>
      <c r="F83" s="218">
        <f t="shared" si="13"/>
        <v>0</v>
      </c>
      <c r="G83" s="218">
        <f t="shared" si="13"/>
        <v>0</v>
      </c>
      <c r="H83" s="218">
        <f t="shared" si="13"/>
        <v>0</v>
      </c>
      <c r="I83" s="218">
        <f t="shared" si="13"/>
        <v>0</v>
      </c>
      <c r="J83" s="219">
        <f t="shared" si="13"/>
        <v>0</v>
      </c>
      <c r="K83" s="219">
        <f t="shared" si="13"/>
        <v>0</v>
      </c>
      <c r="L83" s="218">
        <f t="shared" si="13"/>
        <v>0</v>
      </c>
      <c r="M83" s="218">
        <f t="shared" si="13"/>
        <v>0</v>
      </c>
      <c r="N83" s="218">
        <f t="shared" si="13"/>
        <v>0</v>
      </c>
      <c r="O83" s="218">
        <f t="shared" si="13"/>
        <v>0</v>
      </c>
      <c r="P83" s="218">
        <f t="shared" si="13"/>
        <v>0</v>
      </c>
      <c r="Q83" s="219">
        <f t="shared" si="13"/>
        <v>0</v>
      </c>
      <c r="R83" s="219">
        <f t="shared" si="13"/>
        <v>0</v>
      </c>
      <c r="S83" s="218">
        <f t="shared" si="13"/>
        <v>0</v>
      </c>
      <c r="T83" s="218">
        <f t="shared" si="13"/>
        <v>0</v>
      </c>
      <c r="U83" s="218">
        <f t="shared" si="13"/>
        <v>0</v>
      </c>
      <c r="V83" s="218">
        <f t="shared" si="13"/>
        <v>0</v>
      </c>
      <c r="W83" s="218">
        <f t="shared" si="13"/>
        <v>0</v>
      </c>
      <c r="X83" s="219">
        <f t="shared" si="13"/>
        <v>0</v>
      </c>
      <c r="Y83" s="248"/>
      <c r="Z83" s="248"/>
      <c r="AA83" s="248"/>
      <c r="AB83" s="248"/>
      <c r="AC83" s="248"/>
      <c r="AD83" s="248"/>
      <c r="AE83" s="248"/>
      <c r="AF83" s="248"/>
      <c r="AG83" s="248"/>
      <c r="AH83" s="249"/>
    </row>
    <row r="84" spans="1:34" hidden="1" x14ac:dyDescent="0.3">
      <c r="A84" s="239">
        <f t="shared" si="8"/>
        <v>43013</v>
      </c>
      <c r="B84" s="58"/>
      <c r="C84" s="59">
        <f t="shared" si="14"/>
        <v>0</v>
      </c>
      <c r="D84" s="244">
        <f t="shared" si="13"/>
        <v>0</v>
      </c>
      <c r="E84" s="218">
        <f t="shared" si="13"/>
        <v>0</v>
      </c>
      <c r="F84" s="218">
        <f t="shared" si="13"/>
        <v>0</v>
      </c>
      <c r="G84" s="218">
        <f t="shared" si="13"/>
        <v>0</v>
      </c>
      <c r="H84" s="218">
        <f t="shared" si="13"/>
        <v>0</v>
      </c>
      <c r="I84" s="218">
        <f t="shared" si="13"/>
        <v>0</v>
      </c>
      <c r="J84" s="219">
        <f>J32*J136</f>
        <v>0</v>
      </c>
      <c r="K84" s="219">
        <f t="shared" si="13"/>
        <v>0</v>
      </c>
      <c r="L84" s="218">
        <f t="shared" si="13"/>
        <v>0</v>
      </c>
      <c r="M84" s="218">
        <f t="shared" si="13"/>
        <v>0</v>
      </c>
      <c r="N84" s="218">
        <f t="shared" si="13"/>
        <v>0</v>
      </c>
      <c r="O84" s="218">
        <f t="shared" si="13"/>
        <v>0</v>
      </c>
      <c r="P84" s="218">
        <f t="shared" si="13"/>
        <v>0</v>
      </c>
      <c r="Q84" s="219">
        <f t="shared" si="13"/>
        <v>0</v>
      </c>
      <c r="R84" s="219">
        <f t="shared" si="13"/>
        <v>0</v>
      </c>
      <c r="S84" s="218">
        <f t="shared" si="13"/>
        <v>0</v>
      </c>
      <c r="T84" s="218">
        <f t="shared" si="13"/>
        <v>0</v>
      </c>
      <c r="U84" s="218">
        <f t="shared" si="13"/>
        <v>0</v>
      </c>
      <c r="V84" s="218">
        <f t="shared" si="13"/>
        <v>0</v>
      </c>
      <c r="W84" s="218">
        <f t="shared" si="13"/>
        <v>0</v>
      </c>
      <c r="X84" s="219">
        <f t="shared" si="13"/>
        <v>0</v>
      </c>
      <c r="Y84" s="248"/>
      <c r="Z84" s="248"/>
      <c r="AA84" s="248"/>
      <c r="AB84" s="248"/>
      <c r="AC84" s="248"/>
      <c r="AD84" s="248"/>
      <c r="AE84" s="248"/>
      <c r="AF84" s="248"/>
      <c r="AG84" s="248"/>
      <c r="AH84" s="249"/>
    </row>
    <row r="85" spans="1:34" hidden="1" outlineLevel="1" x14ac:dyDescent="0.3">
      <c r="A85" s="239">
        <f t="shared" si="8"/>
        <v>43020</v>
      </c>
      <c r="B85" s="58"/>
      <c r="C85" s="59">
        <f t="shared" si="14"/>
        <v>0</v>
      </c>
      <c r="D85" s="244">
        <f t="shared" si="13"/>
        <v>0</v>
      </c>
      <c r="E85" s="218">
        <f t="shared" si="13"/>
        <v>0</v>
      </c>
      <c r="F85" s="218">
        <f t="shared" si="13"/>
        <v>0</v>
      </c>
      <c r="G85" s="218">
        <f t="shared" si="13"/>
        <v>0</v>
      </c>
      <c r="H85" s="218">
        <f t="shared" si="13"/>
        <v>0</v>
      </c>
      <c r="I85" s="218">
        <f t="shared" si="13"/>
        <v>0</v>
      </c>
      <c r="J85" s="219">
        <f t="shared" si="13"/>
        <v>0</v>
      </c>
      <c r="K85" s="219">
        <f t="shared" si="13"/>
        <v>0</v>
      </c>
      <c r="L85" s="218">
        <f t="shared" si="13"/>
        <v>0</v>
      </c>
      <c r="M85" s="218">
        <f t="shared" si="13"/>
        <v>0</v>
      </c>
      <c r="N85" s="218">
        <f t="shared" si="13"/>
        <v>0</v>
      </c>
      <c r="O85" s="218">
        <f t="shared" si="13"/>
        <v>0</v>
      </c>
      <c r="P85" s="218">
        <f t="shared" si="13"/>
        <v>0</v>
      </c>
      <c r="Q85" s="219">
        <f t="shared" si="13"/>
        <v>0</v>
      </c>
      <c r="R85" s="219">
        <f t="shared" si="13"/>
        <v>0</v>
      </c>
      <c r="S85" s="218">
        <f t="shared" si="13"/>
        <v>0</v>
      </c>
      <c r="T85" s="218">
        <f t="shared" si="13"/>
        <v>0</v>
      </c>
      <c r="U85" s="218">
        <f t="shared" si="13"/>
        <v>0</v>
      </c>
      <c r="V85" s="218">
        <f t="shared" si="13"/>
        <v>0</v>
      </c>
      <c r="W85" s="218">
        <f t="shared" si="13"/>
        <v>0</v>
      </c>
      <c r="X85" s="219">
        <f t="shared" si="13"/>
        <v>0</v>
      </c>
      <c r="Y85" s="248"/>
      <c r="Z85" s="248"/>
      <c r="AA85" s="248"/>
      <c r="AB85" s="248"/>
      <c r="AC85" s="248"/>
      <c r="AD85" s="248"/>
      <c r="AE85" s="248"/>
      <c r="AF85" s="248"/>
      <c r="AG85" s="248"/>
      <c r="AH85" s="249"/>
    </row>
    <row r="86" spans="1:34" hidden="1" outlineLevel="1" x14ac:dyDescent="0.3">
      <c r="A86" s="239">
        <f t="shared" si="8"/>
        <v>43027</v>
      </c>
      <c r="B86" s="58"/>
      <c r="C86" s="59">
        <f t="shared" si="14"/>
        <v>0</v>
      </c>
      <c r="D86" s="244">
        <f t="shared" si="13"/>
        <v>0</v>
      </c>
      <c r="E86" s="218">
        <f t="shared" si="13"/>
        <v>0</v>
      </c>
      <c r="F86" s="218">
        <f t="shared" si="13"/>
        <v>0</v>
      </c>
      <c r="G86" s="218">
        <f t="shared" si="13"/>
        <v>0</v>
      </c>
      <c r="H86" s="218">
        <f t="shared" si="13"/>
        <v>0</v>
      </c>
      <c r="I86" s="218">
        <f t="shared" si="13"/>
        <v>0</v>
      </c>
      <c r="J86" s="219">
        <f t="shared" si="13"/>
        <v>0</v>
      </c>
      <c r="K86" s="219">
        <f t="shared" si="13"/>
        <v>0</v>
      </c>
      <c r="L86" s="218">
        <f t="shared" ref="L86:X86" si="15">L34*L138</f>
        <v>0</v>
      </c>
      <c r="M86" s="218">
        <f t="shared" si="15"/>
        <v>0</v>
      </c>
      <c r="N86" s="218">
        <f t="shared" si="15"/>
        <v>0</v>
      </c>
      <c r="O86" s="218">
        <f t="shared" si="15"/>
        <v>0</v>
      </c>
      <c r="P86" s="218">
        <f t="shared" si="15"/>
        <v>0</v>
      </c>
      <c r="Q86" s="219">
        <f t="shared" si="15"/>
        <v>0</v>
      </c>
      <c r="R86" s="219">
        <f t="shared" si="15"/>
        <v>0</v>
      </c>
      <c r="S86" s="218">
        <f t="shared" si="15"/>
        <v>0</v>
      </c>
      <c r="T86" s="218">
        <f t="shared" si="15"/>
        <v>0</v>
      </c>
      <c r="U86" s="218">
        <f t="shared" si="15"/>
        <v>0</v>
      </c>
      <c r="V86" s="218">
        <f t="shared" si="15"/>
        <v>0</v>
      </c>
      <c r="W86" s="218">
        <f t="shared" si="15"/>
        <v>0</v>
      </c>
      <c r="X86" s="219">
        <f t="shared" si="15"/>
        <v>0</v>
      </c>
      <c r="Y86" s="248"/>
      <c r="Z86" s="248"/>
      <c r="AA86" s="248"/>
      <c r="AB86" s="248"/>
      <c r="AC86" s="248"/>
      <c r="AD86" s="248"/>
      <c r="AE86" s="248"/>
      <c r="AF86" s="248"/>
      <c r="AG86" s="248"/>
      <c r="AH86" s="249"/>
    </row>
    <row r="87" spans="1:34" hidden="1" outlineLevel="1" x14ac:dyDescent="0.3">
      <c r="A87" s="239">
        <f t="shared" si="8"/>
        <v>43034</v>
      </c>
      <c r="B87" s="58"/>
      <c r="C87" s="59">
        <f t="shared" si="14"/>
        <v>0</v>
      </c>
      <c r="D87" s="244">
        <f t="shared" ref="D87:X92" si="16">D35*D139</f>
        <v>0</v>
      </c>
      <c r="E87" s="218">
        <f t="shared" si="16"/>
        <v>0</v>
      </c>
      <c r="F87" s="218">
        <f t="shared" si="16"/>
        <v>0</v>
      </c>
      <c r="G87" s="218">
        <f t="shared" si="16"/>
        <v>0</v>
      </c>
      <c r="H87" s="218">
        <f t="shared" si="16"/>
        <v>0</v>
      </c>
      <c r="I87" s="218">
        <f t="shared" si="16"/>
        <v>0</v>
      </c>
      <c r="J87" s="219">
        <f t="shared" si="16"/>
        <v>0</v>
      </c>
      <c r="K87" s="219">
        <f t="shared" si="16"/>
        <v>0</v>
      </c>
      <c r="L87" s="218">
        <f t="shared" si="16"/>
        <v>0</v>
      </c>
      <c r="M87" s="218">
        <f t="shared" si="16"/>
        <v>0</v>
      </c>
      <c r="N87" s="218">
        <f t="shared" si="16"/>
        <v>0</v>
      </c>
      <c r="O87" s="218">
        <f t="shared" si="16"/>
        <v>0</v>
      </c>
      <c r="P87" s="218">
        <f t="shared" si="16"/>
        <v>0</v>
      </c>
      <c r="Q87" s="219">
        <f t="shared" si="16"/>
        <v>0</v>
      </c>
      <c r="R87" s="219">
        <f t="shared" si="16"/>
        <v>0</v>
      </c>
      <c r="S87" s="218">
        <f t="shared" si="16"/>
        <v>0</v>
      </c>
      <c r="T87" s="218">
        <f t="shared" si="16"/>
        <v>0</v>
      </c>
      <c r="U87" s="218">
        <f t="shared" si="16"/>
        <v>0</v>
      </c>
      <c r="V87" s="218">
        <f t="shared" si="16"/>
        <v>0</v>
      </c>
      <c r="W87" s="218">
        <f t="shared" si="16"/>
        <v>0</v>
      </c>
      <c r="X87" s="219">
        <f t="shared" si="16"/>
        <v>0</v>
      </c>
      <c r="Y87" s="248"/>
      <c r="Z87" s="248"/>
      <c r="AA87" s="248"/>
      <c r="AB87" s="248"/>
      <c r="AC87" s="248"/>
      <c r="AD87" s="248"/>
      <c r="AE87" s="248"/>
      <c r="AF87" s="248"/>
      <c r="AG87" s="248"/>
      <c r="AH87" s="249"/>
    </row>
    <row r="88" spans="1:34" hidden="1" outlineLevel="1" x14ac:dyDescent="0.3">
      <c r="A88" s="239">
        <f t="shared" si="8"/>
        <v>43041</v>
      </c>
      <c r="B88" s="58"/>
      <c r="C88" s="59">
        <f t="shared" si="14"/>
        <v>0</v>
      </c>
      <c r="D88" s="244">
        <f t="shared" si="16"/>
        <v>0</v>
      </c>
      <c r="E88" s="218">
        <f t="shared" si="16"/>
        <v>0</v>
      </c>
      <c r="F88" s="218">
        <f t="shared" si="16"/>
        <v>0</v>
      </c>
      <c r="G88" s="218">
        <f t="shared" si="16"/>
        <v>0</v>
      </c>
      <c r="H88" s="218">
        <f t="shared" si="16"/>
        <v>0</v>
      </c>
      <c r="I88" s="218">
        <f t="shared" si="16"/>
        <v>0</v>
      </c>
      <c r="J88" s="219">
        <f t="shared" si="16"/>
        <v>0</v>
      </c>
      <c r="K88" s="219">
        <f t="shared" si="16"/>
        <v>0</v>
      </c>
      <c r="L88" s="218">
        <f t="shared" si="16"/>
        <v>0</v>
      </c>
      <c r="M88" s="218">
        <f t="shared" si="16"/>
        <v>0</v>
      </c>
      <c r="N88" s="218">
        <f t="shared" si="16"/>
        <v>0</v>
      </c>
      <c r="O88" s="218">
        <f t="shared" si="16"/>
        <v>0</v>
      </c>
      <c r="P88" s="218">
        <f t="shared" si="16"/>
        <v>0</v>
      </c>
      <c r="Q88" s="219">
        <f t="shared" si="16"/>
        <v>0</v>
      </c>
      <c r="R88" s="219">
        <f t="shared" si="16"/>
        <v>0</v>
      </c>
      <c r="S88" s="218">
        <f t="shared" si="16"/>
        <v>0</v>
      </c>
      <c r="T88" s="218">
        <f t="shared" si="16"/>
        <v>0</v>
      </c>
      <c r="U88" s="218">
        <f t="shared" si="16"/>
        <v>0</v>
      </c>
      <c r="V88" s="218">
        <f t="shared" si="16"/>
        <v>0</v>
      </c>
      <c r="W88" s="218">
        <f t="shared" si="16"/>
        <v>0</v>
      </c>
      <c r="X88" s="219">
        <f t="shared" si="16"/>
        <v>0</v>
      </c>
      <c r="Y88" s="248"/>
      <c r="Z88" s="248"/>
      <c r="AA88" s="248"/>
      <c r="AB88" s="248"/>
      <c r="AC88" s="248"/>
      <c r="AD88" s="248"/>
      <c r="AE88" s="248"/>
      <c r="AF88" s="248"/>
      <c r="AG88" s="248"/>
      <c r="AH88" s="249"/>
    </row>
    <row r="89" spans="1:34" hidden="1" outlineLevel="1" x14ac:dyDescent="0.3">
      <c r="A89" s="239">
        <f t="shared" si="8"/>
        <v>43048</v>
      </c>
      <c r="B89" s="58"/>
      <c r="C89" s="59">
        <f t="shared" si="14"/>
        <v>0</v>
      </c>
      <c r="D89" s="244">
        <f t="shared" si="16"/>
        <v>0</v>
      </c>
      <c r="E89" s="218">
        <f t="shared" si="16"/>
        <v>0</v>
      </c>
      <c r="F89" s="218">
        <f t="shared" si="16"/>
        <v>0</v>
      </c>
      <c r="G89" s="218">
        <f t="shared" si="16"/>
        <v>0</v>
      </c>
      <c r="H89" s="218">
        <f t="shared" si="16"/>
        <v>0</v>
      </c>
      <c r="I89" s="218">
        <f t="shared" si="16"/>
        <v>0</v>
      </c>
      <c r="J89" s="219">
        <f t="shared" si="16"/>
        <v>0</v>
      </c>
      <c r="K89" s="219">
        <f t="shared" si="16"/>
        <v>0</v>
      </c>
      <c r="L89" s="218">
        <f t="shared" si="16"/>
        <v>0</v>
      </c>
      <c r="M89" s="218">
        <f t="shared" si="16"/>
        <v>0</v>
      </c>
      <c r="N89" s="218">
        <f t="shared" si="16"/>
        <v>0</v>
      </c>
      <c r="O89" s="218">
        <f t="shared" si="16"/>
        <v>0</v>
      </c>
      <c r="P89" s="218">
        <f t="shared" si="16"/>
        <v>0</v>
      </c>
      <c r="Q89" s="219">
        <f t="shared" si="16"/>
        <v>0</v>
      </c>
      <c r="R89" s="219">
        <f t="shared" si="16"/>
        <v>0</v>
      </c>
      <c r="S89" s="218">
        <f t="shared" si="16"/>
        <v>0</v>
      </c>
      <c r="T89" s="218">
        <f t="shared" si="16"/>
        <v>0</v>
      </c>
      <c r="U89" s="218">
        <f t="shared" si="16"/>
        <v>0</v>
      </c>
      <c r="V89" s="218">
        <f t="shared" si="16"/>
        <v>0</v>
      </c>
      <c r="W89" s="218">
        <f t="shared" si="16"/>
        <v>0</v>
      </c>
      <c r="X89" s="219">
        <f t="shared" si="16"/>
        <v>0</v>
      </c>
      <c r="Y89" s="248"/>
      <c r="Z89" s="248"/>
      <c r="AA89" s="248"/>
      <c r="AB89" s="248"/>
      <c r="AC89" s="248"/>
      <c r="AD89" s="248"/>
      <c r="AE89" s="248"/>
      <c r="AF89" s="248"/>
      <c r="AG89" s="248"/>
      <c r="AH89" s="249"/>
    </row>
    <row r="90" spans="1:34" hidden="1" outlineLevel="1" x14ac:dyDescent="0.3">
      <c r="A90" s="239">
        <f t="shared" si="8"/>
        <v>43055</v>
      </c>
      <c r="B90" s="58"/>
      <c r="C90" s="59">
        <f t="shared" si="14"/>
        <v>0</v>
      </c>
      <c r="D90" s="244">
        <f t="shared" si="16"/>
        <v>0</v>
      </c>
      <c r="E90" s="218">
        <f t="shared" si="16"/>
        <v>0</v>
      </c>
      <c r="F90" s="218">
        <f t="shared" si="16"/>
        <v>0</v>
      </c>
      <c r="G90" s="218">
        <f t="shared" si="16"/>
        <v>0</v>
      </c>
      <c r="H90" s="218">
        <f t="shared" si="16"/>
        <v>0</v>
      </c>
      <c r="I90" s="218">
        <f t="shared" si="16"/>
        <v>0</v>
      </c>
      <c r="J90" s="219">
        <f t="shared" si="16"/>
        <v>0</v>
      </c>
      <c r="K90" s="219">
        <f t="shared" si="16"/>
        <v>0</v>
      </c>
      <c r="L90" s="218">
        <f t="shared" si="16"/>
        <v>0</v>
      </c>
      <c r="M90" s="218">
        <f t="shared" si="16"/>
        <v>0</v>
      </c>
      <c r="N90" s="218">
        <f t="shared" si="16"/>
        <v>0</v>
      </c>
      <c r="O90" s="218">
        <f t="shared" si="16"/>
        <v>0</v>
      </c>
      <c r="P90" s="218">
        <f t="shared" si="16"/>
        <v>0</v>
      </c>
      <c r="Q90" s="219">
        <f t="shared" si="16"/>
        <v>0</v>
      </c>
      <c r="R90" s="219">
        <f t="shared" si="16"/>
        <v>0</v>
      </c>
      <c r="S90" s="218">
        <f t="shared" si="16"/>
        <v>0</v>
      </c>
      <c r="T90" s="218">
        <f t="shared" si="16"/>
        <v>0</v>
      </c>
      <c r="U90" s="218">
        <f t="shared" si="16"/>
        <v>0</v>
      </c>
      <c r="V90" s="218">
        <f t="shared" si="16"/>
        <v>0</v>
      </c>
      <c r="W90" s="218">
        <f t="shared" si="16"/>
        <v>0</v>
      </c>
      <c r="X90" s="219">
        <f t="shared" si="16"/>
        <v>0</v>
      </c>
      <c r="Y90" s="248"/>
      <c r="Z90" s="248"/>
      <c r="AA90" s="248"/>
      <c r="AB90" s="248"/>
      <c r="AC90" s="248"/>
      <c r="AD90" s="248"/>
      <c r="AE90" s="248"/>
      <c r="AF90" s="248"/>
      <c r="AG90" s="248"/>
      <c r="AH90" s="249"/>
    </row>
    <row r="91" spans="1:34" hidden="1" outlineLevel="1" x14ac:dyDescent="0.3">
      <c r="A91" s="239">
        <f t="shared" si="8"/>
        <v>43062</v>
      </c>
      <c r="B91" s="58"/>
      <c r="C91" s="59">
        <f t="shared" si="14"/>
        <v>0</v>
      </c>
      <c r="D91" s="244">
        <f t="shared" si="16"/>
        <v>0</v>
      </c>
      <c r="E91" s="218">
        <f t="shared" si="16"/>
        <v>0</v>
      </c>
      <c r="F91" s="218">
        <f t="shared" si="16"/>
        <v>0</v>
      </c>
      <c r="G91" s="218">
        <f t="shared" si="16"/>
        <v>0</v>
      </c>
      <c r="H91" s="218">
        <f t="shared" si="16"/>
        <v>0</v>
      </c>
      <c r="I91" s="218">
        <f t="shared" si="16"/>
        <v>0</v>
      </c>
      <c r="J91" s="219">
        <f t="shared" si="16"/>
        <v>0</v>
      </c>
      <c r="K91" s="219">
        <f t="shared" si="16"/>
        <v>0</v>
      </c>
      <c r="L91" s="218">
        <f t="shared" si="16"/>
        <v>0</v>
      </c>
      <c r="M91" s="218">
        <f t="shared" si="16"/>
        <v>0</v>
      </c>
      <c r="N91" s="218">
        <f t="shared" si="16"/>
        <v>0</v>
      </c>
      <c r="O91" s="218">
        <f t="shared" si="16"/>
        <v>0</v>
      </c>
      <c r="P91" s="218">
        <f t="shared" si="16"/>
        <v>0</v>
      </c>
      <c r="Q91" s="219">
        <f t="shared" si="16"/>
        <v>0</v>
      </c>
      <c r="R91" s="219">
        <f t="shared" si="16"/>
        <v>0</v>
      </c>
      <c r="S91" s="218">
        <f t="shared" si="16"/>
        <v>0</v>
      </c>
      <c r="T91" s="218">
        <f t="shared" si="16"/>
        <v>0</v>
      </c>
      <c r="U91" s="218">
        <f t="shared" si="16"/>
        <v>0</v>
      </c>
      <c r="V91" s="218">
        <f t="shared" si="16"/>
        <v>0</v>
      </c>
      <c r="W91" s="218">
        <f t="shared" si="16"/>
        <v>0</v>
      </c>
      <c r="X91" s="219">
        <f t="shared" si="16"/>
        <v>0</v>
      </c>
      <c r="Y91" s="248"/>
      <c r="Z91" s="248"/>
      <c r="AA91" s="248"/>
      <c r="AB91" s="248"/>
      <c r="AC91" s="248"/>
      <c r="AD91" s="248"/>
      <c r="AE91" s="248"/>
      <c r="AF91" s="248"/>
      <c r="AG91" s="248"/>
      <c r="AH91" s="249"/>
    </row>
    <row r="92" spans="1:34" hidden="1" outlineLevel="1" x14ac:dyDescent="0.3">
      <c r="A92" s="240">
        <f t="shared" si="8"/>
        <v>43069</v>
      </c>
      <c r="B92" s="58"/>
      <c r="C92" s="59">
        <f t="shared" si="14"/>
        <v>0</v>
      </c>
      <c r="D92" s="245">
        <f t="shared" si="16"/>
        <v>0</v>
      </c>
      <c r="E92" s="222">
        <f t="shared" si="16"/>
        <v>0</v>
      </c>
      <c r="F92" s="222">
        <f t="shared" si="16"/>
        <v>0</v>
      </c>
      <c r="G92" s="222">
        <f t="shared" si="16"/>
        <v>0</v>
      </c>
      <c r="H92" s="222">
        <f t="shared" si="16"/>
        <v>0</v>
      </c>
      <c r="I92" s="222">
        <f t="shared" si="16"/>
        <v>0</v>
      </c>
      <c r="J92" s="223">
        <f t="shared" si="16"/>
        <v>0</v>
      </c>
      <c r="K92" s="223">
        <f t="shared" si="16"/>
        <v>0</v>
      </c>
      <c r="L92" s="222">
        <f t="shared" si="16"/>
        <v>0</v>
      </c>
      <c r="M92" s="222">
        <f t="shared" si="16"/>
        <v>0</v>
      </c>
      <c r="N92" s="222">
        <f t="shared" si="16"/>
        <v>0</v>
      </c>
      <c r="O92" s="222">
        <f t="shared" si="16"/>
        <v>0</v>
      </c>
      <c r="P92" s="222">
        <f t="shared" si="16"/>
        <v>0</v>
      </c>
      <c r="Q92" s="223">
        <f t="shared" si="16"/>
        <v>0</v>
      </c>
      <c r="R92" s="223">
        <f t="shared" si="16"/>
        <v>0</v>
      </c>
      <c r="S92" s="222">
        <f t="shared" si="16"/>
        <v>0</v>
      </c>
      <c r="T92" s="222">
        <f t="shared" si="16"/>
        <v>0</v>
      </c>
      <c r="U92" s="222">
        <f t="shared" si="16"/>
        <v>0</v>
      </c>
      <c r="V92" s="222">
        <f t="shared" si="16"/>
        <v>0</v>
      </c>
      <c r="W92" s="222">
        <f t="shared" si="16"/>
        <v>0</v>
      </c>
      <c r="X92" s="223">
        <f t="shared" si="16"/>
        <v>0</v>
      </c>
      <c r="Y92" s="250"/>
      <c r="Z92" s="250"/>
      <c r="AA92" s="250"/>
      <c r="AB92" s="250"/>
      <c r="AC92" s="250"/>
      <c r="AD92" s="250"/>
      <c r="AE92" s="250"/>
      <c r="AF92" s="250"/>
      <c r="AG92" s="250"/>
      <c r="AH92" s="251"/>
    </row>
    <row r="93" spans="1:34" collapsed="1" x14ac:dyDescent="0.3">
      <c r="A93" s="57"/>
      <c r="B93" s="38"/>
      <c r="C93" s="328">
        <f t="shared" ref="C93:X93" si="17">C82-C60</f>
        <v>-191809</v>
      </c>
      <c r="D93" s="67">
        <f t="shared" si="17"/>
        <v>-13926</v>
      </c>
      <c r="E93" s="67">
        <f t="shared" si="17"/>
        <v>-13926</v>
      </c>
      <c r="F93" s="67">
        <f t="shared" si="17"/>
        <v>-13926</v>
      </c>
      <c r="G93" s="67">
        <f t="shared" si="17"/>
        <v>-13926</v>
      </c>
      <c r="H93" s="67">
        <f t="shared" si="17"/>
        <v>-13926</v>
      </c>
      <c r="I93" s="67">
        <f t="shared" si="17"/>
        <v>-13860</v>
      </c>
      <c r="J93" s="67">
        <f t="shared" si="17"/>
        <v>-11376</v>
      </c>
      <c r="K93" s="67">
        <f t="shared" si="17"/>
        <v>-11376</v>
      </c>
      <c r="L93" s="67">
        <f t="shared" si="17"/>
        <v>-7975</v>
      </c>
      <c r="M93" s="67">
        <f t="shared" si="17"/>
        <v>-7975</v>
      </c>
      <c r="N93" s="67">
        <f t="shared" si="17"/>
        <v>-7975</v>
      </c>
      <c r="O93" s="67">
        <f t="shared" si="17"/>
        <v>-7975</v>
      </c>
      <c r="P93" s="67">
        <f t="shared" si="17"/>
        <v>-7975</v>
      </c>
      <c r="Q93" s="67">
        <f t="shared" si="17"/>
        <v>-10176</v>
      </c>
      <c r="R93" s="67">
        <f t="shared" si="17"/>
        <v>-6908</v>
      </c>
      <c r="S93" s="67">
        <f t="shared" si="17"/>
        <v>-4340</v>
      </c>
      <c r="T93" s="67">
        <f t="shared" si="17"/>
        <v>-4340</v>
      </c>
      <c r="U93" s="67">
        <f t="shared" si="17"/>
        <v>-4340</v>
      </c>
      <c r="V93" s="67">
        <f t="shared" si="17"/>
        <v>-4340</v>
      </c>
      <c r="W93" s="67">
        <f t="shared" si="17"/>
        <v>-4340</v>
      </c>
      <c r="X93" s="67">
        <f t="shared" si="17"/>
        <v>-6908</v>
      </c>
      <c r="Y93" s="67"/>
      <c r="Z93" s="67"/>
      <c r="AA93" s="67"/>
      <c r="AB93" s="67"/>
      <c r="AC93" s="67"/>
      <c r="AD93" s="67"/>
      <c r="AE93" s="67"/>
      <c r="AF93" s="67"/>
      <c r="AG93" s="67"/>
      <c r="AH93" s="67"/>
    </row>
    <row r="94" spans="1:34" ht="15.6" x14ac:dyDescent="0.3">
      <c r="C94" s="283"/>
    </row>
    <row r="95" spans="1:34" ht="15.6" x14ac:dyDescent="0.3">
      <c r="C95" s="284"/>
    </row>
    <row r="96" spans="1:34" x14ac:dyDescent="0.3">
      <c r="C96" s="68">
        <f t="shared" ref="C96:T96" si="18">C44</f>
        <v>42978</v>
      </c>
      <c r="D96" s="68">
        <f t="shared" si="18"/>
        <v>42985</v>
      </c>
      <c r="E96" s="68">
        <f t="shared" si="18"/>
        <v>42992</v>
      </c>
      <c r="F96" s="68">
        <f t="shared" si="18"/>
        <v>42999</v>
      </c>
      <c r="G96" s="68">
        <f t="shared" si="18"/>
        <v>43006</v>
      </c>
      <c r="H96" s="68">
        <f t="shared" si="18"/>
        <v>43013</v>
      </c>
      <c r="I96" s="68">
        <f t="shared" si="18"/>
        <v>43020</v>
      </c>
      <c r="J96" s="68">
        <f t="shared" si="18"/>
        <v>43027</v>
      </c>
      <c r="K96" s="68">
        <f t="shared" si="18"/>
        <v>43034</v>
      </c>
      <c r="L96" s="68">
        <f t="shared" si="18"/>
        <v>43041</v>
      </c>
      <c r="M96" s="68">
        <f t="shared" si="18"/>
        <v>43048</v>
      </c>
      <c r="N96" s="68">
        <f t="shared" si="18"/>
        <v>43055</v>
      </c>
      <c r="O96" s="68">
        <f t="shared" si="18"/>
        <v>43062</v>
      </c>
      <c r="P96" s="68">
        <f t="shared" si="18"/>
        <v>43069</v>
      </c>
      <c r="Q96" s="68">
        <f t="shared" si="18"/>
        <v>43076</v>
      </c>
      <c r="R96" s="68">
        <f t="shared" si="18"/>
        <v>43083</v>
      </c>
      <c r="S96" s="68">
        <f t="shared" si="18"/>
        <v>43090</v>
      </c>
      <c r="T96" s="68">
        <f t="shared" si="18"/>
        <v>43097</v>
      </c>
      <c r="U96" s="69"/>
      <c r="V96" s="69"/>
    </row>
    <row r="97" spans="1:34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4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4" x14ac:dyDescent="0.3">
      <c r="A99" s="447" t="s">
        <v>32</v>
      </c>
      <c r="B99" s="448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4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4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4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4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4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4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4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4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4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4" x14ac:dyDescent="0.3">
      <c r="U109" s="107"/>
      <c r="V109" s="107"/>
    </row>
    <row r="110" spans="1:34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4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  <c r="AH111" s="48">
        <v>31</v>
      </c>
    </row>
    <row r="112" spans="1:34" s="92" customFormat="1" x14ac:dyDescent="0.3">
      <c r="A112" s="51" t="s">
        <v>29</v>
      </c>
      <c r="B112" s="52"/>
      <c r="C112" s="105">
        <f>C60/C8</f>
        <v>354.54528650646949</v>
      </c>
      <c r="D112" s="55">
        <v>422</v>
      </c>
      <c r="E112" s="55">
        <v>422</v>
      </c>
      <c r="F112" s="55">
        <v>422</v>
      </c>
      <c r="G112" s="55">
        <v>422</v>
      </c>
      <c r="H112" s="55">
        <v>422</v>
      </c>
      <c r="I112" s="55">
        <v>420</v>
      </c>
      <c r="J112" s="55">
        <v>316</v>
      </c>
      <c r="K112" s="55">
        <v>316</v>
      </c>
      <c r="L112" s="55">
        <v>319</v>
      </c>
      <c r="M112" s="55">
        <v>319</v>
      </c>
      <c r="N112" s="55">
        <v>319</v>
      </c>
      <c r="O112" s="55">
        <v>319</v>
      </c>
      <c r="P112" s="55">
        <v>319</v>
      </c>
      <c r="Q112" s="55">
        <v>318</v>
      </c>
      <c r="R112" s="55">
        <v>314</v>
      </c>
      <c r="S112" s="55">
        <v>310</v>
      </c>
      <c r="T112" s="55">
        <v>310</v>
      </c>
      <c r="U112" s="55">
        <v>310</v>
      </c>
      <c r="V112" s="55">
        <v>310</v>
      </c>
      <c r="W112" s="55">
        <v>310</v>
      </c>
      <c r="X112" s="55">
        <v>314</v>
      </c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</row>
    <row r="113" spans="1:34" hidden="1" x14ac:dyDescent="0.3">
      <c r="A113" s="57">
        <f t="shared" ref="A113:A144" si="19">+A61</f>
        <v>42102</v>
      </c>
      <c r="B113" s="58"/>
      <c r="C113" s="59">
        <f t="shared" ref="C113:C144" si="20">IF(C9=0,0,C61/C9)</f>
        <v>118.81969949494952</v>
      </c>
      <c r="D113" s="61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0">
        <v>297.62860000000001</v>
      </c>
      <c r="Z113" s="60">
        <v>293.36</v>
      </c>
      <c r="AA113" s="60">
        <v>293.36</v>
      </c>
      <c r="AB113" s="60">
        <v>313.8</v>
      </c>
      <c r="AC113" s="60">
        <v>495.5</v>
      </c>
      <c r="AD113" s="60">
        <v>365.69229999999999</v>
      </c>
      <c r="AE113" s="60">
        <v>358.78059999999999</v>
      </c>
      <c r="AF113" s="60">
        <v>367.90249999999997</v>
      </c>
      <c r="AG113" s="60">
        <v>367.90249999999997</v>
      </c>
      <c r="AH113" s="60">
        <v>356.95</v>
      </c>
    </row>
    <row r="114" spans="1:34" hidden="1" x14ac:dyDescent="0.3">
      <c r="A114" s="57">
        <f t="shared" si="19"/>
        <v>42123</v>
      </c>
      <c r="B114" s="58"/>
      <c r="C114" s="282">
        <f t="shared" si="20"/>
        <v>118.98932566585957</v>
      </c>
      <c r="D114" s="61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0">
        <v>289.82220000000001</v>
      </c>
      <c r="Z114" s="60">
        <v>283.34550000000002</v>
      </c>
      <c r="AA114" s="60">
        <v>283.34550000000002</v>
      </c>
      <c r="AB114" s="60">
        <v>300.64999999999998</v>
      </c>
      <c r="AC114" s="60">
        <v>361.88889999999998</v>
      </c>
      <c r="AD114" s="60">
        <v>347</v>
      </c>
      <c r="AE114" s="60">
        <v>336.26580000000001</v>
      </c>
      <c r="AF114" s="60">
        <v>351.33609999999999</v>
      </c>
      <c r="AG114" s="60">
        <v>351.33609999999999</v>
      </c>
      <c r="AH114" s="60">
        <v>338.12060000000002</v>
      </c>
    </row>
    <row r="115" spans="1:34" hidden="1" outlineLevel="1" x14ac:dyDescent="0.3">
      <c r="A115" s="57">
        <f t="shared" si="19"/>
        <v>42142</v>
      </c>
      <c r="B115" s="58"/>
      <c r="C115" s="59">
        <f t="shared" si="20"/>
        <v>113.96823981042657</v>
      </c>
      <c r="D115" s="61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0">
        <v>289.2235</v>
      </c>
      <c r="Z115" s="60">
        <v>304.38319999999999</v>
      </c>
      <c r="AA115" s="60">
        <v>305.16399999999999</v>
      </c>
      <c r="AB115" s="60">
        <v>314.29899999999998</v>
      </c>
      <c r="AC115" s="60">
        <v>355.10230000000001</v>
      </c>
      <c r="AD115" s="60">
        <v>342.12939999999998</v>
      </c>
      <c r="AE115" s="60">
        <v>338.04899999999998</v>
      </c>
      <c r="AF115" s="60">
        <v>351.33609999999999</v>
      </c>
      <c r="AG115" s="60">
        <v>351.33609999999999</v>
      </c>
      <c r="AH115" s="60">
        <v>338.12060000000002</v>
      </c>
    </row>
    <row r="116" spans="1:34" hidden="1" outlineLevel="1" x14ac:dyDescent="0.3">
      <c r="A116" s="57">
        <f t="shared" si="19"/>
        <v>42157</v>
      </c>
      <c r="B116" s="58"/>
      <c r="C116" s="59">
        <f t="shared" si="20"/>
        <v>113.79052580645163</v>
      </c>
      <c r="D116" s="61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0">
        <v>292.75290000000001</v>
      </c>
      <c r="Z116" s="60">
        <v>279.35809999999998</v>
      </c>
      <c r="AA116" s="60">
        <v>280.64870000000002</v>
      </c>
      <c r="AB116" s="60">
        <v>290.37389999999999</v>
      </c>
      <c r="AC116" s="60">
        <v>371.31939999999997</v>
      </c>
      <c r="AD116" s="60">
        <v>357.01949999999999</v>
      </c>
      <c r="AE116" s="60">
        <v>344.65129999999999</v>
      </c>
      <c r="AF116" s="60">
        <v>360.85250000000002</v>
      </c>
      <c r="AG116" s="60">
        <v>365.47629999999998</v>
      </c>
      <c r="AH116" s="60">
        <v>353.78059999999999</v>
      </c>
    </row>
    <row r="117" spans="1:34" hidden="1" outlineLevel="1" x14ac:dyDescent="0.3">
      <c r="A117" s="57">
        <f t="shared" si="19"/>
        <v>42172</v>
      </c>
      <c r="B117" s="58"/>
      <c r="C117" s="59">
        <f t="shared" si="20"/>
        <v>107.50898220211161</v>
      </c>
      <c r="D117" s="61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0">
        <v>307.51429999999999</v>
      </c>
      <c r="Z117" s="60">
        <v>291.03649999999999</v>
      </c>
      <c r="AA117" s="60">
        <v>291.03649999999999</v>
      </c>
      <c r="AB117" s="60">
        <v>297.29259999999999</v>
      </c>
      <c r="AC117" s="60">
        <v>372.9128</v>
      </c>
      <c r="AD117" s="60">
        <v>359.55959999999999</v>
      </c>
      <c r="AE117" s="60">
        <v>348.42790000000002</v>
      </c>
      <c r="AF117" s="60">
        <v>361.84199999999998</v>
      </c>
      <c r="AG117" s="60">
        <v>368.322</v>
      </c>
      <c r="AH117" s="60">
        <v>359.66879999999998</v>
      </c>
    </row>
    <row r="118" spans="1:34" hidden="1" outlineLevel="1" x14ac:dyDescent="0.3">
      <c r="A118" s="57">
        <f t="shared" si="19"/>
        <v>42193</v>
      </c>
      <c r="B118" s="58"/>
      <c r="C118" s="59">
        <f t="shared" si="20"/>
        <v>110.78779621451105</v>
      </c>
      <c r="D118" s="61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0">
        <v>314.76670000000001</v>
      </c>
      <c r="Z118" s="60">
        <v>296.76049999999998</v>
      </c>
      <c r="AA118" s="60">
        <v>302.25880000000001</v>
      </c>
      <c r="AB118" s="60">
        <v>299.55770000000001</v>
      </c>
      <c r="AC118" s="60">
        <v>376.15780000000001</v>
      </c>
      <c r="AD118" s="60">
        <v>358.93459999999999</v>
      </c>
      <c r="AE118" s="60">
        <v>349.44760000000002</v>
      </c>
      <c r="AF118" s="60">
        <v>362.46350000000001</v>
      </c>
      <c r="AG118" s="60">
        <v>366.04199999999997</v>
      </c>
      <c r="AH118" s="60">
        <v>370.43700000000001</v>
      </c>
    </row>
    <row r="119" spans="1:34" hidden="1" outlineLevel="1" x14ac:dyDescent="0.3">
      <c r="A119" s="57">
        <f t="shared" si="19"/>
        <v>42200</v>
      </c>
      <c r="B119" s="58"/>
      <c r="C119" s="59">
        <f t="shared" si="20"/>
        <v>118.16155237068966</v>
      </c>
      <c r="D119" s="61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0">
        <v>304.15710000000001</v>
      </c>
      <c r="Z119" s="60">
        <v>291.16269999999997</v>
      </c>
      <c r="AA119" s="60">
        <v>301.60770000000002</v>
      </c>
      <c r="AB119" s="60">
        <v>299.30090000000001</v>
      </c>
      <c r="AC119" s="60">
        <v>373.15300000000002</v>
      </c>
      <c r="AD119" s="60">
        <v>358.4975</v>
      </c>
      <c r="AE119" s="60">
        <v>350.22669999999999</v>
      </c>
      <c r="AF119" s="60">
        <v>361.01960000000003</v>
      </c>
      <c r="AG119" s="60">
        <v>366.96350000000001</v>
      </c>
      <c r="AH119" s="60">
        <v>371.25209999999998</v>
      </c>
    </row>
    <row r="120" spans="1:34" hidden="1" outlineLevel="1" x14ac:dyDescent="0.3">
      <c r="A120" s="57">
        <f t="shared" si="19"/>
        <v>42207</v>
      </c>
      <c r="B120" s="58"/>
      <c r="C120" s="59">
        <f t="shared" si="20"/>
        <v>111.43703676470589</v>
      </c>
      <c r="D120" s="61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0">
        <v>298.14999999999998</v>
      </c>
      <c r="Z120" s="60">
        <v>286.23070000000001</v>
      </c>
      <c r="AA120" s="60">
        <v>297.62029999999999</v>
      </c>
      <c r="AB120" s="60">
        <v>299.35579999999999</v>
      </c>
      <c r="AC120" s="60">
        <v>372.56970000000001</v>
      </c>
      <c r="AD120" s="60">
        <v>358.46769999999998</v>
      </c>
      <c r="AE120" s="60">
        <v>350.6737</v>
      </c>
      <c r="AF120" s="60">
        <v>360.82170000000002</v>
      </c>
      <c r="AG120" s="60">
        <v>375.55689999999998</v>
      </c>
      <c r="AH120" s="60">
        <v>393.38650000000001</v>
      </c>
    </row>
    <row r="121" spans="1:34" hidden="1" outlineLevel="1" x14ac:dyDescent="0.3">
      <c r="A121" s="57">
        <f t="shared" si="19"/>
        <v>42214</v>
      </c>
      <c r="B121" s="58"/>
      <c r="C121" s="59">
        <f t="shared" si="20"/>
        <v>114.65644460093897</v>
      </c>
      <c r="D121" s="61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0">
        <v>275.96960000000001</v>
      </c>
      <c r="Z121" s="60">
        <v>267.45370000000003</v>
      </c>
      <c r="AA121" s="60">
        <v>281.26609999999999</v>
      </c>
      <c r="AB121" s="60">
        <v>285.18119999999999</v>
      </c>
      <c r="AC121" s="60">
        <v>369.22809999999998</v>
      </c>
      <c r="AD121" s="60">
        <v>356.9033</v>
      </c>
      <c r="AE121" s="60">
        <v>349.3329</v>
      </c>
      <c r="AF121" s="60">
        <v>359.66609999999997</v>
      </c>
      <c r="AG121" s="60">
        <v>373.87169999999998</v>
      </c>
      <c r="AH121" s="60">
        <v>390.8537</v>
      </c>
    </row>
    <row r="122" spans="1:34" hidden="1" outlineLevel="1" x14ac:dyDescent="0.3">
      <c r="A122" s="57">
        <f t="shared" si="19"/>
        <v>42221</v>
      </c>
      <c r="B122" s="58"/>
      <c r="C122" s="59">
        <f t="shared" si="20"/>
        <v>113.80757603053432</v>
      </c>
      <c r="D122" s="61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0">
        <v>269.38260000000002</v>
      </c>
      <c r="Z122" s="60">
        <v>262.5093</v>
      </c>
      <c r="AA122" s="60">
        <v>285.73390000000001</v>
      </c>
      <c r="AB122" s="60">
        <v>276.59620000000001</v>
      </c>
      <c r="AC122" s="60">
        <v>370.65480000000002</v>
      </c>
      <c r="AD122" s="60">
        <v>358.0034</v>
      </c>
      <c r="AE122" s="60">
        <v>350.04849999999999</v>
      </c>
      <c r="AF122" s="60">
        <v>360.82170000000002</v>
      </c>
      <c r="AG122" s="60">
        <v>375.55689999999998</v>
      </c>
      <c r="AH122" s="60">
        <v>391.92779999999999</v>
      </c>
    </row>
    <row r="123" spans="1:34" hidden="1" outlineLevel="1" x14ac:dyDescent="0.3">
      <c r="A123" s="57">
        <f t="shared" si="19"/>
        <v>42228</v>
      </c>
      <c r="B123" s="58"/>
      <c r="C123" s="59">
        <f t="shared" si="20"/>
        <v>112.7968628686327</v>
      </c>
      <c r="D123" s="61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0">
        <v>281.83179999999999</v>
      </c>
      <c r="Z123" s="60">
        <v>276.4914</v>
      </c>
      <c r="AA123" s="60">
        <v>301.4742</v>
      </c>
      <c r="AB123" s="60">
        <v>289.60120000000001</v>
      </c>
      <c r="AC123" s="60">
        <v>370.65480000000002</v>
      </c>
      <c r="AD123" s="60">
        <v>358.87</v>
      </c>
      <c r="AE123" s="60">
        <v>351.01859999999999</v>
      </c>
      <c r="AF123" s="60">
        <v>361.56939999999997</v>
      </c>
      <c r="AG123" s="60">
        <v>375.8383</v>
      </c>
      <c r="AH123" s="60">
        <v>391.64460000000003</v>
      </c>
    </row>
    <row r="124" spans="1:34" hidden="1" outlineLevel="1" x14ac:dyDescent="0.3">
      <c r="A124" s="57">
        <f t="shared" si="19"/>
        <v>42235</v>
      </c>
      <c r="B124" s="58"/>
      <c r="C124" s="59">
        <f t="shared" si="20"/>
        <v>116.35971055408969</v>
      </c>
      <c r="D124" s="61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0">
        <v>298.3458</v>
      </c>
      <c r="Z124" s="60">
        <v>280.85610000000003</v>
      </c>
      <c r="AA124" s="60">
        <v>318.9427</v>
      </c>
      <c r="AB124" s="60">
        <v>306.15609999999998</v>
      </c>
      <c r="AC124" s="60">
        <v>375.0575</v>
      </c>
      <c r="AD124" s="60">
        <v>367.24630000000002</v>
      </c>
      <c r="AE124" s="60">
        <v>359.82229999999998</v>
      </c>
      <c r="AF124" s="60">
        <v>367.06310000000002</v>
      </c>
      <c r="AG124" s="60">
        <v>377.63780000000003</v>
      </c>
      <c r="AH124" s="60">
        <v>399.46280000000002</v>
      </c>
    </row>
    <row r="125" spans="1:34" hidden="1" outlineLevel="1" x14ac:dyDescent="0.3">
      <c r="A125" s="57">
        <f t="shared" si="19"/>
        <v>42242</v>
      </c>
      <c r="B125" s="58"/>
      <c r="C125" s="59">
        <f t="shared" si="20"/>
        <v>118.61467224606581</v>
      </c>
      <c r="D125" s="61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0">
        <v>314.79640000000001</v>
      </c>
      <c r="Z125" s="60">
        <v>288.0985</v>
      </c>
      <c r="AA125" s="60">
        <v>330.20269999999999</v>
      </c>
      <c r="AB125" s="60">
        <v>301.15550000000002</v>
      </c>
      <c r="AC125" s="60">
        <v>375.48680000000002</v>
      </c>
      <c r="AD125" s="60">
        <v>367.28680000000003</v>
      </c>
      <c r="AE125" s="60">
        <v>359.85770000000002</v>
      </c>
      <c r="AF125" s="60">
        <v>368.28629999999998</v>
      </c>
      <c r="AG125" s="60">
        <v>378.50760000000002</v>
      </c>
      <c r="AH125" s="60">
        <v>389.99259999999998</v>
      </c>
    </row>
    <row r="126" spans="1:34" hidden="1" outlineLevel="1" x14ac:dyDescent="0.3">
      <c r="A126" s="57">
        <f t="shared" si="19"/>
        <v>42249</v>
      </c>
      <c r="B126" s="58"/>
      <c r="C126" s="59">
        <f t="shared" si="20"/>
        <v>120.12321511627907</v>
      </c>
      <c r="D126" s="61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0">
        <v>314.79640000000001</v>
      </c>
      <c r="Z126" s="60">
        <v>288.0985</v>
      </c>
      <c r="AA126" s="60">
        <v>330.20269999999999</v>
      </c>
      <c r="AB126" s="60">
        <v>301.15550000000002</v>
      </c>
      <c r="AC126" s="60">
        <v>375.48680000000002</v>
      </c>
      <c r="AD126" s="60">
        <v>367.28680000000003</v>
      </c>
      <c r="AE126" s="60">
        <v>365.02670000000001</v>
      </c>
      <c r="AF126" s="60">
        <v>373.54020000000003</v>
      </c>
      <c r="AG126" s="60">
        <v>383.90480000000002</v>
      </c>
      <c r="AH126" s="60">
        <v>394.82639999999998</v>
      </c>
    </row>
    <row r="127" spans="1:34" hidden="1" outlineLevel="1" x14ac:dyDescent="0.3">
      <c r="A127" s="57">
        <f t="shared" si="19"/>
        <v>42256</v>
      </c>
      <c r="B127" s="58"/>
      <c r="C127" s="59">
        <f t="shared" si="20"/>
        <v>122.10123924349882</v>
      </c>
      <c r="D127" s="61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0">
        <v>316.85169999999999</v>
      </c>
      <c r="Z127" s="60">
        <v>292.34829999999999</v>
      </c>
      <c r="AA127" s="60">
        <v>338.70420000000001</v>
      </c>
      <c r="AB127" s="60">
        <v>310.14699999999999</v>
      </c>
      <c r="AC127" s="60">
        <v>377.56880000000001</v>
      </c>
      <c r="AD127" s="60">
        <v>369.54289999999997</v>
      </c>
      <c r="AE127" s="60">
        <v>365.81369999999998</v>
      </c>
      <c r="AF127" s="60">
        <v>372.79379999999998</v>
      </c>
      <c r="AG127" s="60">
        <v>380.51760000000002</v>
      </c>
      <c r="AH127" s="60">
        <v>390.78890000000001</v>
      </c>
    </row>
    <row r="128" spans="1:34" hidden="1" outlineLevel="1" x14ac:dyDescent="0.3">
      <c r="A128" s="57">
        <f t="shared" si="19"/>
        <v>42263</v>
      </c>
      <c r="B128" s="58"/>
      <c r="C128" s="59">
        <f t="shared" si="20"/>
        <v>124.76861840628507</v>
      </c>
      <c r="D128" s="61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0">
        <v>317.03550000000001</v>
      </c>
      <c r="Z128" s="60">
        <v>294.11290000000002</v>
      </c>
      <c r="AA128" s="60">
        <v>345.3698</v>
      </c>
      <c r="AB128" s="60">
        <v>306.0575</v>
      </c>
      <c r="AC128" s="60">
        <v>378.6241</v>
      </c>
      <c r="AD128" s="60">
        <v>369.9769</v>
      </c>
      <c r="AE128" s="60">
        <v>363.1925</v>
      </c>
      <c r="AF128" s="60">
        <v>369.23360000000002</v>
      </c>
      <c r="AG128" s="60">
        <v>377.22750000000002</v>
      </c>
      <c r="AH128" s="60">
        <v>388.66449999999998</v>
      </c>
    </row>
    <row r="129" spans="1:34" hidden="1" outlineLevel="1" x14ac:dyDescent="0.3">
      <c r="A129" s="57">
        <f t="shared" si="19"/>
        <v>42270</v>
      </c>
      <c r="B129" s="58"/>
      <c r="C129" s="59">
        <f t="shared" si="20"/>
        <v>128.37234497109827</v>
      </c>
      <c r="D129" s="61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0">
        <v>324.45479999999998</v>
      </c>
      <c r="Z129" s="60">
        <v>301.53230000000002</v>
      </c>
      <c r="AA129" s="60">
        <v>345.23489999999998</v>
      </c>
      <c r="AB129" s="60">
        <v>305.01650000000001</v>
      </c>
      <c r="AC129" s="60">
        <v>378.6241</v>
      </c>
      <c r="AD129" s="60">
        <v>375.73919999999998</v>
      </c>
      <c r="AE129" s="60">
        <v>368.84230000000002</v>
      </c>
      <c r="AF129" s="60">
        <v>375.0702</v>
      </c>
      <c r="AG129" s="60">
        <v>382.36759999999998</v>
      </c>
      <c r="AH129" s="60">
        <v>392.8066</v>
      </c>
    </row>
    <row r="130" spans="1:34" hidden="1" outlineLevel="1" x14ac:dyDescent="0.3">
      <c r="A130" s="57">
        <f t="shared" si="19"/>
        <v>42277</v>
      </c>
      <c r="B130" s="58"/>
      <c r="C130" s="59">
        <f t="shared" si="20"/>
        <v>135.71990519067796</v>
      </c>
      <c r="D130" s="61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0">
        <v>317.59690000000001</v>
      </c>
      <c r="Z130" s="60">
        <v>293.32810000000001</v>
      </c>
      <c r="AA130" s="60">
        <v>334.82900000000001</v>
      </c>
      <c r="AB130" s="60">
        <v>311.6952</v>
      </c>
      <c r="AC130" s="60">
        <v>385.43529999999998</v>
      </c>
      <c r="AD130" s="60">
        <v>382.43060000000003</v>
      </c>
      <c r="AE130" s="60">
        <v>374.84500000000003</v>
      </c>
      <c r="AF130" s="60">
        <v>381.17610000000002</v>
      </c>
      <c r="AG130" s="60">
        <v>386.14830000000001</v>
      </c>
      <c r="AH130" s="60">
        <v>395.72899999999998</v>
      </c>
    </row>
    <row r="131" spans="1:34" collapsed="1" x14ac:dyDescent="0.3">
      <c r="A131" s="238">
        <f t="shared" si="19"/>
        <v>42978</v>
      </c>
      <c r="B131" s="58"/>
      <c r="C131" s="59">
        <f t="shared" si="20"/>
        <v>0</v>
      </c>
      <c r="D131" s="243">
        <f>IFERROR(AVERAGEIF('Pick up PMC'!DE4:DE6,"&gt;0"),0)</f>
        <v>0</v>
      </c>
      <c r="E131" s="214">
        <f>IFERROR(AVERAGEIF('Pick up PMC'!DF4:DF6,"&gt;0"),0)</f>
        <v>0</v>
      </c>
      <c r="F131" s="214">
        <f>IFERROR(AVERAGEIF('Pick up PMC'!DG4:DG6,"&gt;0"),0)</f>
        <v>0</v>
      </c>
      <c r="G131" s="214">
        <f>IFERROR(AVERAGEIF('Pick up PMC'!DH4:DH6,"&gt;0"),0)</f>
        <v>0</v>
      </c>
      <c r="H131" s="214">
        <f>IFERROR(AVERAGEIF('Pick up PMC'!DI4:DI6,"&gt;0"),0)</f>
        <v>0</v>
      </c>
      <c r="I131" s="214">
        <f>IFERROR(AVERAGEIF('Pick up PMC'!DJ4:DJ6,"&gt;0"),0)</f>
        <v>0</v>
      </c>
      <c r="J131" s="215">
        <f>IFERROR(AVERAGEIF('Pick up PMC'!DK4:DK6,"&gt;0"),0)</f>
        <v>0</v>
      </c>
      <c r="K131" s="215">
        <f>IFERROR(AVERAGEIF('Pick up PMC'!DL4:DL6,"&gt;0"),0)</f>
        <v>0</v>
      </c>
      <c r="L131" s="214">
        <f>IFERROR(AVERAGEIF('Pick up PMC'!DM4:DM6,"&gt;0"),0)</f>
        <v>0</v>
      </c>
      <c r="M131" s="214">
        <f>IFERROR(AVERAGEIF('Pick up PMC'!DN4:DN6,"&gt;0"),0)</f>
        <v>0</v>
      </c>
      <c r="N131" s="214">
        <f>IFERROR(AVERAGEIF('Pick up PMC'!DO4:DO6,"&gt;0"),0)</f>
        <v>0</v>
      </c>
      <c r="O131" s="214">
        <f>IFERROR(AVERAGEIF('Pick up PMC'!DP4:DP6,"&gt;0"),0)</f>
        <v>0</v>
      </c>
      <c r="P131" s="214">
        <f>IFERROR(AVERAGEIF('Pick up PMC'!DQ4:DQ6,"&gt;0"),0)</f>
        <v>0</v>
      </c>
      <c r="Q131" s="215">
        <f>IFERROR(AVERAGEIF('Pick up PMC'!DR4:DR6,"&gt;0"),0)</f>
        <v>0</v>
      </c>
      <c r="R131" s="215">
        <f>IFERROR(AVERAGEIF('Pick up PMC'!DS4:DS6,"&gt;0"),0)</f>
        <v>0</v>
      </c>
      <c r="S131" s="214">
        <f>IFERROR(AVERAGEIF('Pick up PMC'!DT4:DT6,"&gt;0"),0)</f>
        <v>0</v>
      </c>
      <c r="T131" s="214">
        <f>IFERROR(AVERAGEIF('Pick up PMC'!DU4:DU6,"&gt;0"),0)</f>
        <v>0</v>
      </c>
      <c r="U131" s="214">
        <f>IFERROR(AVERAGEIF('Pick up PMC'!DV4:DV6,"&gt;0"),0)</f>
        <v>0</v>
      </c>
      <c r="V131" s="214">
        <f>IFERROR(AVERAGEIF('Pick up PMC'!DW4:DW6,"&gt;0"),0)</f>
        <v>0</v>
      </c>
      <c r="W131" s="214">
        <f>IFERROR(AVERAGEIF('Pick up PMC'!DX4:DX6,"&gt;0"),0)</f>
        <v>0</v>
      </c>
      <c r="X131" s="215">
        <f>IFERROR(AVERAGEIF('Pick up PMC'!DY4:DY6,"&gt;0"),0)</f>
        <v>0</v>
      </c>
      <c r="Y131" s="246"/>
      <c r="Z131" s="246"/>
      <c r="AA131" s="246"/>
      <c r="AB131" s="246"/>
      <c r="AC131" s="246"/>
      <c r="AD131" s="246"/>
      <c r="AE131" s="246"/>
      <c r="AF131" s="246"/>
      <c r="AG131" s="246"/>
      <c r="AH131" s="247"/>
    </row>
    <row r="132" spans="1:34" x14ac:dyDescent="0.3">
      <c r="A132" s="239">
        <f t="shared" si="19"/>
        <v>42985</v>
      </c>
      <c r="B132" s="58"/>
      <c r="C132" s="59">
        <f t="shared" si="20"/>
        <v>0</v>
      </c>
      <c r="D132" s="244">
        <f>IFERROR(AVERAGEIF('Pick up PMC'!DE4:DE9,"&gt;0"),0)</f>
        <v>0</v>
      </c>
      <c r="E132" s="218">
        <f>IFERROR(AVERAGEIF('Pick up PMC'!DF4:DF9,"&gt;0"),0)</f>
        <v>0</v>
      </c>
      <c r="F132" s="218">
        <f>IFERROR(AVERAGEIF('Pick up PMC'!DG4:DG9,"&gt;0"),0)</f>
        <v>0</v>
      </c>
      <c r="G132" s="218">
        <f>IFERROR(AVERAGEIF('Pick up PMC'!DH4:DH9,"&gt;0"),0)</f>
        <v>0</v>
      </c>
      <c r="H132" s="218">
        <f>IFERROR(AVERAGEIF('Pick up PMC'!DI4:DI9,"&gt;0"),0)</f>
        <v>0</v>
      </c>
      <c r="I132" s="218">
        <f>IFERROR(AVERAGEIF('Pick up PMC'!DJ4:DJ9,"&gt;0"),0)</f>
        <v>0</v>
      </c>
      <c r="J132" s="219">
        <f>IFERROR(AVERAGEIF('Pick up PMC'!DK4:DK9,"&gt;0"),0)</f>
        <v>0</v>
      </c>
      <c r="K132" s="219">
        <f>IFERROR(AVERAGEIF('Pick up PMC'!DL4:DL9,"&gt;0"),0)</f>
        <v>0</v>
      </c>
      <c r="L132" s="218">
        <f>IFERROR(AVERAGEIF('Pick up PMC'!DM4:DM9,"&gt;0"),0)</f>
        <v>0</v>
      </c>
      <c r="M132" s="218">
        <f>IFERROR(AVERAGEIF('Pick up PMC'!DN4:DN9,"&gt;0"),0)</f>
        <v>0</v>
      </c>
      <c r="N132" s="218">
        <f>IFERROR(AVERAGEIF('Pick up PMC'!DO4:DO9,"&gt;0"),0)</f>
        <v>0</v>
      </c>
      <c r="O132" s="218">
        <f>IFERROR(AVERAGEIF('Pick up PMC'!DP4:DP9,"&gt;0"),0)</f>
        <v>0</v>
      </c>
      <c r="P132" s="218">
        <f>IFERROR(AVERAGEIF('Pick up PMC'!DQ4:DQ9,"&gt;0"),0)</f>
        <v>0</v>
      </c>
      <c r="Q132" s="219">
        <f>IFERROR(AVERAGEIF('Pick up PMC'!DR4:DR9,"&gt;0"),0)</f>
        <v>0</v>
      </c>
      <c r="R132" s="219">
        <f>IFERROR(AVERAGEIF('Pick up PMC'!DS4:DS9,"&gt;0"),0)</f>
        <v>0</v>
      </c>
      <c r="S132" s="218">
        <f>IFERROR(AVERAGEIF('Pick up PMC'!DT4:DT9,"&gt;0"),0)</f>
        <v>0</v>
      </c>
      <c r="T132" s="218">
        <f>IFERROR(AVERAGEIF('Pick up PMC'!DU4:DU9,"&gt;0"),0)</f>
        <v>0</v>
      </c>
      <c r="U132" s="218">
        <f>IFERROR(AVERAGEIF('Pick up PMC'!DV4:DV9,"&gt;0"),0)</f>
        <v>0</v>
      </c>
      <c r="V132" s="218">
        <f>IFERROR(AVERAGEIF('Pick up PMC'!DW4:DW9,"&gt;0"),0)</f>
        <v>0</v>
      </c>
      <c r="W132" s="218">
        <f>IFERROR(AVERAGEIF('Pick up PMC'!DX4:DX9,"&gt;0"),0)</f>
        <v>0</v>
      </c>
      <c r="X132" s="219">
        <f>IFERROR(AVERAGEIF('Pick up PMC'!DY4:DY9,"&gt;0"),0)</f>
        <v>0</v>
      </c>
      <c r="Y132" s="248"/>
      <c r="Z132" s="248"/>
      <c r="AA132" s="248"/>
      <c r="AB132" s="248"/>
      <c r="AC132" s="248"/>
      <c r="AD132" s="248"/>
      <c r="AE132" s="248"/>
      <c r="AF132" s="248"/>
      <c r="AG132" s="248"/>
      <c r="AH132" s="249"/>
    </row>
    <row r="133" spans="1:34" x14ac:dyDescent="0.3">
      <c r="A133" s="239">
        <f t="shared" si="19"/>
        <v>42992</v>
      </c>
      <c r="B133" s="58"/>
      <c r="C133" s="59">
        <f t="shared" si="20"/>
        <v>0</v>
      </c>
      <c r="D133" s="244">
        <f>IFERROR(AVERAGEIF('Pick up PMC'!DE4:DE12,"&gt;0"),0)</f>
        <v>0</v>
      </c>
      <c r="E133" s="218">
        <f>IFERROR(AVERAGEIF('Pick up PMC'!DF4:DF12,"&gt;0"),0)</f>
        <v>0</v>
      </c>
      <c r="F133" s="218">
        <f>IFERROR(AVERAGEIF('Pick up PMC'!DG4:DG12,"&gt;0"),0)</f>
        <v>0</v>
      </c>
      <c r="G133" s="218">
        <f>IFERROR(AVERAGEIF('Pick up PMC'!DH4:DH12,"&gt;0"),0)</f>
        <v>0</v>
      </c>
      <c r="H133" s="218">
        <f>IFERROR(AVERAGEIF('Pick up PMC'!DI4:DI12,"&gt;0"),0)</f>
        <v>0</v>
      </c>
      <c r="I133" s="218">
        <f>IFERROR(AVERAGEIF('Pick up PMC'!DJ4:DJ12,"&gt;0"),0)</f>
        <v>0</v>
      </c>
      <c r="J133" s="219">
        <f>IFERROR(AVERAGEIF('Pick up PMC'!DK4:DK12,"&gt;0"),0)</f>
        <v>0</v>
      </c>
      <c r="K133" s="219">
        <f>IFERROR(AVERAGEIF('Pick up PMC'!DL4:DL12,"&gt;0"),0)</f>
        <v>0</v>
      </c>
      <c r="L133" s="218">
        <f>IFERROR(AVERAGEIF('Pick up PMC'!DM4:DM12,"&gt;0"),0)</f>
        <v>0</v>
      </c>
      <c r="M133" s="218">
        <f>IFERROR(AVERAGEIF('Pick up PMC'!DN4:DN12,"&gt;0"),0)</f>
        <v>0</v>
      </c>
      <c r="N133" s="218">
        <f>IFERROR(AVERAGEIF('Pick up PMC'!DO4:DO12,"&gt;0"),0)</f>
        <v>0</v>
      </c>
      <c r="O133" s="218">
        <f>IFERROR(AVERAGEIF('Pick up PMC'!DP4:DP12,"&gt;0"),0)</f>
        <v>0</v>
      </c>
      <c r="P133" s="218">
        <f>IFERROR(AVERAGEIF('Pick up PMC'!DQ4:DQ12,"&gt;0"),0)</f>
        <v>0</v>
      </c>
      <c r="Q133" s="219">
        <f>IFERROR(AVERAGEIF('Pick up PMC'!DR4:DR12,"&gt;0"),0)</f>
        <v>0</v>
      </c>
      <c r="R133" s="219">
        <f>IFERROR(AVERAGEIF('Pick up PMC'!DS4:DS12,"&gt;0"),0)</f>
        <v>0</v>
      </c>
      <c r="S133" s="218">
        <f>IFERROR(AVERAGEIF('Pick up PMC'!DT4:DT12,"&gt;0"),0)</f>
        <v>0</v>
      </c>
      <c r="T133" s="218">
        <f>IFERROR(AVERAGEIF('Pick up PMC'!DU4:DU12,"&gt;0"),0)</f>
        <v>0</v>
      </c>
      <c r="U133" s="218">
        <f>IFERROR(AVERAGEIF('Pick up PMC'!DV4:DV12,"&gt;0"),0)</f>
        <v>0</v>
      </c>
      <c r="V133" s="218">
        <f>IFERROR(AVERAGEIF('Pick up PMC'!DW4:DW12,"&gt;0"),0)</f>
        <v>0</v>
      </c>
      <c r="W133" s="218">
        <f>IFERROR(AVERAGEIF('Pick up PMC'!DX4:DX12,"&gt;0"),0)</f>
        <v>0</v>
      </c>
      <c r="X133" s="219">
        <f>IFERROR(AVERAGEIF('Pick up PMC'!DY4:DY12,"&gt;0"),0)</f>
        <v>0</v>
      </c>
      <c r="Y133" s="248"/>
      <c r="Z133" s="248"/>
      <c r="AA133" s="248"/>
      <c r="AB133" s="248"/>
      <c r="AC133" s="248"/>
      <c r="AD133" s="248"/>
      <c r="AE133" s="248"/>
      <c r="AF133" s="248"/>
      <c r="AG133" s="248"/>
      <c r="AH133" s="249"/>
    </row>
    <row r="134" spans="1:34" x14ac:dyDescent="0.3">
      <c r="A134" s="239">
        <f t="shared" si="19"/>
        <v>42999</v>
      </c>
      <c r="B134" s="58"/>
      <c r="C134" s="282">
        <f t="shared" si="20"/>
        <v>0</v>
      </c>
      <c r="D134" s="244">
        <f>IFERROR(AVERAGEIF('Pick up PMC'!DE4:DE15,"&gt;0"),0)</f>
        <v>0</v>
      </c>
      <c r="E134" s="218">
        <f>IFERROR(AVERAGEIF('Pick up PMC'!DF4:DF15,"&gt;0"),0)</f>
        <v>0</v>
      </c>
      <c r="F134" s="218">
        <f>IFERROR(AVERAGEIF('Pick up PMC'!DG4:DG15,"&gt;0"),0)</f>
        <v>0</v>
      </c>
      <c r="G134" s="218">
        <f>IFERROR(AVERAGEIF('Pick up PMC'!DH4:DH15,"&gt;0"),0)</f>
        <v>0</v>
      </c>
      <c r="H134" s="218">
        <f>IFERROR(AVERAGEIF('Pick up PMC'!DI4:DI15,"&gt;0"),0)</f>
        <v>0</v>
      </c>
      <c r="I134" s="218">
        <f>IFERROR(AVERAGEIF('Pick up PMC'!DJ4:DJ15,"&gt;0"),0)</f>
        <v>0</v>
      </c>
      <c r="J134" s="219">
        <f>IFERROR(AVERAGEIF('Pick up PMC'!DK4:DK15,"&gt;0"),0)</f>
        <v>0</v>
      </c>
      <c r="K134" s="219">
        <f>IFERROR(AVERAGEIF('Pick up PMC'!DL4:DL15,"&gt;0"),0)</f>
        <v>0</v>
      </c>
      <c r="L134" s="218">
        <f>IFERROR(AVERAGEIF('Pick up PMC'!DM4:DM15,"&gt;0"),0)</f>
        <v>0</v>
      </c>
      <c r="M134" s="218">
        <f>IFERROR(AVERAGEIF('Pick up PMC'!DN4:DN15,"&gt;0"),0)</f>
        <v>0</v>
      </c>
      <c r="N134" s="218">
        <f>IFERROR(AVERAGEIF('Pick up PMC'!DO4:DO15,"&gt;0"),0)</f>
        <v>0</v>
      </c>
      <c r="O134" s="218">
        <f>IFERROR(AVERAGEIF('Pick up PMC'!DP4:DP15,"&gt;0"),0)</f>
        <v>0</v>
      </c>
      <c r="P134" s="218">
        <f>IFERROR(AVERAGEIF('Pick up PMC'!DQ4:DQ15,"&gt;0"),0)</f>
        <v>0</v>
      </c>
      <c r="Q134" s="219">
        <f>IFERROR(AVERAGEIF('Pick up PMC'!DR4:DR15,"&gt;0"),0)</f>
        <v>0</v>
      </c>
      <c r="R134" s="219">
        <f>IFERROR(AVERAGEIF('Pick up PMC'!DS4:DS15,"&gt;0"),0)</f>
        <v>0</v>
      </c>
      <c r="S134" s="218">
        <f>IFERROR(AVERAGEIF('Pick up PMC'!DT4:DT15,"&gt;0"),0)</f>
        <v>0</v>
      </c>
      <c r="T134" s="218">
        <f>IFERROR(AVERAGEIF('Pick up PMC'!DU4:DU15,"&gt;0"),0)</f>
        <v>0</v>
      </c>
      <c r="U134" s="218">
        <f>IFERROR(AVERAGEIF('Pick up PMC'!DV4:DV15,"&gt;0"),0)</f>
        <v>0</v>
      </c>
      <c r="V134" s="218">
        <f>IFERROR(AVERAGEIF('Pick up PMC'!DW4:DW15,"&gt;0"),0)</f>
        <v>0</v>
      </c>
      <c r="W134" s="218">
        <f>IFERROR(AVERAGEIF('Pick up PMC'!DX4:DX15,"&gt;0"),0)</f>
        <v>0</v>
      </c>
      <c r="X134" s="219">
        <f>IFERROR(AVERAGEIF('Pick up PMC'!DY4:DY15,"&gt;0"),0)</f>
        <v>0</v>
      </c>
      <c r="Y134" s="248"/>
      <c r="Z134" s="248"/>
      <c r="AA134" s="248"/>
      <c r="AB134" s="248"/>
      <c r="AC134" s="248"/>
      <c r="AD134" s="248"/>
      <c r="AE134" s="248"/>
      <c r="AF134" s="248"/>
      <c r="AG134" s="248"/>
      <c r="AH134" s="249"/>
    </row>
    <row r="135" spans="1:34" hidden="1" x14ac:dyDescent="0.3">
      <c r="A135" s="239">
        <f t="shared" si="19"/>
        <v>43006</v>
      </c>
      <c r="B135" s="58"/>
      <c r="C135" s="282">
        <f t="shared" si="20"/>
        <v>0</v>
      </c>
      <c r="D135" s="244">
        <f>IFERROR(AVERAGEIF('Pick up PMC'!DE4:DE18,"&gt;0"),0)</f>
        <v>0</v>
      </c>
      <c r="E135" s="218">
        <f>IFERROR(AVERAGEIF('Pick up PMC'!DF4:DF18,"&gt;0"),0)</f>
        <v>0</v>
      </c>
      <c r="F135" s="218">
        <f>IFERROR(AVERAGEIF('Pick up PMC'!DG4:DG18,"&gt;0"),0)</f>
        <v>0</v>
      </c>
      <c r="G135" s="218">
        <f>IFERROR(AVERAGEIF('Pick up PMC'!DH4:DH18,"&gt;0"),0)</f>
        <v>0</v>
      </c>
      <c r="H135" s="218">
        <f>IFERROR(AVERAGEIF('Pick up PMC'!DI4:DI18,"&gt;0"),0)</f>
        <v>0</v>
      </c>
      <c r="I135" s="218">
        <f>IFERROR(AVERAGEIF('Pick up PMC'!DJ4:DJ18,"&gt;0"),0)</f>
        <v>0</v>
      </c>
      <c r="J135" s="219">
        <f>IFERROR(AVERAGEIF('Pick up PMC'!DK4:DK18,"&gt;0"),0)</f>
        <v>0</v>
      </c>
      <c r="K135" s="219">
        <f>IFERROR(AVERAGEIF('Pick up PMC'!DL4:DL18,"&gt;0"),0)</f>
        <v>0</v>
      </c>
      <c r="L135" s="218">
        <f>IFERROR(AVERAGEIF('Pick up PMC'!DM4:DM18,"&gt;0"),0)</f>
        <v>0</v>
      </c>
      <c r="M135" s="218">
        <f>IFERROR(AVERAGEIF('Pick up PMC'!DN4:DN18,"&gt;0"),0)</f>
        <v>0</v>
      </c>
      <c r="N135" s="218">
        <f>IFERROR(AVERAGEIF('Pick up PMC'!DO4:DO18,"&gt;0"),0)</f>
        <v>0</v>
      </c>
      <c r="O135" s="218">
        <f>IFERROR(AVERAGEIF('Pick up PMC'!DP4:DP18,"&gt;0"),0)</f>
        <v>0</v>
      </c>
      <c r="P135" s="218">
        <f>IFERROR(AVERAGEIF('Pick up PMC'!DQ4:DQ18,"&gt;0"),0)</f>
        <v>0</v>
      </c>
      <c r="Q135" s="219">
        <f>IFERROR(AVERAGEIF('Pick up PMC'!DR4:DR18,"&gt;0"),0)</f>
        <v>0</v>
      </c>
      <c r="R135" s="219">
        <f>IFERROR(AVERAGEIF('Pick up PMC'!DS4:DS18,"&gt;0"),0)</f>
        <v>0</v>
      </c>
      <c r="S135" s="218">
        <f>IFERROR(AVERAGEIF('Pick up PMC'!DT4:DT18,"&gt;0"),0)</f>
        <v>0</v>
      </c>
      <c r="T135" s="218">
        <f>IFERROR(AVERAGEIF('Pick up PMC'!DU4:DU18,"&gt;0"),0)</f>
        <v>0</v>
      </c>
      <c r="U135" s="218">
        <f>IFERROR(AVERAGEIF('Pick up PMC'!DV4:DV18,"&gt;0"),0)</f>
        <v>0</v>
      </c>
      <c r="V135" s="218">
        <f>IFERROR(AVERAGEIF('Pick up PMC'!DW4:DW18,"&gt;0"),0)</f>
        <v>0</v>
      </c>
      <c r="W135" s="218">
        <f>IFERROR(AVERAGEIF('Pick up PMC'!DX4:DX18,"&gt;0"),0)</f>
        <v>0</v>
      </c>
      <c r="X135" s="219">
        <f>IFERROR(AVERAGEIF('Pick up PMC'!DY4:DY18,"&gt;0"),0)</f>
        <v>0</v>
      </c>
      <c r="Y135" s="248"/>
      <c r="Z135" s="248"/>
      <c r="AA135" s="248"/>
      <c r="AB135" s="248"/>
      <c r="AC135" s="248"/>
      <c r="AD135" s="248"/>
      <c r="AE135" s="248"/>
      <c r="AF135" s="248"/>
      <c r="AG135" s="248"/>
      <c r="AH135" s="249"/>
    </row>
    <row r="136" spans="1:34" hidden="1" x14ac:dyDescent="0.3">
      <c r="A136" s="239">
        <f t="shared" si="19"/>
        <v>43013</v>
      </c>
      <c r="B136" s="58"/>
      <c r="C136" s="282">
        <f t="shared" si="20"/>
        <v>0</v>
      </c>
      <c r="D136" s="244">
        <f>IFERROR(AVERAGEIF('Pick up PMC'!DE4:DE21,"&gt;0"),0)</f>
        <v>0</v>
      </c>
      <c r="E136" s="218">
        <f>IFERROR(AVERAGEIF('Pick up PMC'!DF4:DF21,"&gt;0"),0)</f>
        <v>0</v>
      </c>
      <c r="F136" s="218">
        <f>IFERROR(AVERAGEIF('Pick up PMC'!DG4:DG21,"&gt;0"),0)</f>
        <v>0</v>
      </c>
      <c r="G136" s="218">
        <f>IFERROR(AVERAGEIF('Pick up PMC'!DH4:DH21,"&gt;0"),0)</f>
        <v>0</v>
      </c>
      <c r="H136" s="218">
        <f>IFERROR(AVERAGEIF('Pick up PMC'!DI4:DI21,"&gt;0"),0)</f>
        <v>0</v>
      </c>
      <c r="I136" s="218">
        <f>IFERROR(AVERAGEIF('Pick up PMC'!DJ4:DJ21,"&gt;0"),0)</f>
        <v>0</v>
      </c>
      <c r="J136" s="219">
        <f>IFERROR(AVERAGEIF('Pick up PMC'!DK4:DK21,"&gt;0"),0)</f>
        <v>0</v>
      </c>
      <c r="K136" s="219">
        <f>IFERROR(AVERAGEIF('Pick up PMC'!DL4:DL21,"&gt;0"),0)</f>
        <v>0</v>
      </c>
      <c r="L136" s="218">
        <f>IFERROR(AVERAGEIF('Pick up PMC'!DM4:DM21,"&gt;0"),0)</f>
        <v>0</v>
      </c>
      <c r="M136" s="218">
        <f>IFERROR(AVERAGEIF('Pick up PMC'!DN4:DN21,"&gt;0"),0)</f>
        <v>0</v>
      </c>
      <c r="N136" s="218">
        <f>IFERROR(AVERAGEIF('Pick up PMC'!DO4:DO21,"&gt;0"),0)</f>
        <v>0</v>
      </c>
      <c r="O136" s="218">
        <f>IFERROR(AVERAGEIF('Pick up PMC'!DP4:DP21,"&gt;0"),0)</f>
        <v>0</v>
      </c>
      <c r="P136" s="218">
        <f>IFERROR(AVERAGEIF('Pick up PMC'!DQ4:DQ21,"&gt;0"),0)</f>
        <v>0</v>
      </c>
      <c r="Q136" s="219">
        <f>IFERROR(AVERAGEIF('Pick up PMC'!DR4:DR21,"&gt;0"),0)</f>
        <v>0</v>
      </c>
      <c r="R136" s="219">
        <f>IFERROR(AVERAGEIF('Pick up PMC'!DS4:DS21,"&gt;0"),0)</f>
        <v>0</v>
      </c>
      <c r="S136" s="218">
        <f>IFERROR(AVERAGEIF('Pick up PMC'!DT4:DT21,"&gt;0"),0)</f>
        <v>0</v>
      </c>
      <c r="T136" s="218">
        <f>IFERROR(AVERAGEIF('Pick up PMC'!DU4:DU21,"&gt;0"),0)</f>
        <v>0</v>
      </c>
      <c r="U136" s="218">
        <f>IFERROR(AVERAGEIF('Pick up PMC'!DV4:DV21,"&gt;0"),0)</f>
        <v>0</v>
      </c>
      <c r="V136" s="218">
        <f>IFERROR(AVERAGEIF('Pick up PMC'!DW4:DW21,"&gt;0"),0)</f>
        <v>0</v>
      </c>
      <c r="W136" s="218">
        <f>IFERROR(AVERAGEIF('Pick up PMC'!DX4:DX21,"&gt;0"),0)</f>
        <v>0</v>
      </c>
      <c r="X136" s="219">
        <f>IFERROR(AVERAGEIF('Pick up PMC'!DY4:DY21,"&gt;0"),0)</f>
        <v>0</v>
      </c>
      <c r="Y136" s="248"/>
      <c r="Z136" s="248"/>
      <c r="AA136" s="248"/>
      <c r="AB136" s="248"/>
      <c r="AC136" s="248"/>
      <c r="AD136" s="248"/>
      <c r="AE136" s="248"/>
      <c r="AF136" s="248"/>
      <c r="AG136" s="248"/>
      <c r="AH136" s="249"/>
    </row>
    <row r="137" spans="1:34" hidden="1" outlineLevel="1" x14ac:dyDescent="0.3">
      <c r="A137" s="239">
        <f t="shared" si="19"/>
        <v>43020</v>
      </c>
      <c r="B137" s="58"/>
      <c r="C137" s="282">
        <f t="shared" si="20"/>
        <v>0</v>
      </c>
      <c r="D137" s="244">
        <f>IFERROR(AVERAGEIF('Pick up PMC'!DE4:DE24,"&gt;0"),0)</f>
        <v>0</v>
      </c>
      <c r="E137" s="218">
        <f>IFERROR(AVERAGEIF('Pick up PMC'!DF4:DF24,"&gt;0"),0)</f>
        <v>0</v>
      </c>
      <c r="F137" s="218">
        <f>IFERROR(AVERAGEIF('Pick up PMC'!DG4:DG24,"&gt;0"),0)</f>
        <v>0</v>
      </c>
      <c r="G137" s="218">
        <f>IFERROR(AVERAGEIF('Pick up PMC'!DH4:DH24,"&gt;0"),0)</f>
        <v>0</v>
      </c>
      <c r="H137" s="218">
        <f>IFERROR(AVERAGEIF('Pick up PMC'!DI4:DI24,"&gt;0"),0)</f>
        <v>0</v>
      </c>
      <c r="I137" s="218">
        <f>IFERROR(AVERAGEIF('Pick up PMC'!DJ4:DJ24,"&gt;0"),0)</f>
        <v>0</v>
      </c>
      <c r="J137" s="219">
        <f>IFERROR(AVERAGEIF('Pick up PMC'!DK4:DK24,"&gt;0"),0)</f>
        <v>0</v>
      </c>
      <c r="K137" s="219">
        <f>IFERROR(AVERAGEIF('Pick up PMC'!DL4:DL24,"&gt;0"),0)</f>
        <v>0</v>
      </c>
      <c r="L137" s="218">
        <f>IFERROR(AVERAGEIF('Pick up PMC'!DM4:DM24,"&gt;0"),0)</f>
        <v>0</v>
      </c>
      <c r="M137" s="218">
        <f>IFERROR(AVERAGEIF('Pick up PMC'!DN4:DN24,"&gt;0"),0)</f>
        <v>0</v>
      </c>
      <c r="N137" s="218">
        <f>IFERROR(AVERAGEIF('Pick up PMC'!DO4:DO24,"&gt;0"),0)</f>
        <v>0</v>
      </c>
      <c r="O137" s="218">
        <f>IFERROR(AVERAGEIF('Pick up PMC'!DP4:DP24,"&gt;0"),0)</f>
        <v>0</v>
      </c>
      <c r="P137" s="218">
        <f>IFERROR(AVERAGEIF('Pick up PMC'!DQ4:DQ24,"&gt;0"),0)</f>
        <v>0</v>
      </c>
      <c r="Q137" s="219">
        <f>IFERROR(AVERAGEIF('Pick up PMC'!DR4:DR24,"&gt;0"),0)</f>
        <v>0</v>
      </c>
      <c r="R137" s="219">
        <f>IFERROR(AVERAGEIF('Pick up PMC'!DS4:DS24,"&gt;0"),0)</f>
        <v>0</v>
      </c>
      <c r="S137" s="218">
        <f>IFERROR(AVERAGEIF('Pick up PMC'!DT4:DT24,"&gt;0"),0)</f>
        <v>0</v>
      </c>
      <c r="T137" s="218">
        <f>IFERROR(AVERAGEIF('Pick up PMC'!DU4:DU24,"&gt;0"),0)</f>
        <v>0</v>
      </c>
      <c r="U137" s="218">
        <f>IFERROR(AVERAGEIF('Pick up PMC'!DV4:DV24,"&gt;0"),0)</f>
        <v>0</v>
      </c>
      <c r="V137" s="218">
        <f>IFERROR(AVERAGEIF('Pick up PMC'!DW4:DW24,"&gt;0"),0)</f>
        <v>0</v>
      </c>
      <c r="W137" s="218">
        <f>IFERROR(AVERAGEIF('Pick up PMC'!DX4:DX24,"&gt;0"),0)</f>
        <v>0</v>
      </c>
      <c r="X137" s="219">
        <f>IFERROR(AVERAGEIF('Pick up PMC'!DY4:DY24,"&gt;0"),0)</f>
        <v>0</v>
      </c>
      <c r="Y137" s="248"/>
      <c r="Z137" s="248"/>
      <c r="AA137" s="248"/>
      <c r="AB137" s="248"/>
      <c r="AC137" s="248"/>
      <c r="AD137" s="248"/>
      <c r="AE137" s="248"/>
      <c r="AF137" s="248"/>
      <c r="AG137" s="248"/>
      <c r="AH137" s="249"/>
    </row>
    <row r="138" spans="1:34" hidden="1" outlineLevel="1" x14ac:dyDescent="0.3">
      <c r="A138" s="239">
        <f t="shared" si="19"/>
        <v>43027</v>
      </c>
      <c r="B138" s="58"/>
      <c r="C138" s="282">
        <f t="shared" si="20"/>
        <v>0</v>
      </c>
      <c r="D138" s="244">
        <f>IFERROR(AVERAGEIF('Pick up PMC'!DE4:DE27,"&gt;0"),0)</f>
        <v>0</v>
      </c>
      <c r="E138" s="218">
        <f>IFERROR(AVERAGEIF('Pick up PMC'!DF4:DF27,"&gt;0"),0)</f>
        <v>0</v>
      </c>
      <c r="F138" s="218">
        <f>IFERROR(AVERAGEIF('Pick up PMC'!DG4:DG27,"&gt;0"),0)</f>
        <v>0</v>
      </c>
      <c r="G138" s="218">
        <f>IFERROR(AVERAGEIF('Pick up PMC'!DH4:DH27,"&gt;0"),0)</f>
        <v>0</v>
      </c>
      <c r="H138" s="218">
        <f>IFERROR(AVERAGEIF('Pick up PMC'!DI4:DI27,"&gt;0"),0)</f>
        <v>0</v>
      </c>
      <c r="I138" s="218">
        <f>IFERROR(AVERAGEIF('Pick up PMC'!DJ4:DJ27,"&gt;0"),0)</f>
        <v>0</v>
      </c>
      <c r="J138" s="219">
        <f>IFERROR(AVERAGEIF('Pick up PMC'!DK4:DK27,"&gt;0"),0)</f>
        <v>0</v>
      </c>
      <c r="K138" s="219">
        <f>IFERROR(AVERAGEIF('Pick up PMC'!DL4:DL27,"&gt;0"),0)</f>
        <v>0</v>
      </c>
      <c r="L138" s="218">
        <f>IFERROR(AVERAGEIF('Pick up PMC'!DM4:DM27,"&gt;0"),0)</f>
        <v>0</v>
      </c>
      <c r="M138" s="218">
        <f>IFERROR(AVERAGEIF('Pick up PMC'!DN4:DN27,"&gt;0"),0)</f>
        <v>0</v>
      </c>
      <c r="N138" s="218">
        <f>IFERROR(AVERAGEIF('Pick up PMC'!DO4:DO27,"&gt;0"),0)</f>
        <v>0</v>
      </c>
      <c r="O138" s="218">
        <f>IFERROR(AVERAGEIF('Pick up PMC'!DP4:DP27,"&gt;0"),0)</f>
        <v>0</v>
      </c>
      <c r="P138" s="218">
        <f>IFERROR(AVERAGEIF('Pick up PMC'!DQ4:DQ27,"&gt;0"),0)</f>
        <v>0</v>
      </c>
      <c r="Q138" s="219">
        <f>IFERROR(AVERAGEIF('Pick up PMC'!DR4:DR27,"&gt;0"),0)</f>
        <v>0</v>
      </c>
      <c r="R138" s="219">
        <f>IFERROR(AVERAGEIF('Pick up PMC'!DS4:DS27,"&gt;0"),0)</f>
        <v>0</v>
      </c>
      <c r="S138" s="218">
        <f>IFERROR(AVERAGEIF('Pick up PMC'!DT4:DT27,"&gt;0"),0)</f>
        <v>0</v>
      </c>
      <c r="T138" s="218">
        <f>IFERROR(AVERAGEIF('Pick up PMC'!DU4:DU27,"&gt;0"),0)</f>
        <v>0</v>
      </c>
      <c r="U138" s="218">
        <f>IFERROR(AVERAGEIF('Pick up PMC'!DV4:DV27,"&gt;0"),0)</f>
        <v>0</v>
      </c>
      <c r="V138" s="218">
        <f>IFERROR(AVERAGEIF('Pick up PMC'!DW4:DW27,"&gt;0"),0)</f>
        <v>0</v>
      </c>
      <c r="W138" s="218">
        <f>IFERROR(AVERAGEIF('Pick up PMC'!DX4:DX27,"&gt;0"),0)</f>
        <v>0</v>
      </c>
      <c r="X138" s="219">
        <f>IFERROR(AVERAGEIF('Pick up PMC'!DY4:DY27,"&gt;0"),0)</f>
        <v>0</v>
      </c>
      <c r="Y138" s="248"/>
      <c r="Z138" s="248"/>
      <c r="AA138" s="248"/>
      <c r="AB138" s="248"/>
      <c r="AC138" s="248"/>
      <c r="AD138" s="248"/>
      <c r="AE138" s="248"/>
      <c r="AF138" s="248"/>
      <c r="AG138" s="248"/>
      <c r="AH138" s="249"/>
    </row>
    <row r="139" spans="1:34" hidden="1" outlineLevel="1" x14ac:dyDescent="0.3">
      <c r="A139" s="239">
        <f t="shared" si="19"/>
        <v>43034</v>
      </c>
      <c r="B139" s="58"/>
      <c r="C139" s="282">
        <f t="shared" si="20"/>
        <v>0</v>
      </c>
      <c r="D139" s="244">
        <f>IFERROR(AVERAGEIF('Pick up PMC'!DE4:DE30,"&gt;0"),0)</f>
        <v>0</v>
      </c>
      <c r="E139" s="218">
        <f>IFERROR(AVERAGEIF('Pick up PMC'!DF4:DF30,"&gt;0"),0)</f>
        <v>0</v>
      </c>
      <c r="F139" s="218">
        <f>IFERROR(AVERAGEIF('Pick up PMC'!DG4:DG30,"&gt;0"),0)</f>
        <v>0</v>
      </c>
      <c r="G139" s="218">
        <f>IFERROR(AVERAGEIF('Pick up PMC'!DH4:DH30,"&gt;0"),0)</f>
        <v>0</v>
      </c>
      <c r="H139" s="218">
        <f>IFERROR(AVERAGEIF('Pick up PMC'!DI4:DI30,"&gt;0"),0)</f>
        <v>0</v>
      </c>
      <c r="I139" s="218">
        <f>IFERROR(AVERAGEIF('Pick up PMC'!DJ4:DJ30,"&gt;0"),0)</f>
        <v>0</v>
      </c>
      <c r="J139" s="219">
        <f>IFERROR(AVERAGEIF('Pick up PMC'!DK4:DK30,"&gt;0"),0)</f>
        <v>0</v>
      </c>
      <c r="K139" s="219">
        <f>IFERROR(AVERAGEIF('Pick up PMC'!DL4:DL30,"&gt;0"),0)</f>
        <v>0</v>
      </c>
      <c r="L139" s="218">
        <f>IFERROR(AVERAGEIF('Pick up PMC'!DM4:DM30,"&gt;0"),0)</f>
        <v>0</v>
      </c>
      <c r="M139" s="218">
        <f>IFERROR(AVERAGEIF('Pick up PMC'!DN4:DN30,"&gt;0"),0)</f>
        <v>0</v>
      </c>
      <c r="N139" s="218">
        <f>IFERROR(AVERAGEIF('Pick up PMC'!DO4:DO30,"&gt;0"),0)</f>
        <v>0</v>
      </c>
      <c r="O139" s="218">
        <f>IFERROR(AVERAGEIF('Pick up PMC'!DP4:DP30,"&gt;0"),0)</f>
        <v>0</v>
      </c>
      <c r="P139" s="218">
        <f>IFERROR(AVERAGEIF('Pick up PMC'!DQ4:DQ30,"&gt;0"),0)</f>
        <v>0</v>
      </c>
      <c r="Q139" s="219">
        <f>IFERROR(AVERAGEIF('Pick up PMC'!DR4:DR30,"&gt;0"),0)</f>
        <v>0</v>
      </c>
      <c r="R139" s="219">
        <f>IFERROR(AVERAGEIF('Pick up PMC'!DS4:DS30,"&gt;0"),0)</f>
        <v>0</v>
      </c>
      <c r="S139" s="218">
        <f>IFERROR(AVERAGEIF('Pick up PMC'!DT4:DT30,"&gt;0"),0)</f>
        <v>0</v>
      </c>
      <c r="T139" s="218">
        <f>IFERROR(AVERAGEIF('Pick up PMC'!DU4:DU30,"&gt;0"),0)</f>
        <v>0</v>
      </c>
      <c r="U139" s="218">
        <f>IFERROR(AVERAGEIF('Pick up PMC'!DV4:DV30,"&gt;0"),0)</f>
        <v>0</v>
      </c>
      <c r="V139" s="218">
        <f>IFERROR(AVERAGEIF('Pick up PMC'!DW4:DW30,"&gt;0"),0)</f>
        <v>0</v>
      </c>
      <c r="W139" s="218">
        <f>IFERROR(AVERAGEIF('Pick up PMC'!DX4:DX30,"&gt;0"),0)</f>
        <v>0</v>
      </c>
      <c r="X139" s="219">
        <f>IFERROR(AVERAGEIF('Pick up PMC'!DY4:DY30,"&gt;0"),0)</f>
        <v>0</v>
      </c>
      <c r="Y139" s="248"/>
      <c r="Z139" s="248"/>
      <c r="AA139" s="248"/>
      <c r="AB139" s="248"/>
      <c r="AC139" s="248"/>
      <c r="AD139" s="248"/>
      <c r="AE139" s="248"/>
      <c r="AF139" s="248"/>
      <c r="AG139" s="248"/>
      <c r="AH139" s="249"/>
    </row>
    <row r="140" spans="1:34" hidden="1" outlineLevel="1" x14ac:dyDescent="0.3">
      <c r="A140" s="239">
        <f t="shared" si="19"/>
        <v>43041</v>
      </c>
      <c r="B140" s="58"/>
      <c r="C140" s="282">
        <f t="shared" si="20"/>
        <v>0</v>
      </c>
      <c r="D140" s="244">
        <f>IFERROR(AVERAGEIF('Pick up PMC'!DE4:DE33,"&gt;0"),0)</f>
        <v>0</v>
      </c>
      <c r="E140" s="218">
        <f>IFERROR(AVERAGEIF('Pick up PMC'!DF4:DF33,"&gt;0"),0)</f>
        <v>0</v>
      </c>
      <c r="F140" s="218">
        <f>IFERROR(AVERAGEIF('Pick up PMC'!DG4:DG33,"&gt;0"),0)</f>
        <v>0</v>
      </c>
      <c r="G140" s="218">
        <f>IFERROR(AVERAGEIF('Pick up PMC'!DH4:DH33,"&gt;0"),0)</f>
        <v>0</v>
      </c>
      <c r="H140" s="218">
        <f>IFERROR(AVERAGEIF('Pick up PMC'!DI4:DI33,"&gt;0"),0)</f>
        <v>0</v>
      </c>
      <c r="I140" s="218">
        <f>IFERROR(AVERAGEIF('Pick up PMC'!DJ4:DJ33,"&gt;0"),0)</f>
        <v>0</v>
      </c>
      <c r="J140" s="219">
        <f>IFERROR(AVERAGEIF('Pick up PMC'!DK4:DK33,"&gt;0"),0)</f>
        <v>0</v>
      </c>
      <c r="K140" s="219">
        <f>IFERROR(AVERAGEIF('Pick up PMC'!DL4:DL33,"&gt;0"),0)</f>
        <v>0</v>
      </c>
      <c r="L140" s="218">
        <f>IFERROR(AVERAGEIF('Pick up PMC'!DM4:DM33,"&gt;0"),0)</f>
        <v>0</v>
      </c>
      <c r="M140" s="218">
        <f>IFERROR(AVERAGEIF('Pick up PMC'!DN4:DN33,"&gt;0"),0)</f>
        <v>0</v>
      </c>
      <c r="N140" s="218">
        <f>IFERROR(AVERAGEIF('Pick up PMC'!DO4:DO33,"&gt;0"),0)</f>
        <v>0</v>
      </c>
      <c r="O140" s="218">
        <f>IFERROR(AVERAGEIF('Pick up PMC'!DP4:DP33,"&gt;0"),0)</f>
        <v>0</v>
      </c>
      <c r="P140" s="218">
        <f>IFERROR(AVERAGEIF('Pick up PMC'!DQ4:DQ33,"&gt;0"),0)</f>
        <v>0</v>
      </c>
      <c r="Q140" s="219">
        <f>IFERROR(AVERAGEIF('Pick up PMC'!DR4:DR33,"&gt;0"),0)</f>
        <v>0</v>
      </c>
      <c r="R140" s="219">
        <f>IFERROR(AVERAGEIF('Pick up PMC'!DS4:DS33,"&gt;0"),0)</f>
        <v>0</v>
      </c>
      <c r="S140" s="218">
        <f>IFERROR(AVERAGEIF('Pick up PMC'!DT4:DT33,"&gt;0"),0)</f>
        <v>0</v>
      </c>
      <c r="T140" s="218">
        <f>IFERROR(AVERAGEIF('Pick up PMC'!DU4:DU33,"&gt;0"),0)</f>
        <v>0</v>
      </c>
      <c r="U140" s="218">
        <f>IFERROR(AVERAGEIF('Pick up PMC'!DV4:DV33,"&gt;0"),0)</f>
        <v>0</v>
      </c>
      <c r="V140" s="218">
        <f>IFERROR(AVERAGEIF('Pick up PMC'!DW4:DW33,"&gt;0"),0)</f>
        <v>0</v>
      </c>
      <c r="W140" s="218">
        <f>IFERROR(AVERAGEIF('Pick up PMC'!DX4:DX33,"&gt;0"),0)</f>
        <v>0</v>
      </c>
      <c r="X140" s="219">
        <f>IFERROR(AVERAGEIF('Pick up PMC'!DY4:DY33,"&gt;0"),0)</f>
        <v>0</v>
      </c>
      <c r="Y140" s="248"/>
      <c r="Z140" s="248"/>
      <c r="AA140" s="248"/>
      <c r="AB140" s="248"/>
      <c r="AC140" s="248"/>
      <c r="AD140" s="248"/>
      <c r="AE140" s="248"/>
      <c r="AF140" s="248"/>
      <c r="AG140" s="248"/>
      <c r="AH140" s="249"/>
    </row>
    <row r="141" spans="1:34" hidden="1" outlineLevel="1" x14ac:dyDescent="0.3">
      <c r="A141" s="239">
        <f t="shared" si="19"/>
        <v>43048</v>
      </c>
      <c r="B141" s="58"/>
      <c r="C141" s="282">
        <f t="shared" si="20"/>
        <v>0</v>
      </c>
      <c r="D141" s="244">
        <f>IFERROR(AVERAGEIF('Pick up PMC'!DE4:DE36,"&gt;0"),0)</f>
        <v>0</v>
      </c>
      <c r="E141" s="218">
        <f>IFERROR(AVERAGEIF('Pick up PMC'!DF4:DF36,"&gt;0"),0)</f>
        <v>0</v>
      </c>
      <c r="F141" s="218">
        <f>IFERROR(AVERAGEIF('Pick up PMC'!DG4:DG36,"&gt;0"),0)</f>
        <v>0</v>
      </c>
      <c r="G141" s="218">
        <f>IFERROR(AVERAGEIF('Pick up PMC'!DH4:DH36,"&gt;0"),0)</f>
        <v>0</v>
      </c>
      <c r="H141" s="218">
        <f>IFERROR(AVERAGEIF('Pick up PMC'!DI4:DI36,"&gt;0"),0)</f>
        <v>0</v>
      </c>
      <c r="I141" s="218">
        <f>IFERROR(AVERAGEIF('Pick up PMC'!DJ4:DJ36,"&gt;0"),0)</f>
        <v>0</v>
      </c>
      <c r="J141" s="219">
        <f>IFERROR(AVERAGEIF('Pick up PMC'!DK4:DK36,"&gt;0"),0)</f>
        <v>0</v>
      </c>
      <c r="K141" s="219">
        <f>IFERROR(AVERAGEIF('Pick up PMC'!DL4:DL36,"&gt;0"),0)</f>
        <v>0</v>
      </c>
      <c r="L141" s="218">
        <f>IFERROR(AVERAGEIF('Pick up PMC'!DM4:DM36,"&gt;0"),0)</f>
        <v>0</v>
      </c>
      <c r="M141" s="218">
        <f>IFERROR(AVERAGEIF('Pick up PMC'!DN4:DN36,"&gt;0"),0)</f>
        <v>0</v>
      </c>
      <c r="N141" s="218">
        <f>IFERROR(AVERAGEIF('Pick up PMC'!DO4:DO36,"&gt;0"),0)</f>
        <v>0</v>
      </c>
      <c r="O141" s="218">
        <f>IFERROR(AVERAGEIF('Pick up PMC'!DP4:DP36,"&gt;0"),0)</f>
        <v>0</v>
      </c>
      <c r="P141" s="218">
        <f>IFERROR(AVERAGEIF('Pick up PMC'!DQ4:DQ36,"&gt;0"),0)</f>
        <v>0</v>
      </c>
      <c r="Q141" s="219">
        <f>IFERROR(AVERAGEIF('Pick up PMC'!DR4:DR36,"&gt;0"),0)</f>
        <v>0</v>
      </c>
      <c r="R141" s="219">
        <f>IFERROR(AVERAGEIF('Pick up PMC'!DS4:DS36,"&gt;0"),0)</f>
        <v>0</v>
      </c>
      <c r="S141" s="218">
        <f>IFERROR(AVERAGEIF('Pick up PMC'!DT4:DT36,"&gt;0"),0)</f>
        <v>0</v>
      </c>
      <c r="T141" s="218">
        <f>IFERROR(AVERAGEIF('Pick up PMC'!DU4:DU36,"&gt;0"),0)</f>
        <v>0</v>
      </c>
      <c r="U141" s="218">
        <f>IFERROR(AVERAGEIF('Pick up PMC'!DV4:DV36,"&gt;0"),0)</f>
        <v>0</v>
      </c>
      <c r="V141" s="218">
        <f>IFERROR(AVERAGEIF('Pick up PMC'!DW4:DW36,"&gt;0"),0)</f>
        <v>0</v>
      </c>
      <c r="W141" s="218">
        <f>IFERROR(AVERAGEIF('Pick up PMC'!DX4:DX36,"&gt;0"),0)</f>
        <v>0</v>
      </c>
      <c r="X141" s="219">
        <f>IFERROR(AVERAGEIF('Pick up PMC'!DY4:DY36,"&gt;0"),0)</f>
        <v>0</v>
      </c>
      <c r="Y141" s="248"/>
      <c r="Z141" s="248"/>
      <c r="AA141" s="248"/>
      <c r="AB141" s="248"/>
      <c r="AC141" s="248"/>
      <c r="AD141" s="248"/>
      <c r="AE141" s="248"/>
      <c r="AF141" s="248"/>
      <c r="AG141" s="248"/>
      <c r="AH141" s="249"/>
    </row>
    <row r="142" spans="1:34" hidden="1" outlineLevel="1" x14ac:dyDescent="0.3">
      <c r="A142" s="239">
        <f t="shared" si="19"/>
        <v>43055</v>
      </c>
      <c r="B142" s="58"/>
      <c r="C142" s="282">
        <f t="shared" si="20"/>
        <v>0</v>
      </c>
      <c r="D142" s="244">
        <f>IFERROR(AVERAGEIF('Pick up PMC'!DE4:DE39,"&gt;0"),0)</f>
        <v>0</v>
      </c>
      <c r="E142" s="218">
        <f>IFERROR(AVERAGEIF('Pick up PMC'!DF4:DF39,"&gt;0"),0)</f>
        <v>0</v>
      </c>
      <c r="F142" s="218">
        <f>IFERROR(AVERAGEIF('Pick up PMC'!DG4:DG39,"&gt;0"),0)</f>
        <v>0</v>
      </c>
      <c r="G142" s="218">
        <f>IFERROR(AVERAGEIF('Pick up PMC'!DH4:DH39,"&gt;0"),0)</f>
        <v>0</v>
      </c>
      <c r="H142" s="218">
        <f>IFERROR(AVERAGEIF('Pick up PMC'!DI4:DI39,"&gt;0"),0)</f>
        <v>0</v>
      </c>
      <c r="I142" s="218">
        <f>IFERROR(AVERAGEIF('Pick up PMC'!DJ4:DJ39,"&gt;0"),0)</f>
        <v>0</v>
      </c>
      <c r="J142" s="219">
        <f>IFERROR(AVERAGEIF('Pick up PMC'!DK4:DK39,"&gt;0"),0)</f>
        <v>0</v>
      </c>
      <c r="K142" s="219">
        <f>IFERROR(AVERAGEIF('Pick up PMC'!DL4:DL39,"&gt;0"),0)</f>
        <v>0</v>
      </c>
      <c r="L142" s="218">
        <f>IFERROR(AVERAGEIF('Pick up PMC'!DM4:DM39,"&gt;0"),0)</f>
        <v>0</v>
      </c>
      <c r="M142" s="218">
        <f>IFERROR(AVERAGEIF('Pick up PMC'!DN4:DN39,"&gt;0"),0)</f>
        <v>0</v>
      </c>
      <c r="N142" s="218">
        <f>IFERROR(AVERAGEIF('Pick up PMC'!DO4:DO39,"&gt;0"),0)</f>
        <v>0</v>
      </c>
      <c r="O142" s="218">
        <f>IFERROR(AVERAGEIF('Pick up PMC'!DP4:DP39,"&gt;0"),0)</f>
        <v>0</v>
      </c>
      <c r="P142" s="218">
        <f>IFERROR(AVERAGEIF('Pick up PMC'!DQ4:DQ39,"&gt;0"),0)</f>
        <v>0</v>
      </c>
      <c r="Q142" s="219">
        <f>IFERROR(AVERAGEIF('Pick up PMC'!DR4:DR39,"&gt;0"),0)</f>
        <v>0</v>
      </c>
      <c r="R142" s="219">
        <f>IFERROR(AVERAGEIF('Pick up PMC'!DS4:DS39,"&gt;0"),0)</f>
        <v>0</v>
      </c>
      <c r="S142" s="218">
        <f>IFERROR(AVERAGEIF('Pick up PMC'!DT4:DT39,"&gt;0"),0)</f>
        <v>0</v>
      </c>
      <c r="T142" s="218">
        <f>IFERROR(AVERAGEIF('Pick up PMC'!DU4:DU39,"&gt;0"),0)</f>
        <v>0</v>
      </c>
      <c r="U142" s="218">
        <f>IFERROR(AVERAGEIF('Pick up PMC'!DV4:DV39,"&gt;0"),0)</f>
        <v>0</v>
      </c>
      <c r="V142" s="218">
        <f>IFERROR(AVERAGEIF('Pick up PMC'!DW4:DW39,"&gt;0"),0)</f>
        <v>0</v>
      </c>
      <c r="W142" s="218">
        <f>IFERROR(AVERAGEIF('Pick up PMC'!DX4:DX39,"&gt;0"),0)</f>
        <v>0</v>
      </c>
      <c r="X142" s="219">
        <f>IFERROR(AVERAGEIF('Pick up PMC'!DY4:DY39,"&gt;0"),0)</f>
        <v>0</v>
      </c>
      <c r="Y142" s="248"/>
      <c r="Z142" s="248"/>
      <c r="AA142" s="248"/>
      <c r="AB142" s="248"/>
      <c r="AC142" s="248"/>
      <c r="AD142" s="248"/>
      <c r="AE142" s="248"/>
      <c r="AF142" s="248"/>
      <c r="AG142" s="248"/>
      <c r="AH142" s="249"/>
    </row>
    <row r="143" spans="1:34" hidden="1" outlineLevel="1" x14ac:dyDescent="0.3">
      <c r="A143" s="239">
        <f t="shared" si="19"/>
        <v>43062</v>
      </c>
      <c r="B143" s="58"/>
      <c r="C143" s="282">
        <f t="shared" si="20"/>
        <v>0</v>
      </c>
      <c r="D143" s="244">
        <f>IFERROR(AVERAGEIF('Pick up PMC'!DE4:DE42,"&gt;0"),0)</f>
        <v>0</v>
      </c>
      <c r="E143" s="218">
        <f>IFERROR(AVERAGEIF('Pick up PMC'!DF4:DF42,"&gt;0"),0)</f>
        <v>0</v>
      </c>
      <c r="F143" s="218">
        <f>IFERROR(AVERAGEIF('Pick up PMC'!DG4:DG42,"&gt;0"),0)</f>
        <v>0</v>
      </c>
      <c r="G143" s="218">
        <f>IFERROR(AVERAGEIF('Pick up PMC'!DH4:DH42,"&gt;0"),0)</f>
        <v>0</v>
      </c>
      <c r="H143" s="218">
        <f>IFERROR(AVERAGEIF('Pick up PMC'!DI4:DI42,"&gt;0"),0)</f>
        <v>0</v>
      </c>
      <c r="I143" s="218">
        <f>IFERROR(AVERAGEIF('Pick up PMC'!DJ4:DJ42,"&gt;0"),0)</f>
        <v>0</v>
      </c>
      <c r="J143" s="219">
        <f>IFERROR(AVERAGEIF('Pick up PMC'!DK4:DK42,"&gt;0"),0)</f>
        <v>0</v>
      </c>
      <c r="K143" s="219">
        <f>IFERROR(AVERAGEIF('Pick up PMC'!DL4:DL42,"&gt;0"),0)</f>
        <v>0</v>
      </c>
      <c r="L143" s="218">
        <f>IFERROR(AVERAGEIF('Pick up PMC'!DM4:DM42,"&gt;0"),0)</f>
        <v>0</v>
      </c>
      <c r="M143" s="218">
        <f>IFERROR(AVERAGEIF('Pick up PMC'!DN4:DN42,"&gt;0"),0)</f>
        <v>0</v>
      </c>
      <c r="N143" s="218">
        <f>IFERROR(AVERAGEIF('Pick up PMC'!DO4:DO42,"&gt;0"),0)</f>
        <v>0</v>
      </c>
      <c r="O143" s="218">
        <f>IFERROR(AVERAGEIF('Pick up PMC'!DP4:DP42,"&gt;0"),0)</f>
        <v>0</v>
      </c>
      <c r="P143" s="218">
        <f>IFERROR(AVERAGEIF('Pick up PMC'!DQ4:DQ42,"&gt;0"),0)</f>
        <v>0</v>
      </c>
      <c r="Q143" s="219">
        <f>IFERROR(AVERAGEIF('Pick up PMC'!DR4:DR42,"&gt;0"),0)</f>
        <v>0</v>
      </c>
      <c r="R143" s="219">
        <f>IFERROR(AVERAGEIF('Pick up PMC'!DS4:DS42,"&gt;0"),0)</f>
        <v>0</v>
      </c>
      <c r="S143" s="218">
        <f>IFERROR(AVERAGEIF('Pick up PMC'!DT4:DT42,"&gt;0"),0)</f>
        <v>0</v>
      </c>
      <c r="T143" s="218">
        <f>IFERROR(AVERAGEIF('Pick up PMC'!DU4:DU42,"&gt;0"),0)</f>
        <v>0</v>
      </c>
      <c r="U143" s="218">
        <f>IFERROR(AVERAGEIF('Pick up PMC'!DV4:DV42,"&gt;0"),0)</f>
        <v>0</v>
      </c>
      <c r="V143" s="218">
        <f>IFERROR(AVERAGEIF('Pick up PMC'!DW4:DW42,"&gt;0"),0)</f>
        <v>0</v>
      </c>
      <c r="W143" s="218">
        <f>IFERROR(AVERAGEIF('Pick up PMC'!DX4:DX42,"&gt;0"),0)</f>
        <v>0</v>
      </c>
      <c r="X143" s="219">
        <f>IFERROR(AVERAGEIF('Pick up PMC'!DY4:DY42,"&gt;0"),0)</f>
        <v>0</v>
      </c>
      <c r="Y143" s="248"/>
      <c r="Z143" s="248"/>
      <c r="AA143" s="248"/>
      <c r="AB143" s="248"/>
      <c r="AC143" s="248"/>
      <c r="AD143" s="248"/>
      <c r="AE143" s="248"/>
      <c r="AF143" s="248"/>
      <c r="AG143" s="248"/>
      <c r="AH143" s="249"/>
    </row>
    <row r="144" spans="1:34" hidden="1" outlineLevel="1" x14ac:dyDescent="0.3">
      <c r="A144" s="240">
        <f t="shared" si="19"/>
        <v>43069</v>
      </c>
      <c r="B144" s="58"/>
      <c r="C144" s="282">
        <f t="shared" si="20"/>
        <v>0</v>
      </c>
      <c r="D144" s="245">
        <f>IFERROR(AVERAGEIF('Pick up PMC'!DE4:DE45,"&gt;0"),0)</f>
        <v>0</v>
      </c>
      <c r="E144" s="222">
        <f>IFERROR(AVERAGEIF('Pick up PMC'!DF4:DF45,"&gt;0"),0)</f>
        <v>0</v>
      </c>
      <c r="F144" s="222">
        <f>IFERROR(AVERAGEIF('Pick up PMC'!DG4:DG45,"&gt;0"),0)</f>
        <v>0</v>
      </c>
      <c r="G144" s="222">
        <f>IFERROR(AVERAGEIF('Pick up PMC'!DH4:DH45,"&gt;0"),0)</f>
        <v>0</v>
      </c>
      <c r="H144" s="222">
        <f>IFERROR(AVERAGEIF('Pick up PMC'!DI4:DI45,"&gt;0"),0)</f>
        <v>0</v>
      </c>
      <c r="I144" s="222">
        <f>IFERROR(AVERAGEIF('Pick up PMC'!DJ4:DJ45,"&gt;0"),0)</f>
        <v>0</v>
      </c>
      <c r="J144" s="223">
        <f>IFERROR(AVERAGEIF('Pick up PMC'!DK4:DK45,"&gt;0"),0)</f>
        <v>0</v>
      </c>
      <c r="K144" s="223">
        <f>IFERROR(AVERAGEIF('Pick up PMC'!DL4:DL45,"&gt;0"),0)</f>
        <v>0</v>
      </c>
      <c r="L144" s="222">
        <f>IFERROR(AVERAGEIF('Pick up PMC'!DM4:DM45,"&gt;0"),0)</f>
        <v>0</v>
      </c>
      <c r="M144" s="222">
        <f>IFERROR(AVERAGEIF('Pick up PMC'!DN4:DN45,"&gt;0"),0)</f>
        <v>0</v>
      </c>
      <c r="N144" s="222">
        <f>IFERROR(AVERAGEIF('Pick up PMC'!DO4:DO45,"&gt;0"),0)</f>
        <v>0</v>
      </c>
      <c r="O144" s="222">
        <f>IFERROR(AVERAGEIF('Pick up PMC'!DP4:DP45,"&gt;0"),0)</f>
        <v>0</v>
      </c>
      <c r="P144" s="222">
        <f>IFERROR(AVERAGEIF('Pick up PMC'!DQ4:DQ45,"&gt;0"),0)</f>
        <v>0</v>
      </c>
      <c r="Q144" s="223">
        <f>IFERROR(AVERAGEIF('Pick up PMC'!DR4:DR45,"&gt;0"),0)</f>
        <v>0</v>
      </c>
      <c r="R144" s="223">
        <f>IFERROR(AVERAGEIF('Pick up PMC'!DS4:DS45,"&gt;0"),0)</f>
        <v>0</v>
      </c>
      <c r="S144" s="222">
        <f>IFERROR(AVERAGEIF('Pick up PMC'!DT4:DT45,"&gt;0"),0)</f>
        <v>0</v>
      </c>
      <c r="T144" s="222">
        <f>IFERROR(AVERAGEIF('Pick up PMC'!DU4:DU45,"&gt;0"),0)</f>
        <v>0</v>
      </c>
      <c r="U144" s="222">
        <f>IFERROR(AVERAGEIF('Pick up PMC'!DV4:DV45,"&gt;0"),0)</f>
        <v>0</v>
      </c>
      <c r="V144" s="222">
        <f>IFERROR(AVERAGEIF('Pick up PMC'!DW4:DW45,"&gt;0"),0)</f>
        <v>0</v>
      </c>
      <c r="W144" s="222">
        <f>IFERROR(AVERAGEIF('Pick up PMC'!DX4:DX45,"&gt;0"),0)</f>
        <v>0</v>
      </c>
      <c r="X144" s="223">
        <f>IFERROR(AVERAGEIF('Pick up PMC'!DY4:DY45,"&gt;0"),0)</f>
        <v>0</v>
      </c>
      <c r="Y144" s="250"/>
      <c r="Z144" s="250"/>
      <c r="AA144" s="250"/>
      <c r="AB144" s="250"/>
      <c r="AC144" s="250"/>
      <c r="AD144" s="250"/>
      <c r="AE144" s="250"/>
      <c r="AF144" s="250"/>
      <c r="AG144" s="250"/>
      <c r="AH144" s="251"/>
    </row>
    <row r="145" spans="1:34" collapsed="1" x14ac:dyDescent="0.3">
      <c r="A145" s="57"/>
      <c r="B145" s="38"/>
      <c r="C145" s="328">
        <f>IFERROR(AVERAGEIF(C131:C133,"&gt;0"),0)</f>
        <v>0</v>
      </c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4" x14ac:dyDescent="0.3">
      <c r="A147" s="93"/>
      <c r="B147" s="94"/>
      <c r="C147" s="68">
        <f t="shared" ref="C147:T147" si="21">C96</f>
        <v>42978</v>
      </c>
      <c r="D147" s="68">
        <f t="shared" si="21"/>
        <v>42985</v>
      </c>
      <c r="E147" s="68">
        <f t="shared" si="21"/>
        <v>42992</v>
      </c>
      <c r="F147" s="68">
        <f t="shared" si="21"/>
        <v>42999</v>
      </c>
      <c r="G147" s="68">
        <f t="shared" si="21"/>
        <v>43006</v>
      </c>
      <c r="H147" s="68">
        <f t="shared" si="21"/>
        <v>43013</v>
      </c>
      <c r="I147" s="68">
        <f t="shared" si="21"/>
        <v>43020</v>
      </c>
      <c r="J147" s="68">
        <f t="shared" si="21"/>
        <v>43027</v>
      </c>
      <c r="K147" s="68">
        <f t="shared" si="21"/>
        <v>43034</v>
      </c>
      <c r="L147" s="68">
        <f t="shared" si="21"/>
        <v>43041</v>
      </c>
      <c r="M147" s="68">
        <f t="shared" si="21"/>
        <v>43048</v>
      </c>
      <c r="N147" s="68">
        <f t="shared" si="21"/>
        <v>43055</v>
      </c>
      <c r="O147" s="68">
        <f t="shared" si="21"/>
        <v>43062</v>
      </c>
      <c r="P147" s="68">
        <f t="shared" si="21"/>
        <v>43069</v>
      </c>
      <c r="Q147" s="68">
        <f t="shared" si="21"/>
        <v>43076</v>
      </c>
      <c r="R147" s="68">
        <f t="shared" si="21"/>
        <v>43083</v>
      </c>
      <c r="S147" s="68">
        <f t="shared" si="21"/>
        <v>43090</v>
      </c>
      <c r="T147" s="68">
        <f t="shared" si="21"/>
        <v>43097</v>
      </c>
      <c r="U147" s="69"/>
      <c r="V147" s="69"/>
    </row>
    <row r="148" spans="1:34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4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4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4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4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4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4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4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4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4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4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4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4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  <c r="AH162" s="48">
        <v>31</v>
      </c>
    </row>
    <row r="163" spans="1:34" x14ac:dyDescent="0.3">
      <c r="A163" s="51" t="s">
        <v>29</v>
      </c>
      <c r="B163" s="52"/>
      <c r="C163" s="281">
        <f>C8/($C$3*$C$4)</f>
        <v>0.37336093857832986</v>
      </c>
      <c r="D163" s="55">
        <f t="shared" ref="D163:Q163" si="22">(D8/$C$3)*100</f>
        <v>47.826086956521742</v>
      </c>
      <c r="E163" s="55">
        <f t="shared" si="22"/>
        <v>47.826086956521742</v>
      </c>
      <c r="F163" s="55">
        <f t="shared" si="22"/>
        <v>47.826086956521742</v>
      </c>
      <c r="G163" s="55">
        <f t="shared" si="22"/>
        <v>47.826086956521742</v>
      </c>
      <c r="H163" s="55">
        <f t="shared" si="22"/>
        <v>47.826086956521742</v>
      </c>
      <c r="I163" s="55">
        <f t="shared" si="22"/>
        <v>47.826086956521742</v>
      </c>
      <c r="J163" s="55">
        <f t="shared" si="22"/>
        <v>52.173913043478258</v>
      </c>
      <c r="K163" s="55">
        <f t="shared" si="22"/>
        <v>52.173913043478258</v>
      </c>
      <c r="L163" s="55">
        <f t="shared" si="22"/>
        <v>36.231884057971016</v>
      </c>
      <c r="M163" s="55">
        <f t="shared" si="22"/>
        <v>36.231884057971016</v>
      </c>
      <c r="N163" s="55">
        <f t="shared" si="22"/>
        <v>36.231884057971016</v>
      </c>
      <c r="O163" s="55">
        <f t="shared" si="22"/>
        <v>36.231884057971016</v>
      </c>
      <c r="P163" s="55">
        <f t="shared" si="22"/>
        <v>36.231884057971016</v>
      </c>
      <c r="Q163" s="55">
        <f t="shared" si="22"/>
        <v>46.376811594202898</v>
      </c>
      <c r="R163" s="55">
        <f>(R8/$C$3)*100</f>
        <v>31.884057971014489</v>
      </c>
      <c r="S163" s="55">
        <f t="shared" ref="S163:X163" si="23">(S8/$C$3)*100</f>
        <v>20.289855072463769</v>
      </c>
      <c r="T163" s="55">
        <f t="shared" si="23"/>
        <v>20.289855072463769</v>
      </c>
      <c r="U163" s="55">
        <f t="shared" si="23"/>
        <v>20.289855072463769</v>
      </c>
      <c r="V163" s="55">
        <f t="shared" si="23"/>
        <v>20.289855072463769</v>
      </c>
      <c r="W163" s="55">
        <f t="shared" si="23"/>
        <v>20.289855072463769</v>
      </c>
      <c r="X163" s="55">
        <f t="shared" si="23"/>
        <v>31.884057971014489</v>
      </c>
      <c r="Y163" s="54"/>
      <c r="Z163" s="54"/>
      <c r="AA163" s="54"/>
      <c r="AB163" s="54"/>
      <c r="AC163" s="54"/>
      <c r="AD163" s="54"/>
      <c r="AE163" s="54"/>
      <c r="AF163" s="54"/>
      <c r="AG163" s="54"/>
      <c r="AH163" s="54"/>
    </row>
    <row r="164" spans="1:34" hidden="1" x14ac:dyDescent="0.3">
      <c r="A164" s="57">
        <f>+A113</f>
        <v>42102</v>
      </c>
      <c r="B164" s="58"/>
      <c r="C164" s="282">
        <f t="shared" ref="C164:C195" si="24">C9/($C$3*$C$4)</f>
        <v>0.27329192546583853</v>
      </c>
      <c r="D164" s="61">
        <f t="shared" ref="D164:S178" si="25">D9/$C$3</f>
        <v>0</v>
      </c>
      <c r="E164" s="63">
        <f t="shared" si="25"/>
        <v>0</v>
      </c>
      <c r="F164" s="63">
        <f t="shared" si="25"/>
        <v>1.1159420289855073</v>
      </c>
      <c r="G164" s="61">
        <f t="shared" si="25"/>
        <v>1.1159420289855073</v>
      </c>
      <c r="H164" s="61">
        <f t="shared" si="25"/>
        <v>1.1159420289855073</v>
      </c>
      <c r="I164" s="62">
        <f t="shared" si="25"/>
        <v>2.8985507246376812E-2</v>
      </c>
      <c r="J164" s="62">
        <f t="shared" si="25"/>
        <v>1.4492753623188406E-2</v>
      </c>
      <c r="K164" s="61">
        <f t="shared" si="25"/>
        <v>2.8985507246376812E-2</v>
      </c>
      <c r="L164" s="63">
        <f t="shared" si="25"/>
        <v>2.8985507246376812E-2</v>
      </c>
      <c r="M164" s="63">
        <f t="shared" si="25"/>
        <v>4.3478260869565216E-2</v>
      </c>
      <c r="N164" s="61">
        <f t="shared" si="25"/>
        <v>2.8985507246376812E-2</v>
      </c>
      <c r="O164" s="61">
        <f t="shared" si="25"/>
        <v>5.7971014492753624E-2</v>
      </c>
      <c r="P164" s="62">
        <f t="shared" si="25"/>
        <v>4.3478260869565216E-2</v>
      </c>
      <c r="Q164" s="62">
        <f t="shared" si="25"/>
        <v>5.7971014492753624E-2</v>
      </c>
      <c r="R164" s="61">
        <f t="shared" si="25"/>
        <v>5.7971014492753624E-2</v>
      </c>
      <c r="S164" s="63">
        <f t="shared" si="25"/>
        <v>0.17391304347826086</v>
      </c>
      <c r="T164" s="63">
        <f t="shared" ref="T164:X178" si="26">T9/$C$3</f>
        <v>0.49275362318840582</v>
      </c>
      <c r="U164" s="61">
        <f t="shared" si="26"/>
        <v>0.47826086956521741</v>
      </c>
      <c r="V164" s="61">
        <f t="shared" si="26"/>
        <v>0.47826086956521741</v>
      </c>
      <c r="W164" s="62">
        <f t="shared" si="26"/>
        <v>0.18840579710144928</v>
      </c>
      <c r="X164" s="62">
        <f t="shared" si="26"/>
        <v>0.18840579710144928</v>
      </c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</row>
    <row r="165" spans="1:34" hidden="1" x14ac:dyDescent="0.3">
      <c r="A165" s="57">
        <f t="shared" ref="A165:A195" si="27">+A114</f>
        <v>42123</v>
      </c>
      <c r="B165" s="58"/>
      <c r="C165" s="282">
        <f>C8/($C$3*$C$4)</f>
        <v>0.37336093857832986</v>
      </c>
      <c r="D165" s="61">
        <f t="shared" si="25"/>
        <v>1.4492753623188406E-2</v>
      </c>
      <c r="E165" s="63">
        <f t="shared" si="25"/>
        <v>1.4492753623188406E-2</v>
      </c>
      <c r="F165" s="63">
        <f t="shared" si="25"/>
        <v>1.1304347826086956</v>
      </c>
      <c r="G165" s="61">
        <f t="shared" si="25"/>
        <v>1.1304347826086956</v>
      </c>
      <c r="H165" s="61">
        <f t="shared" si="25"/>
        <v>1.1304347826086956</v>
      </c>
      <c r="I165" s="62">
        <f t="shared" si="25"/>
        <v>4.3478260869565216E-2</v>
      </c>
      <c r="J165" s="62">
        <f t="shared" si="25"/>
        <v>2.8985507246376812E-2</v>
      </c>
      <c r="K165" s="61">
        <f t="shared" si="25"/>
        <v>4.3478260869565216E-2</v>
      </c>
      <c r="L165" s="63">
        <f t="shared" si="25"/>
        <v>4.3478260869565216E-2</v>
      </c>
      <c r="M165" s="63">
        <f t="shared" si="25"/>
        <v>5.7971014492753624E-2</v>
      </c>
      <c r="N165" s="61">
        <f t="shared" si="25"/>
        <v>4.3478260869565216E-2</v>
      </c>
      <c r="O165" s="61">
        <f t="shared" si="25"/>
        <v>8.6956521739130432E-2</v>
      </c>
      <c r="P165" s="62">
        <f t="shared" si="25"/>
        <v>5.7971014492753624E-2</v>
      </c>
      <c r="Q165" s="62">
        <f t="shared" si="25"/>
        <v>7.2463768115942032E-2</v>
      </c>
      <c r="R165" s="61">
        <f t="shared" si="25"/>
        <v>7.2463768115942032E-2</v>
      </c>
      <c r="S165" s="63">
        <f t="shared" si="25"/>
        <v>0.14492753623188406</v>
      </c>
      <c r="T165" s="63">
        <f t="shared" si="26"/>
        <v>0.49275362318840582</v>
      </c>
      <c r="U165" s="61">
        <f t="shared" si="26"/>
        <v>0.47826086956521741</v>
      </c>
      <c r="V165" s="61">
        <f t="shared" si="26"/>
        <v>0.47826086956521741</v>
      </c>
      <c r="W165" s="62">
        <f t="shared" si="26"/>
        <v>0.20289855072463769</v>
      </c>
      <c r="X165" s="62">
        <f t="shared" si="26"/>
        <v>0.21739130434782608</v>
      </c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</row>
    <row r="166" spans="1:34" hidden="1" outlineLevel="1" x14ac:dyDescent="0.3">
      <c r="A166" s="57">
        <f t="shared" si="27"/>
        <v>42142</v>
      </c>
      <c r="B166" s="58"/>
      <c r="C166" s="282">
        <f t="shared" si="24"/>
        <v>0.29123533471359558</v>
      </c>
      <c r="D166" s="61">
        <f t="shared" si="25"/>
        <v>0</v>
      </c>
      <c r="E166" s="63">
        <f t="shared" si="25"/>
        <v>4.3478260869565216E-2</v>
      </c>
      <c r="F166" s="63">
        <f t="shared" si="25"/>
        <v>1.1594202898550725</v>
      </c>
      <c r="G166" s="61">
        <f t="shared" si="25"/>
        <v>1.173913043478261</v>
      </c>
      <c r="H166" s="61">
        <f t="shared" si="25"/>
        <v>1.2173913043478262</v>
      </c>
      <c r="I166" s="62">
        <f t="shared" si="25"/>
        <v>8.6956521739130432E-2</v>
      </c>
      <c r="J166" s="62">
        <f t="shared" si="25"/>
        <v>1.4492753623188406E-2</v>
      </c>
      <c r="K166" s="61">
        <f t="shared" si="25"/>
        <v>2.8985507246376812E-2</v>
      </c>
      <c r="L166" s="63">
        <f t="shared" si="25"/>
        <v>2.8985507246376812E-2</v>
      </c>
      <c r="M166" s="63">
        <f t="shared" si="25"/>
        <v>4.3478260869565216E-2</v>
      </c>
      <c r="N166" s="61">
        <f t="shared" si="25"/>
        <v>2.8985507246376812E-2</v>
      </c>
      <c r="O166" s="61">
        <f t="shared" si="25"/>
        <v>7.2463768115942032E-2</v>
      </c>
      <c r="P166" s="62">
        <f t="shared" si="25"/>
        <v>4.3478260869565216E-2</v>
      </c>
      <c r="Q166" s="62">
        <f t="shared" si="25"/>
        <v>5.7971014492753624E-2</v>
      </c>
      <c r="R166" s="61">
        <f t="shared" si="25"/>
        <v>7.2463768115942032E-2</v>
      </c>
      <c r="S166" s="63">
        <f t="shared" si="25"/>
        <v>0.15942028985507245</v>
      </c>
      <c r="T166" s="63">
        <f t="shared" si="26"/>
        <v>0.52173913043478259</v>
      </c>
      <c r="U166" s="61">
        <f t="shared" si="26"/>
        <v>0.49275362318840582</v>
      </c>
      <c r="V166" s="61">
        <f t="shared" si="26"/>
        <v>0.47826086956521741</v>
      </c>
      <c r="W166" s="62">
        <f t="shared" si="26"/>
        <v>0.18840579710144928</v>
      </c>
      <c r="X166" s="62">
        <f t="shared" si="26"/>
        <v>0.20289855072463769</v>
      </c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</row>
    <row r="167" spans="1:34" hidden="1" outlineLevel="1" x14ac:dyDescent="0.3">
      <c r="A167" s="57">
        <f t="shared" si="27"/>
        <v>42157</v>
      </c>
      <c r="B167" s="58"/>
      <c r="C167" s="282">
        <f t="shared" si="24"/>
        <v>0.32091097308488614</v>
      </c>
      <c r="D167" s="61">
        <f t="shared" si="25"/>
        <v>0</v>
      </c>
      <c r="E167" s="63">
        <f t="shared" si="25"/>
        <v>4.3478260869565216E-2</v>
      </c>
      <c r="F167" s="63">
        <f t="shared" si="25"/>
        <v>1.1594202898550725</v>
      </c>
      <c r="G167" s="61">
        <f t="shared" si="25"/>
        <v>1.173913043478261</v>
      </c>
      <c r="H167" s="61">
        <f t="shared" si="25"/>
        <v>1.2173913043478262</v>
      </c>
      <c r="I167" s="62">
        <f t="shared" si="25"/>
        <v>8.6956521739130432E-2</v>
      </c>
      <c r="J167" s="62">
        <f t="shared" si="25"/>
        <v>1.4492753623188406E-2</v>
      </c>
      <c r="K167" s="61">
        <f t="shared" si="25"/>
        <v>2.8985507246376812E-2</v>
      </c>
      <c r="L167" s="63">
        <f t="shared" si="25"/>
        <v>4.3478260869565216E-2</v>
      </c>
      <c r="M167" s="63">
        <f t="shared" si="25"/>
        <v>0.40579710144927539</v>
      </c>
      <c r="N167" s="61">
        <f t="shared" si="25"/>
        <v>4.3478260869565216E-2</v>
      </c>
      <c r="O167" s="61">
        <f t="shared" si="25"/>
        <v>0.13043478260869565</v>
      </c>
      <c r="P167" s="62">
        <f t="shared" si="25"/>
        <v>0.11594202898550725</v>
      </c>
      <c r="Q167" s="62">
        <f t="shared" si="25"/>
        <v>8.6956521739130432E-2</v>
      </c>
      <c r="R167" s="61">
        <f t="shared" si="25"/>
        <v>8.6956521739130432E-2</v>
      </c>
      <c r="S167" s="63">
        <f t="shared" si="25"/>
        <v>0.17391304347826086</v>
      </c>
      <c r="T167" s="63">
        <f t="shared" si="26"/>
        <v>0.53623188405797106</v>
      </c>
      <c r="U167" s="61">
        <f t="shared" si="26"/>
        <v>0.49275362318840582</v>
      </c>
      <c r="V167" s="61">
        <f t="shared" si="26"/>
        <v>0.47826086956521741</v>
      </c>
      <c r="W167" s="62">
        <f t="shared" si="26"/>
        <v>0.18840579710144928</v>
      </c>
      <c r="X167" s="62">
        <f t="shared" si="26"/>
        <v>0.2318840579710145</v>
      </c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</row>
    <row r="168" spans="1:34" hidden="1" outlineLevel="1" x14ac:dyDescent="0.3">
      <c r="A168" s="57">
        <f t="shared" si="27"/>
        <v>42172</v>
      </c>
      <c r="B168" s="58"/>
      <c r="C168" s="282">
        <f t="shared" si="24"/>
        <v>0.45755693581780538</v>
      </c>
      <c r="D168" s="61">
        <f t="shared" si="25"/>
        <v>1.4492753623188406E-2</v>
      </c>
      <c r="E168" s="63">
        <f t="shared" si="25"/>
        <v>4.3478260869565216E-2</v>
      </c>
      <c r="F168" s="63">
        <f t="shared" si="25"/>
        <v>1.1594202898550725</v>
      </c>
      <c r="G168" s="61">
        <f t="shared" si="25"/>
        <v>1.173913043478261</v>
      </c>
      <c r="H168" s="61">
        <f t="shared" si="25"/>
        <v>1.2318840579710144</v>
      </c>
      <c r="I168" s="62">
        <f t="shared" si="25"/>
        <v>0.11594202898550725</v>
      </c>
      <c r="J168" s="62">
        <f t="shared" si="25"/>
        <v>4.3478260869565216E-2</v>
      </c>
      <c r="K168" s="61">
        <f t="shared" si="25"/>
        <v>2.8985507246376812E-2</v>
      </c>
      <c r="L168" s="63">
        <f t="shared" si="25"/>
        <v>4.3478260869565216E-2</v>
      </c>
      <c r="M168" s="63">
        <f t="shared" si="25"/>
        <v>0.42028985507246375</v>
      </c>
      <c r="N168" s="61">
        <f t="shared" si="25"/>
        <v>7.2463768115942032E-2</v>
      </c>
      <c r="O168" s="61">
        <f t="shared" si="25"/>
        <v>0.14492753623188406</v>
      </c>
      <c r="P168" s="62">
        <f t="shared" si="25"/>
        <v>8.6956521739130432E-2</v>
      </c>
      <c r="Q168" s="62">
        <f t="shared" si="25"/>
        <v>1.3623188405797102</v>
      </c>
      <c r="R168" s="61">
        <f t="shared" si="25"/>
        <v>1.3768115942028984</v>
      </c>
      <c r="S168" s="63">
        <f t="shared" si="25"/>
        <v>0.15942028985507245</v>
      </c>
      <c r="T168" s="63">
        <f t="shared" si="26"/>
        <v>0.50724637681159424</v>
      </c>
      <c r="U168" s="61">
        <f t="shared" si="26"/>
        <v>0.47826086956521741</v>
      </c>
      <c r="V168" s="61">
        <f t="shared" si="26"/>
        <v>0.55072463768115942</v>
      </c>
      <c r="W168" s="62">
        <f t="shared" si="26"/>
        <v>0.27536231884057971</v>
      </c>
      <c r="X168" s="62">
        <f t="shared" si="26"/>
        <v>0.3188405797101449</v>
      </c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</row>
    <row r="169" spans="1:34" hidden="1" outlineLevel="1" x14ac:dyDescent="0.3">
      <c r="A169" s="57">
        <f t="shared" si="27"/>
        <v>42193</v>
      </c>
      <c r="B169" s="58"/>
      <c r="C169" s="282">
        <f t="shared" si="24"/>
        <v>0.43754313319530713</v>
      </c>
      <c r="D169" s="61">
        <f t="shared" si="25"/>
        <v>2.8985507246376812E-2</v>
      </c>
      <c r="E169" s="63">
        <f t="shared" si="25"/>
        <v>5.7971014492753624E-2</v>
      </c>
      <c r="F169" s="63">
        <f t="shared" si="25"/>
        <v>1.173913043478261</v>
      </c>
      <c r="G169" s="61">
        <f t="shared" si="25"/>
        <v>1.173913043478261</v>
      </c>
      <c r="H169" s="61">
        <f t="shared" si="25"/>
        <v>1.2318840579710144</v>
      </c>
      <c r="I169" s="62">
        <f t="shared" si="25"/>
        <v>0.14492753623188406</v>
      </c>
      <c r="J169" s="62">
        <f t="shared" si="25"/>
        <v>8.6956521739130432E-2</v>
      </c>
      <c r="K169" s="61">
        <f t="shared" si="25"/>
        <v>4.3478260869565216E-2</v>
      </c>
      <c r="L169" s="63">
        <f t="shared" si="25"/>
        <v>5.7971014492753624E-2</v>
      </c>
      <c r="M169" s="63">
        <f t="shared" si="25"/>
        <v>8.6956521739130432E-2</v>
      </c>
      <c r="N169" s="61">
        <f t="shared" si="25"/>
        <v>0.10144927536231885</v>
      </c>
      <c r="O169" s="61">
        <f t="shared" si="25"/>
        <v>0.18840579710144928</v>
      </c>
      <c r="P169" s="62">
        <f t="shared" si="25"/>
        <v>0.13043478260869565</v>
      </c>
      <c r="Q169" s="62">
        <f t="shared" si="25"/>
        <v>1.3623188405797102</v>
      </c>
      <c r="R169" s="61">
        <f t="shared" si="25"/>
        <v>1.3768115942028984</v>
      </c>
      <c r="S169" s="63">
        <f t="shared" si="25"/>
        <v>8.6956521739130432E-2</v>
      </c>
      <c r="T169" s="63">
        <f t="shared" si="26"/>
        <v>0.43478260869565216</v>
      </c>
      <c r="U169" s="61">
        <f t="shared" si="26"/>
        <v>0.40579710144927539</v>
      </c>
      <c r="V169" s="61">
        <f t="shared" si="26"/>
        <v>0.50724637681159424</v>
      </c>
      <c r="W169" s="62">
        <f t="shared" si="26"/>
        <v>0.2318840579710145</v>
      </c>
      <c r="X169" s="62">
        <f t="shared" si="26"/>
        <v>0.27536231884057971</v>
      </c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</row>
    <row r="170" spans="1:34" hidden="1" outlineLevel="1" x14ac:dyDescent="0.3">
      <c r="A170" s="57">
        <f t="shared" si="27"/>
        <v>42200</v>
      </c>
      <c r="B170" s="58"/>
      <c r="C170" s="282">
        <f t="shared" si="24"/>
        <v>0.32022084195997241</v>
      </c>
      <c r="D170" s="61">
        <f t="shared" si="25"/>
        <v>4.3478260869565216E-2</v>
      </c>
      <c r="E170" s="63">
        <f t="shared" si="25"/>
        <v>7.2463768115942032E-2</v>
      </c>
      <c r="F170" s="63">
        <f t="shared" si="25"/>
        <v>1.1884057971014492</v>
      </c>
      <c r="G170" s="61">
        <f t="shared" si="25"/>
        <v>1.1884057971014492</v>
      </c>
      <c r="H170" s="61">
        <f t="shared" si="25"/>
        <v>1.2463768115942029</v>
      </c>
      <c r="I170" s="62">
        <f t="shared" si="25"/>
        <v>0.14492753623188406</v>
      </c>
      <c r="J170" s="62">
        <f t="shared" si="25"/>
        <v>7.2463768115942032E-2</v>
      </c>
      <c r="K170" s="61">
        <f t="shared" si="25"/>
        <v>2.8985507246376812E-2</v>
      </c>
      <c r="L170" s="63">
        <f t="shared" si="25"/>
        <v>4.3478260869565216E-2</v>
      </c>
      <c r="M170" s="63">
        <f t="shared" si="25"/>
        <v>7.2463768115942032E-2</v>
      </c>
      <c r="N170" s="61">
        <f t="shared" si="25"/>
        <v>8.6956521739130432E-2</v>
      </c>
      <c r="O170" s="61">
        <f t="shared" si="25"/>
        <v>0.17391304347826086</v>
      </c>
      <c r="P170" s="62">
        <f t="shared" si="25"/>
        <v>0.15942028985507245</v>
      </c>
      <c r="Q170" s="62">
        <f t="shared" si="25"/>
        <v>8.6956521739130432E-2</v>
      </c>
      <c r="R170" s="61">
        <f t="shared" si="25"/>
        <v>0.10144927536231885</v>
      </c>
      <c r="S170" s="63">
        <f t="shared" si="25"/>
        <v>0.11594202898550725</v>
      </c>
      <c r="T170" s="63">
        <f t="shared" si="26"/>
        <v>0.46376811594202899</v>
      </c>
      <c r="U170" s="61">
        <f t="shared" si="26"/>
        <v>0.40579710144927539</v>
      </c>
      <c r="V170" s="61">
        <f t="shared" si="26"/>
        <v>0.50724637681159424</v>
      </c>
      <c r="W170" s="62">
        <f t="shared" si="26"/>
        <v>0.2318840579710145</v>
      </c>
      <c r="X170" s="62">
        <f t="shared" si="26"/>
        <v>0.28985507246376813</v>
      </c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</row>
    <row r="171" spans="1:34" hidden="1" outlineLevel="1" x14ac:dyDescent="0.3">
      <c r="A171" s="57">
        <f t="shared" si="27"/>
        <v>42207</v>
      </c>
      <c r="B171" s="58"/>
      <c r="C171" s="282">
        <f t="shared" si="24"/>
        <v>0.42236024844720499</v>
      </c>
      <c r="D171" s="61">
        <f t="shared" si="25"/>
        <v>2.8985507246376812E-2</v>
      </c>
      <c r="E171" s="63">
        <f t="shared" si="25"/>
        <v>5.7971014492753624E-2</v>
      </c>
      <c r="F171" s="63">
        <f t="shared" si="25"/>
        <v>1.173913043478261</v>
      </c>
      <c r="G171" s="61">
        <f t="shared" si="25"/>
        <v>1.2173913043478262</v>
      </c>
      <c r="H171" s="61">
        <f t="shared" si="25"/>
        <v>1.3333333333333333</v>
      </c>
      <c r="I171" s="62">
        <f t="shared" si="25"/>
        <v>0.20289855072463769</v>
      </c>
      <c r="J171" s="62">
        <f t="shared" si="25"/>
        <v>0.14492753623188406</v>
      </c>
      <c r="K171" s="61">
        <f t="shared" si="25"/>
        <v>1.0144927536231885</v>
      </c>
      <c r="L171" s="63">
        <f t="shared" si="25"/>
        <v>1.0289855072463767</v>
      </c>
      <c r="M171" s="63">
        <f t="shared" si="25"/>
        <v>0.10144927536231885</v>
      </c>
      <c r="N171" s="61">
        <f t="shared" si="25"/>
        <v>0.10144927536231885</v>
      </c>
      <c r="O171" s="61">
        <f t="shared" si="25"/>
        <v>0.17391304347826086</v>
      </c>
      <c r="P171" s="62">
        <f t="shared" si="25"/>
        <v>0.13043478260869565</v>
      </c>
      <c r="Q171" s="62">
        <f t="shared" si="25"/>
        <v>8.6956521739130432E-2</v>
      </c>
      <c r="R171" s="61">
        <f t="shared" si="25"/>
        <v>8.6956521739130432E-2</v>
      </c>
      <c r="S171" s="63">
        <f t="shared" si="25"/>
        <v>0.10144927536231885</v>
      </c>
      <c r="T171" s="63">
        <f t="shared" si="26"/>
        <v>0.44927536231884058</v>
      </c>
      <c r="U171" s="61">
        <f t="shared" si="26"/>
        <v>0.40579710144927539</v>
      </c>
      <c r="V171" s="61">
        <f t="shared" si="26"/>
        <v>0.50724637681159424</v>
      </c>
      <c r="W171" s="62">
        <f t="shared" si="26"/>
        <v>0.2318840579710145</v>
      </c>
      <c r="X171" s="62">
        <f t="shared" si="26"/>
        <v>0.28985507246376813</v>
      </c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</row>
    <row r="172" spans="1:34" hidden="1" outlineLevel="1" x14ac:dyDescent="0.3">
      <c r="A172" s="57">
        <f t="shared" si="27"/>
        <v>42214</v>
      </c>
      <c r="B172" s="58"/>
      <c r="C172" s="282">
        <f t="shared" si="24"/>
        <v>0.44099378881987578</v>
      </c>
      <c r="D172" s="61">
        <f t="shared" si="25"/>
        <v>4.3478260869565216E-2</v>
      </c>
      <c r="E172" s="63">
        <f t="shared" si="25"/>
        <v>7.2463768115942032E-2</v>
      </c>
      <c r="F172" s="63">
        <f t="shared" si="25"/>
        <v>1.1884057971014492</v>
      </c>
      <c r="G172" s="61">
        <f t="shared" si="25"/>
        <v>1.2173913043478262</v>
      </c>
      <c r="H172" s="61">
        <f t="shared" si="25"/>
        <v>1.3043478260869565</v>
      </c>
      <c r="I172" s="62">
        <f t="shared" si="25"/>
        <v>0.17391304347826086</v>
      </c>
      <c r="J172" s="62">
        <f t="shared" si="25"/>
        <v>0.10144927536231885</v>
      </c>
      <c r="K172" s="61">
        <f t="shared" si="25"/>
        <v>1</v>
      </c>
      <c r="L172" s="63">
        <f t="shared" si="25"/>
        <v>1.0144927536231885</v>
      </c>
      <c r="M172" s="63">
        <f t="shared" si="25"/>
        <v>8.6956521739130432E-2</v>
      </c>
      <c r="N172" s="61">
        <f t="shared" si="25"/>
        <v>0.18840579710144928</v>
      </c>
      <c r="O172" s="61">
        <f t="shared" si="25"/>
        <v>0.27536231884057971</v>
      </c>
      <c r="P172" s="62">
        <f t="shared" si="25"/>
        <v>0.14492753623188406</v>
      </c>
      <c r="Q172" s="62">
        <f t="shared" si="25"/>
        <v>0.11594202898550725</v>
      </c>
      <c r="R172" s="61">
        <f t="shared" si="25"/>
        <v>0.11594202898550725</v>
      </c>
      <c r="S172" s="63">
        <f t="shared" si="25"/>
        <v>0.13043478260869565</v>
      </c>
      <c r="T172" s="63">
        <f t="shared" si="26"/>
        <v>0.46376811594202899</v>
      </c>
      <c r="U172" s="61">
        <f t="shared" si="26"/>
        <v>0.43478260869565216</v>
      </c>
      <c r="V172" s="61">
        <f t="shared" si="26"/>
        <v>0.56521739130434778</v>
      </c>
      <c r="W172" s="62">
        <f t="shared" si="26"/>
        <v>0.28985507246376813</v>
      </c>
      <c r="X172" s="62">
        <f t="shared" si="26"/>
        <v>0.33333333333333331</v>
      </c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</row>
    <row r="173" spans="1:34" hidden="1" outlineLevel="1" x14ac:dyDescent="0.3">
      <c r="A173" s="57">
        <f t="shared" si="27"/>
        <v>42221</v>
      </c>
      <c r="B173" s="58"/>
      <c r="C173" s="282">
        <f t="shared" si="24"/>
        <v>0.45203588681849549</v>
      </c>
      <c r="D173" s="61">
        <f t="shared" si="25"/>
        <v>7.2463768115942032E-2</v>
      </c>
      <c r="E173" s="63">
        <f t="shared" si="25"/>
        <v>0.10144927536231885</v>
      </c>
      <c r="F173" s="63">
        <f t="shared" si="25"/>
        <v>1.2173913043478262</v>
      </c>
      <c r="G173" s="61">
        <f t="shared" si="25"/>
        <v>1.2318840579710144</v>
      </c>
      <c r="H173" s="61">
        <f t="shared" si="25"/>
        <v>1.318840579710145</v>
      </c>
      <c r="I173" s="62">
        <f t="shared" si="25"/>
        <v>0.18840579710144928</v>
      </c>
      <c r="J173" s="62">
        <f t="shared" si="25"/>
        <v>0.11594202898550725</v>
      </c>
      <c r="K173" s="61">
        <f t="shared" si="25"/>
        <v>1</v>
      </c>
      <c r="L173" s="63">
        <f t="shared" si="25"/>
        <v>1.0144927536231885</v>
      </c>
      <c r="M173" s="63">
        <f t="shared" si="25"/>
        <v>0.10144927536231885</v>
      </c>
      <c r="N173" s="61">
        <f t="shared" si="25"/>
        <v>0.20289855072463769</v>
      </c>
      <c r="O173" s="61">
        <f t="shared" si="25"/>
        <v>0.30434782608695654</v>
      </c>
      <c r="P173" s="62">
        <f t="shared" si="25"/>
        <v>0.15942028985507245</v>
      </c>
      <c r="Q173" s="62">
        <f t="shared" si="25"/>
        <v>0.11594202898550725</v>
      </c>
      <c r="R173" s="61">
        <f t="shared" si="25"/>
        <v>0.11594202898550725</v>
      </c>
      <c r="S173" s="63">
        <f t="shared" si="25"/>
        <v>0.13043478260869565</v>
      </c>
      <c r="T173" s="63">
        <f t="shared" si="26"/>
        <v>0.47826086956521741</v>
      </c>
      <c r="U173" s="61">
        <f t="shared" si="26"/>
        <v>0.44927536231884058</v>
      </c>
      <c r="V173" s="61">
        <f t="shared" si="26"/>
        <v>0.55072463768115942</v>
      </c>
      <c r="W173" s="62">
        <f t="shared" si="26"/>
        <v>0.28985507246376813</v>
      </c>
      <c r="X173" s="62">
        <f t="shared" si="26"/>
        <v>0.33333333333333331</v>
      </c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</row>
    <row r="174" spans="1:34" hidden="1" outlineLevel="1" x14ac:dyDescent="0.3">
      <c r="A174" s="57">
        <f t="shared" si="27"/>
        <v>42228</v>
      </c>
      <c r="B174" s="58"/>
      <c r="C174" s="282">
        <f t="shared" si="24"/>
        <v>0.51483781918564531</v>
      </c>
      <c r="D174" s="61">
        <f t="shared" si="25"/>
        <v>5.7971014492753624E-2</v>
      </c>
      <c r="E174" s="63">
        <f t="shared" si="25"/>
        <v>8.6956521739130432E-2</v>
      </c>
      <c r="F174" s="63">
        <f t="shared" si="25"/>
        <v>1.2028985507246377</v>
      </c>
      <c r="G174" s="61">
        <f t="shared" si="25"/>
        <v>1.2173913043478262</v>
      </c>
      <c r="H174" s="61">
        <f t="shared" si="25"/>
        <v>1.3043478260869565</v>
      </c>
      <c r="I174" s="62">
        <f t="shared" si="25"/>
        <v>0.20289855072463769</v>
      </c>
      <c r="J174" s="62">
        <f t="shared" si="25"/>
        <v>0.14492753623188406</v>
      </c>
      <c r="K174" s="61">
        <f t="shared" si="25"/>
        <v>1.0289855072463767</v>
      </c>
      <c r="L174" s="63">
        <f t="shared" si="25"/>
        <v>1.0434782608695652</v>
      </c>
      <c r="M174" s="63">
        <f t="shared" si="25"/>
        <v>0.13043478260869565</v>
      </c>
      <c r="N174" s="61">
        <f t="shared" si="25"/>
        <v>0.24637681159420291</v>
      </c>
      <c r="O174" s="61">
        <f t="shared" si="25"/>
        <v>0.34782608695652173</v>
      </c>
      <c r="P174" s="62">
        <f t="shared" si="25"/>
        <v>0.44927536231884058</v>
      </c>
      <c r="Q174" s="62">
        <f t="shared" si="25"/>
        <v>0.42028985507246375</v>
      </c>
      <c r="R174" s="61">
        <f t="shared" si="25"/>
        <v>0.42028985507246375</v>
      </c>
      <c r="S174" s="63">
        <f t="shared" si="25"/>
        <v>0.43478260869565216</v>
      </c>
      <c r="T174" s="63">
        <f t="shared" si="26"/>
        <v>0.49275362318840582</v>
      </c>
      <c r="U174" s="61">
        <f t="shared" si="26"/>
        <v>0.44927536231884058</v>
      </c>
      <c r="V174" s="61">
        <f t="shared" si="26"/>
        <v>0.53623188405797106</v>
      </c>
      <c r="W174" s="62">
        <f t="shared" si="26"/>
        <v>0.27536231884057971</v>
      </c>
      <c r="X174" s="62">
        <f t="shared" si="26"/>
        <v>0.3188405797101449</v>
      </c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</row>
    <row r="175" spans="1:34" hidden="1" outlineLevel="1" x14ac:dyDescent="0.3">
      <c r="A175" s="57">
        <f t="shared" si="27"/>
        <v>42235</v>
      </c>
      <c r="B175" s="58"/>
      <c r="C175" s="282">
        <f t="shared" si="24"/>
        <v>0.52311939268461005</v>
      </c>
      <c r="D175" s="61">
        <f t="shared" si="25"/>
        <v>5.7971014492753624E-2</v>
      </c>
      <c r="E175" s="63">
        <f t="shared" si="25"/>
        <v>8.6956521739130432E-2</v>
      </c>
      <c r="F175" s="63">
        <f t="shared" si="25"/>
        <v>1.2028985507246377</v>
      </c>
      <c r="G175" s="61">
        <f t="shared" si="25"/>
        <v>1.2173913043478262</v>
      </c>
      <c r="H175" s="61">
        <f t="shared" si="25"/>
        <v>1.3043478260869565</v>
      </c>
      <c r="I175" s="62">
        <f t="shared" si="25"/>
        <v>0.21739130434782608</v>
      </c>
      <c r="J175" s="62">
        <f t="shared" si="25"/>
        <v>0.20289855072463769</v>
      </c>
      <c r="K175" s="61">
        <f t="shared" si="25"/>
        <v>1.0724637681159421</v>
      </c>
      <c r="L175" s="63">
        <f t="shared" si="25"/>
        <v>1.0579710144927537</v>
      </c>
      <c r="M175" s="63">
        <f t="shared" si="25"/>
        <v>0.17391304347826086</v>
      </c>
      <c r="N175" s="61">
        <f t="shared" si="25"/>
        <v>0.27536231884057971</v>
      </c>
      <c r="O175" s="61">
        <f t="shared" si="25"/>
        <v>0.37681159420289856</v>
      </c>
      <c r="P175" s="62">
        <f t="shared" si="25"/>
        <v>0.43478260869565216</v>
      </c>
      <c r="Q175" s="62">
        <f t="shared" si="25"/>
        <v>0.40579710144927539</v>
      </c>
      <c r="R175" s="61">
        <f t="shared" si="25"/>
        <v>0.40579710144927539</v>
      </c>
      <c r="S175" s="63">
        <f t="shared" si="25"/>
        <v>0.42028985507246375</v>
      </c>
      <c r="T175" s="63">
        <f t="shared" si="26"/>
        <v>0.46376811594202899</v>
      </c>
      <c r="U175" s="61">
        <f t="shared" si="26"/>
        <v>0.43478260869565216</v>
      </c>
      <c r="V175" s="61">
        <f t="shared" si="26"/>
        <v>0.52173913043478259</v>
      </c>
      <c r="W175" s="62">
        <f t="shared" si="26"/>
        <v>0.30434782608695654</v>
      </c>
      <c r="X175" s="62">
        <f t="shared" si="26"/>
        <v>0.34782608695652173</v>
      </c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</row>
    <row r="176" spans="1:34" hidden="1" outlineLevel="1" x14ac:dyDescent="0.3">
      <c r="A176" s="57">
        <f t="shared" si="27"/>
        <v>42242</v>
      </c>
      <c r="B176" s="58"/>
      <c r="C176" s="282">
        <f t="shared" si="24"/>
        <v>0.48240165631469978</v>
      </c>
      <c r="D176" s="61">
        <f t="shared" si="25"/>
        <v>5.7971014492753624E-2</v>
      </c>
      <c r="E176" s="63">
        <f t="shared" si="25"/>
        <v>8.6956521739130432E-2</v>
      </c>
      <c r="F176" s="63">
        <f t="shared" si="25"/>
        <v>1.2028985507246377</v>
      </c>
      <c r="G176" s="61">
        <f t="shared" si="25"/>
        <v>1.2463768115942029</v>
      </c>
      <c r="H176" s="61">
        <f t="shared" si="25"/>
        <v>1.3478260869565217</v>
      </c>
      <c r="I176" s="62">
        <f t="shared" si="25"/>
        <v>0.2608695652173913</v>
      </c>
      <c r="J176" s="62">
        <f t="shared" si="25"/>
        <v>0.21739130434782608</v>
      </c>
      <c r="K176" s="61">
        <f t="shared" si="25"/>
        <v>1.0724637681159421</v>
      </c>
      <c r="L176" s="63">
        <f t="shared" si="25"/>
        <v>1.0869565217391304</v>
      </c>
      <c r="M176" s="63">
        <f t="shared" si="25"/>
        <v>0.18840579710144928</v>
      </c>
      <c r="N176" s="61">
        <f t="shared" si="25"/>
        <v>0.28985507246376813</v>
      </c>
      <c r="O176" s="61">
        <f t="shared" si="25"/>
        <v>0.39130434782608697</v>
      </c>
      <c r="P176" s="62">
        <f t="shared" si="25"/>
        <v>0.14492753623188406</v>
      </c>
      <c r="Q176" s="62">
        <f t="shared" si="25"/>
        <v>0.11594202898550725</v>
      </c>
      <c r="R176" s="61">
        <f t="shared" si="25"/>
        <v>0.11594202898550725</v>
      </c>
      <c r="S176" s="63">
        <f t="shared" si="25"/>
        <v>0.13043478260869565</v>
      </c>
      <c r="T176" s="63">
        <f t="shared" si="26"/>
        <v>0.44927536231884058</v>
      </c>
      <c r="U176" s="61">
        <f t="shared" si="26"/>
        <v>0.44927536231884058</v>
      </c>
      <c r="V176" s="61">
        <f t="shared" si="26"/>
        <v>0.53623188405797106</v>
      </c>
      <c r="W176" s="62">
        <f t="shared" si="26"/>
        <v>0.33333333333333331</v>
      </c>
      <c r="X176" s="62">
        <f t="shared" si="26"/>
        <v>0.40579710144927539</v>
      </c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</row>
    <row r="177" spans="1:34" hidden="1" outlineLevel="1" x14ac:dyDescent="0.3">
      <c r="A177" s="57">
        <f t="shared" si="27"/>
        <v>42249</v>
      </c>
      <c r="B177" s="58"/>
      <c r="C177" s="282">
        <f t="shared" si="24"/>
        <v>0.53416149068322982</v>
      </c>
      <c r="D177" s="61">
        <f t="shared" si="25"/>
        <v>5.7971014492753624E-2</v>
      </c>
      <c r="E177" s="63">
        <f t="shared" si="25"/>
        <v>8.6956521739130432E-2</v>
      </c>
      <c r="F177" s="63">
        <f t="shared" si="25"/>
        <v>1.2028985507246377</v>
      </c>
      <c r="G177" s="61">
        <f t="shared" si="25"/>
        <v>1.2318840579710144</v>
      </c>
      <c r="H177" s="61">
        <f t="shared" si="25"/>
        <v>1.3333333333333333</v>
      </c>
      <c r="I177" s="62">
        <f t="shared" si="25"/>
        <v>0.27536231884057971</v>
      </c>
      <c r="J177" s="62">
        <f t="shared" si="25"/>
        <v>0.2318840579710145</v>
      </c>
      <c r="K177" s="61">
        <f t="shared" si="25"/>
        <v>1.0724637681159421</v>
      </c>
      <c r="L177" s="63">
        <f t="shared" si="25"/>
        <v>1.2753623188405796</v>
      </c>
      <c r="M177" s="63">
        <f t="shared" si="25"/>
        <v>0.39130434782608697</v>
      </c>
      <c r="N177" s="61">
        <f t="shared" si="25"/>
        <v>0.53623188405797106</v>
      </c>
      <c r="O177" s="61">
        <f t="shared" si="25"/>
        <v>0.65217391304347827</v>
      </c>
      <c r="P177" s="62">
        <f t="shared" si="25"/>
        <v>0.15942028985507245</v>
      </c>
      <c r="Q177" s="62">
        <f t="shared" si="25"/>
        <v>0.11594202898550725</v>
      </c>
      <c r="R177" s="61">
        <f t="shared" si="25"/>
        <v>0.11594202898550725</v>
      </c>
      <c r="S177" s="63">
        <f t="shared" si="25"/>
        <v>0.13043478260869565</v>
      </c>
      <c r="T177" s="63">
        <f t="shared" si="26"/>
        <v>0.46376811594202899</v>
      </c>
      <c r="U177" s="61">
        <f t="shared" si="26"/>
        <v>0.50724637681159424</v>
      </c>
      <c r="V177" s="61">
        <f t="shared" si="26"/>
        <v>0.57971014492753625</v>
      </c>
      <c r="W177" s="62">
        <f t="shared" si="26"/>
        <v>0.37681159420289856</v>
      </c>
      <c r="X177" s="62">
        <f t="shared" si="26"/>
        <v>0.42028985507246375</v>
      </c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</row>
    <row r="178" spans="1:34" hidden="1" outlineLevel="1" x14ac:dyDescent="0.3">
      <c r="A178" s="57">
        <f t="shared" si="27"/>
        <v>42256</v>
      </c>
      <c r="B178" s="58"/>
      <c r="C178" s="282">
        <f t="shared" si="24"/>
        <v>0.58385093167701863</v>
      </c>
      <c r="D178" s="61">
        <f t="shared" si="25"/>
        <v>5.7971014492753624E-2</v>
      </c>
      <c r="E178" s="63">
        <f t="shared" si="25"/>
        <v>8.6956521739130432E-2</v>
      </c>
      <c r="F178" s="63">
        <f t="shared" si="25"/>
        <v>1.2028985507246377</v>
      </c>
      <c r="G178" s="61">
        <f t="shared" si="25"/>
        <v>1.2463768115942029</v>
      </c>
      <c r="H178" s="61">
        <f t="shared" si="25"/>
        <v>1.3623188405797102</v>
      </c>
      <c r="I178" s="62">
        <f t="shared" si="25"/>
        <v>0.34782608695652173</v>
      </c>
      <c r="J178" s="62">
        <f t="shared" si="25"/>
        <v>0.28985507246376813</v>
      </c>
      <c r="K178" s="61">
        <f t="shared" si="25"/>
        <v>1.1014492753623188</v>
      </c>
      <c r="L178" s="63">
        <f t="shared" si="25"/>
        <v>1.318840579710145</v>
      </c>
      <c r="M178" s="63">
        <f t="shared" si="25"/>
        <v>0.43478260869565216</v>
      </c>
      <c r="N178" s="61">
        <f t="shared" si="25"/>
        <v>0.73913043478260865</v>
      </c>
      <c r="O178" s="61">
        <f t="shared" si="25"/>
        <v>0.84057971014492749</v>
      </c>
      <c r="P178" s="62">
        <f t="shared" si="25"/>
        <v>0.28985507246376813</v>
      </c>
      <c r="Q178" s="62">
        <f t="shared" si="25"/>
        <v>0.18840579710144928</v>
      </c>
      <c r="R178" s="61">
        <f t="shared" si="25"/>
        <v>0.15942028985507245</v>
      </c>
      <c r="S178" s="63">
        <f t="shared" si="25"/>
        <v>0.15942028985507245</v>
      </c>
      <c r="T178" s="63">
        <f t="shared" si="26"/>
        <v>0.50724637681159424</v>
      </c>
      <c r="U178" s="61">
        <f t="shared" si="26"/>
        <v>0.50724637681159424</v>
      </c>
      <c r="V178" s="61">
        <f t="shared" si="26"/>
        <v>0.59420289855072461</v>
      </c>
      <c r="W178" s="62">
        <f t="shared" si="26"/>
        <v>0.39130434782608697</v>
      </c>
      <c r="X178" s="62">
        <f t="shared" si="26"/>
        <v>0.43478260869565216</v>
      </c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</row>
    <row r="179" spans="1:34" hidden="1" outlineLevel="1" x14ac:dyDescent="0.3">
      <c r="A179" s="57">
        <f t="shared" si="27"/>
        <v>42263</v>
      </c>
      <c r="B179" s="58"/>
      <c r="C179" s="282">
        <f t="shared" si="24"/>
        <v>0.6149068322981367</v>
      </c>
      <c r="D179" s="61">
        <f t="shared" ref="D179:X187" si="28">D24/$C$3</f>
        <v>7.2463768115942032E-2</v>
      </c>
      <c r="E179" s="63">
        <f t="shared" si="28"/>
        <v>0.10144927536231885</v>
      </c>
      <c r="F179" s="63">
        <f t="shared" si="28"/>
        <v>1.2028985507246377</v>
      </c>
      <c r="G179" s="61">
        <f t="shared" si="28"/>
        <v>1.2318840579710144</v>
      </c>
      <c r="H179" s="61">
        <f t="shared" si="28"/>
        <v>1.3478260869565217</v>
      </c>
      <c r="I179" s="62">
        <f t="shared" si="28"/>
        <v>0.34782608695652173</v>
      </c>
      <c r="J179" s="62">
        <f t="shared" si="28"/>
        <v>0.33333333333333331</v>
      </c>
      <c r="K179" s="61">
        <f t="shared" si="28"/>
        <v>1.1014492753623188</v>
      </c>
      <c r="L179" s="63">
        <f t="shared" si="28"/>
        <v>1.318840579710145</v>
      </c>
      <c r="M179" s="63">
        <f t="shared" si="28"/>
        <v>0.60869565217391308</v>
      </c>
      <c r="N179" s="61">
        <f t="shared" si="28"/>
        <v>0.73913043478260865</v>
      </c>
      <c r="O179" s="61">
        <f t="shared" si="28"/>
        <v>0.84057971014492749</v>
      </c>
      <c r="P179" s="62">
        <f t="shared" si="28"/>
        <v>0.30434782608695654</v>
      </c>
      <c r="Q179" s="62">
        <f t="shared" si="28"/>
        <v>0.21739130434782608</v>
      </c>
      <c r="R179" s="61">
        <f t="shared" si="28"/>
        <v>0.18840579710144928</v>
      </c>
      <c r="S179" s="63">
        <f t="shared" si="28"/>
        <v>0.18840579710144928</v>
      </c>
      <c r="T179" s="63">
        <f t="shared" si="28"/>
        <v>0.53623188405797106</v>
      </c>
      <c r="U179" s="61">
        <f t="shared" si="28"/>
        <v>0.53623188405797106</v>
      </c>
      <c r="V179" s="61">
        <f t="shared" si="28"/>
        <v>0.62318840579710144</v>
      </c>
      <c r="W179" s="62">
        <f t="shared" si="28"/>
        <v>0.52173913043478259</v>
      </c>
      <c r="X179" s="62">
        <f t="shared" si="28"/>
        <v>0.55072463768115942</v>
      </c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</row>
    <row r="180" spans="1:34" hidden="1" outlineLevel="1" x14ac:dyDescent="0.3">
      <c r="A180" s="57">
        <f t="shared" si="27"/>
        <v>42270</v>
      </c>
      <c r="B180" s="58"/>
      <c r="C180" s="282">
        <f t="shared" si="24"/>
        <v>0.59696342305037953</v>
      </c>
      <c r="D180" s="61">
        <f t="shared" si="28"/>
        <v>0.10144927536231885</v>
      </c>
      <c r="E180" s="63">
        <f t="shared" si="28"/>
        <v>0.13043478260869565</v>
      </c>
      <c r="F180" s="63">
        <f t="shared" si="28"/>
        <v>1.2318840579710144</v>
      </c>
      <c r="G180" s="61">
        <f t="shared" si="28"/>
        <v>1.2608695652173914</v>
      </c>
      <c r="H180" s="61">
        <f t="shared" si="28"/>
        <v>1.3333333333333333</v>
      </c>
      <c r="I180" s="62">
        <f t="shared" si="28"/>
        <v>0.33333333333333331</v>
      </c>
      <c r="J180" s="62">
        <f t="shared" si="28"/>
        <v>0.33333333333333331</v>
      </c>
      <c r="K180" s="61">
        <f t="shared" si="28"/>
        <v>1.1159420289855073</v>
      </c>
      <c r="L180" s="63">
        <f t="shared" si="28"/>
        <v>1.1884057971014492</v>
      </c>
      <c r="M180" s="63">
        <f t="shared" si="28"/>
        <v>0.28985507246376813</v>
      </c>
      <c r="N180" s="61">
        <f t="shared" si="28"/>
        <v>0.59420289855072461</v>
      </c>
      <c r="O180" s="61">
        <f t="shared" si="28"/>
        <v>0.69565217391304346</v>
      </c>
      <c r="P180" s="62">
        <f t="shared" si="28"/>
        <v>0.33333333333333331</v>
      </c>
      <c r="Q180" s="62">
        <f t="shared" si="28"/>
        <v>0.24637681159420291</v>
      </c>
      <c r="R180" s="61">
        <f t="shared" si="28"/>
        <v>0.21739130434782608</v>
      </c>
      <c r="S180" s="63">
        <f t="shared" si="28"/>
        <v>0.2318840579710145</v>
      </c>
      <c r="T180" s="63">
        <f t="shared" si="28"/>
        <v>0.60869565217391308</v>
      </c>
      <c r="U180" s="61">
        <f t="shared" si="28"/>
        <v>0.57971014492753625</v>
      </c>
      <c r="V180" s="61">
        <f t="shared" si="28"/>
        <v>0.6376811594202898</v>
      </c>
      <c r="W180" s="62">
        <f t="shared" si="28"/>
        <v>0.52173913043478259</v>
      </c>
      <c r="X180" s="62">
        <f t="shared" si="28"/>
        <v>0.55072463768115942</v>
      </c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</row>
    <row r="181" spans="1:34" hidden="1" outlineLevel="1" x14ac:dyDescent="0.3">
      <c r="A181" s="57">
        <f t="shared" si="27"/>
        <v>42277</v>
      </c>
      <c r="B181" s="58"/>
      <c r="C181" s="282">
        <f t="shared" si="24"/>
        <v>0.65148378191856449</v>
      </c>
      <c r="D181" s="61">
        <f t="shared" si="28"/>
        <v>0.11594202898550725</v>
      </c>
      <c r="E181" s="63">
        <f t="shared" si="28"/>
        <v>0.14492753623188406</v>
      </c>
      <c r="F181" s="63">
        <f t="shared" si="28"/>
        <v>1.2463768115942029</v>
      </c>
      <c r="G181" s="61">
        <f t="shared" si="28"/>
        <v>1.2608695652173914</v>
      </c>
      <c r="H181" s="61">
        <f t="shared" si="28"/>
        <v>1.3333333333333333</v>
      </c>
      <c r="I181" s="62">
        <f t="shared" si="28"/>
        <v>0.36231884057971014</v>
      </c>
      <c r="J181" s="62">
        <f t="shared" si="28"/>
        <v>0.34782608695652173</v>
      </c>
      <c r="K181" s="61">
        <f t="shared" si="28"/>
        <v>0.98550724637681164</v>
      </c>
      <c r="L181" s="63">
        <f t="shared" si="28"/>
        <v>1.0434782608695652</v>
      </c>
      <c r="M181" s="63">
        <f t="shared" si="28"/>
        <v>1.1594202898550725</v>
      </c>
      <c r="N181" s="61">
        <f t="shared" si="28"/>
        <v>0.65217391304347827</v>
      </c>
      <c r="O181" s="61">
        <f t="shared" si="28"/>
        <v>0.76811594202898548</v>
      </c>
      <c r="P181" s="62">
        <f t="shared" si="28"/>
        <v>0.34782608695652173</v>
      </c>
      <c r="Q181" s="62">
        <f t="shared" si="28"/>
        <v>0.21739130434782608</v>
      </c>
      <c r="R181" s="61">
        <f t="shared" si="28"/>
        <v>0.20289855072463769</v>
      </c>
      <c r="S181" s="63">
        <f t="shared" si="28"/>
        <v>0.2318840579710145</v>
      </c>
      <c r="T181" s="63">
        <f t="shared" si="28"/>
        <v>0.65217391304347827</v>
      </c>
      <c r="U181" s="61">
        <f t="shared" si="28"/>
        <v>0.65217391304347827</v>
      </c>
      <c r="V181" s="61">
        <f t="shared" si="28"/>
        <v>0.72463768115942029</v>
      </c>
      <c r="W181" s="62">
        <f t="shared" si="28"/>
        <v>0.60869565217391308</v>
      </c>
      <c r="X181" s="62">
        <f t="shared" si="28"/>
        <v>0.62318840579710144</v>
      </c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</row>
    <row r="182" spans="1:34" collapsed="1" x14ac:dyDescent="0.3">
      <c r="A182" s="238">
        <f t="shared" si="27"/>
        <v>42978</v>
      </c>
      <c r="B182" s="58"/>
      <c r="C182" s="58">
        <f t="shared" si="24"/>
        <v>0</v>
      </c>
      <c r="D182" s="297">
        <f t="shared" si="28"/>
        <v>0</v>
      </c>
      <c r="E182" s="285">
        <f t="shared" si="28"/>
        <v>0</v>
      </c>
      <c r="F182" s="285">
        <f t="shared" si="28"/>
        <v>0</v>
      </c>
      <c r="G182" s="285">
        <f t="shared" si="28"/>
        <v>0</v>
      </c>
      <c r="H182" s="285">
        <f t="shared" si="28"/>
        <v>0</v>
      </c>
      <c r="I182" s="285">
        <f t="shared" si="28"/>
        <v>0</v>
      </c>
      <c r="J182" s="287">
        <f t="shared" si="28"/>
        <v>0</v>
      </c>
      <c r="K182" s="287">
        <f t="shared" si="28"/>
        <v>0</v>
      </c>
      <c r="L182" s="285">
        <f t="shared" si="28"/>
        <v>0</v>
      </c>
      <c r="M182" s="285">
        <f t="shared" si="28"/>
        <v>0</v>
      </c>
      <c r="N182" s="285">
        <f t="shared" si="28"/>
        <v>0</v>
      </c>
      <c r="O182" s="285">
        <f t="shared" si="28"/>
        <v>0</v>
      </c>
      <c r="P182" s="285">
        <f t="shared" si="28"/>
        <v>0</v>
      </c>
      <c r="Q182" s="287">
        <f t="shared" si="28"/>
        <v>0</v>
      </c>
      <c r="R182" s="287">
        <f t="shared" si="28"/>
        <v>0</v>
      </c>
      <c r="S182" s="285">
        <f t="shared" si="28"/>
        <v>0</v>
      </c>
      <c r="T182" s="285">
        <f t="shared" si="28"/>
        <v>0</v>
      </c>
      <c r="U182" s="285">
        <f t="shared" si="28"/>
        <v>0</v>
      </c>
      <c r="V182" s="285">
        <f t="shared" si="28"/>
        <v>0</v>
      </c>
      <c r="W182" s="285">
        <f t="shared" si="28"/>
        <v>0</v>
      </c>
      <c r="X182" s="287">
        <f t="shared" si="28"/>
        <v>0</v>
      </c>
      <c r="Y182" s="246"/>
      <c r="Z182" s="246"/>
      <c r="AA182" s="246"/>
      <c r="AB182" s="246"/>
      <c r="AC182" s="246"/>
      <c r="AD182" s="246"/>
      <c r="AE182" s="246"/>
      <c r="AF182" s="246"/>
      <c r="AG182" s="246"/>
      <c r="AH182" s="247"/>
    </row>
    <row r="183" spans="1:34" x14ac:dyDescent="0.3">
      <c r="A183" s="239">
        <f t="shared" si="27"/>
        <v>42985</v>
      </c>
      <c r="B183" s="58"/>
      <c r="C183" s="58">
        <f t="shared" si="24"/>
        <v>0</v>
      </c>
      <c r="D183" s="298">
        <f t="shared" si="28"/>
        <v>0</v>
      </c>
      <c r="E183" s="288">
        <f t="shared" si="28"/>
        <v>0</v>
      </c>
      <c r="F183" s="288">
        <f t="shared" si="28"/>
        <v>0</v>
      </c>
      <c r="G183" s="288">
        <f t="shared" si="28"/>
        <v>0</v>
      </c>
      <c r="H183" s="288">
        <f t="shared" si="28"/>
        <v>0</v>
      </c>
      <c r="I183" s="288">
        <f t="shared" si="28"/>
        <v>0</v>
      </c>
      <c r="J183" s="286">
        <f t="shared" si="28"/>
        <v>0</v>
      </c>
      <c r="K183" s="286">
        <f t="shared" si="28"/>
        <v>0</v>
      </c>
      <c r="L183" s="288">
        <f t="shared" si="28"/>
        <v>0</v>
      </c>
      <c r="M183" s="288">
        <f t="shared" si="28"/>
        <v>0</v>
      </c>
      <c r="N183" s="288">
        <f t="shared" si="28"/>
        <v>0</v>
      </c>
      <c r="O183" s="288">
        <f t="shared" si="28"/>
        <v>0</v>
      </c>
      <c r="P183" s="288">
        <f t="shared" si="28"/>
        <v>0</v>
      </c>
      <c r="Q183" s="286">
        <f t="shared" si="28"/>
        <v>0</v>
      </c>
      <c r="R183" s="286">
        <f t="shared" si="28"/>
        <v>0</v>
      </c>
      <c r="S183" s="288">
        <f t="shared" si="28"/>
        <v>0</v>
      </c>
      <c r="T183" s="288">
        <f t="shared" si="28"/>
        <v>0</v>
      </c>
      <c r="U183" s="288">
        <f t="shared" si="28"/>
        <v>0</v>
      </c>
      <c r="V183" s="288">
        <f t="shared" si="28"/>
        <v>0</v>
      </c>
      <c r="W183" s="288">
        <f t="shared" si="28"/>
        <v>0</v>
      </c>
      <c r="X183" s="286">
        <f t="shared" si="28"/>
        <v>0</v>
      </c>
      <c r="Y183" s="248"/>
      <c r="Z183" s="248"/>
      <c r="AA183" s="248"/>
      <c r="AB183" s="248"/>
      <c r="AC183" s="248"/>
      <c r="AD183" s="248"/>
      <c r="AE183" s="248"/>
      <c r="AF183" s="248"/>
      <c r="AG183" s="248"/>
      <c r="AH183" s="249"/>
    </row>
    <row r="184" spans="1:34" x14ac:dyDescent="0.3">
      <c r="A184" s="239">
        <f t="shared" si="27"/>
        <v>42992</v>
      </c>
      <c r="B184" s="58"/>
      <c r="C184" s="58">
        <f t="shared" si="24"/>
        <v>0</v>
      </c>
      <c r="D184" s="298">
        <f t="shared" si="28"/>
        <v>0</v>
      </c>
      <c r="E184" s="288">
        <f t="shared" si="28"/>
        <v>0</v>
      </c>
      <c r="F184" s="288">
        <f t="shared" si="28"/>
        <v>0</v>
      </c>
      <c r="G184" s="288">
        <f t="shared" si="28"/>
        <v>0</v>
      </c>
      <c r="H184" s="288">
        <f t="shared" si="28"/>
        <v>0</v>
      </c>
      <c r="I184" s="288">
        <f t="shared" si="28"/>
        <v>0</v>
      </c>
      <c r="J184" s="286">
        <f t="shared" si="28"/>
        <v>0</v>
      </c>
      <c r="K184" s="286">
        <f t="shared" si="28"/>
        <v>0</v>
      </c>
      <c r="L184" s="288">
        <f t="shared" si="28"/>
        <v>0</v>
      </c>
      <c r="M184" s="288">
        <f t="shared" si="28"/>
        <v>0</v>
      </c>
      <c r="N184" s="288">
        <f t="shared" si="28"/>
        <v>0</v>
      </c>
      <c r="O184" s="288">
        <f t="shared" si="28"/>
        <v>0</v>
      </c>
      <c r="P184" s="288">
        <f t="shared" si="28"/>
        <v>0</v>
      </c>
      <c r="Q184" s="286">
        <f t="shared" si="28"/>
        <v>0</v>
      </c>
      <c r="R184" s="286">
        <f t="shared" si="28"/>
        <v>0</v>
      </c>
      <c r="S184" s="288">
        <f t="shared" si="28"/>
        <v>0</v>
      </c>
      <c r="T184" s="288">
        <f t="shared" si="28"/>
        <v>0</v>
      </c>
      <c r="U184" s="288">
        <f t="shared" si="28"/>
        <v>0</v>
      </c>
      <c r="V184" s="288">
        <f t="shared" si="28"/>
        <v>0</v>
      </c>
      <c r="W184" s="288">
        <f t="shared" si="28"/>
        <v>0</v>
      </c>
      <c r="X184" s="286">
        <f t="shared" si="28"/>
        <v>0</v>
      </c>
      <c r="Y184" s="248"/>
      <c r="Z184" s="248"/>
      <c r="AA184" s="248"/>
      <c r="AB184" s="248"/>
      <c r="AC184" s="248"/>
      <c r="AD184" s="248"/>
      <c r="AE184" s="248"/>
      <c r="AF184" s="248"/>
      <c r="AG184" s="248"/>
      <c r="AH184" s="249"/>
    </row>
    <row r="185" spans="1:34" x14ac:dyDescent="0.3">
      <c r="A185" s="239">
        <f t="shared" si="27"/>
        <v>42999</v>
      </c>
      <c r="B185" s="58"/>
      <c r="C185" s="58">
        <f t="shared" si="24"/>
        <v>0</v>
      </c>
      <c r="D185" s="298">
        <f t="shared" si="28"/>
        <v>0</v>
      </c>
      <c r="E185" s="288">
        <f t="shared" si="28"/>
        <v>0</v>
      </c>
      <c r="F185" s="288">
        <f t="shared" si="28"/>
        <v>0</v>
      </c>
      <c r="G185" s="288">
        <f t="shared" si="28"/>
        <v>0</v>
      </c>
      <c r="H185" s="288">
        <f t="shared" si="28"/>
        <v>0</v>
      </c>
      <c r="I185" s="288">
        <f t="shared" si="28"/>
        <v>0</v>
      </c>
      <c r="J185" s="286">
        <f t="shared" si="28"/>
        <v>0</v>
      </c>
      <c r="K185" s="286">
        <f t="shared" si="28"/>
        <v>0</v>
      </c>
      <c r="L185" s="288">
        <f t="shared" si="28"/>
        <v>0</v>
      </c>
      <c r="M185" s="288">
        <f t="shared" si="28"/>
        <v>0</v>
      </c>
      <c r="N185" s="288">
        <f t="shared" si="28"/>
        <v>0</v>
      </c>
      <c r="O185" s="288">
        <f t="shared" si="28"/>
        <v>0</v>
      </c>
      <c r="P185" s="288">
        <f t="shared" si="28"/>
        <v>0</v>
      </c>
      <c r="Q185" s="286">
        <f t="shared" si="28"/>
        <v>0</v>
      </c>
      <c r="R185" s="286">
        <f t="shared" si="28"/>
        <v>0</v>
      </c>
      <c r="S185" s="288">
        <f t="shared" si="28"/>
        <v>0</v>
      </c>
      <c r="T185" s="288">
        <f t="shared" si="28"/>
        <v>0</v>
      </c>
      <c r="U185" s="288">
        <f t="shared" si="28"/>
        <v>0</v>
      </c>
      <c r="V185" s="288">
        <f t="shared" si="28"/>
        <v>0</v>
      </c>
      <c r="W185" s="288">
        <f t="shared" si="28"/>
        <v>0</v>
      </c>
      <c r="X185" s="286">
        <f t="shared" si="28"/>
        <v>0</v>
      </c>
      <c r="Y185" s="248"/>
      <c r="Z185" s="248"/>
      <c r="AA185" s="248"/>
      <c r="AB185" s="248"/>
      <c r="AC185" s="248"/>
      <c r="AD185" s="248"/>
      <c r="AE185" s="248"/>
      <c r="AF185" s="248"/>
      <c r="AG185" s="248"/>
      <c r="AH185" s="249"/>
    </row>
    <row r="186" spans="1:34" hidden="1" x14ac:dyDescent="0.3">
      <c r="A186" s="239">
        <f t="shared" si="27"/>
        <v>43006</v>
      </c>
      <c r="B186" s="58"/>
      <c r="C186" s="58">
        <f t="shared" si="24"/>
        <v>0</v>
      </c>
      <c r="D186" s="298">
        <f t="shared" si="28"/>
        <v>0</v>
      </c>
      <c r="E186" s="288">
        <f t="shared" si="28"/>
        <v>0</v>
      </c>
      <c r="F186" s="288">
        <f t="shared" si="28"/>
        <v>0</v>
      </c>
      <c r="G186" s="288">
        <f t="shared" si="28"/>
        <v>0</v>
      </c>
      <c r="H186" s="288">
        <f t="shared" si="28"/>
        <v>0</v>
      </c>
      <c r="I186" s="288">
        <f t="shared" si="28"/>
        <v>0</v>
      </c>
      <c r="J186" s="286">
        <f t="shared" si="28"/>
        <v>0</v>
      </c>
      <c r="K186" s="286">
        <f t="shared" si="28"/>
        <v>0</v>
      </c>
      <c r="L186" s="288">
        <f t="shared" si="28"/>
        <v>0</v>
      </c>
      <c r="M186" s="288">
        <f t="shared" si="28"/>
        <v>0</v>
      </c>
      <c r="N186" s="288">
        <f t="shared" si="28"/>
        <v>0</v>
      </c>
      <c r="O186" s="288">
        <f t="shared" si="28"/>
        <v>0</v>
      </c>
      <c r="P186" s="288">
        <f t="shared" si="28"/>
        <v>0</v>
      </c>
      <c r="Q186" s="286">
        <f t="shared" si="28"/>
        <v>0</v>
      </c>
      <c r="R186" s="286">
        <f t="shared" si="28"/>
        <v>0</v>
      </c>
      <c r="S186" s="288">
        <f t="shared" si="28"/>
        <v>0</v>
      </c>
      <c r="T186" s="288">
        <f t="shared" si="28"/>
        <v>0</v>
      </c>
      <c r="U186" s="288">
        <f t="shared" si="28"/>
        <v>0</v>
      </c>
      <c r="V186" s="288">
        <f t="shared" si="28"/>
        <v>0</v>
      </c>
      <c r="W186" s="288">
        <f t="shared" si="28"/>
        <v>0</v>
      </c>
      <c r="X186" s="286">
        <f t="shared" si="28"/>
        <v>0</v>
      </c>
      <c r="Y186" s="248"/>
      <c r="Z186" s="248"/>
      <c r="AA186" s="248"/>
      <c r="AB186" s="248"/>
      <c r="AC186" s="248"/>
      <c r="AD186" s="248"/>
      <c r="AE186" s="248"/>
      <c r="AF186" s="248"/>
      <c r="AG186" s="248"/>
      <c r="AH186" s="249"/>
    </row>
    <row r="187" spans="1:34" hidden="1" x14ac:dyDescent="0.3">
      <c r="A187" s="239">
        <f t="shared" si="27"/>
        <v>43013</v>
      </c>
      <c r="B187" s="58"/>
      <c r="C187" s="58">
        <f t="shared" si="24"/>
        <v>0</v>
      </c>
      <c r="D187" s="298">
        <f t="shared" si="28"/>
        <v>0</v>
      </c>
      <c r="E187" s="288">
        <f t="shared" si="28"/>
        <v>0</v>
      </c>
      <c r="F187" s="288">
        <f t="shared" si="28"/>
        <v>0</v>
      </c>
      <c r="G187" s="288">
        <f t="shared" si="28"/>
        <v>0</v>
      </c>
      <c r="H187" s="288">
        <f t="shared" si="28"/>
        <v>0</v>
      </c>
      <c r="I187" s="288">
        <f t="shared" si="28"/>
        <v>0</v>
      </c>
      <c r="J187" s="286">
        <f t="shared" si="28"/>
        <v>0</v>
      </c>
      <c r="K187" s="286">
        <f t="shared" ref="K187:X195" si="29">K32/$C$3</f>
        <v>0</v>
      </c>
      <c r="L187" s="288">
        <f t="shared" si="29"/>
        <v>0</v>
      </c>
      <c r="M187" s="288">
        <f t="shared" si="29"/>
        <v>0</v>
      </c>
      <c r="N187" s="288">
        <f t="shared" si="29"/>
        <v>0</v>
      </c>
      <c r="O187" s="288">
        <f t="shared" si="29"/>
        <v>0</v>
      </c>
      <c r="P187" s="288">
        <f t="shared" si="29"/>
        <v>0</v>
      </c>
      <c r="Q187" s="286">
        <f t="shared" si="29"/>
        <v>0</v>
      </c>
      <c r="R187" s="286">
        <f t="shared" si="29"/>
        <v>0</v>
      </c>
      <c r="S187" s="288">
        <f t="shared" si="29"/>
        <v>0</v>
      </c>
      <c r="T187" s="288">
        <f t="shared" si="29"/>
        <v>0</v>
      </c>
      <c r="U187" s="288">
        <f t="shared" si="29"/>
        <v>0</v>
      </c>
      <c r="V187" s="288">
        <f t="shared" si="29"/>
        <v>0</v>
      </c>
      <c r="W187" s="288">
        <f t="shared" si="29"/>
        <v>0</v>
      </c>
      <c r="X187" s="286">
        <f t="shared" si="29"/>
        <v>0</v>
      </c>
      <c r="Y187" s="248"/>
      <c r="Z187" s="248"/>
      <c r="AA187" s="248"/>
      <c r="AB187" s="248"/>
      <c r="AC187" s="248"/>
      <c r="AD187" s="248"/>
      <c r="AE187" s="248"/>
      <c r="AF187" s="248"/>
      <c r="AG187" s="248"/>
      <c r="AH187" s="249"/>
    </row>
    <row r="188" spans="1:34" hidden="1" outlineLevel="1" x14ac:dyDescent="0.3">
      <c r="A188" s="239">
        <f t="shared" si="27"/>
        <v>43020</v>
      </c>
      <c r="B188" s="58"/>
      <c r="C188" s="58">
        <f t="shared" si="24"/>
        <v>0</v>
      </c>
      <c r="D188" s="298">
        <f t="shared" ref="D188:S195" si="30">D33/$C$3</f>
        <v>0</v>
      </c>
      <c r="E188" s="288">
        <f t="shared" si="30"/>
        <v>0</v>
      </c>
      <c r="F188" s="288">
        <f t="shared" si="30"/>
        <v>0</v>
      </c>
      <c r="G188" s="288">
        <f t="shared" si="30"/>
        <v>0</v>
      </c>
      <c r="H188" s="288">
        <f t="shared" si="30"/>
        <v>0</v>
      </c>
      <c r="I188" s="288">
        <f t="shared" si="30"/>
        <v>0</v>
      </c>
      <c r="J188" s="286">
        <f t="shared" si="30"/>
        <v>0</v>
      </c>
      <c r="K188" s="286">
        <f t="shared" si="30"/>
        <v>0</v>
      </c>
      <c r="L188" s="288">
        <f t="shared" si="30"/>
        <v>0</v>
      </c>
      <c r="M188" s="288">
        <f t="shared" si="30"/>
        <v>0</v>
      </c>
      <c r="N188" s="288">
        <f t="shared" si="30"/>
        <v>0</v>
      </c>
      <c r="O188" s="288">
        <f t="shared" si="30"/>
        <v>0</v>
      </c>
      <c r="P188" s="288">
        <f t="shared" si="30"/>
        <v>0</v>
      </c>
      <c r="Q188" s="286">
        <f t="shared" si="30"/>
        <v>0</v>
      </c>
      <c r="R188" s="286">
        <f t="shared" si="29"/>
        <v>0</v>
      </c>
      <c r="S188" s="288">
        <f t="shared" si="29"/>
        <v>0</v>
      </c>
      <c r="T188" s="288">
        <f t="shared" si="29"/>
        <v>0</v>
      </c>
      <c r="U188" s="288">
        <f t="shared" si="29"/>
        <v>0</v>
      </c>
      <c r="V188" s="288">
        <f t="shared" si="29"/>
        <v>0</v>
      </c>
      <c r="W188" s="288">
        <f t="shared" si="29"/>
        <v>0</v>
      </c>
      <c r="X188" s="286">
        <f t="shared" si="29"/>
        <v>0</v>
      </c>
      <c r="Y188" s="248"/>
      <c r="Z188" s="248"/>
      <c r="AA188" s="248"/>
      <c r="AB188" s="248"/>
      <c r="AC188" s="248"/>
      <c r="AD188" s="248"/>
      <c r="AE188" s="248"/>
      <c r="AF188" s="248"/>
      <c r="AG188" s="248"/>
      <c r="AH188" s="249"/>
    </row>
    <row r="189" spans="1:34" hidden="1" outlineLevel="1" x14ac:dyDescent="0.3">
      <c r="A189" s="239">
        <f t="shared" si="27"/>
        <v>43027</v>
      </c>
      <c r="B189" s="58"/>
      <c r="C189" s="58">
        <f t="shared" si="24"/>
        <v>0</v>
      </c>
      <c r="D189" s="298">
        <f t="shared" si="30"/>
        <v>0</v>
      </c>
      <c r="E189" s="288">
        <f t="shared" si="30"/>
        <v>0</v>
      </c>
      <c r="F189" s="288">
        <f t="shared" si="30"/>
        <v>0</v>
      </c>
      <c r="G189" s="288">
        <f t="shared" si="30"/>
        <v>0</v>
      </c>
      <c r="H189" s="288">
        <f t="shared" si="30"/>
        <v>0</v>
      </c>
      <c r="I189" s="288">
        <f t="shared" si="30"/>
        <v>0</v>
      </c>
      <c r="J189" s="286">
        <f t="shared" si="30"/>
        <v>0</v>
      </c>
      <c r="K189" s="286">
        <f t="shared" si="30"/>
        <v>0</v>
      </c>
      <c r="L189" s="288">
        <f t="shared" si="30"/>
        <v>0</v>
      </c>
      <c r="M189" s="288">
        <f t="shared" si="30"/>
        <v>0</v>
      </c>
      <c r="N189" s="288">
        <f t="shared" si="30"/>
        <v>0</v>
      </c>
      <c r="O189" s="288">
        <f t="shared" si="30"/>
        <v>0</v>
      </c>
      <c r="P189" s="288">
        <f t="shared" si="30"/>
        <v>0</v>
      </c>
      <c r="Q189" s="286">
        <f t="shared" si="30"/>
        <v>0</v>
      </c>
      <c r="R189" s="286">
        <f t="shared" si="29"/>
        <v>0</v>
      </c>
      <c r="S189" s="288">
        <f t="shared" si="29"/>
        <v>0</v>
      </c>
      <c r="T189" s="288">
        <f t="shared" si="29"/>
        <v>0</v>
      </c>
      <c r="U189" s="288">
        <f t="shared" si="29"/>
        <v>0</v>
      </c>
      <c r="V189" s="288">
        <f t="shared" si="29"/>
        <v>0</v>
      </c>
      <c r="W189" s="288">
        <f t="shared" si="29"/>
        <v>0</v>
      </c>
      <c r="X189" s="286">
        <f t="shared" si="29"/>
        <v>0</v>
      </c>
      <c r="Y189" s="248"/>
      <c r="Z189" s="248"/>
      <c r="AA189" s="248"/>
      <c r="AB189" s="248"/>
      <c r="AC189" s="248"/>
      <c r="AD189" s="248"/>
      <c r="AE189" s="248"/>
      <c r="AF189" s="248"/>
      <c r="AG189" s="248"/>
      <c r="AH189" s="249"/>
    </row>
    <row r="190" spans="1:34" hidden="1" outlineLevel="1" x14ac:dyDescent="0.3">
      <c r="A190" s="239">
        <f t="shared" si="27"/>
        <v>43034</v>
      </c>
      <c r="B190" s="58"/>
      <c r="C190" s="58">
        <f t="shared" si="24"/>
        <v>0</v>
      </c>
      <c r="D190" s="298">
        <f t="shared" si="30"/>
        <v>0</v>
      </c>
      <c r="E190" s="288">
        <f t="shared" si="30"/>
        <v>0</v>
      </c>
      <c r="F190" s="288">
        <f t="shared" si="30"/>
        <v>0</v>
      </c>
      <c r="G190" s="288">
        <f t="shared" si="30"/>
        <v>0</v>
      </c>
      <c r="H190" s="288">
        <f t="shared" si="30"/>
        <v>0</v>
      </c>
      <c r="I190" s="288">
        <f t="shared" si="30"/>
        <v>0</v>
      </c>
      <c r="J190" s="286">
        <f t="shared" si="30"/>
        <v>0</v>
      </c>
      <c r="K190" s="286">
        <f t="shared" si="30"/>
        <v>0</v>
      </c>
      <c r="L190" s="288">
        <f t="shared" si="30"/>
        <v>0</v>
      </c>
      <c r="M190" s="288">
        <f t="shared" si="30"/>
        <v>0</v>
      </c>
      <c r="N190" s="288">
        <f t="shared" si="30"/>
        <v>0</v>
      </c>
      <c r="O190" s="288">
        <f t="shared" si="30"/>
        <v>0</v>
      </c>
      <c r="P190" s="288">
        <f t="shared" si="30"/>
        <v>0</v>
      </c>
      <c r="Q190" s="286">
        <f t="shared" si="30"/>
        <v>0</v>
      </c>
      <c r="R190" s="286">
        <f t="shared" si="29"/>
        <v>0</v>
      </c>
      <c r="S190" s="288">
        <f t="shared" si="29"/>
        <v>0</v>
      </c>
      <c r="T190" s="288">
        <f t="shared" si="29"/>
        <v>0</v>
      </c>
      <c r="U190" s="288">
        <f t="shared" si="29"/>
        <v>0</v>
      </c>
      <c r="V190" s="288">
        <f t="shared" si="29"/>
        <v>0</v>
      </c>
      <c r="W190" s="288">
        <f t="shared" si="29"/>
        <v>0</v>
      </c>
      <c r="X190" s="286">
        <f t="shared" si="29"/>
        <v>0</v>
      </c>
      <c r="Y190" s="248"/>
      <c r="Z190" s="248"/>
      <c r="AA190" s="248"/>
      <c r="AB190" s="248"/>
      <c r="AC190" s="248"/>
      <c r="AD190" s="248"/>
      <c r="AE190" s="248"/>
      <c r="AF190" s="248"/>
      <c r="AG190" s="248"/>
      <c r="AH190" s="249"/>
    </row>
    <row r="191" spans="1:34" hidden="1" outlineLevel="1" x14ac:dyDescent="0.3">
      <c r="A191" s="239">
        <f t="shared" si="27"/>
        <v>43041</v>
      </c>
      <c r="B191" s="58"/>
      <c r="C191" s="58">
        <f t="shared" si="24"/>
        <v>0</v>
      </c>
      <c r="D191" s="298">
        <f t="shared" si="30"/>
        <v>0</v>
      </c>
      <c r="E191" s="288">
        <f t="shared" si="30"/>
        <v>0</v>
      </c>
      <c r="F191" s="288">
        <f t="shared" si="30"/>
        <v>0</v>
      </c>
      <c r="G191" s="288">
        <f t="shared" si="30"/>
        <v>0</v>
      </c>
      <c r="H191" s="288">
        <f t="shared" si="30"/>
        <v>0</v>
      </c>
      <c r="I191" s="288">
        <f t="shared" si="30"/>
        <v>0</v>
      </c>
      <c r="J191" s="286">
        <f t="shared" si="30"/>
        <v>0</v>
      </c>
      <c r="K191" s="286">
        <f t="shared" si="30"/>
        <v>0</v>
      </c>
      <c r="L191" s="288">
        <f t="shared" si="30"/>
        <v>0</v>
      </c>
      <c r="M191" s="288">
        <f t="shared" si="30"/>
        <v>0</v>
      </c>
      <c r="N191" s="288">
        <f t="shared" si="30"/>
        <v>0</v>
      </c>
      <c r="O191" s="288">
        <f t="shared" si="30"/>
        <v>0</v>
      </c>
      <c r="P191" s="288">
        <f t="shared" si="30"/>
        <v>0</v>
      </c>
      <c r="Q191" s="286">
        <f t="shared" si="30"/>
        <v>0</v>
      </c>
      <c r="R191" s="286">
        <f t="shared" si="29"/>
        <v>0</v>
      </c>
      <c r="S191" s="288">
        <f t="shared" si="29"/>
        <v>0</v>
      </c>
      <c r="T191" s="288">
        <f t="shared" si="29"/>
        <v>0</v>
      </c>
      <c r="U191" s="288">
        <f t="shared" si="29"/>
        <v>0</v>
      </c>
      <c r="V191" s="288">
        <f t="shared" si="29"/>
        <v>0</v>
      </c>
      <c r="W191" s="288">
        <f t="shared" si="29"/>
        <v>0</v>
      </c>
      <c r="X191" s="286">
        <f t="shared" si="29"/>
        <v>0</v>
      </c>
      <c r="Y191" s="248"/>
      <c r="Z191" s="248"/>
      <c r="AA191" s="248"/>
      <c r="AB191" s="248"/>
      <c r="AC191" s="248"/>
      <c r="AD191" s="248"/>
      <c r="AE191" s="248"/>
      <c r="AF191" s="248"/>
      <c r="AG191" s="248"/>
      <c r="AH191" s="249"/>
    </row>
    <row r="192" spans="1:34" hidden="1" outlineLevel="1" x14ac:dyDescent="0.3">
      <c r="A192" s="239">
        <f t="shared" si="27"/>
        <v>43048</v>
      </c>
      <c r="B192" s="58"/>
      <c r="C192" s="58">
        <f t="shared" si="24"/>
        <v>0</v>
      </c>
      <c r="D192" s="298">
        <f t="shared" si="30"/>
        <v>0</v>
      </c>
      <c r="E192" s="288">
        <f t="shared" si="30"/>
        <v>0</v>
      </c>
      <c r="F192" s="288">
        <f t="shared" si="30"/>
        <v>0</v>
      </c>
      <c r="G192" s="288">
        <f t="shared" si="30"/>
        <v>0</v>
      </c>
      <c r="H192" s="288">
        <f t="shared" si="30"/>
        <v>0</v>
      </c>
      <c r="I192" s="288">
        <f t="shared" si="30"/>
        <v>0</v>
      </c>
      <c r="J192" s="286">
        <f t="shared" si="30"/>
        <v>0</v>
      </c>
      <c r="K192" s="286">
        <f t="shared" si="30"/>
        <v>0</v>
      </c>
      <c r="L192" s="288">
        <f t="shared" si="30"/>
        <v>0</v>
      </c>
      <c r="M192" s="288">
        <f t="shared" si="30"/>
        <v>0</v>
      </c>
      <c r="N192" s="288">
        <f t="shared" si="30"/>
        <v>0</v>
      </c>
      <c r="O192" s="288">
        <f t="shared" si="30"/>
        <v>0</v>
      </c>
      <c r="P192" s="288">
        <f t="shared" si="30"/>
        <v>0</v>
      </c>
      <c r="Q192" s="286">
        <f t="shared" si="30"/>
        <v>0</v>
      </c>
      <c r="R192" s="286">
        <f t="shared" si="30"/>
        <v>0</v>
      </c>
      <c r="S192" s="288">
        <f t="shared" si="30"/>
        <v>0</v>
      </c>
      <c r="T192" s="288">
        <f t="shared" si="29"/>
        <v>0</v>
      </c>
      <c r="U192" s="288">
        <f t="shared" si="29"/>
        <v>0</v>
      </c>
      <c r="V192" s="288">
        <f t="shared" si="29"/>
        <v>0</v>
      </c>
      <c r="W192" s="288">
        <f t="shared" si="29"/>
        <v>0</v>
      </c>
      <c r="X192" s="286">
        <f t="shared" si="29"/>
        <v>0</v>
      </c>
      <c r="Y192" s="248"/>
      <c r="Z192" s="248"/>
      <c r="AA192" s="248"/>
      <c r="AB192" s="248"/>
      <c r="AC192" s="248"/>
      <c r="AD192" s="248"/>
      <c r="AE192" s="248"/>
      <c r="AF192" s="248"/>
      <c r="AG192" s="248"/>
      <c r="AH192" s="249"/>
    </row>
    <row r="193" spans="1:34" hidden="1" outlineLevel="1" x14ac:dyDescent="0.3">
      <c r="A193" s="239">
        <f t="shared" si="27"/>
        <v>43055</v>
      </c>
      <c r="B193" s="58"/>
      <c r="C193" s="58">
        <f t="shared" si="24"/>
        <v>0</v>
      </c>
      <c r="D193" s="298">
        <f t="shared" si="30"/>
        <v>0</v>
      </c>
      <c r="E193" s="288">
        <f t="shared" si="30"/>
        <v>0</v>
      </c>
      <c r="F193" s="288">
        <f t="shared" si="30"/>
        <v>0</v>
      </c>
      <c r="G193" s="288">
        <f t="shared" si="30"/>
        <v>0</v>
      </c>
      <c r="H193" s="288">
        <f t="shared" si="30"/>
        <v>0</v>
      </c>
      <c r="I193" s="288">
        <f t="shared" si="30"/>
        <v>0</v>
      </c>
      <c r="J193" s="286">
        <f t="shared" si="30"/>
        <v>0</v>
      </c>
      <c r="K193" s="286">
        <f t="shared" si="30"/>
        <v>0</v>
      </c>
      <c r="L193" s="288">
        <f t="shared" si="30"/>
        <v>0</v>
      </c>
      <c r="M193" s="288">
        <f t="shared" si="30"/>
        <v>0</v>
      </c>
      <c r="N193" s="288">
        <f t="shared" si="30"/>
        <v>0</v>
      </c>
      <c r="O193" s="288">
        <f t="shared" si="30"/>
        <v>0</v>
      </c>
      <c r="P193" s="288">
        <f t="shared" si="30"/>
        <v>0</v>
      </c>
      <c r="Q193" s="286">
        <f t="shared" si="30"/>
        <v>0</v>
      </c>
      <c r="R193" s="286">
        <f t="shared" si="30"/>
        <v>0</v>
      </c>
      <c r="S193" s="288">
        <f t="shared" si="30"/>
        <v>0</v>
      </c>
      <c r="T193" s="288">
        <f t="shared" si="29"/>
        <v>0</v>
      </c>
      <c r="U193" s="288">
        <f t="shared" si="29"/>
        <v>0</v>
      </c>
      <c r="V193" s="288">
        <f t="shared" si="29"/>
        <v>0</v>
      </c>
      <c r="W193" s="288">
        <f t="shared" si="29"/>
        <v>0</v>
      </c>
      <c r="X193" s="286">
        <f t="shared" si="29"/>
        <v>0</v>
      </c>
      <c r="Y193" s="248"/>
      <c r="Z193" s="248"/>
      <c r="AA193" s="248"/>
      <c r="AB193" s="248"/>
      <c r="AC193" s="248"/>
      <c r="AD193" s="248"/>
      <c r="AE193" s="248"/>
      <c r="AF193" s="248"/>
      <c r="AG193" s="248"/>
      <c r="AH193" s="249"/>
    </row>
    <row r="194" spans="1:34" hidden="1" outlineLevel="1" x14ac:dyDescent="0.3">
      <c r="A194" s="239">
        <f t="shared" si="27"/>
        <v>43062</v>
      </c>
      <c r="B194" s="58"/>
      <c r="C194" s="58">
        <f t="shared" si="24"/>
        <v>0</v>
      </c>
      <c r="D194" s="298">
        <f t="shared" si="30"/>
        <v>0</v>
      </c>
      <c r="E194" s="288">
        <f t="shared" si="30"/>
        <v>0</v>
      </c>
      <c r="F194" s="288">
        <f t="shared" si="30"/>
        <v>0</v>
      </c>
      <c r="G194" s="288">
        <f t="shared" si="30"/>
        <v>0</v>
      </c>
      <c r="H194" s="288">
        <f t="shared" si="30"/>
        <v>0</v>
      </c>
      <c r="I194" s="288">
        <f t="shared" si="30"/>
        <v>0</v>
      </c>
      <c r="J194" s="286">
        <f t="shared" si="30"/>
        <v>0</v>
      </c>
      <c r="K194" s="286">
        <f t="shared" si="30"/>
        <v>0</v>
      </c>
      <c r="L194" s="288">
        <f t="shared" si="30"/>
        <v>0</v>
      </c>
      <c r="M194" s="288">
        <f t="shared" si="30"/>
        <v>0</v>
      </c>
      <c r="N194" s="288">
        <f t="shared" si="30"/>
        <v>0</v>
      </c>
      <c r="O194" s="288">
        <f t="shared" si="30"/>
        <v>0</v>
      </c>
      <c r="P194" s="288">
        <f t="shared" si="30"/>
        <v>0</v>
      </c>
      <c r="Q194" s="286">
        <f t="shared" si="30"/>
        <v>0</v>
      </c>
      <c r="R194" s="286">
        <f t="shared" si="30"/>
        <v>0</v>
      </c>
      <c r="S194" s="288">
        <f t="shared" si="30"/>
        <v>0</v>
      </c>
      <c r="T194" s="288">
        <f t="shared" si="29"/>
        <v>0</v>
      </c>
      <c r="U194" s="288">
        <f t="shared" si="29"/>
        <v>0</v>
      </c>
      <c r="V194" s="288">
        <f t="shared" si="29"/>
        <v>0</v>
      </c>
      <c r="W194" s="288">
        <f t="shared" si="29"/>
        <v>0</v>
      </c>
      <c r="X194" s="286">
        <f t="shared" si="29"/>
        <v>0</v>
      </c>
      <c r="Y194" s="248"/>
      <c r="Z194" s="248"/>
      <c r="AA194" s="248"/>
      <c r="AB194" s="248"/>
      <c r="AC194" s="248"/>
      <c r="AD194" s="248"/>
      <c r="AE194" s="248"/>
      <c r="AF194" s="248"/>
      <c r="AG194" s="248"/>
      <c r="AH194" s="249"/>
    </row>
    <row r="195" spans="1:34" hidden="1" outlineLevel="1" x14ac:dyDescent="0.3">
      <c r="A195" s="240">
        <f t="shared" si="27"/>
        <v>43069</v>
      </c>
      <c r="B195" s="58"/>
      <c r="C195" s="58">
        <f t="shared" si="24"/>
        <v>0</v>
      </c>
      <c r="D195" s="299">
        <f t="shared" si="30"/>
        <v>0</v>
      </c>
      <c r="E195" s="291">
        <f t="shared" si="30"/>
        <v>0</v>
      </c>
      <c r="F195" s="291">
        <f t="shared" si="30"/>
        <v>0</v>
      </c>
      <c r="G195" s="291">
        <f t="shared" si="30"/>
        <v>0</v>
      </c>
      <c r="H195" s="291">
        <f t="shared" si="30"/>
        <v>0</v>
      </c>
      <c r="I195" s="291">
        <f t="shared" si="30"/>
        <v>0</v>
      </c>
      <c r="J195" s="300">
        <f t="shared" si="30"/>
        <v>0</v>
      </c>
      <c r="K195" s="300">
        <f t="shared" si="30"/>
        <v>0</v>
      </c>
      <c r="L195" s="291">
        <f t="shared" si="30"/>
        <v>0</v>
      </c>
      <c r="M195" s="291">
        <f t="shared" si="30"/>
        <v>0</v>
      </c>
      <c r="N195" s="291">
        <f t="shared" si="30"/>
        <v>0</v>
      </c>
      <c r="O195" s="291">
        <f t="shared" si="30"/>
        <v>0</v>
      </c>
      <c r="P195" s="291">
        <f t="shared" si="30"/>
        <v>0</v>
      </c>
      <c r="Q195" s="300">
        <f t="shared" si="30"/>
        <v>0</v>
      </c>
      <c r="R195" s="300">
        <f t="shared" si="30"/>
        <v>0</v>
      </c>
      <c r="S195" s="291">
        <f t="shared" si="30"/>
        <v>0</v>
      </c>
      <c r="T195" s="291">
        <f t="shared" si="29"/>
        <v>0</v>
      </c>
      <c r="U195" s="291">
        <f t="shared" si="29"/>
        <v>0</v>
      </c>
      <c r="V195" s="291">
        <f t="shared" si="29"/>
        <v>0</v>
      </c>
      <c r="W195" s="291">
        <f t="shared" si="29"/>
        <v>0</v>
      </c>
      <c r="X195" s="300">
        <f t="shared" si="29"/>
        <v>0</v>
      </c>
      <c r="Y195" s="250"/>
      <c r="Z195" s="250"/>
      <c r="AA195" s="250"/>
      <c r="AB195" s="250"/>
      <c r="AC195" s="250"/>
      <c r="AD195" s="250"/>
      <c r="AE195" s="250"/>
      <c r="AF195" s="250"/>
      <c r="AG195" s="250"/>
      <c r="AH195" s="251"/>
    </row>
    <row r="196" spans="1:34" collapsed="1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AG146 U147:V147">
    <cfRule type="cellIs" dxfId="81" priority="19" operator="lessThan">
      <formula>0</formula>
    </cfRule>
    <cfRule type="cellIs" dxfId="80" priority="20" operator="greaterThan">
      <formula>0</formula>
    </cfRule>
  </conditionalFormatting>
  <conditionalFormatting sqref="AF146">
    <cfRule type="cellIs" dxfId="79" priority="17" operator="lessThan">
      <formula>0</formula>
    </cfRule>
    <cfRule type="cellIs" dxfId="78" priority="18" operator="greaterThan">
      <formula>0</formula>
    </cfRule>
  </conditionalFormatting>
  <conditionalFormatting sqref="D93:AH93">
    <cfRule type="cellIs" dxfId="77" priority="13" operator="lessThan">
      <formula>0</formula>
    </cfRule>
    <cfRule type="cellIs" dxfId="76" priority="14" operator="greaterThan">
      <formula>0</formula>
    </cfRule>
  </conditionalFormatting>
  <conditionalFormatting sqref="D145:AH145">
    <cfRule type="cellIs" dxfId="75" priority="11" operator="lessThan">
      <formula>0</formula>
    </cfRule>
    <cfRule type="cellIs" dxfId="74" priority="12" operator="greaterThan">
      <formula>0</formula>
    </cfRule>
  </conditionalFormatting>
  <conditionalFormatting sqref="C196:AH196">
    <cfRule type="cellIs" dxfId="73" priority="9" operator="lessThan">
      <formula>0</formula>
    </cfRule>
    <cfRule type="cellIs" dxfId="72" priority="10" operator="greaterThan">
      <formula>0</formula>
    </cfRule>
  </conditionalFormatting>
  <conditionalFormatting sqref="C93">
    <cfRule type="cellIs" dxfId="71" priority="7" operator="lessThan">
      <formula>0</formula>
    </cfRule>
    <cfRule type="cellIs" dxfId="70" priority="8" operator="greaterThan">
      <formula>0</formula>
    </cfRule>
  </conditionalFormatting>
  <conditionalFormatting sqref="C41">
    <cfRule type="cellIs" dxfId="69" priority="5" operator="lessThan">
      <formula>0</formula>
    </cfRule>
    <cfRule type="cellIs" dxfId="68" priority="6" operator="greaterThan">
      <formula>0</formula>
    </cfRule>
  </conditionalFormatting>
  <conditionalFormatting sqref="D41:AH41">
    <cfRule type="cellIs" dxfId="67" priority="3" operator="lessThan">
      <formula>0</formula>
    </cfRule>
    <cfRule type="cellIs" dxfId="66" priority="4" operator="greaterThan">
      <formula>0</formula>
    </cfRule>
  </conditionalFormatting>
  <conditionalFormatting sqref="C145">
    <cfRule type="cellIs" dxfId="65" priority="1" operator="lessThan">
      <formula>0</formula>
    </cfRule>
    <cfRule type="cellIs" dxfId="64" priority="2" operator="greater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3"/>
  <dimension ref="A1:AH196"/>
  <sheetViews>
    <sheetView zoomScale="55" zoomScaleNormal="55" workbookViewId="0">
      <selection activeCell="X49" sqref="X49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3" width="10.6640625" customWidth="1"/>
  </cols>
  <sheetData>
    <row r="1" spans="1:34" ht="25.8" x14ac:dyDescent="0.5">
      <c r="A1" s="212" t="s">
        <v>72</v>
      </c>
    </row>
    <row r="2" spans="1:34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</row>
    <row r="3" spans="1:34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</row>
    <row r="4" spans="1:34" x14ac:dyDescent="0.3">
      <c r="A4" s="42" t="s">
        <v>24</v>
      </c>
      <c r="B4" s="43"/>
      <c r="C4" s="44">
        <v>9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</row>
    <row r="5" spans="1:34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4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4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</row>
    <row r="8" spans="1:34" x14ac:dyDescent="0.3">
      <c r="A8" s="51" t="s">
        <v>29</v>
      </c>
      <c r="B8" s="52"/>
      <c r="C8" s="105">
        <f t="shared" ref="C8:C40" si="0">SUM(D8:AG8)</f>
        <v>253</v>
      </c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>
        <v>25</v>
      </c>
      <c r="Z8" s="55">
        <v>35</v>
      </c>
      <c r="AA8" s="55">
        <v>25</v>
      </c>
      <c r="AB8" s="55">
        <v>25</v>
      </c>
      <c r="AC8" s="55">
        <v>25</v>
      </c>
      <c r="AD8" s="55">
        <v>25</v>
      </c>
      <c r="AE8" s="55">
        <v>25</v>
      </c>
      <c r="AF8" s="55">
        <v>28</v>
      </c>
      <c r="AG8" s="55">
        <v>40</v>
      </c>
      <c r="AH8" s="56"/>
    </row>
    <row r="9" spans="1:34" hidden="1" x14ac:dyDescent="0.3">
      <c r="A9" s="57">
        <v>42102</v>
      </c>
      <c r="B9" s="58"/>
      <c r="C9" s="59">
        <f t="shared" si="0"/>
        <v>499</v>
      </c>
      <c r="D9" s="60">
        <v>0</v>
      </c>
      <c r="E9" s="60">
        <v>0</v>
      </c>
      <c r="F9" s="60">
        <v>77</v>
      </c>
      <c r="G9" s="60">
        <v>77</v>
      </c>
      <c r="H9" s="60">
        <v>77</v>
      </c>
      <c r="I9" s="60">
        <v>2</v>
      </c>
      <c r="J9" s="60">
        <v>1</v>
      </c>
      <c r="K9" s="60">
        <v>2</v>
      </c>
      <c r="L9" s="60">
        <v>2</v>
      </c>
      <c r="M9" s="60">
        <v>3</v>
      </c>
      <c r="N9" s="60">
        <v>2</v>
      </c>
      <c r="O9" s="60">
        <v>4</v>
      </c>
      <c r="P9" s="60">
        <v>3</v>
      </c>
      <c r="Q9" s="60">
        <v>4</v>
      </c>
      <c r="R9" s="60">
        <v>4</v>
      </c>
      <c r="S9" s="60">
        <v>12</v>
      </c>
      <c r="T9" s="60">
        <v>34</v>
      </c>
      <c r="U9" s="60">
        <v>33</v>
      </c>
      <c r="V9" s="60">
        <v>33</v>
      </c>
      <c r="W9" s="60">
        <v>13</v>
      </c>
      <c r="X9" s="60">
        <v>13</v>
      </c>
      <c r="Y9" s="61">
        <v>14</v>
      </c>
      <c r="Z9" s="63">
        <v>5</v>
      </c>
      <c r="AA9" s="63">
        <v>5</v>
      </c>
      <c r="AB9" s="61">
        <v>6</v>
      </c>
      <c r="AC9" s="61">
        <v>2</v>
      </c>
      <c r="AD9" s="62">
        <v>13</v>
      </c>
      <c r="AE9" s="62">
        <v>18</v>
      </c>
      <c r="AF9" s="61">
        <v>20</v>
      </c>
      <c r="AG9" s="63">
        <v>20</v>
      </c>
    </row>
    <row r="10" spans="1:34" hidden="1" x14ac:dyDescent="0.3">
      <c r="A10" s="57">
        <v>42123</v>
      </c>
      <c r="B10" s="58"/>
      <c r="C10" s="59">
        <f t="shared" si="0"/>
        <v>544</v>
      </c>
      <c r="D10" s="60">
        <v>1</v>
      </c>
      <c r="E10" s="60">
        <v>1</v>
      </c>
      <c r="F10" s="60">
        <v>78</v>
      </c>
      <c r="G10" s="60">
        <v>78</v>
      </c>
      <c r="H10" s="60">
        <v>78</v>
      </c>
      <c r="I10" s="60">
        <v>3</v>
      </c>
      <c r="J10" s="60">
        <v>2</v>
      </c>
      <c r="K10" s="60">
        <v>3</v>
      </c>
      <c r="L10" s="60">
        <v>3</v>
      </c>
      <c r="M10" s="60">
        <v>4</v>
      </c>
      <c r="N10" s="60">
        <v>3</v>
      </c>
      <c r="O10" s="60">
        <v>6</v>
      </c>
      <c r="P10" s="60">
        <v>4</v>
      </c>
      <c r="Q10" s="60">
        <v>5</v>
      </c>
      <c r="R10" s="60">
        <v>5</v>
      </c>
      <c r="S10" s="60">
        <v>10</v>
      </c>
      <c r="T10" s="60">
        <v>34</v>
      </c>
      <c r="U10" s="60">
        <v>33</v>
      </c>
      <c r="V10" s="60">
        <v>33</v>
      </c>
      <c r="W10" s="60">
        <v>14</v>
      </c>
      <c r="X10" s="60">
        <v>15</v>
      </c>
      <c r="Y10" s="61">
        <v>18</v>
      </c>
      <c r="Z10" s="63">
        <v>11</v>
      </c>
      <c r="AA10" s="63">
        <v>11</v>
      </c>
      <c r="AB10" s="61">
        <v>12</v>
      </c>
      <c r="AC10" s="61">
        <v>9</v>
      </c>
      <c r="AD10" s="62">
        <v>15</v>
      </c>
      <c r="AE10" s="62">
        <v>19</v>
      </c>
      <c r="AF10" s="61">
        <v>18</v>
      </c>
      <c r="AG10" s="63">
        <v>18</v>
      </c>
    </row>
    <row r="11" spans="1:34" hidden="1" outlineLevel="1" x14ac:dyDescent="0.3">
      <c r="A11" s="57">
        <v>42142</v>
      </c>
      <c r="B11" s="58"/>
      <c r="C11" s="59">
        <f t="shared" si="0"/>
        <v>586</v>
      </c>
      <c r="D11" s="60">
        <v>0</v>
      </c>
      <c r="E11" s="60">
        <v>3</v>
      </c>
      <c r="F11" s="60">
        <v>80</v>
      </c>
      <c r="G11" s="60">
        <v>81</v>
      </c>
      <c r="H11" s="60">
        <v>84</v>
      </c>
      <c r="I11" s="60">
        <v>6</v>
      </c>
      <c r="J11" s="60">
        <v>1</v>
      </c>
      <c r="K11" s="60">
        <v>2</v>
      </c>
      <c r="L11" s="60">
        <v>2</v>
      </c>
      <c r="M11" s="60">
        <v>3</v>
      </c>
      <c r="N11" s="60">
        <v>2</v>
      </c>
      <c r="O11" s="60">
        <v>5</v>
      </c>
      <c r="P11" s="60">
        <v>3</v>
      </c>
      <c r="Q11" s="60">
        <v>4</v>
      </c>
      <c r="R11" s="60">
        <v>5</v>
      </c>
      <c r="S11" s="60">
        <v>11</v>
      </c>
      <c r="T11" s="60">
        <v>36</v>
      </c>
      <c r="U11" s="60">
        <v>34</v>
      </c>
      <c r="V11" s="60">
        <v>33</v>
      </c>
      <c r="W11" s="60">
        <v>13</v>
      </c>
      <c r="X11" s="60">
        <v>14</v>
      </c>
      <c r="Y11" s="61">
        <v>17</v>
      </c>
      <c r="Z11" s="63">
        <v>19</v>
      </c>
      <c r="AA11" s="63">
        <v>20</v>
      </c>
      <c r="AB11" s="61">
        <v>21</v>
      </c>
      <c r="AC11" s="61">
        <v>13</v>
      </c>
      <c r="AD11" s="62">
        <v>18</v>
      </c>
      <c r="AE11" s="62">
        <v>20</v>
      </c>
      <c r="AF11" s="61">
        <v>18</v>
      </c>
      <c r="AG11" s="63">
        <v>18</v>
      </c>
    </row>
    <row r="12" spans="1:34" hidden="1" outlineLevel="1" x14ac:dyDescent="0.3">
      <c r="A12" s="57">
        <v>42157</v>
      </c>
      <c r="B12" s="58"/>
      <c r="C12" s="59">
        <f t="shared" si="0"/>
        <v>632</v>
      </c>
      <c r="D12" s="60">
        <v>0</v>
      </c>
      <c r="E12" s="60">
        <v>3</v>
      </c>
      <c r="F12" s="60">
        <v>80</v>
      </c>
      <c r="G12" s="60">
        <v>81</v>
      </c>
      <c r="H12" s="60">
        <v>84</v>
      </c>
      <c r="I12" s="60">
        <v>6</v>
      </c>
      <c r="J12" s="60">
        <v>1</v>
      </c>
      <c r="K12" s="60">
        <v>2</v>
      </c>
      <c r="L12" s="60">
        <v>3</v>
      </c>
      <c r="M12" s="60">
        <v>28</v>
      </c>
      <c r="N12" s="60">
        <v>3</v>
      </c>
      <c r="O12" s="60">
        <v>9</v>
      </c>
      <c r="P12" s="60">
        <v>8</v>
      </c>
      <c r="Q12" s="60">
        <v>6</v>
      </c>
      <c r="R12" s="60">
        <v>6</v>
      </c>
      <c r="S12" s="60">
        <v>12</v>
      </c>
      <c r="T12" s="60">
        <v>37</v>
      </c>
      <c r="U12" s="60">
        <v>34</v>
      </c>
      <c r="V12" s="60">
        <v>33</v>
      </c>
      <c r="W12" s="60">
        <v>13</v>
      </c>
      <c r="X12" s="60">
        <v>16</v>
      </c>
      <c r="Y12" s="61">
        <v>17</v>
      </c>
      <c r="Z12" s="63">
        <v>16</v>
      </c>
      <c r="AA12" s="63">
        <v>15</v>
      </c>
      <c r="AB12" s="61">
        <v>18</v>
      </c>
      <c r="AC12" s="61">
        <v>17</v>
      </c>
      <c r="AD12" s="62">
        <v>22</v>
      </c>
      <c r="AE12" s="62">
        <v>23</v>
      </c>
      <c r="AF12" s="61">
        <v>20</v>
      </c>
      <c r="AG12" s="63">
        <v>19</v>
      </c>
    </row>
    <row r="13" spans="1:34" hidden="1" outlineLevel="1" x14ac:dyDescent="0.3">
      <c r="A13" s="57">
        <v>42172</v>
      </c>
      <c r="B13" s="58"/>
      <c r="C13" s="59">
        <f t="shared" si="0"/>
        <v>867</v>
      </c>
      <c r="D13" s="60">
        <v>1</v>
      </c>
      <c r="E13" s="60">
        <v>3</v>
      </c>
      <c r="F13" s="60">
        <v>80</v>
      </c>
      <c r="G13" s="60">
        <v>81</v>
      </c>
      <c r="H13" s="60">
        <v>85</v>
      </c>
      <c r="I13" s="60">
        <v>8</v>
      </c>
      <c r="J13" s="60">
        <v>3</v>
      </c>
      <c r="K13" s="60">
        <v>2</v>
      </c>
      <c r="L13" s="60">
        <v>3</v>
      </c>
      <c r="M13" s="60">
        <v>29</v>
      </c>
      <c r="N13" s="60">
        <v>5</v>
      </c>
      <c r="O13" s="60">
        <v>10</v>
      </c>
      <c r="P13" s="60">
        <v>6</v>
      </c>
      <c r="Q13" s="60">
        <v>94</v>
      </c>
      <c r="R13" s="60">
        <v>95</v>
      </c>
      <c r="S13" s="60">
        <v>11</v>
      </c>
      <c r="T13" s="60">
        <v>35</v>
      </c>
      <c r="U13" s="60">
        <v>33</v>
      </c>
      <c r="V13" s="60">
        <v>38</v>
      </c>
      <c r="W13" s="60">
        <v>19</v>
      </c>
      <c r="X13" s="60">
        <v>22</v>
      </c>
      <c r="Y13" s="61">
        <v>21</v>
      </c>
      <c r="Z13" s="63">
        <v>20</v>
      </c>
      <c r="AA13" s="63">
        <v>20</v>
      </c>
      <c r="AB13" s="61">
        <v>23</v>
      </c>
      <c r="AC13" s="61">
        <v>18</v>
      </c>
      <c r="AD13" s="62">
        <v>24</v>
      </c>
      <c r="AE13" s="62">
        <v>28</v>
      </c>
      <c r="AF13" s="61">
        <v>25</v>
      </c>
      <c r="AG13" s="63">
        <v>25</v>
      </c>
    </row>
    <row r="14" spans="1:34" hidden="1" outlineLevel="1" x14ac:dyDescent="0.3">
      <c r="A14" s="57">
        <v>42193</v>
      </c>
      <c r="B14" s="58"/>
      <c r="C14" s="59">
        <f t="shared" si="0"/>
        <v>857</v>
      </c>
      <c r="D14" s="60">
        <v>2</v>
      </c>
      <c r="E14" s="60">
        <v>4</v>
      </c>
      <c r="F14" s="60">
        <v>81</v>
      </c>
      <c r="G14" s="60">
        <v>81</v>
      </c>
      <c r="H14" s="60">
        <v>85</v>
      </c>
      <c r="I14" s="60">
        <v>10</v>
      </c>
      <c r="J14" s="60">
        <v>6</v>
      </c>
      <c r="K14" s="60">
        <v>3</v>
      </c>
      <c r="L14" s="60">
        <v>4</v>
      </c>
      <c r="M14" s="60">
        <v>6</v>
      </c>
      <c r="N14" s="60">
        <v>7</v>
      </c>
      <c r="O14" s="60">
        <v>13</v>
      </c>
      <c r="P14" s="60">
        <v>9</v>
      </c>
      <c r="Q14" s="60">
        <v>94</v>
      </c>
      <c r="R14" s="60">
        <v>95</v>
      </c>
      <c r="S14" s="60">
        <v>6</v>
      </c>
      <c r="T14" s="60">
        <v>30</v>
      </c>
      <c r="U14" s="60">
        <v>28</v>
      </c>
      <c r="V14" s="60">
        <v>35</v>
      </c>
      <c r="W14" s="60">
        <v>16</v>
      </c>
      <c r="X14" s="60">
        <v>19</v>
      </c>
      <c r="Y14" s="61">
        <v>18</v>
      </c>
      <c r="Z14" s="63">
        <v>22</v>
      </c>
      <c r="AA14" s="63">
        <v>26</v>
      </c>
      <c r="AB14" s="61">
        <v>30</v>
      </c>
      <c r="AC14" s="61">
        <v>23</v>
      </c>
      <c r="AD14" s="62">
        <v>24</v>
      </c>
      <c r="AE14" s="62">
        <v>29</v>
      </c>
      <c r="AF14" s="61">
        <v>26</v>
      </c>
      <c r="AG14" s="63">
        <v>25</v>
      </c>
    </row>
    <row r="15" spans="1:34" hidden="1" outlineLevel="1" x14ac:dyDescent="0.3">
      <c r="A15" s="57">
        <v>42200</v>
      </c>
      <c r="B15" s="58"/>
      <c r="C15" s="59">
        <f t="shared" si="0"/>
        <v>717</v>
      </c>
      <c r="D15" s="60">
        <v>3</v>
      </c>
      <c r="E15" s="60">
        <v>5</v>
      </c>
      <c r="F15" s="60">
        <v>82</v>
      </c>
      <c r="G15" s="60">
        <v>82</v>
      </c>
      <c r="H15" s="60">
        <v>86</v>
      </c>
      <c r="I15" s="60">
        <v>10</v>
      </c>
      <c r="J15" s="60">
        <v>5</v>
      </c>
      <c r="K15" s="60">
        <v>2</v>
      </c>
      <c r="L15" s="60">
        <v>3</v>
      </c>
      <c r="M15" s="60">
        <v>5</v>
      </c>
      <c r="N15" s="60">
        <v>6</v>
      </c>
      <c r="O15" s="60">
        <v>12</v>
      </c>
      <c r="P15" s="60">
        <v>11</v>
      </c>
      <c r="Q15" s="60">
        <v>6</v>
      </c>
      <c r="R15" s="60">
        <v>7</v>
      </c>
      <c r="S15" s="60">
        <v>8</v>
      </c>
      <c r="T15" s="60">
        <v>32</v>
      </c>
      <c r="U15" s="60">
        <v>28</v>
      </c>
      <c r="V15" s="60">
        <v>35</v>
      </c>
      <c r="W15" s="60">
        <v>16</v>
      </c>
      <c r="X15" s="60">
        <v>20</v>
      </c>
      <c r="Y15" s="61">
        <v>21</v>
      </c>
      <c r="Z15" s="63">
        <v>26</v>
      </c>
      <c r="AA15" s="63">
        <v>30</v>
      </c>
      <c r="AB15" s="61">
        <v>34</v>
      </c>
      <c r="AC15" s="61">
        <v>27</v>
      </c>
      <c r="AD15" s="62">
        <v>28</v>
      </c>
      <c r="AE15" s="62">
        <v>33</v>
      </c>
      <c r="AF15" s="61">
        <v>28</v>
      </c>
      <c r="AG15" s="63">
        <v>26</v>
      </c>
    </row>
    <row r="16" spans="1:34" hidden="1" outlineLevel="1" x14ac:dyDescent="0.3">
      <c r="A16" s="57">
        <v>42207</v>
      </c>
      <c r="B16" s="58"/>
      <c r="C16" s="59">
        <f t="shared" si="0"/>
        <v>888</v>
      </c>
      <c r="D16" s="60">
        <v>2</v>
      </c>
      <c r="E16" s="60">
        <v>4</v>
      </c>
      <c r="F16" s="60">
        <v>81</v>
      </c>
      <c r="G16" s="60">
        <v>84</v>
      </c>
      <c r="H16" s="60">
        <v>92</v>
      </c>
      <c r="I16" s="60">
        <v>14</v>
      </c>
      <c r="J16" s="60">
        <v>10</v>
      </c>
      <c r="K16" s="60">
        <v>70</v>
      </c>
      <c r="L16" s="60">
        <v>71</v>
      </c>
      <c r="M16" s="60">
        <v>7</v>
      </c>
      <c r="N16" s="60">
        <v>7</v>
      </c>
      <c r="O16" s="60">
        <v>12</v>
      </c>
      <c r="P16" s="60">
        <v>9</v>
      </c>
      <c r="Q16" s="60">
        <v>6</v>
      </c>
      <c r="R16" s="60">
        <v>6</v>
      </c>
      <c r="S16" s="60">
        <v>7</v>
      </c>
      <c r="T16" s="60">
        <v>31</v>
      </c>
      <c r="U16" s="60">
        <v>28</v>
      </c>
      <c r="V16" s="60">
        <v>35</v>
      </c>
      <c r="W16" s="60">
        <v>16</v>
      </c>
      <c r="X16" s="60">
        <v>20</v>
      </c>
      <c r="Y16" s="61">
        <v>22</v>
      </c>
      <c r="Z16" s="63">
        <v>27</v>
      </c>
      <c r="AA16" s="63">
        <v>31</v>
      </c>
      <c r="AB16" s="61">
        <v>40</v>
      </c>
      <c r="AC16" s="61">
        <v>32</v>
      </c>
      <c r="AD16" s="62">
        <v>30</v>
      </c>
      <c r="AE16" s="62">
        <v>35</v>
      </c>
      <c r="AF16" s="61">
        <v>30</v>
      </c>
      <c r="AG16" s="63">
        <v>29</v>
      </c>
    </row>
    <row r="17" spans="1:33" hidden="1" outlineLevel="1" x14ac:dyDescent="0.3">
      <c r="A17" s="57">
        <v>42214</v>
      </c>
      <c r="B17" s="58"/>
      <c r="C17" s="59">
        <f t="shared" si="0"/>
        <v>918</v>
      </c>
      <c r="D17" s="60">
        <v>3</v>
      </c>
      <c r="E17" s="60">
        <v>5</v>
      </c>
      <c r="F17" s="60">
        <v>82</v>
      </c>
      <c r="G17" s="60">
        <v>84</v>
      </c>
      <c r="H17" s="60">
        <v>90</v>
      </c>
      <c r="I17" s="60">
        <v>12</v>
      </c>
      <c r="J17" s="60">
        <v>7</v>
      </c>
      <c r="K17" s="60">
        <v>69</v>
      </c>
      <c r="L17" s="60">
        <v>70</v>
      </c>
      <c r="M17" s="60">
        <v>6</v>
      </c>
      <c r="N17" s="60">
        <v>13</v>
      </c>
      <c r="O17" s="60">
        <v>19</v>
      </c>
      <c r="P17" s="60">
        <v>10</v>
      </c>
      <c r="Q17" s="60">
        <v>8</v>
      </c>
      <c r="R17" s="60">
        <v>8</v>
      </c>
      <c r="S17" s="60">
        <v>9</v>
      </c>
      <c r="T17" s="60">
        <v>32</v>
      </c>
      <c r="U17" s="60">
        <v>30</v>
      </c>
      <c r="V17" s="60">
        <v>39</v>
      </c>
      <c r="W17" s="60">
        <v>20</v>
      </c>
      <c r="X17" s="60">
        <v>23</v>
      </c>
      <c r="Y17" s="61">
        <v>23</v>
      </c>
      <c r="Z17" s="63">
        <v>27</v>
      </c>
      <c r="AA17" s="63">
        <v>31</v>
      </c>
      <c r="AB17" s="61">
        <v>40</v>
      </c>
      <c r="AC17" s="61">
        <v>32</v>
      </c>
      <c r="AD17" s="62">
        <v>30</v>
      </c>
      <c r="AE17" s="62">
        <v>35</v>
      </c>
      <c r="AF17" s="61">
        <v>31</v>
      </c>
      <c r="AG17" s="63">
        <v>30</v>
      </c>
    </row>
    <row r="18" spans="1:33" hidden="1" outlineLevel="1" x14ac:dyDescent="0.3">
      <c r="A18" s="57">
        <v>42221</v>
      </c>
      <c r="B18" s="58"/>
      <c r="C18" s="59">
        <f t="shared" si="0"/>
        <v>928</v>
      </c>
      <c r="D18" s="60">
        <v>5</v>
      </c>
      <c r="E18" s="60">
        <v>7</v>
      </c>
      <c r="F18" s="60">
        <v>84</v>
      </c>
      <c r="G18" s="60">
        <v>85</v>
      </c>
      <c r="H18" s="60">
        <v>91</v>
      </c>
      <c r="I18" s="60">
        <v>13</v>
      </c>
      <c r="J18" s="60">
        <v>8</v>
      </c>
      <c r="K18" s="60">
        <v>69</v>
      </c>
      <c r="L18" s="60">
        <v>70</v>
      </c>
      <c r="M18" s="60">
        <v>7</v>
      </c>
      <c r="N18" s="60">
        <v>14</v>
      </c>
      <c r="O18" s="60">
        <v>21</v>
      </c>
      <c r="P18" s="60">
        <v>11</v>
      </c>
      <c r="Q18" s="60">
        <v>8</v>
      </c>
      <c r="R18" s="60">
        <v>8</v>
      </c>
      <c r="S18" s="60">
        <v>9</v>
      </c>
      <c r="T18" s="60">
        <v>33</v>
      </c>
      <c r="U18" s="60">
        <v>31</v>
      </c>
      <c r="V18" s="60">
        <v>38</v>
      </c>
      <c r="W18" s="60">
        <v>20</v>
      </c>
      <c r="X18" s="60">
        <v>23</v>
      </c>
      <c r="Y18" s="61">
        <v>23</v>
      </c>
      <c r="Z18" s="63">
        <v>27</v>
      </c>
      <c r="AA18" s="63">
        <v>31</v>
      </c>
      <c r="AB18" s="61">
        <v>39</v>
      </c>
      <c r="AC18" s="61">
        <v>31</v>
      </c>
      <c r="AD18" s="62">
        <v>29</v>
      </c>
      <c r="AE18" s="62">
        <v>34</v>
      </c>
      <c r="AF18" s="61">
        <v>30</v>
      </c>
      <c r="AG18" s="63">
        <v>29</v>
      </c>
    </row>
    <row r="19" spans="1:33" hidden="1" outlineLevel="1" x14ac:dyDescent="0.3">
      <c r="A19" s="57">
        <v>42228</v>
      </c>
      <c r="B19" s="58"/>
      <c r="C19" s="59">
        <f t="shared" si="0"/>
        <v>1028</v>
      </c>
      <c r="D19" s="60">
        <v>4</v>
      </c>
      <c r="E19" s="60">
        <v>6</v>
      </c>
      <c r="F19" s="60">
        <v>83</v>
      </c>
      <c r="G19" s="60">
        <v>84</v>
      </c>
      <c r="H19" s="60">
        <v>90</v>
      </c>
      <c r="I19" s="60">
        <v>14</v>
      </c>
      <c r="J19" s="60">
        <v>10</v>
      </c>
      <c r="K19" s="60">
        <v>71</v>
      </c>
      <c r="L19" s="60">
        <v>72</v>
      </c>
      <c r="M19" s="60">
        <v>9</v>
      </c>
      <c r="N19" s="60">
        <v>17</v>
      </c>
      <c r="O19" s="60">
        <v>24</v>
      </c>
      <c r="P19" s="60">
        <v>31</v>
      </c>
      <c r="Q19" s="60">
        <v>29</v>
      </c>
      <c r="R19" s="60">
        <v>29</v>
      </c>
      <c r="S19" s="60">
        <v>30</v>
      </c>
      <c r="T19" s="60">
        <v>34</v>
      </c>
      <c r="U19" s="60">
        <v>31</v>
      </c>
      <c r="V19" s="60">
        <v>37</v>
      </c>
      <c r="W19" s="60">
        <v>19</v>
      </c>
      <c r="X19" s="60">
        <v>22</v>
      </c>
      <c r="Y19" s="61">
        <v>22</v>
      </c>
      <c r="Z19" s="63">
        <v>29</v>
      </c>
      <c r="AA19" s="63">
        <v>33</v>
      </c>
      <c r="AB19" s="61">
        <v>41</v>
      </c>
      <c r="AC19" s="61">
        <v>31</v>
      </c>
      <c r="AD19" s="62">
        <v>30</v>
      </c>
      <c r="AE19" s="62">
        <v>35</v>
      </c>
      <c r="AF19" s="61">
        <v>31</v>
      </c>
      <c r="AG19" s="63">
        <v>30</v>
      </c>
    </row>
    <row r="20" spans="1:33" hidden="1" outlineLevel="1" x14ac:dyDescent="0.3">
      <c r="A20" s="57">
        <v>42235</v>
      </c>
      <c r="B20" s="58"/>
      <c r="C20" s="59">
        <f t="shared" si="0"/>
        <v>1116</v>
      </c>
      <c r="D20" s="60">
        <v>4</v>
      </c>
      <c r="E20" s="60">
        <v>6</v>
      </c>
      <c r="F20" s="60">
        <v>83</v>
      </c>
      <c r="G20" s="60">
        <v>84</v>
      </c>
      <c r="H20" s="60">
        <v>90</v>
      </c>
      <c r="I20" s="60">
        <v>15</v>
      </c>
      <c r="J20" s="60">
        <v>14</v>
      </c>
      <c r="K20" s="60">
        <v>74</v>
      </c>
      <c r="L20" s="60">
        <v>73</v>
      </c>
      <c r="M20" s="60">
        <v>12</v>
      </c>
      <c r="N20" s="60">
        <v>19</v>
      </c>
      <c r="O20" s="60">
        <v>26</v>
      </c>
      <c r="P20" s="60">
        <v>30</v>
      </c>
      <c r="Q20" s="60">
        <v>28</v>
      </c>
      <c r="R20" s="60">
        <v>28</v>
      </c>
      <c r="S20" s="60">
        <v>29</v>
      </c>
      <c r="T20" s="60">
        <v>32</v>
      </c>
      <c r="U20" s="60">
        <v>30</v>
      </c>
      <c r="V20" s="60">
        <v>36</v>
      </c>
      <c r="W20" s="60">
        <v>21</v>
      </c>
      <c r="X20" s="60">
        <v>24</v>
      </c>
      <c r="Y20" s="61">
        <v>24</v>
      </c>
      <c r="Z20" s="63">
        <v>33</v>
      </c>
      <c r="AA20" s="63">
        <v>41</v>
      </c>
      <c r="AB20" s="61">
        <v>49</v>
      </c>
      <c r="AC20" s="61">
        <v>40</v>
      </c>
      <c r="AD20" s="62">
        <v>41</v>
      </c>
      <c r="AE20" s="62">
        <v>47</v>
      </c>
      <c r="AF20" s="61">
        <v>42</v>
      </c>
      <c r="AG20" s="63">
        <v>41</v>
      </c>
    </row>
    <row r="21" spans="1:33" hidden="1" outlineLevel="1" x14ac:dyDescent="0.3">
      <c r="A21" s="57">
        <v>42242</v>
      </c>
      <c r="B21" s="58"/>
      <c r="C21" s="59">
        <f t="shared" si="0"/>
        <v>1061</v>
      </c>
      <c r="D21" s="60">
        <v>4</v>
      </c>
      <c r="E21" s="60">
        <v>6</v>
      </c>
      <c r="F21" s="60">
        <v>83</v>
      </c>
      <c r="G21" s="60">
        <v>86</v>
      </c>
      <c r="H21" s="60">
        <v>93</v>
      </c>
      <c r="I21" s="60">
        <v>18</v>
      </c>
      <c r="J21" s="60">
        <v>15</v>
      </c>
      <c r="K21" s="60">
        <v>74</v>
      </c>
      <c r="L21" s="60">
        <v>75</v>
      </c>
      <c r="M21" s="60">
        <v>13</v>
      </c>
      <c r="N21" s="60">
        <v>20</v>
      </c>
      <c r="O21" s="60">
        <v>27</v>
      </c>
      <c r="P21" s="60">
        <v>10</v>
      </c>
      <c r="Q21" s="60">
        <v>8</v>
      </c>
      <c r="R21" s="60">
        <v>8</v>
      </c>
      <c r="S21" s="60">
        <v>9</v>
      </c>
      <c r="T21" s="60">
        <v>31</v>
      </c>
      <c r="U21" s="60">
        <v>31</v>
      </c>
      <c r="V21" s="60">
        <v>37</v>
      </c>
      <c r="W21" s="60">
        <v>23</v>
      </c>
      <c r="X21" s="60">
        <v>28</v>
      </c>
      <c r="Y21" s="61">
        <v>28</v>
      </c>
      <c r="Z21" s="63">
        <v>33</v>
      </c>
      <c r="AA21" s="63">
        <v>41</v>
      </c>
      <c r="AB21" s="61">
        <v>47</v>
      </c>
      <c r="AC21" s="61">
        <v>41</v>
      </c>
      <c r="AD21" s="62">
        <v>41</v>
      </c>
      <c r="AE21" s="62">
        <v>47</v>
      </c>
      <c r="AF21" s="61">
        <v>43</v>
      </c>
      <c r="AG21" s="63">
        <v>41</v>
      </c>
    </row>
    <row r="22" spans="1:33" hidden="1" outlineLevel="1" x14ac:dyDescent="0.3">
      <c r="A22" s="57">
        <v>42249</v>
      </c>
      <c r="B22" s="58"/>
      <c r="C22" s="59">
        <f t="shared" si="0"/>
        <v>1143</v>
      </c>
      <c r="D22" s="60">
        <v>4</v>
      </c>
      <c r="E22" s="60">
        <v>6</v>
      </c>
      <c r="F22" s="60">
        <v>83</v>
      </c>
      <c r="G22" s="60">
        <v>85</v>
      </c>
      <c r="H22" s="60">
        <v>92</v>
      </c>
      <c r="I22" s="60">
        <v>19</v>
      </c>
      <c r="J22" s="60">
        <v>16</v>
      </c>
      <c r="K22" s="60">
        <v>74</v>
      </c>
      <c r="L22" s="60">
        <v>88</v>
      </c>
      <c r="M22" s="60">
        <v>27</v>
      </c>
      <c r="N22" s="60">
        <v>37</v>
      </c>
      <c r="O22" s="60">
        <v>45</v>
      </c>
      <c r="P22" s="60">
        <v>11</v>
      </c>
      <c r="Q22" s="60">
        <v>8</v>
      </c>
      <c r="R22" s="60">
        <v>8</v>
      </c>
      <c r="S22" s="60">
        <v>9</v>
      </c>
      <c r="T22" s="60">
        <v>32</v>
      </c>
      <c r="U22" s="60">
        <v>35</v>
      </c>
      <c r="V22" s="60">
        <v>40</v>
      </c>
      <c r="W22" s="60">
        <v>26</v>
      </c>
      <c r="X22" s="60">
        <v>29</v>
      </c>
      <c r="Y22" s="61">
        <v>28</v>
      </c>
      <c r="Z22" s="63">
        <v>33</v>
      </c>
      <c r="AA22" s="63">
        <v>41</v>
      </c>
      <c r="AB22" s="61">
        <v>47</v>
      </c>
      <c r="AC22" s="61">
        <v>41</v>
      </c>
      <c r="AD22" s="62">
        <v>41</v>
      </c>
      <c r="AE22" s="62">
        <v>49</v>
      </c>
      <c r="AF22" s="61">
        <v>45</v>
      </c>
      <c r="AG22" s="63">
        <v>44</v>
      </c>
    </row>
    <row r="23" spans="1:33" hidden="1" outlineLevel="1" x14ac:dyDescent="0.3">
      <c r="A23" s="57">
        <v>42256</v>
      </c>
      <c r="B23" s="58"/>
      <c r="C23" s="59">
        <f t="shared" si="0"/>
        <v>1217</v>
      </c>
      <c r="D23" s="60">
        <v>4</v>
      </c>
      <c r="E23" s="60">
        <v>6</v>
      </c>
      <c r="F23" s="60">
        <v>83</v>
      </c>
      <c r="G23" s="60">
        <v>86</v>
      </c>
      <c r="H23" s="60">
        <v>94</v>
      </c>
      <c r="I23" s="60">
        <v>24</v>
      </c>
      <c r="J23" s="60">
        <v>20</v>
      </c>
      <c r="K23" s="60">
        <v>76</v>
      </c>
      <c r="L23" s="60">
        <v>91</v>
      </c>
      <c r="M23" s="60">
        <v>30</v>
      </c>
      <c r="N23" s="60">
        <v>51</v>
      </c>
      <c r="O23" s="60">
        <v>58</v>
      </c>
      <c r="P23" s="60">
        <v>20</v>
      </c>
      <c r="Q23" s="60">
        <v>13</v>
      </c>
      <c r="R23" s="60">
        <v>11</v>
      </c>
      <c r="S23" s="60">
        <v>11</v>
      </c>
      <c r="T23" s="60">
        <v>35</v>
      </c>
      <c r="U23" s="60">
        <v>35</v>
      </c>
      <c r="V23" s="60">
        <v>41</v>
      </c>
      <c r="W23" s="60">
        <v>27</v>
      </c>
      <c r="X23" s="60">
        <v>30</v>
      </c>
      <c r="Y23" s="61">
        <v>29</v>
      </c>
      <c r="Z23" s="63">
        <v>29</v>
      </c>
      <c r="AA23" s="63">
        <v>38</v>
      </c>
      <c r="AB23" s="61">
        <v>46</v>
      </c>
      <c r="AC23" s="61">
        <v>43</v>
      </c>
      <c r="AD23" s="62">
        <v>41</v>
      </c>
      <c r="AE23" s="62">
        <v>52</v>
      </c>
      <c r="AF23" s="61">
        <v>47</v>
      </c>
      <c r="AG23" s="63">
        <v>46</v>
      </c>
    </row>
    <row r="24" spans="1:33" hidden="1" outlineLevel="1" x14ac:dyDescent="0.3">
      <c r="A24" s="57">
        <v>42263</v>
      </c>
      <c r="B24" s="58"/>
      <c r="C24" s="59">
        <f t="shared" si="0"/>
        <v>1272</v>
      </c>
      <c r="D24" s="60">
        <v>5</v>
      </c>
      <c r="E24" s="60">
        <v>7</v>
      </c>
      <c r="F24" s="60">
        <v>83</v>
      </c>
      <c r="G24" s="60">
        <v>85</v>
      </c>
      <c r="H24" s="60">
        <v>93</v>
      </c>
      <c r="I24" s="60">
        <v>24</v>
      </c>
      <c r="J24" s="60">
        <v>23</v>
      </c>
      <c r="K24" s="60">
        <v>76</v>
      </c>
      <c r="L24" s="60">
        <v>91</v>
      </c>
      <c r="M24" s="60">
        <v>42</v>
      </c>
      <c r="N24" s="60">
        <v>51</v>
      </c>
      <c r="O24" s="60">
        <v>58</v>
      </c>
      <c r="P24" s="60">
        <v>21</v>
      </c>
      <c r="Q24" s="60">
        <v>15</v>
      </c>
      <c r="R24" s="60">
        <v>13</v>
      </c>
      <c r="S24" s="60">
        <v>13</v>
      </c>
      <c r="T24" s="60">
        <v>37</v>
      </c>
      <c r="U24" s="60">
        <v>37</v>
      </c>
      <c r="V24" s="60">
        <v>43</v>
      </c>
      <c r="W24" s="60">
        <v>36</v>
      </c>
      <c r="X24" s="60">
        <v>38</v>
      </c>
      <c r="Y24" s="61">
        <v>31</v>
      </c>
      <c r="Z24" s="63">
        <v>31</v>
      </c>
      <c r="AA24" s="63">
        <v>41</v>
      </c>
      <c r="AB24" s="61">
        <v>48</v>
      </c>
      <c r="AC24" s="61">
        <v>44</v>
      </c>
      <c r="AD24" s="62">
        <v>45</v>
      </c>
      <c r="AE24" s="62">
        <v>52</v>
      </c>
      <c r="AF24" s="61">
        <v>45</v>
      </c>
      <c r="AG24" s="63">
        <v>44</v>
      </c>
    </row>
    <row r="25" spans="1:33" hidden="1" outlineLevel="1" x14ac:dyDescent="0.3">
      <c r="A25" s="57">
        <v>42270</v>
      </c>
      <c r="B25" s="58"/>
      <c r="C25" s="59">
        <f t="shared" si="0"/>
        <v>1262</v>
      </c>
      <c r="D25" s="60">
        <v>7</v>
      </c>
      <c r="E25" s="60">
        <v>9</v>
      </c>
      <c r="F25" s="60">
        <v>85</v>
      </c>
      <c r="G25" s="60">
        <v>87</v>
      </c>
      <c r="H25" s="60">
        <v>92</v>
      </c>
      <c r="I25" s="60">
        <v>23</v>
      </c>
      <c r="J25" s="60">
        <v>23</v>
      </c>
      <c r="K25" s="60">
        <v>77</v>
      </c>
      <c r="L25" s="60">
        <v>82</v>
      </c>
      <c r="M25" s="60">
        <v>20</v>
      </c>
      <c r="N25" s="60">
        <v>41</v>
      </c>
      <c r="O25" s="60">
        <v>48</v>
      </c>
      <c r="P25" s="60">
        <v>23</v>
      </c>
      <c r="Q25" s="60">
        <v>17</v>
      </c>
      <c r="R25" s="60">
        <v>15</v>
      </c>
      <c r="S25" s="60">
        <v>16</v>
      </c>
      <c r="T25" s="60">
        <v>42</v>
      </c>
      <c r="U25" s="60">
        <v>40</v>
      </c>
      <c r="V25" s="60">
        <v>44</v>
      </c>
      <c r="W25" s="60">
        <v>36</v>
      </c>
      <c r="X25" s="60">
        <v>38</v>
      </c>
      <c r="Y25" s="61">
        <v>31</v>
      </c>
      <c r="Z25" s="63">
        <v>31</v>
      </c>
      <c r="AA25" s="63">
        <v>39</v>
      </c>
      <c r="AB25" s="61">
        <v>46</v>
      </c>
      <c r="AC25" s="61">
        <v>44</v>
      </c>
      <c r="AD25" s="62">
        <v>50</v>
      </c>
      <c r="AE25" s="62">
        <v>57</v>
      </c>
      <c r="AF25" s="61">
        <v>50</v>
      </c>
      <c r="AG25" s="63">
        <v>49</v>
      </c>
    </row>
    <row r="26" spans="1:33" hidden="1" outlineLevel="1" x14ac:dyDescent="0.3">
      <c r="A26" s="57">
        <v>42277</v>
      </c>
      <c r="B26" s="58"/>
      <c r="C26" s="59">
        <f t="shared" si="0"/>
        <v>1362</v>
      </c>
      <c r="D26" s="60">
        <v>8</v>
      </c>
      <c r="E26" s="60">
        <v>10</v>
      </c>
      <c r="F26" s="60">
        <v>86</v>
      </c>
      <c r="G26" s="60">
        <v>87</v>
      </c>
      <c r="H26" s="60">
        <v>92</v>
      </c>
      <c r="I26" s="60">
        <v>25</v>
      </c>
      <c r="J26" s="60">
        <v>24</v>
      </c>
      <c r="K26" s="60">
        <v>68</v>
      </c>
      <c r="L26" s="60">
        <v>72</v>
      </c>
      <c r="M26" s="60">
        <v>80</v>
      </c>
      <c r="N26" s="60">
        <v>45</v>
      </c>
      <c r="O26" s="60">
        <v>53</v>
      </c>
      <c r="P26" s="60">
        <v>24</v>
      </c>
      <c r="Q26" s="60">
        <v>15</v>
      </c>
      <c r="R26" s="60">
        <v>14</v>
      </c>
      <c r="S26" s="60">
        <v>16</v>
      </c>
      <c r="T26" s="60">
        <v>45</v>
      </c>
      <c r="U26" s="60">
        <v>45</v>
      </c>
      <c r="V26" s="60">
        <v>50</v>
      </c>
      <c r="W26" s="60">
        <v>42</v>
      </c>
      <c r="X26" s="60">
        <v>43</v>
      </c>
      <c r="Y26" s="61">
        <v>32</v>
      </c>
      <c r="Z26" s="63">
        <v>32</v>
      </c>
      <c r="AA26" s="63">
        <v>40</v>
      </c>
      <c r="AB26" s="61">
        <v>50</v>
      </c>
      <c r="AC26" s="61">
        <v>47</v>
      </c>
      <c r="AD26" s="62">
        <v>51</v>
      </c>
      <c r="AE26" s="62">
        <v>58</v>
      </c>
      <c r="AF26" s="61">
        <v>54</v>
      </c>
      <c r="AG26" s="63">
        <v>54</v>
      </c>
    </row>
    <row r="27" spans="1:33" collapsed="1" x14ac:dyDescent="0.3">
      <c r="A27" s="57">
        <v>42975</v>
      </c>
      <c r="B27" s="58"/>
      <c r="C27" s="59">
        <f t="shared" si="0"/>
        <v>0</v>
      </c>
      <c r="D27" s="246"/>
      <c r="E27" s="246"/>
      <c r="F27" s="248"/>
      <c r="G27" s="248"/>
      <c r="H27" s="246"/>
      <c r="I27" s="246"/>
      <c r="J27" s="246"/>
      <c r="K27" s="246"/>
      <c r="L27" s="246"/>
      <c r="M27" s="248"/>
      <c r="N27" s="248"/>
      <c r="O27" s="246"/>
      <c r="P27" s="246"/>
      <c r="Q27" s="246"/>
      <c r="R27" s="246"/>
      <c r="S27" s="246"/>
      <c r="T27" s="248"/>
      <c r="U27" s="248"/>
      <c r="V27" s="246"/>
      <c r="W27" s="246"/>
      <c r="X27" s="246"/>
      <c r="Y27" s="214"/>
      <c r="Z27" s="219"/>
      <c r="AA27" s="219"/>
      <c r="AB27" s="214"/>
      <c r="AC27" s="214"/>
      <c r="AD27" s="214"/>
      <c r="AE27" s="214"/>
      <c r="AF27" s="214"/>
      <c r="AG27" s="219"/>
    </row>
    <row r="28" spans="1:33" x14ac:dyDescent="0.3">
      <c r="A28" s="239">
        <f>A27+7</f>
        <v>42982</v>
      </c>
      <c r="B28" s="58"/>
      <c r="C28" s="59">
        <f t="shared" si="0"/>
        <v>0</v>
      </c>
      <c r="D28" s="248"/>
      <c r="E28" s="248"/>
      <c r="F28" s="248"/>
      <c r="G28" s="248"/>
      <c r="H28" s="248"/>
      <c r="I28" s="248"/>
      <c r="J28" s="248"/>
      <c r="K28" s="248"/>
      <c r="L28" s="248"/>
      <c r="M28" s="248"/>
      <c r="N28" s="248"/>
      <c r="O28" s="248"/>
      <c r="P28" s="248"/>
      <c r="Q28" s="248"/>
      <c r="R28" s="248"/>
      <c r="S28" s="248"/>
      <c r="T28" s="248"/>
      <c r="U28" s="248"/>
      <c r="V28" s="248"/>
      <c r="W28" s="248"/>
      <c r="X28" s="248"/>
      <c r="Y28" s="218"/>
      <c r="Z28" s="219"/>
      <c r="AA28" s="219"/>
      <c r="AB28" s="218"/>
      <c r="AC28" s="218"/>
      <c r="AD28" s="218"/>
      <c r="AE28" s="218"/>
      <c r="AF28" s="218"/>
      <c r="AG28" s="219"/>
    </row>
    <row r="29" spans="1:33" x14ac:dyDescent="0.3">
      <c r="A29" s="239">
        <f t="shared" ref="A29:A40" si="1">A28+7</f>
        <v>42989</v>
      </c>
      <c r="B29" s="58"/>
      <c r="C29" s="59">
        <f t="shared" si="0"/>
        <v>0</v>
      </c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8"/>
      <c r="R29" s="248"/>
      <c r="S29" s="248"/>
      <c r="T29" s="248"/>
      <c r="U29" s="248"/>
      <c r="V29" s="248"/>
      <c r="W29" s="248"/>
      <c r="X29" s="248"/>
      <c r="Y29" s="218"/>
      <c r="Z29" s="219"/>
      <c r="AA29" s="219"/>
      <c r="AB29" s="218"/>
      <c r="AC29" s="218"/>
      <c r="AD29" s="218"/>
      <c r="AE29" s="218"/>
      <c r="AF29" s="218"/>
      <c r="AG29" s="219"/>
    </row>
    <row r="30" spans="1:33" x14ac:dyDescent="0.3">
      <c r="A30" s="239">
        <f t="shared" si="1"/>
        <v>42996</v>
      </c>
      <c r="B30" s="58"/>
      <c r="C30" s="59">
        <f t="shared" si="0"/>
        <v>0</v>
      </c>
      <c r="D30" s="248"/>
      <c r="E30" s="248"/>
      <c r="F30" s="248"/>
      <c r="G30" s="248"/>
      <c r="H30" s="248"/>
      <c r="I30" s="248"/>
      <c r="J30" s="248"/>
      <c r="K30" s="248"/>
      <c r="L30" s="248"/>
      <c r="M30" s="248"/>
      <c r="N30" s="248"/>
      <c r="O30" s="248"/>
      <c r="P30" s="248"/>
      <c r="Q30" s="248"/>
      <c r="R30" s="248"/>
      <c r="S30" s="248"/>
      <c r="T30" s="248"/>
      <c r="U30" s="248"/>
      <c r="V30" s="248"/>
      <c r="W30" s="248"/>
      <c r="X30" s="248"/>
      <c r="Y30" s="218"/>
      <c r="Z30" s="219"/>
      <c r="AA30" s="219"/>
      <c r="AB30" s="218"/>
      <c r="AC30" s="218"/>
      <c r="AD30" s="218"/>
      <c r="AE30" s="218"/>
      <c r="AF30" s="218"/>
      <c r="AG30" s="219"/>
    </row>
    <row r="31" spans="1:33" x14ac:dyDescent="0.3">
      <c r="A31" s="239">
        <f t="shared" si="1"/>
        <v>43003</v>
      </c>
      <c r="B31" s="58"/>
      <c r="C31" s="59">
        <f t="shared" si="0"/>
        <v>0</v>
      </c>
      <c r="D31" s="248"/>
      <c r="E31" s="248"/>
      <c r="F31" s="248"/>
      <c r="G31" s="248"/>
      <c r="H31" s="248"/>
      <c r="I31" s="248"/>
      <c r="J31" s="248"/>
      <c r="K31" s="248"/>
      <c r="L31" s="248"/>
      <c r="M31" s="248"/>
      <c r="N31" s="248"/>
      <c r="O31" s="248"/>
      <c r="P31" s="248"/>
      <c r="Q31" s="248"/>
      <c r="R31" s="248"/>
      <c r="S31" s="248"/>
      <c r="T31" s="248"/>
      <c r="U31" s="248"/>
      <c r="V31" s="248"/>
      <c r="W31" s="248"/>
      <c r="X31" s="248"/>
      <c r="Y31" s="218"/>
      <c r="Z31" s="219"/>
      <c r="AA31" s="219"/>
      <c r="AB31" s="218"/>
      <c r="AC31" s="218"/>
      <c r="AD31" s="218"/>
      <c r="AE31" s="218"/>
      <c r="AF31" s="218"/>
      <c r="AG31" s="219"/>
    </row>
    <row r="32" spans="1:33" x14ac:dyDescent="0.3">
      <c r="A32" s="239">
        <f t="shared" si="1"/>
        <v>43010</v>
      </c>
      <c r="B32" s="58"/>
      <c r="C32" s="59">
        <f t="shared" si="0"/>
        <v>0</v>
      </c>
      <c r="D32" s="248"/>
      <c r="E32" s="248"/>
      <c r="F32" s="248"/>
      <c r="G32" s="248"/>
      <c r="H32" s="248"/>
      <c r="I32" s="248"/>
      <c r="J32" s="248"/>
      <c r="K32" s="248"/>
      <c r="L32" s="248"/>
      <c r="M32" s="248"/>
      <c r="N32" s="248"/>
      <c r="O32" s="248"/>
      <c r="P32" s="248"/>
      <c r="Q32" s="248"/>
      <c r="R32" s="248"/>
      <c r="S32" s="248"/>
      <c r="T32" s="248"/>
      <c r="U32" s="248"/>
      <c r="V32" s="248"/>
      <c r="W32" s="248"/>
      <c r="X32" s="248"/>
      <c r="Y32" s="218"/>
      <c r="Z32" s="219"/>
      <c r="AA32" s="219"/>
      <c r="AB32" s="218"/>
      <c r="AC32" s="218"/>
      <c r="AD32" s="218"/>
      <c r="AE32" s="218"/>
      <c r="AF32" s="218"/>
      <c r="AG32" s="219"/>
    </row>
    <row r="33" spans="1:34" outlineLevel="1" x14ac:dyDescent="0.3">
      <c r="A33" s="239">
        <f t="shared" si="1"/>
        <v>43017</v>
      </c>
      <c r="B33" s="58"/>
      <c r="C33" s="59">
        <f t="shared" si="0"/>
        <v>0</v>
      </c>
      <c r="D33" s="248"/>
      <c r="E33" s="248"/>
      <c r="F33" s="248"/>
      <c r="G33" s="248"/>
      <c r="H33" s="248"/>
      <c r="I33" s="248"/>
      <c r="J33" s="248"/>
      <c r="K33" s="248"/>
      <c r="L33" s="248"/>
      <c r="M33" s="248"/>
      <c r="N33" s="248"/>
      <c r="O33" s="248"/>
      <c r="P33" s="248"/>
      <c r="Q33" s="248"/>
      <c r="R33" s="248"/>
      <c r="S33" s="248"/>
      <c r="T33" s="248"/>
      <c r="U33" s="248"/>
      <c r="V33" s="248"/>
      <c r="W33" s="248"/>
      <c r="X33" s="248"/>
      <c r="Y33" s="218"/>
      <c r="Z33" s="219"/>
      <c r="AA33" s="219"/>
      <c r="AB33" s="218"/>
      <c r="AC33" s="218"/>
      <c r="AD33" s="218"/>
      <c r="AE33" s="218"/>
      <c r="AF33" s="218"/>
      <c r="AG33" s="219"/>
    </row>
    <row r="34" spans="1:34" outlineLevel="1" x14ac:dyDescent="0.3">
      <c r="A34" s="239">
        <f t="shared" si="1"/>
        <v>43024</v>
      </c>
      <c r="B34" s="58"/>
      <c r="C34" s="59">
        <f t="shared" si="0"/>
        <v>0</v>
      </c>
      <c r="D34" s="248"/>
      <c r="E34" s="248"/>
      <c r="F34" s="248"/>
      <c r="G34" s="248"/>
      <c r="H34" s="248"/>
      <c r="I34" s="248"/>
      <c r="J34" s="248"/>
      <c r="K34" s="248"/>
      <c r="L34" s="248"/>
      <c r="M34" s="248"/>
      <c r="N34" s="248"/>
      <c r="O34" s="248"/>
      <c r="P34" s="248"/>
      <c r="Q34" s="248"/>
      <c r="R34" s="248"/>
      <c r="S34" s="248"/>
      <c r="T34" s="248"/>
      <c r="U34" s="248"/>
      <c r="V34" s="248"/>
      <c r="W34" s="248"/>
      <c r="X34" s="248"/>
      <c r="Y34" s="218"/>
      <c r="Z34" s="219"/>
      <c r="AA34" s="219"/>
      <c r="AB34" s="218"/>
      <c r="AC34" s="218"/>
      <c r="AD34" s="218"/>
      <c r="AE34" s="218"/>
      <c r="AF34" s="218"/>
      <c r="AG34" s="219"/>
    </row>
    <row r="35" spans="1:34" outlineLevel="1" x14ac:dyDescent="0.3">
      <c r="A35" s="239">
        <f t="shared" si="1"/>
        <v>43031</v>
      </c>
      <c r="B35" s="58"/>
      <c r="C35" s="59">
        <f t="shared" si="0"/>
        <v>0</v>
      </c>
      <c r="D35" s="248"/>
      <c r="E35" s="248"/>
      <c r="F35" s="248"/>
      <c r="G35" s="248"/>
      <c r="H35" s="248"/>
      <c r="I35" s="248"/>
      <c r="J35" s="248"/>
      <c r="K35" s="248"/>
      <c r="L35" s="248"/>
      <c r="M35" s="248"/>
      <c r="N35" s="248"/>
      <c r="O35" s="248"/>
      <c r="P35" s="248"/>
      <c r="Q35" s="248"/>
      <c r="R35" s="248"/>
      <c r="S35" s="248"/>
      <c r="T35" s="248"/>
      <c r="U35" s="248"/>
      <c r="V35" s="248"/>
      <c r="W35" s="248"/>
      <c r="X35" s="248"/>
      <c r="Y35" s="218"/>
      <c r="Z35" s="219"/>
      <c r="AA35" s="219"/>
      <c r="AB35" s="218"/>
      <c r="AC35" s="218"/>
      <c r="AD35" s="218"/>
      <c r="AE35" s="218"/>
      <c r="AF35" s="218"/>
      <c r="AG35" s="219"/>
    </row>
    <row r="36" spans="1:34" outlineLevel="1" x14ac:dyDescent="0.3">
      <c r="A36" s="239">
        <f t="shared" si="1"/>
        <v>43038</v>
      </c>
      <c r="B36" s="58"/>
      <c r="C36" s="59">
        <f t="shared" si="0"/>
        <v>0</v>
      </c>
      <c r="D36" s="248"/>
      <c r="E36" s="248"/>
      <c r="F36" s="248"/>
      <c r="G36" s="248"/>
      <c r="H36" s="248"/>
      <c r="I36" s="248"/>
      <c r="J36" s="248"/>
      <c r="K36" s="248"/>
      <c r="L36" s="248"/>
      <c r="M36" s="248"/>
      <c r="N36" s="248"/>
      <c r="O36" s="248"/>
      <c r="P36" s="248"/>
      <c r="Q36" s="248"/>
      <c r="R36" s="248"/>
      <c r="S36" s="248"/>
      <c r="T36" s="248"/>
      <c r="U36" s="248"/>
      <c r="V36" s="248"/>
      <c r="W36" s="248"/>
      <c r="X36" s="248"/>
      <c r="Y36" s="218"/>
      <c r="Z36" s="219"/>
      <c r="AA36" s="219"/>
      <c r="AB36" s="218"/>
      <c r="AC36" s="218"/>
      <c r="AD36" s="218"/>
      <c r="AE36" s="218"/>
      <c r="AF36" s="218"/>
      <c r="AG36" s="219"/>
    </row>
    <row r="37" spans="1:34" outlineLevel="1" x14ac:dyDescent="0.3">
      <c r="A37" s="239">
        <f t="shared" si="1"/>
        <v>43045</v>
      </c>
      <c r="B37" s="58"/>
      <c r="C37" s="59">
        <f t="shared" si="0"/>
        <v>0</v>
      </c>
      <c r="D37" s="248"/>
      <c r="E37" s="248"/>
      <c r="F37" s="248"/>
      <c r="G37" s="248"/>
      <c r="H37" s="248"/>
      <c r="I37" s="248"/>
      <c r="J37" s="248"/>
      <c r="K37" s="248"/>
      <c r="L37" s="248"/>
      <c r="M37" s="248"/>
      <c r="N37" s="248"/>
      <c r="O37" s="248"/>
      <c r="P37" s="248"/>
      <c r="Q37" s="248"/>
      <c r="R37" s="248"/>
      <c r="S37" s="248"/>
      <c r="T37" s="248"/>
      <c r="U37" s="248"/>
      <c r="V37" s="248"/>
      <c r="W37" s="248"/>
      <c r="X37" s="248"/>
      <c r="Y37" s="218"/>
      <c r="Z37" s="219"/>
      <c r="AA37" s="219"/>
      <c r="AB37" s="218"/>
      <c r="AC37" s="218"/>
      <c r="AD37" s="218"/>
      <c r="AE37" s="218"/>
      <c r="AF37" s="218"/>
      <c r="AG37" s="219"/>
    </row>
    <row r="38" spans="1:34" outlineLevel="1" x14ac:dyDescent="0.3">
      <c r="A38" s="239">
        <f t="shared" si="1"/>
        <v>43052</v>
      </c>
      <c r="B38" s="58"/>
      <c r="C38" s="59">
        <f t="shared" si="0"/>
        <v>0</v>
      </c>
      <c r="D38" s="248"/>
      <c r="E38" s="248"/>
      <c r="F38" s="248"/>
      <c r="G38" s="248"/>
      <c r="H38" s="248"/>
      <c r="I38" s="248"/>
      <c r="J38" s="248"/>
      <c r="K38" s="248"/>
      <c r="L38" s="248"/>
      <c r="M38" s="248"/>
      <c r="N38" s="248"/>
      <c r="O38" s="248"/>
      <c r="P38" s="248"/>
      <c r="Q38" s="248"/>
      <c r="R38" s="248"/>
      <c r="S38" s="248"/>
      <c r="T38" s="248"/>
      <c r="U38" s="248"/>
      <c r="V38" s="248"/>
      <c r="W38" s="248"/>
      <c r="X38" s="248"/>
      <c r="Y38" s="218"/>
      <c r="Z38" s="219"/>
      <c r="AA38" s="219"/>
      <c r="AB38" s="218"/>
      <c r="AC38" s="218"/>
      <c r="AD38" s="218"/>
      <c r="AE38" s="218"/>
      <c r="AF38" s="218"/>
      <c r="AG38" s="219"/>
    </row>
    <row r="39" spans="1:34" outlineLevel="1" x14ac:dyDescent="0.3">
      <c r="A39" s="239">
        <f t="shared" si="1"/>
        <v>43059</v>
      </c>
      <c r="B39" s="58"/>
      <c r="C39" s="59">
        <f t="shared" si="0"/>
        <v>0</v>
      </c>
      <c r="D39" s="248"/>
      <c r="E39" s="248"/>
      <c r="F39" s="248"/>
      <c r="G39" s="248"/>
      <c r="H39" s="248"/>
      <c r="I39" s="248"/>
      <c r="J39" s="248"/>
      <c r="K39" s="248"/>
      <c r="L39" s="248"/>
      <c r="M39" s="248"/>
      <c r="N39" s="248"/>
      <c r="O39" s="248"/>
      <c r="P39" s="248"/>
      <c r="Q39" s="248"/>
      <c r="R39" s="248"/>
      <c r="S39" s="248"/>
      <c r="T39" s="248"/>
      <c r="U39" s="248"/>
      <c r="V39" s="248"/>
      <c r="W39" s="248"/>
      <c r="X39" s="248"/>
      <c r="Y39" s="218"/>
      <c r="Z39" s="219"/>
      <c r="AA39" s="219"/>
      <c r="AB39" s="218"/>
      <c r="AC39" s="218"/>
      <c r="AD39" s="218"/>
      <c r="AE39" s="218"/>
      <c r="AF39" s="218"/>
      <c r="AG39" s="219"/>
    </row>
    <row r="40" spans="1:34" outlineLevel="1" x14ac:dyDescent="0.3">
      <c r="A40" s="240">
        <f t="shared" si="1"/>
        <v>43066</v>
      </c>
      <c r="B40" s="58"/>
      <c r="C40" s="242">
        <f t="shared" si="0"/>
        <v>0</v>
      </c>
      <c r="D40" s="250"/>
      <c r="E40" s="250"/>
      <c r="F40" s="248"/>
      <c r="G40" s="248"/>
      <c r="H40" s="250"/>
      <c r="I40" s="250"/>
      <c r="J40" s="250"/>
      <c r="K40" s="250"/>
      <c r="L40" s="250"/>
      <c r="M40" s="248"/>
      <c r="N40" s="248"/>
      <c r="O40" s="250"/>
      <c r="P40" s="250"/>
      <c r="Q40" s="250"/>
      <c r="R40" s="250"/>
      <c r="S40" s="250"/>
      <c r="T40" s="248"/>
      <c r="U40" s="248"/>
      <c r="V40" s="250"/>
      <c r="W40" s="250"/>
      <c r="X40" s="250"/>
      <c r="Y40" s="222"/>
      <c r="Z40" s="219"/>
      <c r="AA40" s="219"/>
      <c r="AB40" s="222"/>
      <c r="AC40" s="222"/>
      <c r="AD40" s="222"/>
      <c r="AE40" s="222"/>
      <c r="AF40" s="222"/>
      <c r="AG40" s="219"/>
    </row>
    <row r="41" spans="1:34" x14ac:dyDescent="0.3">
      <c r="A41" s="57"/>
      <c r="B41" s="38"/>
      <c r="C41" s="67">
        <f>SUM(C27:C40)</f>
        <v>0</v>
      </c>
      <c r="D41" s="67">
        <f t="shared" ref="D41:AG41" si="2">SUM(D27:D40)</f>
        <v>0</v>
      </c>
      <c r="E41" s="67">
        <f t="shared" si="2"/>
        <v>0</v>
      </c>
      <c r="F41" s="67">
        <f t="shared" si="2"/>
        <v>0</v>
      </c>
      <c r="G41" s="67">
        <f t="shared" si="2"/>
        <v>0</v>
      </c>
      <c r="H41" s="67">
        <f t="shared" si="2"/>
        <v>0</v>
      </c>
      <c r="I41" s="67">
        <f t="shared" si="2"/>
        <v>0</v>
      </c>
      <c r="J41" s="67">
        <f t="shared" si="2"/>
        <v>0</v>
      </c>
      <c r="K41" s="67">
        <f t="shared" si="2"/>
        <v>0</v>
      </c>
      <c r="L41" s="67">
        <f t="shared" si="2"/>
        <v>0</v>
      </c>
      <c r="M41" s="67">
        <f t="shared" si="2"/>
        <v>0</v>
      </c>
      <c r="N41" s="67">
        <f t="shared" si="2"/>
        <v>0</v>
      </c>
      <c r="O41" s="67">
        <f t="shared" si="2"/>
        <v>0</v>
      </c>
      <c r="P41" s="67">
        <f t="shared" si="2"/>
        <v>0</v>
      </c>
      <c r="Q41" s="67">
        <f t="shared" si="2"/>
        <v>0</v>
      </c>
      <c r="R41" s="67">
        <f t="shared" si="2"/>
        <v>0</v>
      </c>
      <c r="S41" s="67">
        <f t="shared" si="2"/>
        <v>0</v>
      </c>
      <c r="T41" s="67">
        <f t="shared" si="2"/>
        <v>0</v>
      </c>
      <c r="U41" s="67">
        <f t="shared" si="2"/>
        <v>0</v>
      </c>
      <c r="V41" s="67">
        <f t="shared" si="2"/>
        <v>0</v>
      </c>
      <c r="W41" s="67">
        <f t="shared" si="2"/>
        <v>0</v>
      </c>
      <c r="X41" s="67">
        <f t="shared" si="2"/>
        <v>0</v>
      </c>
      <c r="Y41" s="67">
        <f t="shared" si="2"/>
        <v>0</v>
      </c>
      <c r="Z41" s="67">
        <f t="shared" si="2"/>
        <v>0</v>
      </c>
      <c r="AA41" s="67">
        <f t="shared" si="2"/>
        <v>0</v>
      </c>
      <c r="AB41" s="67">
        <f t="shared" si="2"/>
        <v>0</v>
      </c>
      <c r="AC41" s="67">
        <f t="shared" si="2"/>
        <v>0</v>
      </c>
      <c r="AD41" s="67">
        <f t="shared" si="2"/>
        <v>0</v>
      </c>
      <c r="AE41" s="67">
        <f t="shared" si="2"/>
        <v>0</v>
      </c>
      <c r="AF41" s="67">
        <f t="shared" si="2"/>
        <v>0</v>
      </c>
      <c r="AG41" s="67">
        <f t="shared" si="2"/>
        <v>0</v>
      </c>
      <c r="AH41" s="97"/>
    </row>
    <row r="44" spans="1:34" x14ac:dyDescent="0.3">
      <c r="C44" s="68">
        <f>A27</f>
        <v>42975</v>
      </c>
      <c r="D44" s="68">
        <f>C44+7</f>
        <v>42982</v>
      </c>
      <c r="E44" s="68">
        <f t="shared" ref="E44:K44" si="3">D44+7</f>
        <v>42989</v>
      </c>
      <c r="F44" s="68">
        <f t="shared" si="3"/>
        <v>42996</v>
      </c>
      <c r="G44" s="68">
        <f t="shared" si="3"/>
        <v>43003</v>
      </c>
      <c r="H44" s="68">
        <f t="shared" si="3"/>
        <v>43010</v>
      </c>
      <c r="I44" s="68">
        <f t="shared" si="3"/>
        <v>43017</v>
      </c>
      <c r="J44" s="68">
        <f t="shared" si="3"/>
        <v>43024</v>
      </c>
      <c r="K44" s="68">
        <f t="shared" si="3"/>
        <v>43031</v>
      </c>
      <c r="L44" s="68">
        <f>K44+7</f>
        <v>43038</v>
      </c>
      <c r="M44" s="68">
        <f t="shared" ref="M44:T44" si="4">L44+7</f>
        <v>43045</v>
      </c>
      <c r="N44" s="68">
        <f t="shared" si="4"/>
        <v>43052</v>
      </c>
      <c r="O44" s="68">
        <f t="shared" si="4"/>
        <v>43059</v>
      </c>
      <c r="P44" s="68">
        <f t="shared" si="4"/>
        <v>43066</v>
      </c>
      <c r="Q44" s="68">
        <f t="shared" si="4"/>
        <v>43073</v>
      </c>
      <c r="R44" s="68">
        <f t="shared" si="4"/>
        <v>43080</v>
      </c>
      <c r="S44" s="68">
        <f t="shared" si="4"/>
        <v>43087</v>
      </c>
      <c r="T44" s="68">
        <f t="shared" si="4"/>
        <v>43094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</row>
    <row r="47" spans="1:34" x14ac:dyDescent="0.3">
      <c r="A47" s="447" t="s">
        <v>32</v>
      </c>
      <c r="B47" s="448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</row>
    <row r="49" spans="1:33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</row>
    <row r="50" spans="1:33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</row>
    <row r="51" spans="1:33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</row>
    <row r="52" spans="1:33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  <c r="AF52" s="80"/>
      <c r="AG52" s="83"/>
    </row>
    <row r="53" spans="1:33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  <c r="AF53" s="80"/>
      <c r="AG53" s="83"/>
    </row>
    <row r="54" spans="1:33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3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3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3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</row>
    <row r="59" spans="1:33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</row>
    <row r="60" spans="1:33" s="87" customFormat="1" x14ac:dyDescent="0.3">
      <c r="A60" s="51" t="s">
        <v>29</v>
      </c>
      <c r="B60" s="52"/>
      <c r="C60" s="105">
        <f t="shared" ref="C60:C92" si="5">SUM(D60:AG60)</f>
        <v>27955</v>
      </c>
      <c r="D60" s="55">
        <f t="shared" ref="D60:AG68" si="6">D8*D112</f>
        <v>0</v>
      </c>
      <c r="E60" s="55">
        <f t="shared" si="6"/>
        <v>0</v>
      </c>
      <c r="F60" s="55">
        <f t="shared" si="6"/>
        <v>0</v>
      </c>
      <c r="G60" s="55">
        <f t="shared" si="6"/>
        <v>0</v>
      </c>
      <c r="H60" s="55">
        <f t="shared" si="6"/>
        <v>0</v>
      </c>
      <c r="I60" s="55">
        <f t="shared" si="6"/>
        <v>0</v>
      </c>
      <c r="J60" s="55">
        <f t="shared" si="6"/>
        <v>0</v>
      </c>
      <c r="K60" s="55">
        <f t="shared" si="6"/>
        <v>0</v>
      </c>
      <c r="L60" s="55">
        <f t="shared" si="6"/>
        <v>0</v>
      </c>
      <c r="M60" s="55">
        <f t="shared" si="6"/>
        <v>0</v>
      </c>
      <c r="N60" s="55">
        <f t="shared" si="6"/>
        <v>0</v>
      </c>
      <c r="O60" s="55">
        <f t="shared" si="6"/>
        <v>0</v>
      </c>
      <c r="P60" s="55">
        <f t="shared" si="6"/>
        <v>0</v>
      </c>
      <c r="Q60" s="55">
        <f t="shared" si="6"/>
        <v>0</v>
      </c>
      <c r="R60" s="55">
        <f t="shared" si="6"/>
        <v>0</v>
      </c>
      <c r="S60" s="55">
        <f t="shared" si="6"/>
        <v>0</v>
      </c>
      <c r="T60" s="55">
        <f t="shared" si="6"/>
        <v>0</v>
      </c>
      <c r="U60" s="55">
        <f t="shared" si="6"/>
        <v>0</v>
      </c>
      <c r="V60" s="55">
        <f t="shared" si="6"/>
        <v>0</v>
      </c>
      <c r="W60" s="55">
        <f t="shared" si="6"/>
        <v>0</v>
      </c>
      <c r="X60" s="55">
        <f t="shared" si="6"/>
        <v>0</v>
      </c>
      <c r="Y60" s="55">
        <f t="shared" si="6"/>
        <v>3075</v>
      </c>
      <c r="Z60" s="55">
        <f t="shared" si="6"/>
        <v>4165</v>
      </c>
      <c r="AA60" s="55">
        <f t="shared" si="6"/>
        <v>2575</v>
      </c>
      <c r="AB60" s="55">
        <f t="shared" si="6"/>
        <v>2575</v>
      </c>
      <c r="AC60" s="55">
        <f t="shared" si="6"/>
        <v>2575</v>
      </c>
      <c r="AD60" s="55">
        <f t="shared" si="6"/>
        <v>2575</v>
      </c>
      <c r="AE60" s="55">
        <f t="shared" si="6"/>
        <v>2575</v>
      </c>
      <c r="AF60" s="55">
        <f t="shared" si="6"/>
        <v>3080</v>
      </c>
      <c r="AG60" s="55">
        <f t="shared" si="6"/>
        <v>4760</v>
      </c>
    </row>
    <row r="61" spans="1:33" hidden="1" x14ac:dyDescent="0.3">
      <c r="A61" s="57">
        <f t="shared" ref="A61:A92" si="7">+A9</f>
        <v>42102</v>
      </c>
      <c r="B61" s="58"/>
      <c r="C61" s="59">
        <f t="shared" si="5"/>
        <v>82954.952100000024</v>
      </c>
      <c r="D61" s="60">
        <f t="shared" si="6"/>
        <v>0</v>
      </c>
      <c r="E61" s="60">
        <f t="shared" si="6"/>
        <v>0</v>
      </c>
      <c r="F61" s="60">
        <f t="shared" si="6"/>
        <v>5722.0009</v>
      </c>
      <c r="G61" s="60">
        <f t="shared" si="6"/>
        <v>5722.0009</v>
      </c>
      <c r="H61" s="60">
        <f t="shared" si="6"/>
        <v>5722.0009</v>
      </c>
      <c r="I61" s="60">
        <f t="shared" si="6"/>
        <v>260</v>
      </c>
      <c r="J61" s="60">
        <f t="shared" si="6"/>
        <v>90</v>
      </c>
      <c r="K61" s="60">
        <f t="shared" si="6"/>
        <v>180</v>
      </c>
      <c r="L61" s="60">
        <f t="shared" si="6"/>
        <v>180</v>
      </c>
      <c r="M61" s="60">
        <f t="shared" si="6"/>
        <v>250.20000000000002</v>
      </c>
      <c r="N61" s="60">
        <f t="shared" si="6"/>
        <v>204.7</v>
      </c>
      <c r="O61" s="60">
        <f t="shared" si="6"/>
        <v>434.7</v>
      </c>
      <c r="P61" s="60">
        <f t="shared" si="6"/>
        <v>250.20000000000002</v>
      </c>
      <c r="Q61" s="60">
        <f t="shared" si="6"/>
        <v>340.2</v>
      </c>
      <c r="R61" s="60">
        <f t="shared" si="6"/>
        <v>340.2</v>
      </c>
      <c r="S61" s="60">
        <f t="shared" si="6"/>
        <v>1665</v>
      </c>
      <c r="T61" s="60">
        <f t="shared" si="6"/>
        <v>4310.9993999999997</v>
      </c>
      <c r="U61" s="60">
        <f t="shared" si="6"/>
        <v>4560.9992999999995</v>
      </c>
      <c r="V61" s="60">
        <f t="shared" si="6"/>
        <v>9005.7990000000009</v>
      </c>
      <c r="W61" s="60">
        <f t="shared" si="6"/>
        <v>3906.8002999999999</v>
      </c>
      <c r="X61" s="60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  <c r="AF61" s="61">
        <f t="shared" si="6"/>
        <v>7358.0499999999993</v>
      </c>
      <c r="AG61" s="63">
        <f t="shared" si="6"/>
        <v>7358.0499999999993</v>
      </c>
    </row>
    <row r="62" spans="1:33" hidden="1" x14ac:dyDescent="0.3">
      <c r="A62" s="57">
        <f t="shared" si="7"/>
        <v>42123</v>
      </c>
      <c r="B62" s="58"/>
      <c r="C62" s="59">
        <f t="shared" si="5"/>
        <v>91699.941999999981</v>
      </c>
      <c r="D62" s="60">
        <f t="shared" si="6"/>
        <v>110</v>
      </c>
      <c r="E62" s="60">
        <f t="shared" si="6"/>
        <v>110</v>
      </c>
      <c r="F62" s="60">
        <f t="shared" si="6"/>
        <v>5831.9975999999997</v>
      </c>
      <c r="G62" s="60">
        <f t="shared" si="6"/>
        <v>5856.9965999999995</v>
      </c>
      <c r="H62" s="60">
        <f t="shared" si="6"/>
        <v>5856.9965999999995</v>
      </c>
      <c r="I62" s="60">
        <f t="shared" si="6"/>
        <v>369.99989999999997</v>
      </c>
      <c r="J62" s="60">
        <f t="shared" si="6"/>
        <v>200</v>
      </c>
      <c r="K62" s="60">
        <f t="shared" si="6"/>
        <v>290.00010000000003</v>
      </c>
      <c r="L62" s="60">
        <f t="shared" si="6"/>
        <v>290.00010000000003</v>
      </c>
      <c r="M62" s="60">
        <f t="shared" si="6"/>
        <v>360.2</v>
      </c>
      <c r="N62" s="60">
        <f t="shared" si="6"/>
        <v>339.69990000000001</v>
      </c>
      <c r="O62" s="60">
        <f t="shared" si="6"/>
        <v>764.7</v>
      </c>
      <c r="P62" s="60">
        <f t="shared" si="6"/>
        <v>360.2</v>
      </c>
      <c r="Q62" s="60">
        <f t="shared" si="6"/>
        <v>450.20000000000005</v>
      </c>
      <c r="R62" s="60">
        <f t="shared" si="6"/>
        <v>450.20000000000005</v>
      </c>
      <c r="S62" s="60">
        <f t="shared" si="6"/>
        <v>1355</v>
      </c>
      <c r="T62" s="60">
        <f t="shared" si="6"/>
        <v>4231.0007999999998</v>
      </c>
      <c r="U62" s="60">
        <f t="shared" si="6"/>
        <v>4481.0007000000005</v>
      </c>
      <c r="V62" s="60">
        <f t="shared" si="6"/>
        <v>8905.7991000000002</v>
      </c>
      <c r="W62" s="60">
        <f t="shared" si="6"/>
        <v>4091.7996000000003</v>
      </c>
      <c r="X62" s="60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  <c r="AF62" s="61">
        <f t="shared" si="6"/>
        <v>6324.0497999999998</v>
      </c>
      <c r="AG62" s="63">
        <f t="shared" si="6"/>
        <v>6324.0497999999998</v>
      </c>
    </row>
    <row r="63" spans="1:33" hidden="1" outlineLevel="1" x14ac:dyDescent="0.3">
      <c r="A63" s="57">
        <f t="shared" si="7"/>
        <v>42142</v>
      </c>
      <c r="B63" s="58"/>
      <c r="C63" s="59">
        <f t="shared" si="5"/>
        <v>101681.97519999999</v>
      </c>
      <c r="D63" s="60">
        <f t="shared" si="6"/>
        <v>0</v>
      </c>
      <c r="E63" s="60">
        <f t="shared" si="6"/>
        <v>0</v>
      </c>
      <c r="F63" s="60">
        <f t="shared" si="6"/>
        <v>5722</v>
      </c>
      <c r="G63" s="60">
        <f t="shared" si="6"/>
        <v>5856.9965999999995</v>
      </c>
      <c r="H63" s="60">
        <f t="shared" si="6"/>
        <v>6257.0003999999999</v>
      </c>
      <c r="I63" s="60">
        <f t="shared" si="6"/>
        <v>349.99979999999999</v>
      </c>
      <c r="J63" s="60">
        <f t="shared" si="6"/>
        <v>90</v>
      </c>
      <c r="K63" s="60">
        <f t="shared" si="6"/>
        <v>180</v>
      </c>
      <c r="L63" s="60">
        <f t="shared" si="6"/>
        <v>180</v>
      </c>
      <c r="M63" s="60">
        <f t="shared" si="6"/>
        <v>250.20000000000002</v>
      </c>
      <c r="N63" s="60">
        <f t="shared" si="6"/>
        <v>204.7</v>
      </c>
      <c r="O63" s="60">
        <f t="shared" si="6"/>
        <v>614.70000000000005</v>
      </c>
      <c r="P63" s="60">
        <f t="shared" si="6"/>
        <v>250.20000000000002</v>
      </c>
      <c r="Q63" s="60">
        <f t="shared" si="6"/>
        <v>340.2</v>
      </c>
      <c r="R63" s="60">
        <f t="shared" si="6"/>
        <v>430.20000000000005</v>
      </c>
      <c r="S63" s="60">
        <f t="shared" si="6"/>
        <v>1379.9994999999999</v>
      </c>
      <c r="T63" s="60">
        <f t="shared" si="6"/>
        <v>4515.0012000000006</v>
      </c>
      <c r="U63" s="60">
        <f t="shared" si="6"/>
        <v>4694.9988000000003</v>
      </c>
      <c r="V63" s="60">
        <f t="shared" si="6"/>
        <v>8849.8014000000003</v>
      </c>
      <c r="W63" s="60">
        <f t="shared" si="6"/>
        <v>3791.7997</v>
      </c>
      <c r="X63" s="60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  <c r="AF63" s="61">
        <f t="shared" si="6"/>
        <v>6324.0497999999998</v>
      </c>
      <c r="AG63" s="63">
        <f t="shared" si="6"/>
        <v>6324.0497999999998</v>
      </c>
    </row>
    <row r="64" spans="1:33" hidden="1" outlineLevel="1" x14ac:dyDescent="0.3">
      <c r="A64" s="57">
        <f t="shared" si="7"/>
        <v>42157</v>
      </c>
      <c r="B64" s="58"/>
      <c r="C64" s="59">
        <f t="shared" si="5"/>
        <v>108050.52250000002</v>
      </c>
      <c r="D64" s="60">
        <f t="shared" si="6"/>
        <v>0</v>
      </c>
      <c r="E64" s="60">
        <f t="shared" si="6"/>
        <v>0</v>
      </c>
      <c r="F64" s="60">
        <f t="shared" si="6"/>
        <v>5722</v>
      </c>
      <c r="G64" s="60">
        <f t="shared" si="6"/>
        <v>5856.9965999999995</v>
      </c>
      <c r="H64" s="60">
        <f t="shared" si="6"/>
        <v>6257.0003999999999</v>
      </c>
      <c r="I64" s="60">
        <f t="shared" si="6"/>
        <v>349.99979999999999</v>
      </c>
      <c r="J64" s="60">
        <f t="shared" si="6"/>
        <v>90</v>
      </c>
      <c r="K64" s="60">
        <f t="shared" si="6"/>
        <v>180</v>
      </c>
      <c r="L64" s="60">
        <f t="shared" si="6"/>
        <v>270</v>
      </c>
      <c r="M64" s="60">
        <f t="shared" si="6"/>
        <v>2548.1987999999997</v>
      </c>
      <c r="N64" s="60">
        <f t="shared" si="6"/>
        <v>294.69990000000001</v>
      </c>
      <c r="O64" s="60">
        <f t="shared" si="6"/>
        <v>1049.6997000000001</v>
      </c>
      <c r="P64" s="60">
        <f t="shared" si="6"/>
        <v>755.2</v>
      </c>
      <c r="Q64" s="60">
        <f t="shared" si="6"/>
        <v>575.2002</v>
      </c>
      <c r="R64" s="60">
        <f t="shared" si="6"/>
        <v>575.2002</v>
      </c>
      <c r="S64" s="60">
        <f t="shared" si="6"/>
        <v>1520.0004000000001</v>
      </c>
      <c r="T64" s="60">
        <f t="shared" si="6"/>
        <v>4729.9985999999999</v>
      </c>
      <c r="U64" s="60">
        <f t="shared" si="6"/>
        <v>4779.9988000000003</v>
      </c>
      <c r="V64" s="60">
        <f t="shared" si="6"/>
        <v>8849.8014000000003</v>
      </c>
      <c r="W64" s="60">
        <f t="shared" si="6"/>
        <v>3791.7997</v>
      </c>
      <c r="X64" s="60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  <c r="AF64" s="61">
        <f t="shared" si="6"/>
        <v>7217.05</v>
      </c>
      <c r="AG64" s="63">
        <f t="shared" si="6"/>
        <v>6944.0496999999996</v>
      </c>
    </row>
    <row r="65" spans="1:33" hidden="1" outlineLevel="1" x14ac:dyDescent="0.3">
      <c r="A65" s="57">
        <f t="shared" si="7"/>
        <v>42172</v>
      </c>
      <c r="B65" s="58"/>
      <c r="C65" s="59">
        <f t="shared" si="5"/>
        <v>139567.38729999997</v>
      </c>
      <c r="D65" s="60">
        <f t="shared" si="6"/>
        <v>63</v>
      </c>
      <c r="E65" s="60">
        <f t="shared" si="6"/>
        <v>0</v>
      </c>
      <c r="F65" s="60">
        <f t="shared" si="6"/>
        <v>5722</v>
      </c>
      <c r="G65" s="60">
        <f t="shared" si="6"/>
        <v>5856.9965999999995</v>
      </c>
      <c r="H65" s="60">
        <f t="shared" si="6"/>
        <v>6367.0015000000003</v>
      </c>
      <c r="I65" s="60">
        <f t="shared" si="6"/>
        <v>520</v>
      </c>
      <c r="J65" s="60">
        <f t="shared" si="6"/>
        <v>260.00010000000003</v>
      </c>
      <c r="K65" s="60">
        <f t="shared" si="6"/>
        <v>180</v>
      </c>
      <c r="L65" s="60">
        <f t="shared" si="6"/>
        <v>270</v>
      </c>
      <c r="M65" s="60">
        <f t="shared" si="6"/>
        <v>2638.1995999999999</v>
      </c>
      <c r="N65" s="60">
        <f t="shared" si="6"/>
        <v>604.70000000000005</v>
      </c>
      <c r="O65" s="60">
        <f t="shared" si="6"/>
        <v>1239.7</v>
      </c>
      <c r="P65" s="60">
        <f t="shared" si="6"/>
        <v>515.2002</v>
      </c>
      <c r="Q65" s="60">
        <f t="shared" si="6"/>
        <v>7165.1970000000001</v>
      </c>
      <c r="R65" s="60">
        <f t="shared" si="6"/>
        <v>7235.3994999999995</v>
      </c>
      <c r="S65" s="60">
        <f t="shared" si="6"/>
        <v>1264.1002000000001</v>
      </c>
      <c r="T65" s="60">
        <f t="shared" si="6"/>
        <v>4412.1594999999998</v>
      </c>
      <c r="U65" s="60">
        <f t="shared" si="6"/>
        <v>4319.6009999999997</v>
      </c>
      <c r="V65" s="60">
        <f t="shared" si="6"/>
        <v>10285.3992</v>
      </c>
      <c r="W65" s="60">
        <f t="shared" si="6"/>
        <v>5717.4002</v>
      </c>
      <c r="X65" s="60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  <c r="AF65" s="61">
        <f t="shared" si="6"/>
        <v>9046.0499999999993</v>
      </c>
      <c r="AG65" s="63">
        <f t="shared" si="6"/>
        <v>9208.0499999999993</v>
      </c>
    </row>
    <row r="66" spans="1:33" hidden="1" outlineLevel="1" x14ac:dyDescent="0.3">
      <c r="A66" s="57">
        <f t="shared" si="7"/>
        <v>42193</v>
      </c>
      <c r="B66" s="58"/>
      <c r="C66" s="59">
        <f t="shared" si="5"/>
        <v>145254.59539999999</v>
      </c>
      <c r="D66" s="60">
        <f t="shared" si="6"/>
        <v>153</v>
      </c>
      <c r="E66" s="60">
        <f t="shared" si="6"/>
        <v>90</v>
      </c>
      <c r="F66" s="60">
        <f t="shared" si="6"/>
        <v>5877.0036</v>
      </c>
      <c r="G66" s="60">
        <f t="shared" si="6"/>
        <v>5856.9965999999995</v>
      </c>
      <c r="H66" s="60">
        <f t="shared" si="6"/>
        <v>6367.0015000000003</v>
      </c>
      <c r="I66" s="60">
        <f t="shared" si="6"/>
        <v>695</v>
      </c>
      <c r="J66" s="60">
        <f t="shared" si="6"/>
        <v>544.99979999999994</v>
      </c>
      <c r="K66" s="60">
        <f t="shared" si="6"/>
        <v>290.00010000000003</v>
      </c>
      <c r="L66" s="60">
        <f t="shared" si="6"/>
        <v>380</v>
      </c>
      <c r="M66" s="60">
        <f t="shared" si="6"/>
        <v>540.19979999999998</v>
      </c>
      <c r="N66" s="60">
        <f t="shared" si="6"/>
        <v>874.69970000000001</v>
      </c>
      <c r="O66" s="60">
        <f t="shared" si="6"/>
        <v>1629.6995000000002</v>
      </c>
      <c r="P66" s="60">
        <f t="shared" si="6"/>
        <v>800.19990000000007</v>
      </c>
      <c r="Q66" s="60">
        <f t="shared" si="6"/>
        <v>9065.2001999999993</v>
      </c>
      <c r="R66" s="60">
        <f t="shared" si="6"/>
        <v>9135.3994999999995</v>
      </c>
      <c r="S66" s="60">
        <f t="shared" si="6"/>
        <v>489.10019999999997</v>
      </c>
      <c r="T66" s="60">
        <f t="shared" si="6"/>
        <v>3637.1610000000001</v>
      </c>
      <c r="U66" s="60">
        <f t="shared" si="6"/>
        <v>3544.6012000000001</v>
      </c>
      <c r="V66" s="60">
        <f t="shared" si="6"/>
        <v>9493.4</v>
      </c>
      <c r="W66" s="60">
        <f t="shared" si="6"/>
        <v>4925.3999999999996</v>
      </c>
      <c r="X66" s="60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  <c r="AF66" s="61">
        <f t="shared" si="6"/>
        <v>9424.0509999999995</v>
      </c>
      <c r="AG66" s="63">
        <f t="shared" si="6"/>
        <v>9151.0499999999993</v>
      </c>
    </row>
    <row r="67" spans="1:33" hidden="1" outlineLevel="1" x14ac:dyDescent="0.3">
      <c r="A67" s="57">
        <f t="shared" si="7"/>
        <v>42200</v>
      </c>
      <c r="B67" s="58"/>
      <c r="C67" s="59">
        <f t="shared" si="5"/>
        <v>139329.0931</v>
      </c>
      <c r="D67" s="60">
        <f t="shared" si="6"/>
        <v>323.00010000000003</v>
      </c>
      <c r="E67" s="60">
        <f t="shared" si="6"/>
        <v>260</v>
      </c>
      <c r="F67" s="60">
        <f t="shared" si="6"/>
        <v>6112.0012000000006</v>
      </c>
      <c r="G67" s="60">
        <f t="shared" si="6"/>
        <v>6092.0014000000001</v>
      </c>
      <c r="H67" s="60">
        <f t="shared" si="6"/>
        <v>6601.9964</v>
      </c>
      <c r="I67" s="60">
        <f t="shared" si="6"/>
        <v>775</v>
      </c>
      <c r="J67" s="60">
        <f t="shared" si="6"/>
        <v>455</v>
      </c>
      <c r="K67" s="60">
        <f t="shared" si="6"/>
        <v>200</v>
      </c>
      <c r="L67" s="60">
        <f t="shared" si="6"/>
        <v>290.00010000000003</v>
      </c>
      <c r="M67" s="60">
        <f t="shared" si="6"/>
        <v>450.20000000000005</v>
      </c>
      <c r="N67" s="60">
        <f t="shared" si="6"/>
        <v>759.7002</v>
      </c>
      <c r="O67" s="60">
        <f t="shared" si="6"/>
        <v>1514.6999999999998</v>
      </c>
      <c r="P67" s="60">
        <f t="shared" si="6"/>
        <v>1050.1997000000001</v>
      </c>
      <c r="Q67" s="60">
        <f t="shared" si="6"/>
        <v>585.19979999999998</v>
      </c>
      <c r="R67" s="60">
        <f t="shared" si="6"/>
        <v>655.40020000000004</v>
      </c>
      <c r="S67" s="60">
        <f t="shared" si="6"/>
        <v>739.1</v>
      </c>
      <c r="T67" s="60">
        <f t="shared" si="6"/>
        <v>3962.16</v>
      </c>
      <c r="U67" s="60">
        <f t="shared" si="6"/>
        <v>3544.6012000000001</v>
      </c>
      <c r="V67" s="60">
        <f t="shared" si="6"/>
        <v>9493.4</v>
      </c>
      <c r="W67" s="60">
        <f t="shared" si="6"/>
        <v>4925.3999999999996</v>
      </c>
      <c r="X67" s="60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  <c r="AF67" s="61">
        <f t="shared" si="6"/>
        <v>10108.5488</v>
      </c>
      <c r="AG67" s="63">
        <f t="shared" si="6"/>
        <v>9541.0509999999995</v>
      </c>
    </row>
    <row r="68" spans="1:33" hidden="1" outlineLevel="1" x14ac:dyDescent="0.3">
      <c r="A68" s="57">
        <f t="shared" si="7"/>
        <v>42207</v>
      </c>
      <c r="B68" s="58"/>
      <c r="C68" s="59">
        <f t="shared" si="5"/>
        <v>160353.09870000003</v>
      </c>
      <c r="D68" s="60">
        <f t="shared" si="6"/>
        <v>233</v>
      </c>
      <c r="E68" s="60">
        <f t="shared" si="6"/>
        <v>170</v>
      </c>
      <c r="F68" s="60">
        <f t="shared" si="6"/>
        <v>5956.9992000000002</v>
      </c>
      <c r="G68" s="60">
        <f t="shared" si="6"/>
        <v>6391.9968000000008</v>
      </c>
      <c r="H68" s="60">
        <f t="shared" si="6"/>
        <v>7554.0003999999999</v>
      </c>
      <c r="I68" s="60">
        <f t="shared" si="6"/>
        <v>1181.3004000000001</v>
      </c>
      <c r="J68" s="60">
        <f t="shared" si="6"/>
        <v>951.3</v>
      </c>
      <c r="K68" s="60">
        <f t="shared" ref="K68:AG68" si="8">K16*K120</f>
        <v>6421.3029999999999</v>
      </c>
      <c r="L68" s="60">
        <f t="shared" si="8"/>
        <v>6511.3035</v>
      </c>
      <c r="M68" s="60">
        <f t="shared" si="8"/>
        <v>625.20010000000002</v>
      </c>
      <c r="N68" s="60">
        <f t="shared" si="8"/>
        <v>879.6998000000001</v>
      </c>
      <c r="O68" s="60">
        <f t="shared" si="8"/>
        <v>1519.7003999999999</v>
      </c>
      <c r="P68" s="60">
        <f t="shared" si="8"/>
        <v>805.20029999999997</v>
      </c>
      <c r="Q68" s="60">
        <f t="shared" si="8"/>
        <v>490.39980000000003</v>
      </c>
      <c r="R68" s="60">
        <f t="shared" si="8"/>
        <v>475.60019999999997</v>
      </c>
      <c r="S68" s="60">
        <f t="shared" si="8"/>
        <v>559.30000000000007</v>
      </c>
      <c r="T68" s="60">
        <f t="shared" si="8"/>
        <v>3765.8613999999998</v>
      </c>
      <c r="U68" s="60">
        <f t="shared" si="8"/>
        <v>3544.6012000000001</v>
      </c>
      <c r="V68" s="60">
        <f t="shared" si="8"/>
        <v>9395.4</v>
      </c>
      <c r="W68" s="60">
        <f t="shared" si="8"/>
        <v>4827.3999999999996</v>
      </c>
      <c r="X68" s="60">
        <f t="shared" si="8"/>
        <v>5939.9</v>
      </c>
      <c r="Y68" s="61">
        <f t="shared" si="8"/>
        <v>6559.2999999999993</v>
      </c>
      <c r="Z68" s="63">
        <f t="shared" si="8"/>
        <v>7728.2289000000001</v>
      </c>
      <c r="AA68" s="63">
        <f t="shared" si="8"/>
        <v>9226.2292999999991</v>
      </c>
      <c r="AB68" s="61">
        <f t="shared" si="8"/>
        <v>11974.232</v>
      </c>
      <c r="AC68" s="61">
        <f t="shared" si="8"/>
        <v>11922.2304</v>
      </c>
      <c r="AD68" s="62">
        <f t="shared" si="8"/>
        <v>10754.030999999999</v>
      </c>
      <c r="AE68" s="62">
        <f t="shared" si="8"/>
        <v>12273.5795</v>
      </c>
      <c r="AF68" s="61">
        <f t="shared" si="8"/>
        <v>10824.651</v>
      </c>
      <c r="AG68" s="63">
        <f t="shared" si="8"/>
        <v>10891.150099999999</v>
      </c>
    </row>
    <row r="69" spans="1:33" hidden="1" outlineLevel="1" x14ac:dyDescent="0.3">
      <c r="A69" s="57">
        <f t="shared" si="7"/>
        <v>42214</v>
      </c>
      <c r="B69" s="58"/>
      <c r="C69" s="59">
        <f t="shared" si="5"/>
        <v>164075.36570000002</v>
      </c>
      <c r="D69" s="60">
        <f t="shared" ref="D69:AG77" si="9">D17*D121</f>
        <v>312</v>
      </c>
      <c r="E69" s="60">
        <f t="shared" si="9"/>
        <v>249</v>
      </c>
      <c r="F69" s="60">
        <f t="shared" si="9"/>
        <v>6091.0010000000002</v>
      </c>
      <c r="G69" s="60">
        <f t="shared" si="9"/>
        <v>6391.9968000000008</v>
      </c>
      <c r="H69" s="60">
        <f t="shared" si="9"/>
        <v>7169.0040000000008</v>
      </c>
      <c r="I69" s="60">
        <f t="shared" si="9"/>
        <v>926.30039999999997</v>
      </c>
      <c r="J69" s="60">
        <f t="shared" si="9"/>
        <v>606.30010000000004</v>
      </c>
      <c r="K69" s="60">
        <f t="shared" si="9"/>
        <v>6331.3019999999997</v>
      </c>
      <c r="L69" s="60">
        <f t="shared" si="9"/>
        <v>6421.3029999999999</v>
      </c>
      <c r="M69" s="60">
        <f t="shared" si="9"/>
        <v>535.20000000000005</v>
      </c>
      <c r="N69" s="60">
        <f t="shared" si="9"/>
        <v>1809.7000999999998</v>
      </c>
      <c r="O69" s="60">
        <f t="shared" si="9"/>
        <v>2569.7006000000001</v>
      </c>
      <c r="P69" s="60">
        <f t="shared" si="9"/>
        <v>890.19999999999993</v>
      </c>
      <c r="Q69" s="60">
        <f t="shared" si="9"/>
        <v>745.4</v>
      </c>
      <c r="R69" s="60">
        <f t="shared" si="9"/>
        <v>730.6</v>
      </c>
      <c r="S69" s="60">
        <f t="shared" si="9"/>
        <v>814.30020000000002</v>
      </c>
      <c r="T69" s="60">
        <f t="shared" si="9"/>
        <v>4010.8607999999999</v>
      </c>
      <c r="U69" s="60">
        <f t="shared" si="9"/>
        <v>4359.5999999999995</v>
      </c>
      <c r="V69" s="60">
        <f t="shared" si="9"/>
        <v>10258.400100000001</v>
      </c>
      <c r="W69" s="60">
        <f t="shared" si="9"/>
        <v>5690.4</v>
      </c>
      <c r="X69" s="60">
        <f t="shared" si="9"/>
        <v>6352.8990000000003</v>
      </c>
      <c r="Y69" s="61">
        <f t="shared" si="9"/>
        <v>6347.3008</v>
      </c>
      <c r="Z69" s="63">
        <f t="shared" si="9"/>
        <v>7221.2499000000007</v>
      </c>
      <c r="AA69" s="63">
        <f t="shared" si="9"/>
        <v>8719.2490999999991</v>
      </c>
      <c r="AB69" s="61">
        <f t="shared" si="9"/>
        <v>11407.248</v>
      </c>
      <c r="AC69" s="61">
        <f t="shared" si="9"/>
        <v>11815.299199999999</v>
      </c>
      <c r="AD69" s="62">
        <f t="shared" si="9"/>
        <v>10707.099</v>
      </c>
      <c r="AE69" s="62">
        <f t="shared" si="9"/>
        <v>12226.6515</v>
      </c>
      <c r="AF69" s="61">
        <f t="shared" si="9"/>
        <v>11149.649099999999</v>
      </c>
      <c r="AG69" s="63">
        <f t="shared" si="9"/>
        <v>11216.151</v>
      </c>
    </row>
    <row r="70" spans="1:33" hidden="1" outlineLevel="1" x14ac:dyDescent="0.3">
      <c r="A70" s="57">
        <f t="shared" si="7"/>
        <v>42221</v>
      </c>
      <c r="B70" s="58"/>
      <c r="C70" s="59">
        <f t="shared" si="5"/>
        <v>162962.3634</v>
      </c>
      <c r="D70" s="60">
        <f t="shared" si="9"/>
        <v>482</v>
      </c>
      <c r="E70" s="60">
        <f t="shared" si="9"/>
        <v>418.99970000000002</v>
      </c>
      <c r="F70" s="60">
        <f t="shared" si="9"/>
        <v>6390.9971999999998</v>
      </c>
      <c r="G70" s="60">
        <f t="shared" si="9"/>
        <v>6526.0024999999996</v>
      </c>
      <c r="H70" s="60">
        <f t="shared" si="9"/>
        <v>7302.9957000000004</v>
      </c>
      <c r="I70" s="60">
        <f t="shared" si="9"/>
        <v>1016.2997</v>
      </c>
      <c r="J70" s="60">
        <f t="shared" si="9"/>
        <v>696.3</v>
      </c>
      <c r="K70" s="60">
        <f t="shared" si="9"/>
        <v>6331.3019999999997</v>
      </c>
      <c r="L70" s="60">
        <f t="shared" si="9"/>
        <v>6421.3029999999999</v>
      </c>
      <c r="M70" s="60">
        <f t="shared" si="9"/>
        <v>620.19999999999993</v>
      </c>
      <c r="N70" s="60">
        <f t="shared" si="9"/>
        <v>1979.6994000000002</v>
      </c>
      <c r="O70" s="60">
        <f t="shared" si="9"/>
        <v>2974.7004000000002</v>
      </c>
      <c r="P70" s="60">
        <f t="shared" si="9"/>
        <v>1000.2003</v>
      </c>
      <c r="Q70" s="60">
        <f t="shared" si="9"/>
        <v>745.4</v>
      </c>
      <c r="R70" s="60">
        <f t="shared" si="9"/>
        <v>730.6</v>
      </c>
      <c r="S70" s="60">
        <f t="shared" si="9"/>
        <v>814.30020000000002</v>
      </c>
      <c r="T70" s="60">
        <f t="shared" si="9"/>
        <v>4159.8612000000003</v>
      </c>
      <c r="U70" s="60">
        <f t="shared" si="9"/>
        <v>4508.5997000000007</v>
      </c>
      <c r="V70" s="60">
        <f t="shared" si="9"/>
        <v>9683.9009999999998</v>
      </c>
      <c r="W70" s="60">
        <f t="shared" si="9"/>
        <v>5538.9</v>
      </c>
      <c r="X70" s="60">
        <f t="shared" si="9"/>
        <v>6201.4003000000002</v>
      </c>
      <c r="Y70" s="61">
        <f t="shared" si="9"/>
        <v>6195.7998000000007</v>
      </c>
      <c r="Z70" s="63">
        <f t="shared" si="9"/>
        <v>7087.7510999999995</v>
      </c>
      <c r="AA70" s="63">
        <f t="shared" si="9"/>
        <v>8857.7509000000009</v>
      </c>
      <c r="AB70" s="61">
        <f t="shared" si="9"/>
        <v>10787.2518</v>
      </c>
      <c r="AC70" s="61">
        <f t="shared" si="9"/>
        <v>11490.2988</v>
      </c>
      <c r="AD70" s="62">
        <f t="shared" si="9"/>
        <v>10382.098599999999</v>
      </c>
      <c r="AE70" s="62">
        <f t="shared" si="9"/>
        <v>11901.648999999999</v>
      </c>
      <c r="AF70" s="61">
        <f t="shared" si="9"/>
        <v>10824.651</v>
      </c>
      <c r="AG70" s="63">
        <f t="shared" si="9"/>
        <v>10891.150099999999</v>
      </c>
    </row>
    <row r="71" spans="1:33" hidden="1" outlineLevel="1" x14ac:dyDescent="0.3">
      <c r="A71" s="57">
        <f t="shared" si="7"/>
        <v>42228</v>
      </c>
      <c r="B71" s="58"/>
      <c r="C71" s="59">
        <f t="shared" si="5"/>
        <v>177213.15790000002</v>
      </c>
      <c r="D71" s="60">
        <f t="shared" si="9"/>
        <v>312</v>
      </c>
      <c r="E71" s="60">
        <f t="shared" si="9"/>
        <v>249</v>
      </c>
      <c r="F71" s="60">
        <f t="shared" si="9"/>
        <v>6156.0020999999997</v>
      </c>
      <c r="G71" s="60">
        <f t="shared" si="9"/>
        <v>6291.0036</v>
      </c>
      <c r="H71" s="60">
        <f t="shared" si="9"/>
        <v>7067.9969999999994</v>
      </c>
      <c r="I71" s="60">
        <f t="shared" si="9"/>
        <v>1016.3006</v>
      </c>
      <c r="J71" s="60">
        <f t="shared" si="9"/>
        <v>866.3</v>
      </c>
      <c r="K71" s="60">
        <f t="shared" si="9"/>
        <v>6501.2996000000003</v>
      </c>
      <c r="L71" s="60">
        <f t="shared" si="9"/>
        <v>6591.2975999999999</v>
      </c>
      <c r="M71" s="60">
        <f t="shared" si="9"/>
        <v>790.19999999999993</v>
      </c>
      <c r="N71" s="60">
        <f t="shared" si="9"/>
        <v>2434.6992</v>
      </c>
      <c r="O71" s="60">
        <f t="shared" si="9"/>
        <v>3418.6992</v>
      </c>
      <c r="P71" s="60">
        <f t="shared" si="9"/>
        <v>3140.2008000000001</v>
      </c>
      <c r="Q71" s="60">
        <f t="shared" si="9"/>
        <v>2995.4013</v>
      </c>
      <c r="R71" s="60">
        <f t="shared" si="9"/>
        <v>2980.5997000000002</v>
      </c>
      <c r="S71" s="60">
        <f t="shared" si="9"/>
        <v>3064.299</v>
      </c>
      <c r="T71" s="60">
        <f t="shared" si="9"/>
        <v>4324.8612000000003</v>
      </c>
      <c r="U71" s="60">
        <f t="shared" si="9"/>
        <v>4508.5997000000007</v>
      </c>
      <c r="V71" s="60">
        <f t="shared" si="9"/>
        <v>9688.3981999999996</v>
      </c>
      <c r="W71" s="60">
        <f t="shared" si="9"/>
        <v>5543.4000999999998</v>
      </c>
      <c r="X71" s="60">
        <f t="shared" si="9"/>
        <v>6205.9008000000003</v>
      </c>
      <c r="Y71" s="61">
        <f t="shared" si="9"/>
        <v>6200.2995999999994</v>
      </c>
      <c r="Z71" s="63">
        <f t="shared" si="9"/>
        <v>8018.2506000000003</v>
      </c>
      <c r="AA71" s="63">
        <f t="shared" si="9"/>
        <v>9948.6486000000004</v>
      </c>
      <c r="AB71" s="61">
        <f t="shared" si="9"/>
        <v>11873.6492</v>
      </c>
      <c r="AC71" s="61">
        <f t="shared" si="9"/>
        <v>11490.2988</v>
      </c>
      <c r="AD71" s="62">
        <f t="shared" si="9"/>
        <v>10766.1</v>
      </c>
      <c r="AE71" s="62">
        <f t="shared" si="9"/>
        <v>12285.651</v>
      </c>
      <c r="AF71" s="61">
        <f t="shared" si="9"/>
        <v>11208.651399999999</v>
      </c>
      <c r="AG71" s="63">
        <f t="shared" si="9"/>
        <v>11275.148999999999</v>
      </c>
    </row>
    <row r="72" spans="1:33" hidden="1" outlineLevel="1" x14ac:dyDescent="0.3">
      <c r="A72" s="57">
        <f t="shared" si="7"/>
        <v>42235</v>
      </c>
      <c r="B72" s="58"/>
      <c r="C72" s="59">
        <f t="shared" si="5"/>
        <v>210578.35709999999</v>
      </c>
      <c r="D72" s="60">
        <f t="shared" si="9"/>
        <v>312</v>
      </c>
      <c r="E72" s="60">
        <f t="shared" si="9"/>
        <v>249</v>
      </c>
      <c r="F72" s="60">
        <f t="shared" si="9"/>
        <v>6156.0020999999997</v>
      </c>
      <c r="G72" s="60">
        <f t="shared" si="9"/>
        <v>6291.0036</v>
      </c>
      <c r="H72" s="60">
        <f t="shared" si="9"/>
        <v>7067.9969999999994</v>
      </c>
      <c r="I72" s="60">
        <f t="shared" si="9"/>
        <v>1111.3004999999998</v>
      </c>
      <c r="J72" s="60">
        <f t="shared" si="9"/>
        <v>1296.3006</v>
      </c>
      <c r="K72" s="60">
        <f t="shared" si="9"/>
        <v>6836.2975999999999</v>
      </c>
      <c r="L72" s="60">
        <f t="shared" si="9"/>
        <v>6741.3017999999993</v>
      </c>
      <c r="M72" s="60">
        <f t="shared" si="9"/>
        <v>1110.3996</v>
      </c>
      <c r="N72" s="60">
        <f t="shared" si="9"/>
        <v>2706.7001</v>
      </c>
      <c r="O72" s="60">
        <f t="shared" si="9"/>
        <v>3690.7</v>
      </c>
      <c r="P72" s="60">
        <f t="shared" si="9"/>
        <v>3030.201</v>
      </c>
      <c r="Q72" s="60">
        <f t="shared" si="9"/>
        <v>3165.4</v>
      </c>
      <c r="R72" s="60">
        <f t="shared" si="9"/>
        <v>3150.5992000000001</v>
      </c>
      <c r="S72" s="60">
        <f t="shared" si="9"/>
        <v>3234.3004000000001</v>
      </c>
      <c r="T72" s="60">
        <f t="shared" si="9"/>
        <v>4369.8591999999999</v>
      </c>
      <c r="U72" s="60">
        <f t="shared" si="9"/>
        <v>4513.5990000000002</v>
      </c>
      <c r="V72" s="60">
        <f t="shared" si="9"/>
        <v>9498.3984</v>
      </c>
      <c r="W72" s="60">
        <f t="shared" si="9"/>
        <v>6503.3996999999999</v>
      </c>
      <c r="X72" s="60">
        <f t="shared" si="9"/>
        <v>7165.9008000000003</v>
      </c>
      <c r="Y72" s="61">
        <f t="shared" si="9"/>
        <v>7160.2991999999995</v>
      </c>
      <c r="Z72" s="63">
        <f t="shared" si="9"/>
        <v>9268.2513000000017</v>
      </c>
      <c r="AA72" s="63">
        <f t="shared" si="9"/>
        <v>13076.6507</v>
      </c>
      <c r="AB72" s="61">
        <f t="shared" si="9"/>
        <v>15001.648899999998</v>
      </c>
      <c r="AC72" s="61">
        <f t="shared" si="9"/>
        <v>15002.3</v>
      </c>
      <c r="AD72" s="62">
        <f t="shared" si="9"/>
        <v>15057.098300000001</v>
      </c>
      <c r="AE72" s="62">
        <f t="shared" si="9"/>
        <v>16911.648099999999</v>
      </c>
      <c r="AF72" s="61">
        <f t="shared" si="9"/>
        <v>15416.6502</v>
      </c>
      <c r="AG72" s="63">
        <f t="shared" si="9"/>
        <v>15483.149800000001</v>
      </c>
    </row>
    <row r="73" spans="1:33" hidden="1" outlineLevel="1" x14ac:dyDescent="0.3">
      <c r="A73" s="57">
        <f t="shared" si="7"/>
        <v>42242</v>
      </c>
      <c r="B73" s="58"/>
      <c r="C73" s="59">
        <f t="shared" si="5"/>
        <v>207647.9768</v>
      </c>
      <c r="D73" s="60">
        <f t="shared" si="9"/>
        <v>312</v>
      </c>
      <c r="E73" s="60">
        <f t="shared" si="9"/>
        <v>249</v>
      </c>
      <c r="F73" s="60">
        <f t="shared" si="9"/>
        <v>6156.0020999999997</v>
      </c>
      <c r="G73" s="60">
        <f t="shared" si="9"/>
        <v>6590.9969999999994</v>
      </c>
      <c r="H73" s="60">
        <f t="shared" si="9"/>
        <v>7457.9955</v>
      </c>
      <c r="I73" s="60">
        <f t="shared" si="9"/>
        <v>1381.3002000000001</v>
      </c>
      <c r="J73" s="60">
        <f t="shared" si="9"/>
        <v>1411.3004999999998</v>
      </c>
      <c r="K73" s="60">
        <f t="shared" si="9"/>
        <v>6861.3021999999992</v>
      </c>
      <c r="L73" s="60">
        <f t="shared" si="9"/>
        <v>6951.3</v>
      </c>
      <c r="M73" s="60">
        <f t="shared" si="9"/>
        <v>1205.4003</v>
      </c>
      <c r="N73" s="60">
        <f t="shared" si="9"/>
        <v>2941.7000000000003</v>
      </c>
      <c r="O73" s="60">
        <f t="shared" si="9"/>
        <v>3925.7001</v>
      </c>
      <c r="P73" s="60">
        <f t="shared" si="9"/>
        <v>890.19999999999993</v>
      </c>
      <c r="Q73" s="60">
        <f t="shared" si="9"/>
        <v>674.4</v>
      </c>
      <c r="R73" s="60">
        <f t="shared" si="9"/>
        <v>659.6</v>
      </c>
      <c r="S73" s="60">
        <f t="shared" si="9"/>
        <v>743.30009999999993</v>
      </c>
      <c r="T73" s="60">
        <f t="shared" si="9"/>
        <v>3919.8601000000003</v>
      </c>
      <c r="U73" s="60">
        <f t="shared" si="9"/>
        <v>4768.5998</v>
      </c>
      <c r="V73" s="60">
        <f t="shared" si="9"/>
        <v>9753.3997999999992</v>
      </c>
      <c r="W73" s="60">
        <f t="shared" si="9"/>
        <v>7238.3990000000003</v>
      </c>
      <c r="X73" s="60">
        <f t="shared" si="9"/>
        <v>8819.8991999999998</v>
      </c>
      <c r="Y73" s="61">
        <f t="shared" si="9"/>
        <v>8814.2991999999995</v>
      </c>
      <c r="Z73" s="63">
        <f t="shared" si="9"/>
        <v>9507.2505000000001</v>
      </c>
      <c r="AA73" s="63">
        <f t="shared" si="9"/>
        <v>13538.3107</v>
      </c>
      <c r="AB73" s="61">
        <f t="shared" si="9"/>
        <v>14154.308500000001</v>
      </c>
      <c r="AC73" s="61">
        <f t="shared" si="9"/>
        <v>15394.9588</v>
      </c>
      <c r="AD73" s="62">
        <f t="shared" si="9"/>
        <v>15058.758800000001</v>
      </c>
      <c r="AE73" s="62">
        <f t="shared" si="9"/>
        <v>16913.311900000001</v>
      </c>
      <c r="AF73" s="61">
        <f t="shared" si="9"/>
        <v>15836.310899999999</v>
      </c>
      <c r="AG73" s="63">
        <f t="shared" si="9"/>
        <v>15518.811600000001</v>
      </c>
    </row>
    <row r="74" spans="1:33" hidden="1" outlineLevel="1" x14ac:dyDescent="0.3">
      <c r="A74" s="57">
        <f t="shared" si="7"/>
        <v>42249</v>
      </c>
      <c r="B74" s="58"/>
      <c r="C74" s="59">
        <f t="shared" si="5"/>
        <v>221030.68350000001</v>
      </c>
      <c r="D74" s="60">
        <f t="shared" si="9"/>
        <v>312</v>
      </c>
      <c r="E74" s="60">
        <f t="shared" si="9"/>
        <v>249</v>
      </c>
      <c r="F74" s="60">
        <f t="shared" si="9"/>
        <v>6156.0020999999997</v>
      </c>
      <c r="G74" s="60">
        <f t="shared" si="9"/>
        <v>6441.0024999999996</v>
      </c>
      <c r="H74" s="60">
        <f t="shared" si="9"/>
        <v>7308.0015999999996</v>
      </c>
      <c r="I74" s="60">
        <f t="shared" si="9"/>
        <v>1450.3003999999999</v>
      </c>
      <c r="J74" s="60">
        <f t="shared" si="9"/>
        <v>1480.3008</v>
      </c>
      <c r="K74" s="60">
        <f t="shared" si="9"/>
        <v>6861.3021999999992</v>
      </c>
      <c r="L74" s="60">
        <f t="shared" si="9"/>
        <v>8280.2983999999997</v>
      </c>
      <c r="M74" s="60">
        <f t="shared" si="9"/>
        <v>2689.3998000000001</v>
      </c>
      <c r="N74" s="60">
        <f t="shared" si="9"/>
        <v>4833.6985000000004</v>
      </c>
      <c r="O74" s="60">
        <f t="shared" si="9"/>
        <v>5782.5989999999993</v>
      </c>
      <c r="P74" s="60">
        <f t="shared" si="9"/>
        <v>976.00030000000004</v>
      </c>
      <c r="Q74" s="60">
        <f t="shared" si="9"/>
        <v>674.4</v>
      </c>
      <c r="R74" s="60">
        <f t="shared" si="9"/>
        <v>659.6</v>
      </c>
      <c r="S74" s="60">
        <f t="shared" si="9"/>
        <v>743.30009999999993</v>
      </c>
      <c r="T74" s="60">
        <f t="shared" si="9"/>
        <v>4028.8607999999999</v>
      </c>
      <c r="U74" s="60">
        <f t="shared" si="9"/>
        <v>5897.6015000000007</v>
      </c>
      <c r="V74" s="60">
        <f t="shared" si="9"/>
        <v>10773.4</v>
      </c>
      <c r="W74" s="60">
        <f t="shared" si="9"/>
        <v>8258.4008000000013</v>
      </c>
      <c r="X74" s="60">
        <f t="shared" si="9"/>
        <v>9119.8996999999999</v>
      </c>
      <c r="Y74" s="61">
        <f t="shared" si="9"/>
        <v>8814.2991999999995</v>
      </c>
      <c r="Z74" s="63">
        <f t="shared" si="9"/>
        <v>9507.2505000000001</v>
      </c>
      <c r="AA74" s="63">
        <f t="shared" si="9"/>
        <v>13538.3107</v>
      </c>
      <c r="AB74" s="61">
        <f t="shared" si="9"/>
        <v>14154.308500000001</v>
      </c>
      <c r="AC74" s="61">
        <f t="shared" si="9"/>
        <v>15394.9588</v>
      </c>
      <c r="AD74" s="62">
        <f t="shared" si="9"/>
        <v>15058.758800000001</v>
      </c>
      <c r="AE74" s="62">
        <f t="shared" si="9"/>
        <v>17886.308300000001</v>
      </c>
      <c r="AF74" s="61">
        <f t="shared" si="9"/>
        <v>16809.309000000001</v>
      </c>
      <c r="AG74" s="63">
        <f t="shared" si="9"/>
        <v>16891.8112</v>
      </c>
    </row>
    <row r="75" spans="1:33" hidden="1" outlineLevel="1" x14ac:dyDescent="0.3">
      <c r="A75" s="57">
        <f t="shared" si="7"/>
        <v>42256</v>
      </c>
      <c r="B75" s="58"/>
      <c r="C75" s="59">
        <f t="shared" si="5"/>
        <v>233536.11789999998</v>
      </c>
      <c r="D75" s="60">
        <f t="shared" si="9"/>
        <v>312</v>
      </c>
      <c r="E75" s="60">
        <f t="shared" si="9"/>
        <v>249</v>
      </c>
      <c r="F75" s="60">
        <f t="shared" si="9"/>
        <v>6156.0020999999997</v>
      </c>
      <c r="G75" s="60">
        <f t="shared" si="9"/>
        <v>6590.9969999999994</v>
      </c>
      <c r="H75" s="60">
        <f t="shared" si="9"/>
        <v>7608.0028000000002</v>
      </c>
      <c r="I75" s="60">
        <f t="shared" si="9"/>
        <v>1899.3000000000002</v>
      </c>
      <c r="J75" s="60">
        <f t="shared" si="9"/>
        <v>1865.3</v>
      </c>
      <c r="K75" s="60">
        <f t="shared" si="9"/>
        <v>7041.3012000000008</v>
      </c>
      <c r="L75" s="60">
        <f t="shared" si="9"/>
        <v>8575.3030999999992</v>
      </c>
      <c r="M75" s="60">
        <f t="shared" si="9"/>
        <v>2984.4</v>
      </c>
      <c r="N75" s="60">
        <f t="shared" si="9"/>
        <v>6906.7004999999999</v>
      </c>
      <c r="O75" s="60">
        <f t="shared" si="9"/>
        <v>7888.5973999999997</v>
      </c>
      <c r="P75" s="60">
        <f t="shared" si="9"/>
        <v>2021</v>
      </c>
      <c r="Q75" s="60">
        <f t="shared" si="9"/>
        <v>1379.4000999999998</v>
      </c>
      <c r="R75" s="60">
        <f t="shared" si="9"/>
        <v>1054.5997</v>
      </c>
      <c r="S75" s="60">
        <f t="shared" si="9"/>
        <v>1028.2998</v>
      </c>
      <c r="T75" s="60">
        <f t="shared" si="9"/>
        <v>4564.9414999999999</v>
      </c>
      <c r="U75" s="60">
        <f t="shared" si="9"/>
        <v>5897.6015000000007</v>
      </c>
      <c r="V75" s="60">
        <f t="shared" si="9"/>
        <v>11147.801600000001</v>
      </c>
      <c r="W75" s="60">
        <f t="shared" si="9"/>
        <v>8632.7991000000002</v>
      </c>
      <c r="X75" s="60">
        <f t="shared" si="9"/>
        <v>9494.3009999999995</v>
      </c>
      <c r="Y75" s="61">
        <f t="shared" si="9"/>
        <v>9188.6993000000002</v>
      </c>
      <c r="Z75" s="63">
        <f t="shared" si="9"/>
        <v>8478.1006999999991</v>
      </c>
      <c r="AA75" s="63">
        <f t="shared" si="9"/>
        <v>12870.759600000001</v>
      </c>
      <c r="AB75" s="61">
        <f t="shared" si="9"/>
        <v>14266.761999999999</v>
      </c>
      <c r="AC75" s="61">
        <f t="shared" si="9"/>
        <v>16235.4584</v>
      </c>
      <c r="AD75" s="62">
        <f t="shared" si="9"/>
        <v>15151.258899999999</v>
      </c>
      <c r="AE75" s="62">
        <f t="shared" si="9"/>
        <v>19022.312399999999</v>
      </c>
      <c r="AF75" s="61">
        <f t="shared" si="9"/>
        <v>17521.3086</v>
      </c>
      <c r="AG75" s="63">
        <f t="shared" si="9"/>
        <v>17503.809600000001</v>
      </c>
    </row>
    <row r="76" spans="1:33" hidden="1" outlineLevel="1" x14ac:dyDescent="0.3">
      <c r="A76" s="57">
        <f t="shared" si="7"/>
        <v>42263</v>
      </c>
      <c r="B76" s="58"/>
      <c r="C76" s="59">
        <f t="shared" si="5"/>
        <v>244373.31410000002</v>
      </c>
      <c r="D76" s="60">
        <f t="shared" si="9"/>
        <v>402</v>
      </c>
      <c r="E76" s="60">
        <f t="shared" si="9"/>
        <v>339.00020000000001</v>
      </c>
      <c r="F76" s="60">
        <f t="shared" si="9"/>
        <v>6156.0020999999997</v>
      </c>
      <c r="G76" s="60">
        <f t="shared" si="9"/>
        <v>6441.0024999999996</v>
      </c>
      <c r="H76" s="60">
        <f t="shared" si="9"/>
        <v>7457.9955</v>
      </c>
      <c r="I76" s="60">
        <f t="shared" si="9"/>
        <v>1939.3008</v>
      </c>
      <c r="J76" s="60">
        <f t="shared" si="9"/>
        <v>2305.2991999999999</v>
      </c>
      <c r="K76" s="60">
        <f t="shared" si="9"/>
        <v>7041.3012000000008</v>
      </c>
      <c r="L76" s="60">
        <f t="shared" si="9"/>
        <v>8575.3030999999992</v>
      </c>
      <c r="M76" s="60">
        <f t="shared" si="9"/>
        <v>4148.3987999999999</v>
      </c>
      <c r="N76" s="60">
        <f t="shared" si="9"/>
        <v>6770.6988000000001</v>
      </c>
      <c r="O76" s="60">
        <f t="shared" si="9"/>
        <v>7752.5990000000002</v>
      </c>
      <c r="P76" s="60">
        <f t="shared" si="9"/>
        <v>2156.0007000000001</v>
      </c>
      <c r="Q76" s="60">
        <f t="shared" si="9"/>
        <v>1589.3999999999999</v>
      </c>
      <c r="R76" s="60">
        <f t="shared" si="9"/>
        <v>1264.5997</v>
      </c>
      <c r="S76" s="60">
        <f t="shared" si="9"/>
        <v>1238.2993999999999</v>
      </c>
      <c r="T76" s="60">
        <f t="shared" si="9"/>
        <v>4788.9396000000006</v>
      </c>
      <c r="U76" s="60">
        <f t="shared" si="9"/>
        <v>6121.5982000000004</v>
      </c>
      <c r="V76" s="60">
        <f t="shared" si="9"/>
        <v>11556.198400000001</v>
      </c>
      <c r="W76" s="60">
        <f t="shared" si="9"/>
        <v>11366.200800000001</v>
      </c>
      <c r="X76" s="60">
        <f t="shared" si="9"/>
        <v>11758.701000000001</v>
      </c>
      <c r="Y76" s="61">
        <f t="shared" si="9"/>
        <v>9828.1005000000005</v>
      </c>
      <c r="Z76" s="63">
        <f t="shared" si="9"/>
        <v>9117.4999000000007</v>
      </c>
      <c r="AA76" s="63">
        <f t="shared" si="9"/>
        <v>14160.1618</v>
      </c>
      <c r="AB76" s="61">
        <f t="shared" si="9"/>
        <v>14690.76</v>
      </c>
      <c r="AC76" s="61">
        <f t="shared" si="9"/>
        <v>16659.4604</v>
      </c>
      <c r="AD76" s="62">
        <f t="shared" si="9"/>
        <v>16648.960500000001</v>
      </c>
      <c r="AE76" s="62">
        <f t="shared" si="9"/>
        <v>18886.009999999998</v>
      </c>
      <c r="AF76" s="61">
        <f t="shared" si="9"/>
        <v>16615.512000000002</v>
      </c>
      <c r="AG76" s="63">
        <f t="shared" si="9"/>
        <v>16598.010000000002</v>
      </c>
    </row>
    <row r="77" spans="1:33" hidden="1" outlineLevel="1" x14ac:dyDescent="0.3">
      <c r="A77" s="57">
        <f t="shared" si="7"/>
        <v>42270</v>
      </c>
      <c r="B77" s="58"/>
      <c r="C77" s="59">
        <f t="shared" si="5"/>
        <v>251902.55250000002</v>
      </c>
      <c r="D77" s="60">
        <f t="shared" si="9"/>
        <v>558.74979999999994</v>
      </c>
      <c r="E77" s="60">
        <f t="shared" si="9"/>
        <v>495.74970000000002</v>
      </c>
      <c r="F77" s="60">
        <f t="shared" si="9"/>
        <v>6424.9970000000003</v>
      </c>
      <c r="G77" s="60">
        <f t="shared" si="9"/>
        <v>6693.9974999999995</v>
      </c>
      <c r="H77" s="60">
        <f t="shared" si="9"/>
        <v>7368.0039999999999</v>
      </c>
      <c r="I77" s="60">
        <f t="shared" si="9"/>
        <v>1849.2989000000002</v>
      </c>
      <c r="J77" s="60">
        <f t="shared" si="9"/>
        <v>2305.2991999999999</v>
      </c>
      <c r="K77" s="60">
        <f t="shared" ref="K77:AG77" si="10">K25*K129</f>
        <v>7151.2979999999998</v>
      </c>
      <c r="L77" s="60">
        <f t="shared" si="10"/>
        <v>7736.2982000000002</v>
      </c>
      <c r="M77" s="60">
        <f t="shared" si="10"/>
        <v>2035.3999999999999</v>
      </c>
      <c r="N77" s="60">
        <f t="shared" si="10"/>
        <v>5931.6995999999999</v>
      </c>
      <c r="O77" s="60">
        <f t="shared" si="10"/>
        <v>6988.5983999999999</v>
      </c>
      <c r="P77" s="60">
        <f t="shared" si="10"/>
        <v>2510.9997000000003</v>
      </c>
      <c r="Q77" s="60">
        <f t="shared" si="10"/>
        <v>1944.4005</v>
      </c>
      <c r="R77" s="60">
        <f t="shared" si="10"/>
        <v>1619.5994999999998</v>
      </c>
      <c r="S77" s="60">
        <f t="shared" si="10"/>
        <v>1713.2991999999999</v>
      </c>
      <c r="T77" s="60">
        <f t="shared" si="10"/>
        <v>5653.1915999999992</v>
      </c>
      <c r="U77" s="60">
        <f t="shared" si="10"/>
        <v>6905.848</v>
      </c>
      <c r="V77" s="60">
        <f t="shared" si="10"/>
        <v>11750.450800000001</v>
      </c>
      <c r="W77" s="60">
        <f t="shared" si="10"/>
        <v>11446.199999999999</v>
      </c>
      <c r="X77" s="60">
        <f t="shared" si="10"/>
        <v>11958.6988</v>
      </c>
      <c r="Y77" s="61">
        <f t="shared" si="10"/>
        <v>10058.0988</v>
      </c>
      <c r="Z77" s="63">
        <f t="shared" si="10"/>
        <v>9347.5012999999999</v>
      </c>
      <c r="AA77" s="63">
        <f t="shared" si="10"/>
        <v>13464.161099999999</v>
      </c>
      <c r="AB77" s="61">
        <f t="shared" si="10"/>
        <v>14030.759</v>
      </c>
      <c r="AC77" s="61">
        <f t="shared" si="10"/>
        <v>16659.4604</v>
      </c>
      <c r="AD77" s="62">
        <f t="shared" si="10"/>
        <v>18786.96</v>
      </c>
      <c r="AE77" s="62">
        <f t="shared" si="10"/>
        <v>21024.0111</v>
      </c>
      <c r="AF77" s="61">
        <f t="shared" si="10"/>
        <v>18753.509999999998</v>
      </c>
      <c r="AG77" s="63">
        <f t="shared" si="10"/>
        <v>18736.0124</v>
      </c>
    </row>
    <row r="78" spans="1:33" hidden="1" outlineLevel="1" x14ac:dyDescent="0.3">
      <c r="A78" s="57">
        <f t="shared" si="7"/>
        <v>42277</v>
      </c>
      <c r="B78" s="58"/>
      <c r="C78" s="59">
        <f t="shared" si="5"/>
        <v>277443.05780000001</v>
      </c>
      <c r="D78" s="60">
        <f t="shared" ref="D78:AG85" si="11">D26*D130</f>
        <v>648.75040000000001</v>
      </c>
      <c r="E78" s="60">
        <f t="shared" si="11"/>
        <v>585.75</v>
      </c>
      <c r="F78" s="60">
        <f t="shared" si="11"/>
        <v>6564.9991999999993</v>
      </c>
      <c r="G78" s="60">
        <f t="shared" si="11"/>
        <v>6693.9974999999995</v>
      </c>
      <c r="H78" s="60">
        <f t="shared" si="11"/>
        <v>7368.0039999999999</v>
      </c>
      <c r="I78" s="60">
        <f t="shared" si="11"/>
        <v>2014.3000000000002</v>
      </c>
      <c r="J78" s="60">
        <f t="shared" si="11"/>
        <v>2305.3008</v>
      </c>
      <c r="K78" s="60">
        <f t="shared" si="11"/>
        <v>7881.3019999999997</v>
      </c>
      <c r="L78" s="60">
        <f t="shared" si="11"/>
        <v>8351.3016000000007</v>
      </c>
      <c r="M78" s="60">
        <f t="shared" si="11"/>
        <v>9136.4</v>
      </c>
      <c r="N78" s="60">
        <f t="shared" si="11"/>
        <v>6487.6994999999997</v>
      </c>
      <c r="O78" s="60">
        <f t="shared" si="11"/>
        <v>7673.2975999999999</v>
      </c>
      <c r="P78" s="60">
        <f t="shared" si="11"/>
        <v>2540.5992000000001</v>
      </c>
      <c r="Q78" s="60">
        <f t="shared" si="11"/>
        <v>1698</v>
      </c>
      <c r="R78" s="60">
        <f t="shared" si="11"/>
        <v>1503.1995999999999</v>
      </c>
      <c r="S78" s="60">
        <f t="shared" si="11"/>
        <v>1727.2991999999999</v>
      </c>
      <c r="T78" s="60">
        <f t="shared" si="11"/>
        <v>6031.1880000000001</v>
      </c>
      <c r="U78" s="60">
        <f t="shared" si="11"/>
        <v>8432.8515000000007</v>
      </c>
      <c r="V78" s="60">
        <f t="shared" si="11"/>
        <v>13690.45</v>
      </c>
      <c r="W78" s="60">
        <f t="shared" si="11"/>
        <v>13283.2014</v>
      </c>
      <c r="X78" s="60">
        <f t="shared" si="11"/>
        <v>13501.699000000001</v>
      </c>
      <c r="Y78" s="61">
        <f t="shared" si="11"/>
        <v>10163.1008</v>
      </c>
      <c r="Z78" s="63">
        <f t="shared" si="11"/>
        <v>9386.4992000000002</v>
      </c>
      <c r="AA78" s="63">
        <f t="shared" si="11"/>
        <v>13393.16</v>
      </c>
      <c r="AB78" s="61">
        <f t="shared" si="11"/>
        <v>15584.76</v>
      </c>
      <c r="AC78" s="61">
        <f t="shared" si="11"/>
        <v>18115.4591</v>
      </c>
      <c r="AD78" s="62">
        <f t="shared" si="11"/>
        <v>19503.960600000002</v>
      </c>
      <c r="AE78" s="62">
        <f t="shared" si="11"/>
        <v>21741.010000000002</v>
      </c>
      <c r="AF78" s="61">
        <f t="shared" si="11"/>
        <v>20583.509400000003</v>
      </c>
      <c r="AG78" s="63">
        <f t="shared" si="11"/>
        <v>20852.0082</v>
      </c>
    </row>
    <row r="79" spans="1:33" collapsed="1" x14ac:dyDescent="0.3">
      <c r="A79" s="238">
        <f t="shared" si="7"/>
        <v>42975</v>
      </c>
      <c r="B79" s="58"/>
      <c r="C79" s="59">
        <f t="shared" si="5"/>
        <v>0</v>
      </c>
      <c r="D79" s="246"/>
      <c r="E79" s="246"/>
      <c r="F79" s="248"/>
      <c r="G79" s="248"/>
      <c r="H79" s="246"/>
      <c r="I79" s="246"/>
      <c r="J79" s="246"/>
      <c r="K79" s="246"/>
      <c r="L79" s="246"/>
      <c r="M79" s="248"/>
      <c r="N79" s="248"/>
      <c r="O79" s="246"/>
      <c r="P79" s="246"/>
      <c r="Q79" s="246"/>
      <c r="R79" s="246"/>
      <c r="S79" s="246"/>
      <c r="T79" s="248"/>
      <c r="U79" s="248"/>
      <c r="V79" s="246"/>
      <c r="W79" s="246"/>
      <c r="X79" s="246"/>
      <c r="Y79" s="214">
        <f t="shared" si="11"/>
        <v>0</v>
      </c>
      <c r="Z79" s="219">
        <f t="shared" si="11"/>
        <v>0</v>
      </c>
      <c r="AA79" s="219">
        <f t="shared" si="11"/>
        <v>0</v>
      </c>
      <c r="AB79" s="214">
        <f t="shared" si="11"/>
        <v>0</v>
      </c>
      <c r="AC79" s="214">
        <f t="shared" si="11"/>
        <v>0</v>
      </c>
      <c r="AD79" s="214">
        <f t="shared" si="11"/>
        <v>0</v>
      </c>
      <c r="AE79" s="214">
        <f t="shared" si="11"/>
        <v>0</v>
      </c>
      <c r="AF79" s="214">
        <f t="shared" si="11"/>
        <v>0</v>
      </c>
      <c r="AG79" s="219">
        <f t="shared" si="11"/>
        <v>0</v>
      </c>
    </row>
    <row r="80" spans="1:33" x14ac:dyDescent="0.3">
      <c r="A80" s="239">
        <f t="shared" si="7"/>
        <v>42982</v>
      </c>
      <c r="B80" s="58"/>
      <c r="C80" s="59">
        <f t="shared" si="5"/>
        <v>0</v>
      </c>
      <c r="D80" s="248"/>
      <c r="E80" s="248"/>
      <c r="F80" s="248"/>
      <c r="G80" s="248"/>
      <c r="H80" s="248"/>
      <c r="I80" s="248"/>
      <c r="J80" s="248"/>
      <c r="K80" s="248"/>
      <c r="L80" s="248"/>
      <c r="M80" s="248"/>
      <c r="N80" s="248"/>
      <c r="O80" s="248"/>
      <c r="P80" s="248"/>
      <c r="Q80" s="248"/>
      <c r="R80" s="248"/>
      <c r="S80" s="248"/>
      <c r="T80" s="248"/>
      <c r="U80" s="248"/>
      <c r="V80" s="248"/>
      <c r="W80" s="248"/>
      <c r="X80" s="248"/>
      <c r="Y80" s="218">
        <f t="shared" si="11"/>
        <v>0</v>
      </c>
      <c r="Z80" s="219">
        <f t="shared" si="11"/>
        <v>0</v>
      </c>
      <c r="AA80" s="219">
        <f t="shared" si="11"/>
        <v>0</v>
      </c>
      <c r="AB80" s="218">
        <f t="shared" si="11"/>
        <v>0</v>
      </c>
      <c r="AC80" s="218">
        <f t="shared" si="11"/>
        <v>0</v>
      </c>
      <c r="AD80" s="218">
        <f t="shared" si="11"/>
        <v>0</v>
      </c>
      <c r="AE80" s="218">
        <f t="shared" si="11"/>
        <v>0</v>
      </c>
      <c r="AF80" s="218">
        <f t="shared" si="11"/>
        <v>0</v>
      </c>
      <c r="AG80" s="219">
        <f t="shared" si="11"/>
        <v>0</v>
      </c>
    </row>
    <row r="81" spans="1:33" x14ac:dyDescent="0.3">
      <c r="A81" s="239">
        <f t="shared" si="7"/>
        <v>42989</v>
      </c>
      <c r="B81" s="58"/>
      <c r="C81" s="59">
        <f t="shared" si="5"/>
        <v>0</v>
      </c>
      <c r="D81" s="248"/>
      <c r="E81" s="248"/>
      <c r="F81" s="248"/>
      <c r="G81" s="248"/>
      <c r="H81" s="248"/>
      <c r="I81" s="248"/>
      <c r="J81" s="248"/>
      <c r="K81" s="248"/>
      <c r="L81" s="248"/>
      <c r="M81" s="248"/>
      <c r="N81" s="248"/>
      <c r="O81" s="248"/>
      <c r="P81" s="248"/>
      <c r="Q81" s="248"/>
      <c r="R81" s="248"/>
      <c r="S81" s="248"/>
      <c r="T81" s="248"/>
      <c r="U81" s="248"/>
      <c r="V81" s="248"/>
      <c r="W81" s="248"/>
      <c r="X81" s="248"/>
      <c r="Y81" s="218">
        <f t="shared" si="11"/>
        <v>0</v>
      </c>
      <c r="Z81" s="219">
        <f t="shared" si="11"/>
        <v>0</v>
      </c>
      <c r="AA81" s="219">
        <f t="shared" si="11"/>
        <v>0</v>
      </c>
      <c r="AB81" s="218">
        <f t="shared" si="11"/>
        <v>0</v>
      </c>
      <c r="AC81" s="218">
        <f t="shared" si="11"/>
        <v>0</v>
      </c>
      <c r="AD81" s="218">
        <f t="shared" si="11"/>
        <v>0</v>
      </c>
      <c r="AE81" s="218">
        <f t="shared" si="11"/>
        <v>0</v>
      </c>
      <c r="AF81" s="218">
        <f t="shared" si="11"/>
        <v>0</v>
      </c>
      <c r="AG81" s="219">
        <f t="shared" si="11"/>
        <v>0</v>
      </c>
    </row>
    <row r="82" spans="1:33" x14ac:dyDescent="0.3">
      <c r="A82" s="239">
        <f t="shared" si="7"/>
        <v>42996</v>
      </c>
      <c r="B82" s="58"/>
      <c r="C82" s="59">
        <f t="shared" si="5"/>
        <v>0</v>
      </c>
      <c r="D82" s="248"/>
      <c r="E82" s="248"/>
      <c r="F82" s="248"/>
      <c r="G82" s="248"/>
      <c r="H82" s="248"/>
      <c r="I82" s="248"/>
      <c r="J82" s="248"/>
      <c r="K82" s="248"/>
      <c r="L82" s="248"/>
      <c r="M82" s="248"/>
      <c r="N82" s="248"/>
      <c r="O82" s="248"/>
      <c r="P82" s="248"/>
      <c r="Q82" s="248"/>
      <c r="R82" s="248"/>
      <c r="S82" s="248"/>
      <c r="T82" s="248"/>
      <c r="U82" s="248"/>
      <c r="V82" s="248"/>
      <c r="W82" s="248"/>
      <c r="X82" s="248"/>
      <c r="Y82" s="218">
        <f t="shared" si="11"/>
        <v>0</v>
      </c>
      <c r="Z82" s="219">
        <f t="shared" si="11"/>
        <v>0</v>
      </c>
      <c r="AA82" s="219">
        <f t="shared" si="11"/>
        <v>0</v>
      </c>
      <c r="AB82" s="218">
        <f t="shared" si="11"/>
        <v>0</v>
      </c>
      <c r="AC82" s="218">
        <f t="shared" si="11"/>
        <v>0</v>
      </c>
      <c r="AD82" s="218">
        <f t="shared" si="11"/>
        <v>0</v>
      </c>
      <c r="AE82" s="218">
        <f t="shared" si="11"/>
        <v>0</v>
      </c>
      <c r="AF82" s="218">
        <f t="shared" si="11"/>
        <v>0</v>
      </c>
      <c r="AG82" s="219">
        <f t="shared" si="11"/>
        <v>0</v>
      </c>
    </row>
    <row r="83" spans="1:33" x14ac:dyDescent="0.3">
      <c r="A83" s="239">
        <f t="shared" si="7"/>
        <v>43003</v>
      </c>
      <c r="B83" s="58"/>
      <c r="C83" s="59">
        <f t="shared" si="5"/>
        <v>0</v>
      </c>
      <c r="D83" s="248"/>
      <c r="E83" s="248"/>
      <c r="F83" s="248"/>
      <c r="G83" s="248"/>
      <c r="H83" s="248"/>
      <c r="I83" s="248"/>
      <c r="J83" s="248"/>
      <c r="K83" s="248"/>
      <c r="L83" s="248"/>
      <c r="M83" s="248"/>
      <c r="N83" s="248"/>
      <c r="O83" s="248"/>
      <c r="P83" s="248"/>
      <c r="Q83" s="248"/>
      <c r="R83" s="248"/>
      <c r="S83" s="248"/>
      <c r="T83" s="248"/>
      <c r="U83" s="248"/>
      <c r="V83" s="248"/>
      <c r="W83" s="248"/>
      <c r="X83" s="248"/>
      <c r="Y83" s="218">
        <f t="shared" si="11"/>
        <v>0</v>
      </c>
      <c r="Z83" s="219">
        <f t="shared" si="11"/>
        <v>0</v>
      </c>
      <c r="AA83" s="219">
        <f t="shared" si="11"/>
        <v>0</v>
      </c>
      <c r="AB83" s="218">
        <f t="shared" si="11"/>
        <v>0</v>
      </c>
      <c r="AC83" s="218">
        <f t="shared" si="11"/>
        <v>0</v>
      </c>
      <c r="AD83" s="218">
        <f t="shared" si="11"/>
        <v>0</v>
      </c>
      <c r="AE83" s="218">
        <f t="shared" si="11"/>
        <v>0</v>
      </c>
      <c r="AF83" s="218">
        <f t="shared" si="11"/>
        <v>0</v>
      </c>
      <c r="AG83" s="219">
        <f t="shared" si="11"/>
        <v>0</v>
      </c>
    </row>
    <row r="84" spans="1:33" x14ac:dyDescent="0.3">
      <c r="A84" s="239">
        <f t="shared" si="7"/>
        <v>43010</v>
      </c>
      <c r="B84" s="58"/>
      <c r="C84" s="59">
        <f t="shared" si="5"/>
        <v>0</v>
      </c>
      <c r="D84" s="248"/>
      <c r="E84" s="248"/>
      <c r="F84" s="248"/>
      <c r="G84" s="248"/>
      <c r="H84" s="248"/>
      <c r="I84" s="248"/>
      <c r="J84" s="248"/>
      <c r="K84" s="248"/>
      <c r="L84" s="248"/>
      <c r="M84" s="248"/>
      <c r="N84" s="248"/>
      <c r="O84" s="248"/>
      <c r="P84" s="248"/>
      <c r="Q84" s="248"/>
      <c r="R84" s="248"/>
      <c r="S84" s="248"/>
      <c r="T84" s="248"/>
      <c r="U84" s="248"/>
      <c r="V84" s="248"/>
      <c r="W84" s="248"/>
      <c r="X84" s="248"/>
      <c r="Y84" s="218">
        <f t="shared" si="11"/>
        <v>0</v>
      </c>
      <c r="Z84" s="219">
        <f t="shared" si="11"/>
        <v>0</v>
      </c>
      <c r="AA84" s="219">
        <f t="shared" si="11"/>
        <v>0</v>
      </c>
      <c r="AB84" s="218">
        <f t="shared" si="11"/>
        <v>0</v>
      </c>
      <c r="AC84" s="218">
        <f t="shared" si="11"/>
        <v>0</v>
      </c>
      <c r="AD84" s="218">
        <f t="shared" si="11"/>
        <v>0</v>
      </c>
      <c r="AE84" s="218">
        <f t="shared" si="11"/>
        <v>0</v>
      </c>
      <c r="AF84" s="218">
        <f t="shared" si="11"/>
        <v>0</v>
      </c>
      <c r="AG84" s="219">
        <f t="shared" si="11"/>
        <v>0</v>
      </c>
    </row>
    <row r="85" spans="1:33" outlineLevel="1" x14ac:dyDescent="0.3">
      <c r="A85" s="239">
        <f t="shared" si="7"/>
        <v>43017</v>
      </c>
      <c r="B85" s="58"/>
      <c r="C85" s="59">
        <f t="shared" si="5"/>
        <v>0</v>
      </c>
      <c r="D85" s="248"/>
      <c r="E85" s="248"/>
      <c r="F85" s="248"/>
      <c r="G85" s="248"/>
      <c r="H85" s="248"/>
      <c r="I85" s="248"/>
      <c r="J85" s="248"/>
      <c r="K85" s="248"/>
      <c r="L85" s="248"/>
      <c r="M85" s="248"/>
      <c r="N85" s="248"/>
      <c r="O85" s="248"/>
      <c r="P85" s="248"/>
      <c r="Q85" s="248"/>
      <c r="R85" s="248"/>
      <c r="S85" s="248"/>
      <c r="T85" s="248"/>
      <c r="U85" s="248"/>
      <c r="V85" s="248"/>
      <c r="W85" s="248"/>
      <c r="X85" s="248"/>
      <c r="Y85" s="218">
        <f t="shared" si="11"/>
        <v>0</v>
      </c>
      <c r="Z85" s="219">
        <f t="shared" si="11"/>
        <v>0</v>
      </c>
      <c r="AA85" s="219">
        <f t="shared" si="11"/>
        <v>0</v>
      </c>
      <c r="AB85" s="218">
        <f t="shared" si="11"/>
        <v>0</v>
      </c>
      <c r="AC85" s="218">
        <f t="shared" si="11"/>
        <v>0</v>
      </c>
      <c r="AD85" s="218">
        <f t="shared" si="11"/>
        <v>0</v>
      </c>
      <c r="AE85" s="218">
        <f t="shared" si="11"/>
        <v>0</v>
      </c>
      <c r="AF85" s="218">
        <f t="shared" si="11"/>
        <v>0</v>
      </c>
      <c r="AG85" s="219">
        <f t="shared" si="11"/>
        <v>0</v>
      </c>
    </row>
    <row r="86" spans="1:33" outlineLevel="1" x14ac:dyDescent="0.3">
      <c r="A86" s="239">
        <f t="shared" si="7"/>
        <v>43024</v>
      </c>
      <c r="B86" s="58"/>
      <c r="C86" s="59">
        <f t="shared" si="5"/>
        <v>0</v>
      </c>
      <c r="D86" s="248"/>
      <c r="E86" s="248"/>
      <c r="F86" s="248"/>
      <c r="G86" s="248"/>
      <c r="H86" s="248"/>
      <c r="I86" s="248"/>
      <c r="J86" s="248"/>
      <c r="K86" s="248"/>
      <c r="L86" s="248"/>
      <c r="M86" s="248"/>
      <c r="N86" s="248"/>
      <c r="O86" s="248"/>
      <c r="P86" s="248"/>
      <c r="Q86" s="248"/>
      <c r="R86" s="248"/>
      <c r="S86" s="248"/>
      <c r="T86" s="248"/>
      <c r="U86" s="248"/>
      <c r="V86" s="248"/>
      <c r="W86" s="248"/>
      <c r="X86" s="248"/>
      <c r="Y86" s="218">
        <f t="shared" ref="Y86:AG86" si="12">Y34*Y138</f>
        <v>0</v>
      </c>
      <c r="Z86" s="219">
        <f t="shared" si="12"/>
        <v>0</v>
      </c>
      <c r="AA86" s="219">
        <f t="shared" si="12"/>
        <v>0</v>
      </c>
      <c r="AB86" s="218">
        <f t="shared" si="12"/>
        <v>0</v>
      </c>
      <c r="AC86" s="218">
        <f t="shared" si="12"/>
        <v>0</v>
      </c>
      <c r="AD86" s="218">
        <f t="shared" si="12"/>
        <v>0</v>
      </c>
      <c r="AE86" s="218">
        <f t="shared" si="12"/>
        <v>0</v>
      </c>
      <c r="AF86" s="218">
        <f t="shared" si="12"/>
        <v>0</v>
      </c>
      <c r="AG86" s="219">
        <f t="shared" si="12"/>
        <v>0</v>
      </c>
    </row>
    <row r="87" spans="1:33" outlineLevel="1" x14ac:dyDescent="0.3">
      <c r="A87" s="239">
        <f t="shared" si="7"/>
        <v>43031</v>
      </c>
      <c r="B87" s="58"/>
      <c r="C87" s="59">
        <f t="shared" si="5"/>
        <v>0</v>
      </c>
      <c r="D87" s="248"/>
      <c r="E87" s="248"/>
      <c r="F87" s="248"/>
      <c r="G87" s="248"/>
      <c r="H87" s="248"/>
      <c r="I87" s="248"/>
      <c r="J87" s="248"/>
      <c r="K87" s="248"/>
      <c r="L87" s="248"/>
      <c r="M87" s="248"/>
      <c r="N87" s="248"/>
      <c r="O87" s="248"/>
      <c r="P87" s="248"/>
      <c r="Q87" s="248"/>
      <c r="R87" s="248"/>
      <c r="S87" s="248"/>
      <c r="T87" s="248"/>
      <c r="U87" s="248"/>
      <c r="V87" s="248"/>
      <c r="W87" s="248"/>
      <c r="X87" s="248"/>
      <c r="Y87" s="218">
        <f t="shared" ref="Y87:AG92" si="13">Y35*Y139</f>
        <v>0</v>
      </c>
      <c r="Z87" s="219">
        <f t="shared" si="13"/>
        <v>0</v>
      </c>
      <c r="AA87" s="219">
        <f t="shared" si="13"/>
        <v>0</v>
      </c>
      <c r="AB87" s="218">
        <f t="shared" si="13"/>
        <v>0</v>
      </c>
      <c r="AC87" s="218">
        <f t="shared" si="13"/>
        <v>0</v>
      </c>
      <c r="AD87" s="218">
        <f t="shared" si="13"/>
        <v>0</v>
      </c>
      <c r="AE87" s="218">
        <f t="shared" si="13"/>
        <v>0</v>
      </c>
      <c r="AF87" s="218">
        <f t="shared" si="13"/>
        <v>0</v>
      </c>
      <c r="AG87" s="219">
        <f t="shared" si="13"/>
        <v>0</v>
      </c>
    </row>
    <row r="88" spans="1:33" outlineLevel="1" x14ac:dyDescent="0.3">
      <c r="A88" s="239">
        <f t="shared" si="7"/>
        <v>43038</v>
      </c>
      <c r="B88" s="58"/>
      <c r="C88" s="59">
        <f t="shared" si="5"/>
        <v>0</v>
      </c>
      <c r="D88" s="248"/>
      <c r="E88" s="248"/>
      <c r="F88" s="248"/>
      <c r="G88" s="248"/>
      <c r="H88" s="248"/>
      <c r="I88" s="248"/>
      <c r="J88" s="248"/>
      <c r="K88" s="248"/>
      <c r="L88" s="248"/>
      <c r="M88" s="248"/>
      <c r="N88" s="248"/>
      <c r="O88" s="248"/>
      <c r="P88" s="248"/>
      <c r="Q88" s="248"/>
      <c r="R88" s="248"/>
      <c r="S88" s="248"/>
      <c r="T88" s="248"/>
      <c r="U88" s="248"/>
      <c r="V88" s="248"/>
      <c r="W88" s="248"/>
      <c r="X88" s="248"/>
      <c r="Y88" s="218">
        <f t="shared" si="13"/>
        <v>0</v>
      </c>
      <c r="Z88" s="219">
        <f t="shared" si="13"/>
        <v>0</v>
      </c>
      <c r="AA88" s="219">
        <f t="shared" si="13"/>
        <v>0</v>
      </c>
      <c r="AB88" s="218">
        <f t="shared" si="13"/>
        <v>0</v>
      </c>
      <c r="AC88" s="218">
        <f t="shared" si="13"/>
        <v>0</v>
      </c>
      <c r="AD88" s="218">
        <f t="shared" si="13"/>
        <v>0</v>
      </c>
      <c r="AE88" s="218">
        <f t="shared" si="13"/>
        <v>0</v>
      </c>
      <c r="AF88" s="218">
        <f t="shared" si="13"/>
        <v>0</v>
      </c>
      <c r="AG88" s="219">
        <f t="shared" si="13"/>
        <v>0</v>
      </c>
    </row>
    <row r="89" spans="1:33" outlineLevel="1" x14ac:dyDescent="0.3">
      <c r="A89" s="239">
        <f t="shared" si="7"/>
        <v>43045</v>
      </c>
      <c r="B89" s="58"/>
      <c r="C89" s="59">
        <f t="shared" si="5"/>
        <v>0</v>
      </c>
      <c r="D89" s="248"/>
      <c r="E89" s="248"/>
      <c r="F89" s="248"/>
      <c r="G89" s="248"/>
      <c r="H89" s="248"/>
      <c r="I89" s="248"/>
      <c r="J89" s="248"/>
      <c r="K89" s="248"/>
      <c r="L89" s="248"/>
      <c r="M89" s="248"/>
      <c r="N89" s="248"/>
      <c r="O89" s="248"/>
      <c r="P89" s="248"/>
      <c r="Q89" s="248"/>
      <c r="R89" s="248"/>
      <c r="S89" s="248"/>
      <c r="T89" s="248"/>
      <c r="U89" s="248"/>
      <c r="V89" s="248"/>
      <c r="W89" s="248"/>
      <c r="X89" s="248"/>
      <c r="Y89" s="218">
        <f t="shared" si="13"/>
        <v>0</v>
      </c>
      <c r="Z89" s="219">
        <f t="shared" si="13"/>
        <v>0</v>
      </c>
      <c r="AA89" s="219">
        <f t="shared" si="13"/>
        <v>0</v>
      </c>
      <c r="AB89" s="218">
        <f t="shared" si="13"/>
        <v>0</v>
      </c>
      <c r="AC89" s="218">
        <f t="shared" si="13"/>
        <v>0</v>
      </c>
      <c r="AD89" s="218">
        <f t="shared" si="13"/>
        <v>0</v>
      </c>
      <c r="AE89" s="218">
        <f t="shared" si="13"/>
        <v>0</v>
      </c>
      <c r="AF89" s="218">
        <f t="shared" si="13"/>
        <v>0</v>
      </c>
      <c r="AG89" s="219">
        <f t="shared" si="13"/>
        <v>0</v>
      </c>
    </row>
    <row r="90" spans="1:33" outlineLevel="1" x14ac:dyDescent="0.3">
      <c r="A90" s="239">
        <f t="shared" si="7"/>
        <v>43052</v>
      </c>
      <c r="B90" s="58"/>
      <c r="C90" s="59">
        <f t="shared" si="5"/>
        <v>0</v>
      </c>
      <c r="D90" s="248"/>
      <c r="E90" s="248"/>
      <c r="F90" s="248"/>
      <c r="G90" s="248"/>
      <c r="H90" s="248"/>
      <c r="I90" s="248"/>
      <c r="J90" s="248"/>
      <c r="K90" s="248"/>
      <c r="L90" s="248"/>
      <c r="M90" s="248"/>
      <c r="N90" s="248"/>
      <c r="O90" s="248"/>
      <c r="P90" s="248"/>
      <c r="Q90" s="248"/>
      <c r="R90" s="248"/>
      <c r="S90" s="248"/>
      <c r="T90" s="248"/>
      <c r="U90" s="248"/>
      <c r="V90" s="248"/>
      <c r="W90" s="248"/>
      <c r="X90" s="248"/>
      <c r="Y90" s="218">
        <f t="shared" si="13"/>
        <v>0</v>
      </c>
      <c r="Z90" s="219">
        <f t="shared" si="13"/>
        <v>0</v>
      </c>
      <c r="AA90" s="219">
        <f t="shared" si="13"/>
        <v>0</v>
      </c>
      <c r="AB90" s="218">
        <f t="shared" si="13"/>
        <v>0</v>
      </c>
      <c r="AC90" s="218">
        <f t="shared" si="13"/>
        <v>0</v>
      </c>
      <c r="AD90" s="218">
        <f t="shared" si="13"/>
        <v>0</v>
      </c>
      <c r="AE90" s="218">
        <f t="shared" si="13"/>
        <v>0</v>
      </c>
      <c r="AF90" s="218">
        <f t="shared" si="13"/>
        <v>0</v>
      </c>
      <c r="AG90" s="219">
        <f t="shared" si="13"/>
        <v>0</v>
      </c>
    </row>
    <row r="91" spans="1:33" outlineLevel="1" x14ac:dyDescent="0.3">
      <c r="A91" s="239">
        <f t="shared" si="7"/>
        <v>43059</v>
      </c>
      <c r="B91" s="58"/>
      <c r="C91" s="59">
        <f t="shared" si="5"/>
        <v>0</v>
      </c>
      <c r="D91" s="248"/>
      <c r="E91" s="248"/>
      <c r="F91" s="248"/>
      <c r="G91" s="248"/>
      <c r="H91" s="248"/>
      <c r="I91" s="248"/>
      <c r="J91" s="248"/>
      <c r="K91" s="248"/>
      <c r="L91" s="248"/>
      <c r="M91" s="248"/>
      <c r="N91" s="248"/>
      <c r="O91" s="248"/>
      <c r="P91" s="248"/>
      <c r="Q91" s="248"/>
      <c r="R91" s="248"/>
      <c r="S91" s="248"/>
      <c r="T91" s="248"/>
      <c r="U91" s="248"/>
      <c r="V91" s="248"/>
      <c r="W91" s="248"/>
      <c r="X91" s="248"/>
      <c r="Y91" s="218">
        <f t="shared" si="13"/>
        <v>0</v>
      </c>
      <c r="Z91" s="219">
        <f t="shared" si="13"/>
        <v>0</v>
      </c>
      <c r="AA91" s="219">
        <f t="shared" si="13"/>
        <v>0</v>
      </c>
      <c r="AB91" s="218">
        <f t="shared" si="13"/>
        <v>0</v>
      </c>
      <c r="AC91" s="218">
        <f t="shared" si="13"/>
        <v>0</v>
      </c>
      <c r="AD91" s="218">
        <f t="shared" si="13"/>
        <v>0</v>
      </c>
      <c r="AE91" s="218">
        <f t="shared" si="13"/>
        <v>0</v>
      </c>
      <c r="AF91" s="218">
        <f t="shared" si="13"/>
        <v>0</v>
      </c>
      <c r="AG91" s="219">
        <f t="shared" si="13"/>
        <v>0</v>
      </c>
    </row>
    <row r="92" spans="1:33" outlineLevel="1" x14ac:dyDescent="0.3">
      <c r="A92" s="240">
        <f t="shared" si="7"/>
        <v>43066</v>
      </c>
      <c r="B92" s="58"/>
      <c r="C92" s="59">
        <f t="shared" si="5"/>
        <v>0</v>
      </c>
      <c r="D92" s="250"/>
      <c r="E92" s="250"/>
      <c r="F92" s="248"/>
      <c r="G92" s="248"/>
      <c r="H92" s="250"/>
      <c r="I92" s="250"/>
      <c r="J92" s="250"/>
      <c r="K92" s="250"/>
      <c r="L92" s="250"/>
      <c r="M92" s="248"/>
      <c r="N92" s="248"/>
      <c r="O92" s="250"/>
      <c r="P92" s="250"/>
      <c r="Q92" s="250"/>
      <c r="R92" s="250"/>
      <c r="S92" s="250"/>
      <c r="T92" s="248"/>
      <c r="U92" s="248"/>
      <c r="V92" s="250"/>
      <c r="W92" s="250"/>
      <c r="X92" s="250"/>
      <c r="Y92" s="222">
        <f t="shared" si="13"/>
        <v>0</v>
      </c>
      <c r="Z92" s="219">
        <f t="shared" si="13"/>
        <v>0</v>
      </c>
      <c r="AA92" s="219">
        <f t="shared" si="13"/>
        <v>0</v>
      </c>
      <c r="AB92" s="222">
        <f t="shared" si="13"/>
        <v>0</v>
      </c>
      <c r="AC92" s="222">
        <f t="shared" si="13"/>
        <v>0</v>
      </c>
      <c r="AD92" s="222">
        <f t="shared" si="13"/>
        <v>0</v>
      </c>
      <c r="AE92" s="222">
        <f t="shared" si="13"/>
        <v>0</v>
      </c>
      <c r="AF92" s="222">
        <f t="shared" si="13"/>
        <v>0</v>
      </c>
      <c r="AG92" s="219">
        <f t="shared" si="13"/>
        <v>0</v>
      </c>
    </row>
    <row r="93" spans="1:33" x14ac:dyDescent="0.3">
      <c r="A93" s="57"/>
      <c r="B93" s="38"/>
      <c r="C93" s="67">
        <f>SUM(C79:C92)</f>
        <v>0</v>
      </c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</row>
    <row r="94" spans="1:33" ht="15.6" x14ac:dyDescent="0.3">
      <c r="C94" s="283">
        <f>C93-C60</f>
        <v>-27955</v>
      </c>
    </row>
    <row r="95" spans="1:33" ht="15.6" x14ac:dyDescent="0.3">
      <c r="C95" s="284"/>
    </row>
    <row r="96" spans="1:33" x14ac:dyDescent="0.3">
      <c r="C96" s="68">
        <f t="shared" ref="C96:T96" si="14">C44</f>
        <v>42975</v>
      </c>
      <c r="D96" s="68">
        <f t="shared" si="14"/>
        <v>42982</v>
      </c>
      <c r="E96" s="68">
        <f t="shared" si="14"/>
        <v>42989</v>
      </c>
      <c r="F96" s="68">
        <f t="shared" si="14"/>
        <v>42996</v>
      </c>
      <c r="G96" s="68">
        <f t="shared" si="14"/>
        <v>43003</v>
      </c>
      <c r="H96" s="68">
        <f t="shared" si="14"/>
        <v>43010</v>
      </c>
      <c r="I96" s="68">
        <f t="shared" si="14"/>
        <v>43017</v>
      </c>
      <c r="J96" s="68">
        <f t="shared" si="14"/>
        <v>43024</v>
      </c>
      <c r="K96" s="68">
        <f t="shared" si="14"/>
        <v>43031</v>
      </c>
      <c r="L96" s="68">
        <f t="shared" si="14"/>
        <v>43038</v>
      </c>
      <c r="M96" s="68">
        <f t="shared" si="14"/>
        <v>43045</v>
      </c>
      <c r="N96" s="68">
        <f t="shared" si="14"/>
        <v>43052</v>
      </c>
      <c r="O96" s="68">
        <f t="shared" si="14"/>
        <v>43059</v>
      </c>
      <c r="P96" s="68">
        <f t="shared" si="14"/>
        <v>43066</v>
      </c>
      <c r="Q96" s="68">
        <f t="shared" si="14"/>
        <v>43073</v>
      </c>
      <c r="R96" s="68">
        <f t="shared" si="14"/>
        <v>43080</v>
      </c>
      <c r="S96" s="68">
        <f t="shared" si="14"/>
        <v>43087</v>
      </c>
      <c r="T96" s="68">
        <f t="shared" si="14"/>
        <v>43094</v>
      </c>
      <c r="U96" s="69"/>
      <c r="V96" s="69"/>
    </row>
    <row r="97" spans="1:33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3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3" x14ac:dyDescent="0.3">
      <c r="A99" s="447" t="s">
        <v>32</v>
      </c>
      <c r="B99" s="448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3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3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3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3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3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3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3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3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3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3" x14ac:dyDescent="0.3">
      <c r="U109" s="107"/>
      <c r="V109" s="107"/>
    </row>
    <row r="110" spans="1:33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</row>
    <row r="111" spans="1:33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</row>
    <row r="112" spans="1:33" s="92" customFormat="1" x14ac:dyDescent="0.3">
      <c r="A112" s="51" t="s">
        <v>29</v>
      </c>
      <c r="B112" s="52"/>
      <c r="C112" s="53">
        <f>C60/C8</f>
        <v>110.49407114624506</v>
      </c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>
        <v>123</v>
      </c>
      <c r="Z112" s="55">
        <v>119</v>
      </c>
      <c r="AA112" s="55">
        <v>103</v>
      </c>
      <c r="AB112" s="55">
        <v>103</v>
      </c>
      <c r="AC112" s="55">
        <v>103</v>
      </c>
      <c r="AD112" s="55">
        <v>103</v>
      </c>
      <c r="AE112" s="55">
        <v>103</v>
      </c>
      <c r="AF112" s="55">
        <v>110</v>
      </c>
      <c r="AG112" s="55">
        <v>119</v>
      </c>
    </row>
    <row r="113" spans="1:33" hidden="1" x14ac:dyDescent="0.3">
      <c r="A113" s="57">
        <f t="shared" ref="A113:A144" si="15">+A61</f>
        <v>42102</v>
      </c>
      <c r="B113" s="58"/>
      <c r="C113" s="59">
        <f t="shared" ref="C113:C144" si="16">IF(C9=0,0,C61/C9)</f>
        <v>166.24238897795595</v>
      </c>
      <c r="D113" s="60">
        <v>0</v>
      </c>
      <c r="E113" s="60">
        <v>0</v>
      </c>
      <c r="F113" s="60">
        <v>74.311700000000002</v>
      </c>
      <c r="G113" s="60">
        <v>74.311700000000002</v>
      </c>
      <c r="H113" s="60">
        <v>74.311700000000002</v>
      </c>
      <c r="I113" s="60">
        <v>130</v>
      </c>
      <c r="J113" s="60">
        <v>90</v>
      </c>
      <c r="K113" s="60">
        <v>90</v>
      </c>
      <c r="L113" s="60">
        <v>90</v>
      </c>
      <c r="M113" s="60">
        <v>83.4</v>
      </c>
      <c r="N113" s="60">
        <v>102.35</v>
      </c>
      <c r="O113" s="60">
        <v>108.675</v>
      </c>
      <c r="P113" s="60">
        <v>83.4</v>
      </c>
      <c r="Q113" s="60">
        <v>85.05</v>
      </c>
      <c r="R113" s="60">
        <v>85.05</v>
      </c>
      <c r="S113" s="60">
        <v>138.75</v>
      </c>
      <c r="T113" s="60">
        <v>126.7941</v>
      </c>
      <c r="U113" s="60">
        <v>138.21209999999999</v>
      </c>
      <c r="V113" s="60">
        <v>272.90300000000002</v>
      </c>
      <c r="W113" s="60">
        <v>300.5231</v>
      </c>
      <c r="X113" s="60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  <c r="AF113" s="61">
        <v>367.90249999999997</v>
      </c>
      <c r="AG113" s="63">
        <v>367.90249999999997</v>
      </c>
    </row>
    <row r="114" spans="1:33" hidden="1" x14ac:dyDescent="0.3">
      <c r="A114" s="57">
        <f t="shared" si="15"/>
        <v>42123</v>
      </c>
      <c r="B114" s="58"/>
      <c r="C114" s="282">
        <f t="shared" si="16"/>
        <v>168.56606985294115</v>
      </c>
      <c r="D114" s="60">
        <v>110</v>
      </c>
      <c r="E114" s="60">
        <v>110</v>
      </c>
      <c r="F114" s="60">
        <v>74.769199999999998</v>
      </c>
      <c r="G114" s="60">
        <v>75.089699999999993</v>
      </c>
      <c r="H114" s="60">
        <v>75.089699999999993</v>
      </c>
      <c r="I114" s="60">
        <v>123.33329999999999</v>
      </c>
      <c r="J114" s="60">
        <v>100</v>
      </c>
      <c r="K114" s="60">
        <v>96.666700000000006</v>
      </c>
      <c r="L114" s="60">
        <v>96.666700000000006</v>
      </c>
      <c r="M114" s="60">
        <v>90.05</v>
      </c>
      <c r="N114" s="60">
        <v>113.2333</v>
      </c>
      <c r="O114" s="60">
        <v>127.45</v>
      </c>
      <c r="P114" s="60">
        <v>90.05</v>
      </c>
      <c r="Q114" s="60">
        <v>90.04</v>
      </c>
      <c r="R114" s="60">
        <v>90.04</v>
      </c>
      <c r="S114" s="60">
        <v>135.5</v>
      </c>
      <c r="T114" s="60">
        <v>124.44119999999999</v>
      </c>
      <c r="U114" s="60">
        <v>135.78790000000001</v>
      </c>
      <c r="V114" s="60">
        <v>269.87270000000001</v>
      </c>
      <c r="W114" s="60">
        <v>292.27140000000003</v>
      </c>
      <c r="X114" s="60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  <c r="AF114" s="61">
        <v>351.33609999999999</v>
      </c>
      <c r="AG114" s="63">
        <v>351.33609999999999</v>
      </c>
    </row>
    <row r="115" spans="1:33" hidden="1" outlineLevel="1" x14ac:dyDescent="0.3">
      <c r="A115" s="57">
        <f t="shared" si="15"/>
        <v>42142</v>
      </c>
      <c r="B115" s="58"/>
      <c r="C115" s="59">
        <f t="shared" si="16"/>
        <v>173.51872901023887</v>
      </c>
      <c r="D115" s="60">
        <v>0</v>
      </c>
      <c r="E115" s="60">
        <v>0</v>
      </c>
      <c r="F115" s="60">
        <v>71.525000000000006</v>
      </c>
      <c r="G115" s="60">
        <v>72.308599999999998</v>
      </c>
      <c r="H115" s="60">
        <v>74.488100000000003</v>
      </c>
      <c r="I115" s="60">
        <v>58.333300000000001</v>
      </c>
      <c r="J115" s="60">
        <v>90</v>
      </c>
      <c r="K115" s="60">
        <v>90</v>
      </c>
      <c r="L115" s="60">
        <v>90</v>
      </c>
      <c r="M115" s="60">
        <v>83.4</v>
      </c>
      <c r="N115" s="60">
        <v>102.35</v>
      </c>
      <c r="O115" s="60">
        <v>122.94</v>
      </c>
      <c r="P115" s="60">
        <v>83.4</v>
      </c>
      <c r="Q115" s="60">
        <v>85.05</v>
      </c>
      <c r="R115" s="60">
        <v>86.04</v>
      </c>
      <c r="S115" s="60">
        <v>125.4545</v>
      </c>
      <c r="T115" s="60">
        <v>125.41670000000001</v>
      </c>
      <c r="U115" s="60">
        <v>138.0882</v>
      </c>
      <c r="V115" s="60">
        <v>268.17579999999998</v>
      </c>
      <c r="W115" s="60">
        <v>291.67689999999999</v>
      </c>
      <c r="X115" s="60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  <c r="AF115" s="61">
        <v>351.33609999999999</v>
      </c>
      <c r="AG115" s="63">
        <v>351.33609999999999</v>
      </c>
    </row>
    <row r="116" spans="1:33" hidden="1" outlineLevel="1" x14ac:dyDescent="0.3">
      <c r="A116" s="57">
        <f t="shared" si="15"/>
        <v>42157</v>
      </c>
      <c r="B116" s="58"/>
      <c r="C116" s="59">
        <f t="shared" si="16"/>
        <v>170.9660166139241</v>
      </c>
      <c r="D116" s="60">
        <v>0</v>
      </c>
      <c r="E116" s="60">
        <v>0</v>
      </c>
      <c r="F116" s="60">
        <v>71.525000000000006</v>
      </c>
      <c r="G116" s="60">
        <v>72.308599999999998</v>
      </c>
      <c r="H116" s="60">
        <v>74.488100000000003</v>
      </c>
      <c r="I116" s="60">
        <v>58.333300000000001</v>
      </c>
      <c r="J116" s="60">
        <v>90</v>
      </c>
      <c r="K116" s="60">
        <v>90</v>
      </c>
      <c r="L116" s="60">
        <v>90</v>
      </c>
      <c r="M116" s="60">
        <v>91.007099999999994</v>
      </c>
      <c r="N116" s="60">
        <v>98.2333</v>
      </c>
      <c r="O116" s="60">
        <v>116.63330000000001</v>
      </c>
      <c r="P116" s="60">
        <v>94.4</v>
      </c>
      <c r="Q116" s="60">
        <v>95.866699999999994</v>
      </c>
      <c r="R116" s="60">
        <v>95.866699999999994</v>
      </c>
      <c r="S116" s="60">
        <v>126.66670000000001</v>
      </c>
      <c r="T116" s="60">
        <v>127.8378</v>
      </c>
      <c r="U116" s="60">
        <v>140.5882</v>
      </c>
      <c r="V116" s="60">
        <v>268.17579999999998</v>
      </c>
      <c r="W116" s="60">
        <v>291.67689999999999</v>
      </c>
      <c r="X116" s="60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  <c r="AF116" s="61">
        <v>360.85250000000002</v>
      </c>
      <c r="AG116" s="63">
        <v>365.47629999999998</v>
      </c>
    </row>
    <row r="117" spans="1:33" hidden="1" outlineLevel="1" x14ac:dyDescent="0.3">
      <c r="A117" s="57">
        <f t="shared" si="15"/>
        <v>42172</v>
      </c>
      <c r="B117" s="58"/>
      <c r="C117" s="59">
        <f t="shared" si="16"/>
        <v>160.97737866205301</v>
      </c>
      <c r="D117" s="60">
        <v>63</v>
      </c>
      <c r="E117" s="60">
        <v>0</v>
      </c>
      <c r="F117" s="60">
        <v>71.525000000000006</v>
      </c>
      <c r="G117" s="60">
        <v>72.308599999999998</v>
      </c>
      <c r="H117" s="60">
        <v>74.905900000000003</v>
      </c>
      <c r="I117" s="60">
        <v>65</v>
      </c>
      <c r="J117" s="60">
        <v>86.666700000000006</v>
      </c>
      <c r="K117" s="60">
        <v>90</v>
      </c>
      <c r="L117" s="60">
        <v>90</v>
      </c>
      <c r="M117" s="60">
        <v>90.972399999999993</v>
      </c>
      <c r="N117" s="60">
        <v>120.94</v>
      </c>
      <c r="O117" s="60">
        <v>123.97</v>
      </c>
      <c r="P117" s="60">
        <v>85.866699999999994</v>
      </c>
      <c r="Q117" s="60">
        <v>76.225499999999997</v>
      </c>
      <c r="R117" s="60">
        <v>76.162099999999995</v>
      </c>
      <c r="S117" s="60">
        <v>114.9182</v>
      </c>
      <c r="T117" s="60">
        <v>126.0617</v>
      </c>
      <c r="U117" s="60">
        <v>130.89699999999999</v>
      </c>
      <c r="V117" s="60">
        <v>270.66840000000002</v>
      </c>
      <c r="W117" s="60">
        <v>300.91579999999999</v>
      </c>
      <c r="X117" s="60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  <c r="AF117" s="61">
        <v>361.84199999999998</v>
      </c>
      <c r="AG117" s="63">
        <v>368.322</v>
      </c>
    </row>
    <row r="118" spans="1:33" hidden="1" outlineLevel="1" x14ac:dyDescent="0.3">
      <c r="A118" s="57">
        <f t="shared" si="15"/>
        <v>42193</v>
      </c>
      <c r="B118" s="58"/>
      <c r="C118" s="59">
        <f t="shared" si="16"/>
        <v>169.49194329054842</v>
      </c>
      <c r="D118" s="60">
        <v>76.5</v>
      </c>
      <c r="E118" s="60">
        <v>22.5</v>
      </c>
      <c r="F118" s="60">
        <v>72.555599999999998</v>
      </c>
      <c r="G118" s="60">
        <v>72.308599999999998</v>
      </c>
      <c r="H118" s="60">
        <v>74.905900000000003</v>
      </c>
      <c r="I118" s="60">
        <v>69.5</v>
      </c>
      <c r="J118" s="60">
        <v>90.833299999999994</v>
      </c>
      <c r="K118" s="60">
        <v>96.666700000000006</v>
      </c>
      <c r="L118" s="60">
        <v>95</v>
      </c>
      <c r="M118" s="60">
        <v>90.033299999999997</v>
      </c>
      <c r="N118" s="60">
        <v>124.9571</v>
      </c>
      <c r="O118" s="60">
        <v>125.36150000000001</v>
      </c>
      <c r="P118" s="60">
        <v>88.911100000000005</v>
      </c>
      <c r="Q118" s="60">
        <v>96.438299999999998</v>
      </c>
      <c r="R118" s="60">
        <v>96.162099999999995</v>
      </c>
      <c r="S118" s="60">
        <v>81.5167</v>
      </c>
      <c r="T118" s="60">
        <v>121.23869999999999</v>
      </c>
      <c r="U118" s="60">
        <v>126.5929</v>
      </c>
      <c r="V118" s="60">
        <v>271.24</v>
      </c>
      <c r="W118" s="60">
        <v>307.83749999999998</v>
      </c>
      <c r="X118" s="60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  <c r="AF118" s="61">
        <v>362.46350000000001</v>
      </c>
      <c r="AG118" s="63">
        <v>366.04199999999997</v>
      </c>
    </row>
    <row r="119" spans="1:33" hidden="1" outlineLevel="1" x14ac:dyDescent="0.3">
      <c r="A119" s="57">
        <f t="shared" si="15"/>
        <v>42200</v>
      </c>
      <c r="B119" s="58"/>
      <c r="C119" s="59">
        <f t="shared" si="16"/>
        <v>194.32230557880055</v>
      </c>
      <c r="D119" s="60">
        <v>107.66670000000001</v>
      </c>
      <c r="E119" s="60">
        <v>52</v>
      </c>
      <c r="F119" s="60">
        <v>74.536600000000007</v>
      </c>
      <c r="G119" s="60">
        <v>74.292699999999996</v>
      </c>
      <c r="H119" s="60">
        <v>76.767399999999995</v>
      </c>
      <c r="I119" s="60">
        <v>77.5</v>
      </c>
      <c r="J119" s="60">
        <v>91</v>
      </c>
      <c r="K119" s="60">
        <v>100</v>
      </c>
      <c r="L119" s="60">
        <v>96.666700000000006</v>
      </c>
      <c r="M119" s="60">
        <v>90.04</v>
      </c>
      <c r="N119" s="60">
        <v>126.61669999999999</v>
      </c>
      <c r="O119" s="60">
        <v>126.22499999999999</v>
      </c>
      <c r="P119" s="60">
        <v>95.472700000000003</v>
      </c>
      <c r="Q119" s="60">
        <v>97.533299999999997</v>
      </c>
      <c r="R119" s="60">
        <v>93.628600000000006</v>
      </c>
      <c r="S119" s="60">
        <v>92.387500000000003</v>
      </c>
      <c r="T119" s="60">
        <v>123.8175</v>
      </c>
      <c r="U119" s="60">
        <v>126.5929</v>
      </c>
      <c r="V119" s="60">
        <v>271.24</v>
      </c>
      <c r="W119" s="60">
        <v>307.83749999999998</v>
      </c>
      <c r="X119" s="60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  <c r="AF119" s="61">
        <v>361.01960000000003</v>
      </c>
      <c r="AG119" s="63">
        <v>366.96350000000001</v>
      </c>
    </row>
    <row r="120" spans="1:33" hidden="1" outlineLevel="1" x14ac:dyDescent="0.3">
      <c r="A120" s="57">
        <f t="shared" si="15"/>
        <v>42207</v>
      </c>
      <c r="B120" s="58"/>
      <c r="C120" s="59">
        <f t="shared" si="16"/>
        <v>180.57781385135138</v>
      </c>
      <c r="D120" s="60">
        <v>116.5</v>
      </c>
      <c r="E120" s="60">
        <v>42.5</v>
      </c>
      <c r="F120" s="60">
        <v>73.543199999999999</v>
      </c>
      <c r="G120" s="60">
        <v>76.095200000000006</v>
      </c>
      <c r="H120" s="60">
        <v>82.108699999999999</v>
      </c>
      <c r="I120" s="60">
        <v>84.378600000000006</v>
      </c>
      <c r="J120" s="60">
        <v>95.13</v>
      </c>
      <c r="K120" s="60">
        <v>91.732900000000001</v>
      </c>
      <c r="L120" s="60">
        <v>91.708500000000001</v>
      </c>
      <c r="M120" s="60">
        <v>89.314300000000003</v>
      </c>
      <c r="N120" s="60">
        <v>125.67140000000001</v>
      </c>
      <c r="O120" s="60">
        <v>126.6417</v>
      </c>
      <c r="P120" s="60">
        <v>89.466700000000003</v>
      </c>
      <c r="Q120" s="60">
        <v>81.7333</v>
      </c>
      <c r="R120" s="60">
        <v>79.2667</v>
      </c>
      <c r="S120" s="60">
        <v>79.900000000000006</v>
      </c>
      <c r="T120" s="60">
        <v>121.4794</v>
      </c>
      <c r="U120" s="60">
        <v>126.5929</v>
      </c>
      <c r="V120" s="60">
        <v>268.44</v>
      </c>
      <c r="W120" s="60">
        <v>301.71249999999998</v>
      </c>
      <c r="X120" s="60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  <c r="AF120" s="61">
        <v>360.82170000000002</v>
      </c>
      <c r="AG120" s="63">
        <v>375.55689999999998</v>
      </c>
    </row>
    <row r="121" spans="1:33" hidden="1" outlineLevel="1" x14ac:dyDescent="0.3">
      <c r="A121" s="57">
        <f t="shared" si="15"/>
        <v>42214</v>
      </c>
      <c r="B121" s="58"/>
      <c r="C121" s="59">
        <f t="shared" si="16"/>
        <v>178.7313351851852</v>
      </c>
      <c r="D121" s="60">
        <v>104</v>
      </c>
      <c r="E121" s="60">
        <v>49.8</v>
      </c>
      <c r="F121" s="60">
        <v>74.280500000000004</v>
      </c>
      <c r="G121" s="60">
        <v>76.095200000000006</v>
      </c>
      <c r="H121" s="60">
        <v>79.655600000000007</v>
      </c>
      <c r="I121" s="60">
        <v>77.191699999999997</v>
      </c>
      <c r="J121" s="60">
        <v>86.6143</v>
      </c>
      <c r="K121" s="60">
        <v>91.757999999999996</v>
      </c>
      <c r="L121" s="60">
        <v>91.732900000000001</v>
      </c>
      <c r="M121" s="60">
        <v>89.2</v>
      </c>
      <c r="N121" s="60">
        <v>139.20769999999999</v>
      </c>
      <c r="O121" s="60">
        <v>135.2474</v>
      </c>
      <c r="P121" s="60">
        <v>89.02</v>
      </c>
      <c r="Q121" s="60">
        <v>93.174999999999997</v>
      </c>
      <c r="R121" s="60">
        <v>91.325000000000003</v>
      </c>
      <c r="S121" s="60">
        <v>90.477800000000002</v>
      </c>
      <c r="T121" s="60">
        <v>125.3394</v>
      </c>
      <c r="U121" s="60">
        <v>145.32</v>
      </c>
      <c r="V121" s="60">
        <v>263.03590000000003</v>
      </c>
      <c r="W121" s="60">
        <v>284.52</v>
      </c>
      <c r="X121" s="60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  <c r="AF121" s="61">
        <v>359.66609999999997</v>
      </c>
      <c r="AG121" s="63">
        <v>373.87169999999998</v>
      </c>
    </row>
    <row r="122" spans="1:33" hidden="1" outlineLevel="1" x14ac:dyDescent="0.3">
      <c r="A122" s="57">
        <f t="shared" si="15"/>
        <v>42221</v>
      </c>
      <c r="B122" s="58"/>
      <c r="C122" s="59">
        <f t="shared" si="16"/>
        <v>175.60599504310346</v>
      </c>
      <c r="D122" s="60">
        <v>96.4</v>
      </c>
      <c r="E122" s="60">
        <v>59.857100000000003</v>
      </c>
      <c r="F122" s="60">
        <v>76.083299999999994</v>
      </c>
      <c r="G122" s="60">
        <v>76.776499999999999</v>
      </c>
      <c r="H122" s="60">
        <v>80.252700000000004</v>
      </c>
      <c r="I122" s="60">
        <v>78.176900000000003</v>
      </c>
      <c r="J122" s="60">
        <v>87.037499999999994</v>
      </c>
      <c r="K122" s="60">
        <v>91.757999999999996</v>
      </c>
      <c r="L122" s="60">
        <v>91.732900000000001</v>
      </c>
      <c r="M122" s="60">
        <v>88.6</v>
      </c>
      <c r="N122" s="60">
        <v>141.40710000000001</v>
      </c>
      <c r="O122" s="60">
        <v>141.6524</v>
      </c>
      <c r="P122" s="60">
        <v>90.927300000000002</v>
      </c>
      <c r="Q122" s="60">
        <v>93.174999999999997</v>
      </c>
      <c r="R122" s="60">
        <v>91.325000000000003</v>
      </c>
      <c r="S122" s="60">
        <v>90.477800000000002</v>
      </c>
      <c r="T122" s="60">
        <v>126.0564</v>
      </c>
      <c r="U122" s="60">
        <v>145.43870000000001</v>
      </c>
      <c r="V122" s="60">
        <v>254.83949999999999</v>
      </c>
      <c r="W122" s="60">
        <v>276.94499999999999</v>
      </c>
      <c r="X122" s="60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  <c r="AF122" s="61">
        <v>360.82170000000002</v>
      </c>
      <c r="AG122" s="63">
        <v>375.55689999999998</v>
      </c>
    </row>
    <row r="123" spans="1:33" hidden="1" outlineLevel="1" x14ac:dyDescent="0.3">
      <c r="A123" s="57">
        <f t="shared" si="15"/>
        <v>42228</v>
      </c>
      <c r="B123" s="58"/>
      <c r="C123" s="59">
        <f t="shared" si="16"/>
        <v>172.38634036964982</v>
      </c>
      <c r="D123" s="60">
        <v>78</v>
      </c>
      <c r="E123" s="60">
        <v>41.5</v>
      </c>
      <c r="F123" s="60">
        <v>74.168700000000001</v>
      </c>
      <c r="G123" s="60">
        <v>74.892899999999997</v>
      </c>
      <c r="H123" s="60">
        <v>78.533299999999997</v>
      </c>
      <c r="I123" s="60">
        <v>72.5929</v>
      </c>
      <c r="J123" s="60">
        <v>86.63</v>
      </c>
      <c r="K123" s="60">
        <v>91.567599999999999</v>
      </c>
      <c r="L123" s="60">
        <v>91.5458</v>
      </c>
      <c r="M123" s="60">
        <v>87.8</v>
      </c>
      <c r="N123" s="60">
        <v>143.2176</v>
      </c>
      <c r="O123" s="60">
        <v>142.44579999999999</v>
      </c>
      <c r="P123" s="60">
        <v>101.2968</v>
      </c>
      <c r="Q123" s="60">
        <v>103.2897</v>
      </c>
      <c r="R123" s="60">
        <v>102.77930000000001</v>
      </c>
      <c r="S123" s="60">
        <v>102.1433</v>
      </c>
      <c r="T123" s="60">
        <v>127.20180000000001</v>
      </c>
      <c r="U123" s="60">
        <v>145.43870000000001</v>
      </c>
      <c r="V123" s="60">
        <v>261.84859999999998</v>
      </c>
      <c r="W123" s="60">
        <v>291.75790000000001</v>
      </c>
      <c r="X123" s="60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  <c r="AF123" s="61">
        <v>361.56939999999997</v>
      </c>
      <c r="AG123" s="63">
        <v>375.8383</v>
      </c>
    </row>
    <row r="124" spans="1:33" hidden="1" outlineLevel="1" x14ac:dyDescent="0.3">
      <c r="A124" s="57">
        <f t="shared" si="15"/>
        <v>42235</v>
      </c>
      <c r="B124" s="58"/>
      <c r="C124" s="59">
        <f t="shared" si="16"/>
        <v>188.69028413978495</v>
      </c>
      <c r="D124" s="60">
        <v>78</v>
      </c>
      <c r="E124" s="60">
        <v>41.5</v>
      </c>
      <c r="F124" s="60">
        <v>74.168700000000001</v>
      </c>
      <c r="G124" s="60">
        <v>74.892899999999997</v>
      </c>
      <c r="H124" s="60">
        <v>78.533299999999997</v>
      </c>
      <c r="I124" s="60">
        <v>74.086699999999993</v>
      </c>
      <c r="J124" s="60">
        <v>92.5929</v>
      </c>
      <c r="K124" s="60">
        <v>92.382400000000004</v>
      </c>
      <c r="L124" s="60">
        <v>92.346599999999995</v>
      </c>
      <c r="M124" s="60">
        <v>92.533299999999997</v>
      </c>
      <c r="N124" s="60">
        <v>142.4579</v>
      </c>
      <c r="O124" s="60">
        <v>141.94999999999999</v>
      </c>
      <c r="P124" s="60">
        <v>101.0067</v>
      </c>
      <c r="Q124" s="60">
        <v>113.05</v>
      </c>
      <c r="R124" s="60">
        <v>112.5214</v>
      </c>
      <c r="S124" s="60">
        <v>111.52760000000001</v>
      </c>
      <c r="T124" s="60">
        <v>136.5581</v>
      </c>
      <c r="U124" s="60">
        <v>150.45330000000001</v>
      </c>
      <c r="V124" s="60">
        <v>263.84440000000001</v>
      </c>
      <c r="W124" s="60">
        <v>309.6857</v>
      </c>
      <c r="X124" s="60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  <c r="AF124" s="61">
        <v>367.06310000000002</v>
      </c>
      <c r="AG124" s="63">
        <v>377.63780000000003</v>
      </c>
    </row>
    <row r="125" spans="1:33" hidden="1" outlineLevel="1" x14ac:dyDescent="0.3">
      <c r="A125" s="57">
        <f t="shared" si="15"/>
        <v>42242</v>
      </c>
      <c r="B125" s="58"/>
      <c r="C125" s="59">
        <f t="shared" si="16"/>
        <v>195.70968595664468</v>
      </c>
      <c r="D125" s="60">
        <v>78</v>
      </c>
      <c r="E125" s="60">
        <v>41.5</v>
      </c>
      <c r="F125" s="60">
        <v>74.168700000000001</v>
      </c>
      <c r="G125" s="60">
        <v>76.639499999999998</v>
      </c>
      <c r="H125" s="60">
        <v>80.1935</v>
      </c>
      <c r="I125" s="60">
        <v>76.738900000000001</v>
      </c>
      <c r="J125" s="60">
        <v>94.086699999999993</v>
      </c>
      <c r="K125" s="60">
        <v>92.720299999999995</v>
      </c>
      <c r="L125" s="60">
        <v>92.683999999999997</v>
      </c>
      <c r="M125" s="60">
        <v>92.723100000000002</v>
      </c>
      <c r="N125" s="60">
        <v>147.08500000000001</v>
      </c>
      <c r="O125" s="60">
        <v>145.3963</v>
      </c>
      <c r="P125" s="60">
        <v>89.02</v>
      </c>
      <c r="Q125" s="60">
        <v>84.3</v>
      </c>
      <c r="R125" s="60">
        <v>82.45</v>
      </c>
      <c r="S125" s="60">
        <v>82.588899999999995</v>
      </c>
      <c r="T125" s="60">
        <v>126.44710000000001</v>
      </c>
      <c r="U125" s="60">
        <v>153.82579999999999</v>
      </c>
      <c r="V125" s="60">
        <v>263.60539999999997</v>
      </c>
      <c r="W125" s="60">
        <v>314.71300000000002</v>
      </c>
      <c r="X125" s="60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  <c r="AF125" s="61">
        <v>368.28629999999998</v>
      </c>
      <c r="AG125" s="63">
        <v>378.50760000000002</v>
      </c>
    </row>
    <row r="126" spans="1:33" hidden="1" outlineLevel="1" x14ac:dyDescent="0.3">
      <c r="A126" s="57">
        <f t="shared" si="15"/>
        <v>42249</v>
      </c>
      <c r="B126" s="58"/>
      <c r="C126" s="59">
        <f t="shared" si="16"/>
        <v>193.37767585301839</v>
      </c>
      <c r="D126" s="60">
        <v>78</v>
      </c>
      <c r="E126" s="60">
        <v>41.5</v>
      </c>
      <c r="F126" s="60">
        <v>74.168700000000001</v>
      </c>
      <c r="G126" s="60">
        <v>75.776499999999999</v>
      </c>
      <c r="H126" s="60">
        <v>79.434799999999996</v>
      </c>
      <c r="I126" s="60">
        <v>76.331599999999995</v>
      </c>
      <c r="J126" s="60">
        <v>92.518799999999999</v>
      </c>
      <c r="K126" s="60">
        <v>92.720299999999995</v>
      </c>
      <c r="L126" s="60">
        <v>94.094300000000004</v>
      </c>
      <c r="M126" s="60">
        <v>99.607399999999998</v>
      </c>
      <c r="N126" s="60">
        <v>130.6405</v>
      </c>
      <c r="O126" s="60">
        <v>128.50219999999999</v>
      </c>
      <c r="P126" s="60">
        <v>88.7273</v>
      </c>
      <c r="Q126" s="60">
        <v>84.3</v>
      </c>
      <c r="R126" s="60">
        <v>82.45</v>
      </c>
      <c r="S126" s="60">
        <v>82.588899999999995</v>
      </c>
      <c r="T126" s="60">
        <v>125.9019</v>
      </c>
      <c r="U126" s="60">
        <v>168.50290000000001</v>
      </c>
      <c r="V126" s="60">
        <v>269.33499999999998</v>
      </c>
      <c r="W126" s="60">
        <v>317.63080000000002</v>
      </c>
      <c r="X126" s="60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  <c r="AF126" s="61">
        <v>373.54020000000003</v>
      </c>
      <c r="AG126" s="63">
        <v>383.90480000000002</v>
      </c>
    </row>
    <row r="127" spans="1:33" hidden="1" outlineLevel="1" x14ac:dyDescent="0.3">
      <c r="A127" s="57">
        <f t="shared" si="15"/>
        <v>42256</v>
      </c>
      <c r="B127" s="58"/>
      <c r="C127" s="59">
        <f t="shared" si="16"/>
        <v>191.89492021364009</v>
      </c>
      <c r="D127" s="60">
        <v>78</v>
      </c>
      <c r="E127" s="60">
        <v>41.5</v>
      </c>
      <c r="F127" s="60">
        <v>74.168700000000001</v>
      </c>
      <c r="G127" s="60">
        <v>76.639499999999998</v>
      </c>
      <c r="H127" s="60">
        <v>80.936199999999999</v>
      </c>
      <c r="I127" s="60">
        <v>79.137500000000003</v>
      </c>
      <c r="J127" s="60">
        <v>93.265000000000001</v>
      </c>
      <c r="K127" s="60">
        <v>92.648700000000005</v>
      </c>
      <c r="L127" s="60">
        <v>94.234099999999998</v>
      </c>
      <c r="M127" s="60">
        <v>99.48</v>
      </c>
      <c r="N127" s="60">
        <v>135.4255</v>
      </c>
      <c r="O127" s="60">
        <v>136.0103</v>
      </c>
      <c r="P127" s="60">
        <v>101.05</v>
      </c>
      <c r="Q127" s="60">
        <v>106.10769999999999</v>
      </c>
      <c r="R127" s="60">
        <v>95.872699999999995</v>
      </c>
      <c r="S127" s="60">
        <v>93.481800000000007</v>
      </c>
      <c r="T127" s="60">
        <v>130.42689999999999</v>
      </c>
      <c r="U127" s="60">
        <v>168.50290000000001</v>
      </c>
      <c r="V127" s="60">
        <v>271.89760000000001</v>
      </c>
      <c r="W127" s="60">
        <v>319.73329999999999</v>
      </c>
      <c r="X127" s="60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  <c r="AF127" s="61">
        <v>372.79379999999998</v>
      </c>
      <c r="AG127" s="63">
        <v>380.51760000000002</v>
      </c>
    </row>
    <row r="128" spans="1:33" hidden="1" outlineLevel="1" x14ac:dyDescent="0.3">
      <c r="A128" s="57">
        <f t="shared" si="15"/>
        <v>42263</v>
      </c>
      <c r="B128" s="58"/>
      <c r="C128" s="59">
        <f t="shared" si="16"/>
        <v>192.11738529874216</v>
      </c>
      <c r="D128" s="60">
        <v>80.400000000000006</v>
      </c>
      <c r="E128" s="60">
        <v>48.428600000000003</v>
      </c>
      <c r="F128" s="60">
        <v>74.168700000000001</v>
      </c>
      <c r="G128" s="60">
        <v>75.776499999999999</v>
      </c>
      <c r="H128" s="60">
        <v>80.1935</v>
      </c>
      <c r="I128" s="60">
        <v>80.804199999999994</v>
      </c>
      <c r="J128" s="60">
        <v>100.2304</v>
      </c>
      <c r="K128" s="60">
        <v>92.648700000000005</v>
      </c>
      <c r="L128" s="60">
        <v>94.234099999999998</v>
      </c>
      <c r="M128" s="60">
        <v>98.7714</v>
      </c>
      <c r="N128" s="60">
        <v>132.75880000000001</v>
      </c>
      <c r="O128" s="60">
        <v>133.66550000000001</v>
      </c>
      <c r="P128" s="60">
        <v>102.66670000000001</v>
      </c>
      <c r="Q128" s="60">
        <v>105.96</v>
      </c>
      <c r="R128" s="60">
        <v>97.276899999999998</v>
      </c>
      <c r="S128" s="60">
        <v>95.253799999999998</v>
      </c>
      <c r="T128" s="60">
        <v>129.4308</v>
      </c>
      <c r="U128" s="60">
        <v>165.4486</v>
      </c>
      <c r="V128" s="60">
        <v>268.74880000000002</v>
      </c>
      <c r="W128" s="60">
        <v>315.7278</v>
      </c>
      <c r="X128" s="60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  <c r="AF128" s="61">
        <v>369.23360000000002</v>
      </c>
      <c r="AG128" s="63">
        <v>377.22750000000002</v>
      </c>
    </row>
    <row r="129" spans="1:33" hidden="1" outlineLevel="1" x14ac:dyDescent="0.3">
      <c r="A129" s="57">
        <f t="shared" si="15"/>
        <v>42270</v>
      </c>
      <c r="B129" s="58"/>
      <c r="C129" s="59">
        <f t="shared" si="16"/>
        <v>199.6058260697306</v>
      </c>
      <c r="D129" s="60">
        <v>79.821399999999997</v>
      </c>
      <c r="E129" s="60">
        <v>55.083300000000001</v>
      </c>
      <c r="F129" s="60">
        <v>75.588200000000001</v>
      </c>
      <c r="G129" s="60">
        <v>76.942499999999995</v>
      </c>
      <c r="H129" s="60">
        <v>80.087000000000003</v>
      </c>
      <c r="I129" s="60">
        <v>80.404300000000006</v>
      </c>
      <c r="J129" s="60">
        <v>100.2304</v>
      </c>
      <c r="K129" s="60">
        <v>92.873999999999995</v>
      </c>
      <c r="L129" s="60">
        <v>94.345100000000002</v>
      </c>
      <c r="M129" s="60">
        <v>101.77</v>
      </c>
      <c r="N129" s="60">
        <v>144.6756</v>
      </c>
      <c r="O129" s="60">
        <v>145.5958</v>
      </c>
      <c r="P129" s="60">
        <v>109.1739</v>
      </c>
      <c r="Q129" s="60">
        <v>114.37649999999999</v>
      </c>
      <c r="R129" s="60">
        <v>107.97329999999999</v>
      </c>
      <c r="S129" s="60">
        <v>107.0812</v>
      </c>
      <c r="T129" s="60">
        <v>134.59979999999999</v>
      </c>
      <c r="U129" s="60">
        <v>172.64619999999999</v>
      </c>
      <c r="V129" s="60">
        <v>267.0557</v>
      </c>
      <c r="W129" s="60">
        <v>317.95</v>
      </c>
      <c r="X129" s="60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  <c r="AF129" s="61">
        <v>375.0702</v>
      </c>
      <c r="AG129" s="63">
        <v>382.36759999999998</v>
      </c>
    </row>
    <row r="130" spans="1:33" hidden="1" outlineLevel="1" x14ac:dyDescent="0.3">
      <c r="A130" s="57">
        <f t="shared" si="15"/>
        <v>42277</v>
      </c>
      <c r="B130" s="58"/>
      <c r="C130" s="59">
        <f t="shared" si="16"/>
        <v>203.70268560939795</v>
      </c>
      <c r="D130" s="60">
        <v>81.093800000000002</v>
      </c>
      <c r="E130" s="60">
        <v>58.575000000000003</v>
      </c>
      <c r="F130" s="60">
        <v>76.337199999999996</v>
      </c>
      <c r="G130" s="60">
        <v>76.942499999999995</v>
      </c>
      <c r="H130" s="60">
        <v>80.087000000000003</v>
      </c>
      <c r="I130" s="60">
        <v>80.572000000000003</v>
      </c>
      <c r="J130" s="60">
        <v>96.054199999999994</v>
      </c>
      <c r="K130" s="60">
        <v>115.9015</v>
      </c>
      <c r="L130" s="60">
        <v>115.9903</v>
      </c>
      <c r="M130" s="60">
        <v>114.205</v>
      </c>
      <c r="N130" s="60">
        <v>144.1711</v>
      </c>
      <c r="O130" s="60">
        <v>144.7792</v>
      </c>
      <c r="P130" s="60">
        <v>105.8583</v>
      </c>
      <c r="Q130" s="60">
        <v>113.2</v>
      </c>
      <c r="R130" s="60">
        <v>107.37139999999999</v>
      </c>
      <c r="S130" s="60">
        <v>107.9562</v>
      </c>
      <c r="T130" s="60">
        <v>134.0264</v>
      </c>
      <c r="U130" s="60">
        <v>187.39670000000001</v>
      </c>
      <c r="V130" s="60">
        <v>273.80900000000003</v>
      </c>
      <c r="W130" s="60">
        <v>316.26670000000001</v>
      </c>
      <c r="X130" s="60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  <c r="AF130" s="61">
        <v>381.17610000000002</v>
      </c>
      <c r="AG130" s="63">
        <v>386.14830000000001</v>
      </c>
    </row>
    <row r="131" spans="1:33" collapsed="1" x14ac:dyDescent="0.3">
      <c r="A131" s="238">
        <f t="shared" si="15"/>
        <v>42975</v>
      </c>
      <c r="B131" s="58"/>
      <c r="C131" s="59">
        <f t="shared" si="16"/>
        <v>0</v>
      </c>
      <c r="D131" s="246"/>
      <c r="E131" s="246"/>
      <c r="F131" s="248"/>
      <c r="G131" s="248"/>
      <c r="H131" s="246"/>
      <c r="I131" s="246"/>
      <c r="J131" s="246"/>
      <c r="K131" s="246"/>
      <c r="L131" s="246"/>
      <c r="M131" s="248"/>
      <c r="N131" s="248"/>
      <c r="O131" s="246"/>
      <c r="P131" s="246"/>
      <c r="Q131" s="246"/>
      <c r="R131" s="246"/>
      <c r="S131" s="246"/>
      <c r="T131" s="248"/>
      <c r="U131" s="248"/>
      <c r="V131" s="246"/>
      <c r="W131" s="246"/>
      <c r="X131" s="246"/>
      <c r="Y131" s="214"/>
      <c r="Z131" s="219"/>
      <c r="AA131" s="219"/>
      <c r="AB131" s="214"/>
      <c r="AC131" s="214"/>
      <c r="AD131" s="214"/>
      <c r="AE131" s="214"/>
      <c r="AF131" s="214"/>
      <c r="AG131" s="219"/>
    </row>
    <row r="132" spans="1:33" x14ac:dyDescent="0.3">
      <c r="A132" s="239">
        <f t="shared" si="15"/>
        <v>42982</v>
      </c>
      <c r="B132" s="58"/>
      <c r="C132" s="59">
        <f t="shared" si="16"/>
        <v>0</v>
      </c>
      <c r="D132" s="248"/>
      <c r="E132" s="248"/>
      <c r="F132" s="248"/>
      <c r="G132" s="248"/>
      <c r="H132" s="248"/>
      <c r="I132" s="248"/>
      <c r="J132" s="248"/>
      <c r="K132" s="248"/>
      <c r="L132" s="248"/>
      <c r="M132" s="248"/>
      <c r="N132" s="248"/>
      <c r="O132" s="248"/>
      <c r="P132" s="248"/>
      <c r="Q132" s="248"/>
      <c r="R132" s="248"/>
      <c r="S132" s="248"/>
      <c r="T132" s="248"/>
      <c r="U132" s="248"/>
      <c r="V132" s="248"/>
      <c r="W132" s="248"/>
      <c r="X132" s="248"/>
      <c r="Y132" s="218"/>
      <c r="Z132" s="219"/>
      <c r="AA132" s="219"/>
      <c r="AB132" s="218"/>
      <c r="AC132" s="218"/>
      <c r="AD132" s="218"/>
      <c r="AE132" s="218"/>
      <c r="AF132" s="218"/>
      <c r="AG132" s="219"/>
    </row>
    <row r="133" spans="1:33" x14ac:dyDescent="0.3">
      <c r="A133" s="239">
        <f t="shared" si="15"/>
        <v>42989</v>
      </c>
      <c r="B133" s="58"/>
      <c r="C133" s="59">
        <f t="shared" si="16"/>
        <v>0</v>
      </c>
      <c r="D133" s="248"/>
      <c r="E133" s="248"/>
      <c r="F133" s="248"/>
      <c r="G133" s="248"/>
      <c r="H133" s="248"/>
      <c r="I133" s="248"/>
      <c r="J133" s="248"/>
      <c r="K133" s="248"/>
      <c r="L133" s="248"/>
      <c r="M133" s="248"/>
      <c r="N133" s="248"/>
      <c r="O133" s="248"/>
      <c r="P133" s="248"/>
      <c r="Q133" s="248"/>
      <c r="R133" s="248"/>
      <c r="S133" s="248"/>
      <c r="T133" s="248"/>
      <c r="U133" s="248"/>
      <c r="V133" s="248"/>
      <c r="W133" s="248"/>
      <c r="X133" s="248"/>
      <c r="Y133" s="218"/>
      <c r="Z133" s="219"/>
      <c r="AA133" s="219"/>
      <c r="AB133" s="218"/>
      <c r="AC133" s="218"/>
      <c r="AD133" s="218"/>
      <c r="AE133" s="218"/>
      <c r="AF133" s="218"/>
      <c r="AG133" s="219"/>
    </row>
    <row r="134" spans="1:33" x14ac:dyDescent="0.3">
      <c r="A134" s="239">
        <f t="shared" si="15"/>
        <v>42996</v>
      </c>
      <c r="B134" s="58"/>
      <c r="C134" s="59">
        <f t="shared" si="16"/>
        <v>0</v>
      </c>
      <c r="D134" s="248"/>
      <c r="E134" s="248"/>
      <c r="F134" s="248"/>
      <c r="G134" s="248"/>
      <c r="H134" s="248"/>
      <c r="I134" s="248"/>
      <c r="J134" s="248"/>
      <c r="K134" s="248"/>
      <c r="L134" s="248"/>
      <c r="M134" s="248"/>
      <c r="N134" s="248"/>
      <c r="O134" s="248"/>
      <c r="P134" s="248"/>
      <c r="Q134" s="248"/>
      <c r="R134" s="248"/>
      <c r="S134" s="248"/>
      <c r="T134" s="248"/>
      <c r="U134" s="248"/>
      <c r="V134" s="248"/>
      <c r="W134" s="248"/>
      <c r="X134" s="248"/>
      <c r="Y134" s="218"/>
      <c r="Z134" s="219"/>
      <c r="AA134" s="219"/>
      <c r="AB134" s="218"/>
      <c r="AC134" s="218"/>
      <c r="AD134" s="218"/>
      <c r="AE134" s="218"/>
      <c r="AF134" s="218"/>
      <c r="AG134" s="219"/>
    </row>
    <row r="135" spans="1:33" x14ac:dyDescent="0.3">
      <c r="A135" s="239">
        <f t="shared" si="15"/>
        <v>43003</v>
      </c>
      <c r="B135" s="58"/>
      <c r="C135" s="59">
        <f t="shared" si="16"/>
        <v>0</v>
      </c>
      <c r="D135" s="248"/>
      <c r="E135" s="248"/>
      <c r="F135" s="248"/>
      <c r="G135" s="248"/>
      <c r="H135" s="248"/>
      <c r="I135" s="248"/>
      <c r="J135" s="248"/>
      <c r="K135" s="248"/>
      <c r="L135" s="248"/>
      <c r="M135" s="248"/>
      <c r="N135" s="248"/>
      <c r="O135" s="248"/>
      <c r="P135" s="248"/>
      <c r="Q135" s="248"/>
      <c r="R135" s="248"/>
      <c r="S135" s="248"/>
      <c r="T135" s="248"/>
      <c r="U135" s="248"/>
      <c r="V135" s="248"/>
      <c r="W135" s="248"/>
      <c r="X135" s="248"/>
      <c r="Y135" s="218"/>
      <c r="Z135" s="219"/>
      <c r="AA135" s="219"/>
      <c r="AB135" s="218"/>
      <c r="AC135" s="218"/>
      <c r="AD135" s="218"/>
      <c r="AE135" s="218"/>
      <c r="AF135" s="218"/>
      <c r="AG135" s="219"/>
    </row>
    <row r="136" spans="1:33" x14ac:dyDescent="0.3">
      <c r="A136" s="239">
        <f t="shared" si="15"/>
        <v>43010</v>
      </c>
      <c r="B136" s="58"/>
      <c r="C136" s="59">
        <f t="shared" si="16"/>
        <v>0</v>
      </c>
      <c r="D136" s="248"/>
      <c r="E136" s="248"/>
      <c r="F136" s="248"/>
      <c r="G136" s="248"/>
      <c r="H136" s="248"/>
      <c r="I136" s="248"/>
      <c r="J136" s="248"/>
      <c r="K136" s="248"/>
      <c r="L136" s="248"/>
      <c r="M136" s="248"/>
      <c r="N136" s="248"/>
      <c r="O136" s="248"/>
      <c r="P136" s="248"/>
      <c r="Q136" s="248"/>
      <c r="R136" s="248"/>
      <c r="S136" s="248"/>
      <c r="T136" s="248"/>
      <c r="U136" s="248"/>
      <c r="V136" s="248"/>
      <c r="W136" s="248"/>
      <c r="X136" s="248"/>
      <c r="Y136" s="218"/>
      <c r="Z136" s="219"/>
      <c r="AA136" s="219"/>
      <c r="AB136" s="218"/>
      <c r="AC136" s="218"/>
      <c r="AD136" s="218"/>
      <c r="AE136" s="218"/>
      <c r="AF136" s="218"/>
      <c r="AG136" s="219"/>
    </row>
    <row r="137" spans="1:33" outlineLevel="1" x14ac:dyDescent="0.3">
      <c r="A137" s="239">
        <f t="shared" si="15"/>
        <v>43017</v>
      </c>
      <c r="B137" s="58"/>
      <c r="C137" s="59">
        <f t="shared" si="16"/>
        <v>0</v>
      </c>
      <c r="D137" s="248"/>
      <c r="E137" s="248"/>
      <c r="F137" s="248"/>
      <c r="G137" s="248"/>
      <c r="H137" s="248"/>
      <c r="I137" s="248"/>
      <c r="J137" s="248"/>
      <c r="K137" s="248"/>
      <c r="L137" s="248"/>
      <c r="M137" s="248"/>
      <c r="N137" s="248"/>
      <c r="O137" s="248"/>
      <c r="P137" s="248"/>
      <c r="Q137" s="248"/>
      <c r="R137" s="248"/>
      <c r="S137" s="248"/>
      <c r="T137" s="248"/>
      <c r="U137" s="248"/>
      <c r="V137" s="248"/>
      <c r="W137" s="248"/>
      <c r="X137" s="248"/>
      <c r="Y137" s="218"/>
      <c r="Z137" s="219"/>
      <c r="AA137" s="219"/>
      <c r="AB137" s="218"/>
      <c r="AC137" s="218"/>
      <c r="AD137" s="218"/>
      <c r="AE137" s="218"/>
      <c r="AF137" s="218"/>
      <c r="AG137" s="219"/>
    </row>
    <row r="138" spans="1:33" outlineLevel="1" x14ac:dyDescent="0.3">
      <c r="A138" s="239">
        <f t="shared" si="15"/>
        <v>43024</v>
      </c>
      <c r="B138" s="58"/>
      <c r="C138" s="59">
        <f t="shared" si="16"/>
        <v>0</v>
      </c>
      <c r="D138" s="248"/>
      <c r="E138" s="248"/>
      <c r="F138" s="248"/>
      <c r="G138" s="248"/>
      <c r="H138" s="248"/>
      <c r="I138" s="248"/>
      <c r="J138" s="248"/>
      <c r="K138" s="248"/>
      <c r="L138" s="248"/>
      <c r="M138" s="248"/>
      <c r="N138" s="248"/>
      <c r="O138" s="248"/>
      <c r="P138" s="248"/>
      <c r="Q138" s="248"/>
      <c r="R138" s="248"/>
      <c r="S138" s="248"/>
      <c r="T138" s="248"/>
      <c r="U138" s="248"/>
      <c r="V138" s="248"/>
      <c r="W138" s="248"/>
      <c r="X138" s="248"/>
      <c r="Y138" s="218"/>
      <c r="Z138" s="219"/>
      <c r="AA138" s="219"/>
      <c r="AB138" s="218"/>
      <c r="AC138" s="218"/>
      <c r="AD138" s="218"/>
      <c r="AE138" s="218"/>
      <c r="AF138" s="218"/>
      <c r="AG138" s="219"/>
    </row>
    <row r="139" spans="1:33" outlineLevel="1" x14ac:dyDescent="0.3">
      <c r="A139" s="239">
        <f t="shared" si="15"/>
        <v>43031</v>
      </c>
      <c r="B139" s="58"/>
      <c r="C139" s="59">
        <f t="shared" si="16"/>
        <v>0</v>
      </c>
      <c r="D139" s="248"/>
      <c r="E139" s="248"/>
      <c r="F139" s="248"/>
      <c r="G139" s="248"/>
      <c r="H139" s="248"/>
      <c r="I139" s="248"/>
      <c r="J139" s="248"/>
      <c r="K139" s="248"/>
      <c r="L139" s="248"/>
      <c r="M139" s="248"/>
      <c r="N139" s="248"/>
      <c r="O139" s="248"/>
      <c r="P139" s="248"/>
      <c r="Q139" s="248"/>
      <c r="R139" s="248"/>
      <c r="S139" s="248"/>
      <c r="T139" s="248"/>
      <c r="U139" s="248"/>
      <c r="V139" s="248"/>
      <c r="W139" s="248"/>
      <c r="X139" s="248"/>
      <c r="Y139" s="218"/>
      <c r="Z139" s="219"/>
      <c r="AA139" s="219"/>
      <c r="AB139" s="218"/>
      <c r="AC139" s="218"/>
      <c r="AD139" s="218"/>
      <c r="AE139" s="218"/>
      <c r="AF139" s="218"/>
      <c r="AG139" s="219"/>
    </row>
    <row r="140" spans="1:33" outlineLevel="1" x14ac:dyDescent="0.3">
      <c r="A140" s="239">
        <f t="shared" si="15"/>
        <v>43038</v>
      </c>
      <c r="B140" s="58"/>
      <c r="C140" s="59">
        <f t="shared" si="16"/>
        <v>0</v>
      </c>
      <c r="D140" s="248"/>
      <c r="E140" s="248"/>
      <c r="F140" s="248"/>
      <c r="G140" s="248"/>
      <c r="H140" s="248"/>
      <c r="I140" s="248"/>
      <c r="J140" s="248"/>
      <c r="K140" s="248"/>
      <c r="L140" s="248"/>
      <c r="M140" s="248"/>
      <c r="N140" s="248"/>
      <c r="O140" s="248"/>
      <c r="P140" s="248"/>
      <c r="Q140" s="248"/>
      <c r="R140" s="248"/>
      <c r="S140" s="248"/>
      <c r="T140" s="248"/>
      <c r="U140" s="248"/>
      <c r="V140" s="248"/>
      <c r="W140" s="248"/>
      <c r="X140" s="248"/>
      <c r="Y140" s="218"/>
      <c r="Z140" s="219"/>
      <c r="AA140" s="219"/>
      <c r="AB140" s="218"/>
      <c r="AC140" s="218"/>
      <c r="AD140" s="218"/>
      <c r="AE140" s="218"/>
      <c r="AF140" s="218"/>
      <c r="AG140" s="219"/>
    </row>
    <row r="141" spans="1:33" outlineLevel="1" x14ac:dyDescent="0.3">
      <c r="A141" s="239">
        <f t="shared" si="15"/>
        <v>43045</v>
      </c>
      <c r="B141" s="58"/>
      <c r="C141" s="59">
        <f t="shared" si="16"/>
        <v>0</v>
      </c>
      <c r="D141" s="248"/>
      <c r="E141" s="248"/>
      <c r="F141" s="248"/>
      <c r="G141" s="248"/>
      <c r="H141" s="248"/>
      <c r="I141" s="248"/>
      <c r="J141" s="248"/>
      <c r="K141" s="248"/>
      <c r="L141" s="248"/>
      <c r="M141" s="248"/>
      <c r="N141" s="248"/>
      <c r="O141" s="248"/>
      <c r="P141" s="248"/>
      <c r="Q141" s="248"/>
      <c r="R141" s="248"/>
      <c r="S141" s="248"/>
      <c r="T141" s="248"/>
      <c r="U141" s="248"/>
      <c r="V141" s="248"/>
      <c r="W141" s="248"/>
      <c r="X141" s="248"/>
      <c r="Y141" s="218"/>
      <c r="Z141" s="219"/>
      <c r="AA141" s="219"/>
      <c r="AB141" s="218"/>
      <c r="AC141" s="218"/>
      <c r="AD141" s="218"/>
      <c r="AE141" s="218"/>
      <c r="AF141" s="218"/>
      <c r="AG141" s="219"/>
    </row>
    <row r="142" spans="1:33" outlineLevel="1" x14ac:dyDescent="0.3">
      <c r="A142" s="239">
        <f t="shared" si="15"/>
        <v>43052</v>
      </c>
      <c r="B142" s="58"/>
      <c r="C142" s="59">
        <f t="shared" si="16"/>
        <v>0</v>
      </c>
      <c r="D142" s="248"/>
      <c r="E142" s="248"/>
      <c r="F142" s="248"/>
      <c r="G142" s="248"/>
      <c r="H142" s="248"/>
      <c r="I142" s="248"/>
      <c r="J142" s="248"/>
      <c r="K142" s="248"/>
      <c r="L142" s="248"/>
      <c r="M142" s="248"/>
      <c r="N142" s="248"/>
      <c r="O142" s="248"/>
      <c r="P142" s="248"/>
      <c r="Q142" s="248"/>
      <c r="R142" s="248"/>
      <c r="S142" s="248"/>
      <c r="T142" s="248"/>
      <c r="U142" s="248"/>
      <c r="V142" s="248"/>
      <c r="W142" s="248"/>
      <c r="X142" s="248"/>
      <c r="Y142" s="218"/>
      <c r="Z142" s="219"/>
      <c r="AA142" s="219"/>
      <c r="AB142" s="218"/>
      <c r="AC142" s="218"/>
      <c r="AD142" s="218"/>
      <c r="AE142" s="218"/>
      <c r="AF142" s="218"/>
      <c r="AG142" s="219"/>
    </row>
    <row r="143" spans="1:33" outlineLevel="1" x14ac:dyDescent="0.3">
      <c r="A143" s="239">
        <f t="shared" si="15"/>
        <v>43059</v>
      </c>
      <c r="B143" s="58"/>
      <c r="C143" s="59">
        <f t="shared" si="16"/>
        <v>0</v>
      </c>
      <c r="D143" s="248"/>
      <c r="E143" s="248"/>
      <c r="F143" s="248"/>
      <c r="G143" s="248"/>
      <c r="H143" s="248"/>
      <c r="I143" s="248"/>
      <c r="J143" s="248"/>
      <c r="K143" s="248"/>
      <c r="L143" s="248"/>
      <c r="M143" s="248"/>
      <c r="N143" s="248"/>
      <c r="O143" s="248"/>
      <c r="P143" s="248"/>
      <c r="Q143" s="248"/>
      <c r="R143" s="248"/>
      <c r="S143" s="248"/>
      <c r="T143" s="248"/>
      <c r="U143" s="248"/>
      <c r="V143" s="248"/>
      <c r="W143" s="248"/>
      <c r="X143" s="248"/>
      <c r="Y143" s="218"/>
      <c r="Z143" s="219"/>
      <c r="AA143" s="219"/>
      <c r="AB143" s="218"/>
      <c r="AC143" s="218"/>
      <c r="AD143" s="218"/>
      <c r="AE143" s="218"/>
      <c r="AF143" s="218"/>
      <c r="AG143" s="219"/>
    </row>
    <row r="144" spans="1:33" outlineLevel="1" x14ac:dyDescent="0.3">
      <c r="A144" s="240">
        <f t="shared" si="15"/>
        <v>43066</v>
      </c>
      <c r="B144" s="58"/>
      <c r="C144" s="59">
        <f t="shared" si="16"/>
        <v>0</v>
      </c>
      <c r="D144" s="250"/>
      <c r="E144" s="250"/>
      <c r="F144" s="248"/>
      <c r="G144" s="248"/>
      <c r="H144" s="250"/>
      <c r="I144" s="250"/>
      <c r="J144" s="250"/>
      <c r="K144" s="250"/>
      <c r="L144" s="250"/>
      <c r="M144" s="248"/>
      <c r="N144" s="248"/>
      <c r="O144" s="250"/>
      <c r="P144" s="250"/>
      <c r="Q144" s="250"/>
      <c r="R144" s="250"/>
      <c r="S144" s="250"/>
      <c r="T144" s="248"/>
      <c r="U144" s="248"/>
      <c r="V144" s="250"/>
      <c r="W144" s="250"/>
      <c r="X144" s="250"/>
      <c r="Y144" s="222"/>
      <c r="Z144" s="219"/>
      <c r="AA144" s="219"/>
      <c r="AB144" s="222"/>
      <c r="AC144" s="222"/>
      <c r="AD144" s="222"/>
      <c r="AE144" s="222"/>
      <c r="AF144" s="222"/>
      <c r="AG144" s="219"/>
    </row>
    <row r="145" spans="1:33" x14ac:dyDescent="0.3">
      <c r="A145" s="57"/>
      <c r="B145" s="38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</row>
    <row r="146" spans="1:33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3" x14ac:dyDescent="0.3">
      <c r="A147" s="93"/>
      <c r="B147" s="94"/>
      <c r="C147" s="68">
        <f t="shared" ref="C147:T147" si="17">C96</f>
        <v>42975</v>
      </c>
      <c r="D147" s="68">
        <f t="shared" si="17"/>
        <v>42982</v>
      </c>
      <c r="E147" s="68">
        <f t="shared" si="17"/>
        <v>42989</v>
      </c>
      <c r="F147" s="68">
        <f t="shared" si="17"/>
        <v>42996</v>
      </c>
      <c r="G147" s="68">
        <f t="shared" si="17"/>
        <v>43003</v>
      </c>
      <c r="H147" s="68">
        <f t="shared" si="17"/>
        <v>43010</v>
      </c>
      <c r="I147" s="68">
        <f t="shared" si="17"/>
        <v>43017</v>
      </c>
      <c r="J147" s="68">
        <f t="shared" si="17"/>
        <v>43024</v>
      </c>
      <c r="K147" s="68">
        <f t="shared" si="17"/>
        <v>43031</v>
      </c>
      <c r="L147" s="68">
        <f t="shared" si="17"/>
        <v>43038</v>
      </c>
      <c r="M147" s="68">
        <f t="shared" si="17"/>
        <v>43045</v>
      </c>
      <c r="N147" s="68">
        <f t="shared" si="17"/>
        <v>43052</v>
      </c>
      <c r="O147" s="68">
        <f t="shared" si="17"/>
        <v>43059</v>
      </c>
      <c r="P147" s="68">
        <f t="shared" si="17"/>
        <v>43066</v>
      </c>
      <c r="Q147" s="68">
        <f t="shared" si="17"/>
        <v>43073</v>
      </c>
      <c r="R147" s="68">
        <f t="shared" si="17"/>
        <v>43080</v>
      </c>
      <c r="S147" s="68">
        <f t="shared" si="17"/>
        <v>43087</v>
      </c>
      <c r="T147" s="68">
        <f t="shared" si="17"/>
        <v>43094</v>
      </c>
      <c r="U147" s="69"/>
      <c r="V147" s="69"/>
    </row>
    <row r="148" spans="1:33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3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3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3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3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3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3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3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3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3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3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3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3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</row>
    <row r="162" spans="1:33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</row>
    <row r="163" spans="1:33" x14ac:dyDescent="0.3">
      <c r="A163" s="51" t="s">
        <v>29</v>
      </c>
      <c r="B163" s="52"/>
      <c r="C163" s="53">
        <f>C8/($C$3*$C$4)*100</f>
        <v>40.74074074074074</v>
      </c>
      <c r="D163" s="55">
        <f t="shared" ref="D163:AG163" si="18">(D8/$C$3)*100</f>
        <v>0</v>
      </c>
      <c r="E163" s="55">
        <f t="shared" si="18"/>
        <v>0</v>
      </c>
      <c r="F163" s="55">
        <f t="shared" si="18"/>
        <v>0</v>
      </c>
      <c r="G163" s="55">
        <f t="shared" si="18"/>
        <v>0</v>
      </c>
      <c r="H163" s="55">
        <f t="shared" si="18"/>
        <v>0</v>
      </c>
      <c r="I163" s="55">
        <f t="shared" si="18"/>
        <v>0</v>
      </c>
      <c r="J163" s="55">
        <f t="shared" si="18"/>
        <v>0</v>
      </c>
      <c r="K163" s="55">
        <f t="shared" si="18"/>
        <v>0</v>
      </c>
      <c r="L163" s="55">
        <f t="shared" si="18"/>
        <v>0</v>
      </c>
      <c r="M163" s="55">
        <f t="shared" si="18"/>
        <v>0</v>
      </c>
      <c r="N163" s="55">
        <f t="shared" si="18"/>
        <v>0</v>
      </c>
      <c r="O163" s="55">
        <f t="shared" si="18"/>
        <v>0</v>
      </c>
      <c r="P163" s="55">
        <f t="shared" si="18"/>
        <v>0</v>
      </c>
      <c r="Q163" s="55">
        <f t="shared" si="18"/>
        <v>0</v>
      </c>
      <c r="R163" s="55">
        <f t="shared" si="18"/>
        <v>0</v>
      </c>
      <c r="S163" s="55">
        <f t="shared" si="18"/>
        <v>0</v>
      </c>
      <c r="T163" s="55">
        <f t="shared" si="18"/>
        <v>0</v>
      </c>
      <c r="U163" s="55">
        <f t="shared" si="18"/>
        <v>0</v>
      </c>
      <c r="V163" s="55">
        <f t="shared" si="18"/>
        <v>0</v>
      </c>
      <c r="W163" s="55">
        <f t="shared" si="18"/>
        <v>0</v>
      </c>
      <c r="X163" s="55">
        <f t="shared" si="18"/>
        <v>0</v>
      </c>
      <c r="Y163" s="55">
        <f t="shared" si="18"/>
        <v>36.231884057971016</v>
      </c>
      <c r="Z163" s="55">
        <f t="shared" si="18"/>
        <v>50.724637681159422</v>
      </c>
      <c r="AA163" s="55">
        <f t="shared" si="18"/>
        <v>36.231884057971016</v>
      </c>
      <c r="AB163" s="55">
        <f t="shared" si="18"/>
        <v>36.231884057971016</v>
      </c>
      <c r="AC163" s="55">
        <f t="shared" si="18"/>
        <v>36.231884057971016</v>
      </c>
      <c r="AD163" s="55">
        <f t="shared" si="18"/>
        <v>36.231884057971016</v>
      </c>
      <c r="AE163" s="55">
        <f t="shared" si="18"/>
        <v>36.231884057971016</v>
      </c>
      <c r="AF163" s="55">
        <f t="shared" si="18"/>
        <v>40.579710144927539</v>
      </c>
      <c r="AG163" s="55">
        <f t="shared" si="18"/>
        <v>57.971014492753625</v>
      </c>
    </row>
    <row r="164" spans="1:33" hidden="1" x14ac:dyDescent="0.3">
      <c r="A164" s="57">
        <f>+A113</f>
        <v>42102</v>
      </c>
      <c r="B164" s="58"/>
      <c r="C164" s="59">
        <f t="shared" ref="C164:C195" si="19">C9/($C$3*$C$4)</f>
        <v>0.80354267310789051</v>
      </c>
      <c r="D164" s="60">
        <f t="shared" ref="D164:AG172" si="20">D9/$C$3</f>
        <v>0</v>
      </c>
      <c r="E164" s="60">
        <f t="shared" si="20"/>
        <v>0</v>
      </c>
      <c r="F164" s="60">
        <f t="shared" si="20"/>
        <v>1.1159420289855073</v>
      </c>
      <c r="G164" s="60">
        <f t="shared" si="20"/>
        <v>1.1159420289855073</v>
      </c>
      <c r="H164" s="60">
        <f t="shared" si="20"/>
        <v>1.1159420289855073</v>
      </c>
      <c r="I164" s="60">
        <f t="shared" si="20"/>
        <v>2.8985507246376812E-2</v>
      </c>
      <c r="J164" s="60">
        <f t="shared" si="20"/>
        <v>1.4492753623188406E-2</v>
      </c>
      <c r="K164" s="60">
        <f t="shared" si="20"/>
        <v>2.8985507246376812E-2</v>
      </c>
      <c r="L164" s="60">
        <f t="shared" si="20"/>
        <v>2.8985507246376812E-2</v>
      </c>
      <c r="M164" s="60">
        <f t="shared" si="20"/>
        <v>4.3478260869565216E-2</v>
      </c>
      <c r="N164" s="60">
        <f t="shared" si="20"/>
        <v>2.8985507246376812E-2</v>
      </c>
      <c r="O164" s="60">
        <f t="shared" si="20"/>
        <v>5.7971014492753624E-2</v>
      </c>
      <c r="P164" s="60">
        <f t="shared" si="20"/>
        <v>4.3478260869565216E-2</v>
      </c>
      <c r="Q164" s="60">
        <f t="shared" si="20"/>
        <v>5.7971014492753624E-2</v>
      </c>
      <c r="R164" s="60">
        <f t="shared" si="20"/>
        <v>5.7971014492753624E-2</v>
      </c>
      <c r="S164" s="60">
        <f t="shared" si="20"/>
        <v>0.17391304347826086</v>
      </c>
      <c r="T164" s="60">
        <f t="shared" si="20"/>
        <v>0.49275362318840582</v>
      </c>
      <c r="U164" s="60">
        <f t="shared" si="20"/>
        <v>0.47826086956521741</v>
      </c>
      <c r="V164" s="60">
        <f t="shared" si="20"/>
        <v>0.47826086956521741</v>
      </c>
      <c r="W164" s="60">
        <f t="shared" si="20"/>
        <v>0.18840579710144928</v>
      </c>
      <c r="X164" s="60">
        <f t="shared" si="20"/>
        <v>0.18840579710144928</v>
      </c>
      <c r="Y164" s="61">
        <f t="shared" si="20"/>
        <v>0.20289855072463769</v>
      </c>
      <c r="Z164" s="63">
        <f t="shared" si="20"/>
        <v>7.2463768115942032E-2</v>
      </c>
      <c r="AA164" s="63">
        <f t="shared" si="20"/>
        <v>7.2463768115942032E-2</v>
      </c>
      <c r="AB164" s="61">
        <f t="shared" si="20"/>
        <v>8.6956521739130432E-2</v>
      </c>
      <c r="AC164" s="61">
        <f t="shared" si="20"/>
        <v>2.8985507246376812E-2</v>
      </c>
      <c r="AD164" s="62">
        <f t="shared" si="20"/>
        <v>0.18840579710144928</v>
      </c>
      <c r="AE164" s="62">
        <f t="shared" si="20"/>
        <v>0.2608695652173913</v>
      </c>
      <c r="AF164" s="61">
        <f t="shared" si="20"/>
        <v>0.28985507246376813</v>
      </c>
      <c r="AG164" s="63">
        <f t="shared" si="20"/>
        <v>0.28985507246376813</v>
      </c>
    </row>
    <row r="165" spans="1:33" hidden="1" x14ac:dyDescent="0.3">
      <c r="A165" s="57">
        <f t="shared" ref="A165:A195" si="21">+A114</f>
        <v>42123</v>
      </c>
      <c r="B165" s="58"/>
      <c r="C165" s="282">
        <f>C8/($C$3*$C$4)</f>
        <v>0.40740740740740738</v>
      </c>
      <c r="D165" s="60">
        <f t="shared" si="20"/>
        <v>1.4492753623188406E-2</v>
      </c>
      <c r="E165" s="60">
        <f t="shared" si="20"/>
        <v>1.4492753623188406E-2</v>
      </c>
      <c r="F165" s="60">
        <f t="shared" si="20"/>
        <v>1.1304347826086956</v>
      </c>
      <c r="G165" s="60">
        <f t="shared" si="20"/>
        <v>1.1304347826086956</v>
      </c>
      <c r="H165" s="60">
        <f t="shared" si="20"/>
        <v>1.1304347826086956</v>
      </c>
      <c r="I165" s="60">
        <f t="shared" si="20"/>
        <v>4.3478260869565216E-2</v>
      </c>
      <c r="J165" s="60">
        <f t="shared" si="20"/>
        <v>2.8985507246376812E-2</v>
      </c>
      <c r="K165" s="60">
        <f t="shared" si="20"/>
        <v>4.3478260869565216E-2</v>
      </c>
      <c r="L165" s="60">
        <f t="shared" si="20"/>
        <v>4.3478260869565216E-2</v>
      </c>
      <c r="M165" s="60">
        <f t="shared" si="20"/>
        <v>5.7971014492753624E-2</v>
      </c>
      <c r="N165" s="60">
        <f t="shared" si="20"/>
        <v>4.3478260869565216E-2</v>
      </c>
      <c r="O165" s="60">
        <f t="shared" si="20"/>
        <v>8.6956521739130432E-2</v>
      </c>
      <c r="P165" s="60">
        <f t="shared" si="20"/>
        <v>5.7971014492753624E-2</v>
      </c>
      <c r="Q165" s="60">
        <f t="shared" si="20"/>
        <v>7.2463768115942032E-2</v>
      </c>
      <c r="R165" s="60">
        <f t="shared" si="20"/>
        <v>7.2463768115942032E-2</v>
      </c>
      <c r="S165" s="60">
        <f t="shared" si="20"/>
        <v>0.14492753623188406</v>
      </c>
      <c r="T165" s="60">
        <f t="shared" si="20"/>
        <v>0.49275362318840582</v>
      </c>
      <c r="U165" s="60">
        <f t="shared" si="20"/>
        <v>0.47826086956521741</v>
      </c>
      <c r="V165" s="60">
        <f t="shared" si="20"/>
        <v>0.47826086956521741</v>
      </c>
      <c r="W165" s="60">
        <f t="shared" si="20"/>
        <v>0.20289855072463769</v>
      </c>
      <c r="X165" s="60">
        <f t="shared" si="20"/>
        <v>0.21739130434782608</v>
      </c>
      <c r="Y165" s="61">
        <f t="shared" si="20"/>
        <v>0.2608695652173913</v>
      </c>
      <c r="Z165" s="63">
        <f t="shared" si="20"/>
        <v>0.15942028985507245</v>
      </c>
      <c r="AA165" s="63">
        <f t="shared" si="20"/>
        <v>0.15942028985507245</v>
      </c>
      <c r="AB165" s="61">
        <f t="shared" si="20"/>
        <v>0.17391304347826086</v>
      </c>
      <c r="AC165" s="61">
        <f t="shared" si="20"/>
        <v>0.13043478260869565</v>
      </c>
      <c r="AD165" s="62">
        <f t="shared" si="20"/>
        <v>0.21739130434782608</v>
      </c>
      <c r="AE165" s="62">
        <f t="shared" si="20"/>
        <v>0.27536231884057971</v>
      </c>
      <c r="AF165" s="61">
        <f t="shared" si="20"/>
        <v>0.2608695652173913</v>
      </c>
      <c r="AG165" s="63">
        <f t="shared" si="20"/>
        <v>0.2608695652173913</v>
      </c>
    </row>
    <row r="166" spans="1:33" hidden="1" outlineLevel="1" x14ac:dyDescent="0.3">
      <c r="A166" s="57">
        <f t="shared" si="21"/>
        <v>42142</v>
      </c>
      <c r="B166" s="58"/>
      <c r="C166" s="59">
        <f t="shared" si="19"/>
        <v>0.94363929146537839</v>
      </c>
      <c r="D166" s="60">
        <f t="shared" si="20"/>
        <v>0</v>
      </c>
      <c r="E166" s="60">
        <f t="shared" si="20"/>
        <v>4.3478260869565216E-2</v>
      </c>
      <c r="F166" s="60">
        <f t="shared" si="20"/>
        <v>1.1594202898550725</v>
      </c>
      <c r="G166" s="60">
        <f t="shared" si="20"/>
        <v>1.173913043478261</v>
      </c>
      <c r="H166" s="60">
        <f t="shared" si="20"/>
        <v>1.2173913043478262</v>
      </c>
      <c r="I166" s="60">
        <f t="shared" si="20"/>
        <v>8.6956521739130432E-2</v>
      </c>
      <c r="J166" s="60">
        <f t="shared" si="20"/>
        <v>1.4492753623188406E-2</v>
      </c>
      <c r="K166" s="60">
        <f t="shared" si="20"/>
        <v>2.8985507246376812E-2</v>
      </c>
      <c r="L166" s="60">
        <f t="shared" si="20"/>
        <v>2.8985507246376812E-2</v>
      </c>
      <c r="M166" s="60">
        <f t="shared" si="20"/>
        <v>4.3478260869565216E-2</v>
      </c>
      <c r="N166" s="60">
        <f t="shared" si="20"/>
        <v>2.8985507246376812E-2</v>
      </c>
      <c r="O166" s="60">
        <f t="shared" si="20"/>
        <v>7.2463768115942032E-2</v>
      </c>
      <c r="P166" s="60">
        <f t="shared" si="20"/>
        <v>4.3478260869565216E-2</v>
      </c>
      <c r="Q166" s="60">
        <f t="shared" si="20"/>
        <v>5.7971014492753624E-2</v>
      </c>
      <c r="R166" s="60">
        <f t="shared" si="20"/>
        <v>7.2463768115942032E-2</v>
      </c>
      <c r="S166" s="60">
        <f t="shared" si="20"/>
        <v>0.15942028985507245</v>
      </c>
      <c r="T166" s="60">
        <f t="shared" si="20"/>
        <v>0.52173913043478259</v>
      </c>
      <c r="U166" s="60">
        <f t="shared" si="20"/>
        <v>0.49275362318840582</v>
      </c>
      <c r="V166" s="60">
        <f t="shared" si="20"/>
        <v>0.47826086956521741</v>
      </c>
      <c r="W166" s="60">
        <f t="shared" si="20"/>
        <v>0.18840579710144928</v>
      </c>
      <c r="X166" s="60">
        <f t="shared" si="20"/>
        <v>0.20289855072463769</v>
      </c>
      <c r="Y166" s="61">
        <f t="shared" si="20"/>
        <v>0.24637681159420291</v>
      </c>
      <c r="Z166" s="63">
        <f t="shared" si="20"/>
        <v>0.27536231884057971</v>
      </c>
      <c r="AA166" s="63">
        <f t="shared" si="20"/>
        <v>0.28985507246376813</v>
      </c>
      <c r="AB166" s="61">
        <f t="shared" si="20"/>
        <v>0.30434782608695654</v>
      </c>
      <c r="AC166" s="61">
        <f t="shared" si="20"/>
        <v>0.18840579710144928</v>
      </c>
      <c r="AD166" s="62">
        <f t="shared" si="20"/>
        <v>0.2608695652173913</v>
      </c>
      <c r="AE166" s="62">
        <f t="shared" si="20"/>
        <v>0.28985507246376813</v>
      </c>
      <c r="AF166" s="61">
        <f t="shared" si="20"/>
        <v>0.2608695652173913</v>
      </c>
      <c r="AG166" s="63">
        <f t="shared" si="20"/>
        <v>0.2608695652173913</v>
      </c>
    </row>
    <row r="167" spans="1:33" hidden="1" outlineLevel="1" x14ac:dyDescent="0.3">
      <c r="A167" s="57">
        <f t="shared" si="21"/>
        <v>42157</v>
      </c>
      <c r="B167" s="58"/>
      <c r="C167" s="59">
        <f t="shared" si="19"/>
        <v>1.0177133655394526</v>
      </c>
      <c r="D167" s="60">
        <f t="shared" si="20"/>
        <v>0</v>
      </c>
      <c r="E167" s="60">
        <f t="shared" si="20"/>
        <v>4.3478260869565216E-2</v>
      </c>
      <c r="F167" s="60">
        <f t="shared" si="20"/>
        <v>1.1594202898550725</v>
      </c>
      <c r="G167" s="60">
        <f t="shared" si="20"/>
        <v>1.173913043478261</v>
      </c>
      <c r="H167" s="60">
        <f t="shared" si="20"/>
        <v>1.2173913043478262</v>
      </c>
      <c r="I167" s="60">
        <f t="shared" si="20"/>
        <v>8.6956521739130432E-2</v>
      </c>
      <c r="J167" s="60">
        <f t="shared" si="20"/>
        <v>1.4492753623188406E-2</v>
      </c>
      <c r="K167" s="60">
        <f t="shared" si="20"/>
        <v>2.8985507246376812E-2</v>
      </c>
      <c r="L167" s="60">
        <f t="shared" si="20"/>
        <v>4.3478260869565216E-2</v>
      </c>
      <c r="M167" s="60">
        <f t="shared" si="20"/>
        <v>0.40579710144927539</v>
      </c>
      <c r="N167" s="60">
        <f t="shared" si="20"/>
        <v>4.3478260869565216E-2</v>
      </c>
      <c r="O167" s="60">
        <f t="shared" si="20"/>
        <v>0.13043478260869565</v>
      </c>
      <c r="P167" s="60">
        <f t="shared" si="20"/>
        <v>0.11594202898550725</v>
      </c>
      <c r="Q167" s="60">
        <f t="shared" si="20"/>
        <v>8.6956521739130432E-2</v>
      </c>
      <c r="R167" s="60">
        <f t="shared" si="20"/>
        <v>8.6956521739130432E-2</v>
      </c>
      <c r="S167" s="60">
        <f t="shared" si="20"/>
        <v>0.17391304347826086</v>
      </c>
      <c r="T167" s="60">
        <f t="shared" si="20"/>
        <v>0.53623188405797106</v>
      </c>
      <c r="U167" s="60">
        <f t="shared" si="20"/>
        <v>0.49275362318840582</v>
      </c>
      <c r="V167" s="60">
        <f t="shared" si="20"/>
        <v>0.47826086956521741</v>
      </c>
      <c r="W167" s="60">
        <f t="shared" si="20"/>
        <v>0.18840579710144928</v>
      </c>
      <c r="X167" s="60">
        <f t="shared" si="20"/>
        <v>0.2318840579710145</v>
      </c>
      <c r="Y167" s="61">
        <f t="shared" si="20"/>
        <v>0.24637681159420291</v>
      </c>
      <c r="Z167" s="63">
        <f t="shared" si="20"/>
        <v>0.2318840579710145</v>
      </c>
      <c r="AA167" s="63">
        <f t="shared" si="20"/>
        <v>0.21739130434782608</v>
      </c>
      <c r="AB167" s="61">
        <f t="shared" si="20"/>
        <v>0.2608695652173913</v>
      </c>
      <c r="AC167" s="61">
        <f t="shared" si="20"/>
        <v>0.24637681159420291</v>
      </c>
      <c r="AD167" s="62">
        <f t="shared" si="20"/>
        <v>0.3188405797101449</v>
      </c>
      <c r="AE167" s="62">
        <f t="shared" si="20"/>
        <v>0.33333333333333331</v>
      </c>
      <c r="AF167" s="61">
        <f t="shared" si="20"/>
        <v>0.28985507246376813</v>
      </c>
      <c r="AG167" s="63">
        <f t="shared" si="20"/>
        <v>0.27536231884057971</v>
      </c>
    </row>
    <row r="168" spans="1:33" hidden="1" outlineLevel="1" x14ac:dyDescent="0.3">
      <c r="A168" s="57">
        <f t="shared" si="21"/>
        <v>42172</v>
      </c>
      <c r="B168" s="58"/>
      <c r="C168" s="59">
        <f t="shared" si="19"/>
        <v>1.3961352657004831</v>
      </c>
      <c r="D168" s="60">
        <f t="shared" si="20"/>
        <v>1.4492753623188406E-2</v>
      </c>
      <c r="E168" s="60">
        <f t="shared" si="20"/>
        <v>4.3478260869565216E-2</v>
      </c>
      <c r="F168" s="60">
        <f t="shared" si="20"/>
        <v>1.1594202898550725</v>
      </c>
      <c r="G168" s="60">
        <f t="shared" si="20"/>
        <v>1.173913043478261</v>
      </c>
      <c r="H168" s="60">
        <f t="shared" si="20"/>
        <v>1.2318840579710144</v>
      </c>
      <c r="I168" s="60">
        <f t="shared" si="20"/>
        <v>0.11594202898550725</v>
      </c>
      <c r="J168" s="60">
        <f t="shared" si="20"/>
        <v>4.3478260869565216E-2</v>
      </c>
      <c r="K168" s="60">
        <f t="shared" si="20"/>
        <v>2.8985507246376812E-2</v>
      </c>
      <c r="L168" s="60">
        <f t="shared" si="20"/>
        <v>4.3478260869565216E-2</v>
      </c>
      <c r="M168" s="60">
        <f t="shared" si="20"/>
        <v>0.42028985507246375</v>
      </c>
      <c r="N168" s="60">
        <f t="shared" si="20"/>
        <v>7.2463768115942032E-2</v>
      </c>
      <c r="O168" s="60">
        <f t="shared" si="20"/>
        <v>0.14492753623188406</v>
      </c>
      <c r="P168" s="60">
        <f t="shared" si="20"/>
        <v>8.6956521739130432E-2</v>
      </c>
      <c r="Q168" s="60">
        <f t="shared" si="20"/>
        <v>1.3623188405797102</v>
      </c>
      <c r="R168" s="60">
        <f t="shared" si="20"/>
        <v>1.3768115942028984</v>
      </c>
      <c r="S168" s="60">
        <f t="shared" si="20"/>
        <v>0.15942028985507245</v>
      </c>
      <c r="T168" s="60">
        <f t="shared" si="20"/>
        <v>0.50724637681159424</v>
      </c>
      <c r="U168" s="60">
        <f t="shared" si="20"/>
        <v>0.47826086956521741</v>
      </c>
      <c r="V168" s="60">
        <f t="shared" si="20"/>
        <v>0.55072463768115942</v>
      </c>
      <c r="W168" s="60">
        <f t="shared" si="20"/>
        <v>0.27536231884057971</v>
      </c>
      <c r="X168" s="60">
        <f t="shared" si="20"/>
        <v>0.3188405797101449</v>
      </c>
      <c r="Y168" s="61">
        <f t="shared" si="20"/>
        <v>0.30434782608695654</v>
      </c>
      <c r="Z168" s="63">
        <f t="shared" si="20"/>
        <v>0.28985507246376813</v>
      </c>
      <c r="AA168" s="63">
        <f t="shared" si="20"/>
        <v>0.28985507246376813</v>
      </c>
      <c r="AB168" s="61">
        <f t="shared" si="20"/>
        <v>0.33333333333333331</v>
      </c>
      <c r="AC168" s="61">
        <f t="shared" si="20"/>
        <v>0.2608695652173913</v>
      </c>
      <c r="AD168" s="62">
        <f t="shared" si="20"/>
        <v>0.34782608695652173</v>
      </c>
      <c r="AE168" s="62">
        <f t="shared" si="20"/>
        <v>0.40579710144927539</v>
      </c>
      <c r="AF168" s="61">
        <f t="shared" si="20"/>
        <v>0.36231884057971014</v>
      </c>
      <c r="AG168" s="63">
        <f t="shared" si="20"/>
        <v>0.36231884057971014</v>
      </c>
    </row>
    <row r="169" spans="1:33" hidden="1" outlineLevel="1" x14ac:dyDescent="0.3">
      <c r="A169" s="57">
        <f t="shared" si="21"/>
        <v>42193</v>
      </c>
      <c r="B169" s="58"/>
      <c r="C169" s="59">
        <f t="shared" si="19"/>
        <v>1.3800322061191626</v>
      </c>
      <c r="D169" s="60">
        <f t="shared" si="20"/>
        <v>2.8985507246376812E-2</v>
      </c>
      <c r="E169" s="60">
        <f t="shared" si="20"/>
        <v>5.7971014492753624E-2</v>
      </c>
      <c r="F169" s="60">
        <f t="shared" si="20"/>
        <v>1.173913043478261</v>
      </c>
      <c r="G169" s="60">
        <f t="shared" si="20"/>
        <v>1.173913043478261</v>
      </c>
      <c r="H169" s="60">
        <f t="shared" si="20"/>
        <v>1.2318840579710144</v>
      </c>
      <c r="I169" s="60">
        <f t="shared" si="20"/>
        <v>0.14492753623188406</v>
      </c>
      <c r="J169" s="60">
        <f t="shared" si="20"/>
        <v>8.6956521739130432E-2</v>
      </c>
      <c r="K169" s="60">
        <f t="shared" si="20"/>
        <v>4.3478260869565216E-2</v>
      </c>
      <c r="L169" s="60">
        <f t="shared" si="20"/>
        <v>5.7971014492753624E-2</v>
      </c>
      <c r="M169" s="60">
        <f t="shared" si="20"/>
        <v>8.6956521739130432E-2</v>
      </c>
      <c r="N169" s="60">
        <f t="shared" si="20"/>
        <v>0.10144927536231885</v>
      </c>
      <c r="O169" s="60">
        <f t="shared" si="20"/>
        <v>0.18840579710144928</v>
      </c>
      <c r="P169" s="60">
        <f t="shared" si="20"/>
        <v>0.13043478260869565</v>
      </c>
      <c r="Q169" s="60">
        <f t="shared" si="20"/>
        <v>1.3623188405797102</v>
      </c>
      <c r="R169" s="60">
        <f t="shared" si="20"/>
        <v>1.3768115942028984</v>
      </c>
      <c r="S169" s="60">
        <f t="shared" si="20"/>
        <v>8.6956521739130432E-2</v>
      </c>
      <c r="T169" s="60">
        <f t="shared" si="20"/>
        <v>0.43478260869565216</v>
      </c>
      <c r="U169" s="60">
        <f t="shared" si="20"/>
        <v>0.40579710144927539</v>
      </c>
      <c r="V169" s="60">
        <f t="shared" si="20"/>
        <v>0.50724637681159424</v>
      </c>
      <c r="W169" s="60">
        <f t="shared" si="20"/>
        <v>0.2318840579710145</v>
      </c>
      <c r="X169" s="60">
        <f t="shared" si="20"/>
        <v>0.27536231884057971</v>
      </c>
      <c r="Y169" s="61">
        <f t="shared" si="20"/>
        <v>0.2608695652173913</v>
      </c>
      <c r="Z169" s="63">
        <f t="shared" si="20"/>
        <v>0.3188405797101449</v>
      </c>
      <c r="AA169" s="63">
        <f t="shared" si="20"/>
        <v>0.37681159420289856</v>
      </c>
      <c r="AB169" s="61">
        <f t="shared" si="20"/>
        <v>0.43478260869565216</v>
      </c>
      <c r="AC169" s="61">
        <f t="shared" si="20"/>
        <v>0.33333333333333331</v>
      </c>
      <c r="AD169" s="62">
        <f t="shared" si="20"/>
        <v>0.34782608695652173</v>
      </c>
      <c r="AE169" s="62">
        <f t="shared" si="20"/>
        <v>0.42028985507246375</v>
      </c>
      <c r="AF169" s="61">
        <f t="shared" si="20"/>
        <v>0.37681159420289856</v>
      </c>
      <c r="AG169" s="63">
        <f t="shared" si="20"/>
        <v>0.36231884057971014</v>
      </c>
    </row>
    <row r="170" spans="1:33" hidden="1" outlineLevel="1" x14ac:dyDescent="0.3">
      <c r="A170" s="57">
        <f t="shared" si="21"/>
        <v>42200</v>
      </c>
      <c r="B170" s="58"/>
      <c r="C170" s="59">
        <f t="shared" si="19"/>
        <v>1.1545893719806763</v>
      </c>
      <c r="D170" s="60">
        <f t="shared" si="20"/>
        <v>4.3478260869565216E-2</v>
      </c>
      <c r="E170" s="60">
        <f t="shared" si="20"/>
        <v>7.2463768115942032E-2</v>
      </c>
      <c r="F170" s="60">
        <f t="shared" si="20"/>
        <v>1.1884057971014492</v>
      </c>
      <c r="G170" s="60">
        <f t="shared" si="20"/>
        <v>1.1884057971014492</v>
      </c>
      <c r="H170" s="60">
        <f t="shared" si="20"/>
        <v>1.2463768115942029</v>
      </c>
      <c r="I170" s="60">
        <f t="shared" si="20"/>
        <v>0.14492753623188406</v>
      </c>
      <c r="J170" s="60">
        <f t="shared" si="20"/>
        <v>7.2463768115942032E-2</v>
      </c>
      <c r="K170" s="60">
        <f t="shared" si="20"/>
        <v>2.8985507246376812E-2</v>
      </c>
      <c r="L170" s="60">
        <f t="shared" si="20"/>
        <v>4.3478260869565216E-2</v>
      </c>
      <c r="M170" s="60">
        <f t="shared" si="20"/>
        <v>7.2463768115942032E-2</v>
      </c>
      <c r="N170" s="60">
        <f t="shared" si="20"/>
        <v>8.6956521739130432E-2</v>
      </c>
      <c r="O170" s="60">
        <f t="shared" si="20"/>
        <v>0.17391304347826086</v>
      </c>
      <c r="P170" s="60">
        <f t="shared" si="20"/>
        <v>0.15942028985507245</v>
      </c>
      <c r="Q170" s="60">
        <f t="shared" si="20"/>
        <v>8.6956521739130432E-2</v>
      </c>
      <c r="R170" s="60">
        <f t="shared" si="20"/>
        <v>0.10144927536231885</v>
      </c>
      <c r="S170" s="60">
        <f t="shared" si="20"/>
        <v>0.11594202898550725</v>
      </c>
      <c r="T170" s="60">
        <f t="shared" si="20"/>
        <v>0.46376811594202899</v>
      </c>
      <c r="U170" s="60">
        <f t="shared" si="20"/>
        <v>0.40579710144927539</v>
      </c>
      <c r="V170" s="60">
        <f t="shared" si="20"/>
        <v>0.50724637681159424</v>
      </c>
      <c r="W170" s="60">
        <f t="shared" si="20"/>
        <v>0.2318840579710145</v>
      </c>
      <c r="X170" s="60">
        <f t="shared" si="20"/>
        <v>0.28985507246376813</v>
      </c>
      <c r="Y170" s="61">
        <f t="shared" si="20"/>
        <v>0.30434782608695654</v>
      </c>
      <c r="Z170" s="63">
        <f t="shared" si="20"/>
        <v>0.37681159420289856</v>
      </c>
      <c r="AA170" s="63">
        <f t="shared" si="20"/>
        <v>0.43478260869565216</v>
      </c>
      <c r="AB170" s="61">
        <f t="shared" si="20"/>
        <v>0.49275362318840582</v>
      </c>
      <c r="AC170" s="61">
        <f t="shared" si="20"/>
        <v>0.39130434782608697</v>
      </c>
      <c r="AD170" s="62">
        <f t="shared" si="20"/>
        <v>0.40579710144927539</v>
      </c>
      <c r="AE170" s="62">
        <f t="shared" si="20"/>
        <v>0.47826086956521741</v>
      </c>
      <c r="AF170" s="61">
        <f t="shared" si="20"/>
        <v>0.40579710144927539</v>
      </c>
      <c r="AG170" s="63">
        <f t="shared" si="20"/>
        <v>0.37681159420289856</v>
      </c>
    </row>
    <row r="171" spans="1:33" hidden="1" outlineLevel="1" x14ac:dyDescent="0.3">
      <c r="A171" s="57">
        <f t="shared" si="21"/>
        <v>42207</v>
      </c>
      <c r="B171" s="58"/>
      <c r="C171" s="59">
        <f t="shared" si="19"/>
        <v>1.4299516908212559</v>
      </c>
      <c r="D171" s="60">
        <f t="shared" si="20"/>
        <v>2.8985507246376812E-2</v>
      </c>
      <c r="E171" s="60">
        <f t="shared" si="20"/>
        <v>5.7971014492753624E-2</v>
      </c>
      <c r="F171" s="60">
        <f t="shared" si="20"/>
        <v>1.173913043478261</v>
      </c>
      <c r="G171" s="60">
        <f t="shared" si="20"/>
        <v>1.2173913043478262</v>
      </c>
      <c r="H171" s="60">
        <f t="shared" si="20"/>
        <v>1.3333333333333333</v>
      </c>
      <c r="I171" s="60">
        <f t="shared" si="20"/>
        <v>0.20289855072463769</v>
      </c>
      <c r="J171" s="60">
        <f t="shared" si="20"/>
        <v>0.14492753623188406</v>
      </c>
      <c r="K171" s="60">
        <f t="shared" si="20"/>
        <v>1.0144927536231885</v>
      </c>
      <c r="L171" s="60">
        <f t="shared" si="20"/>
        <v>1.0289855072463767</v>
      </c>
      <c r="M171" s="60">
        <f t="shared" si="20"/>
        <v>0.10144927536231885</v>
      </c>
      <c r="N171" s="60">
        <f t="shared" si="20"/>
        <v>0.10144927536231885</v>
      </c>
      <c r="O171" s="60">
        <f t="shared" si="20"/>
        <v>0.17391304347826086</v>
      </c>
      <c r="P171" s="60">
        <f t="shared" si="20"/>
        <v>0.13043478260869565</v>
      </c>
      <c r="Q171" s="60">
        <f t="shared" si="20"/>
        <v>8.6956521739130432E-2</v>
      </c>
      <c r="R171" s="60">
        <f t="shared" si="20"/>
        <v>8.6956521739130432E-2</v>
      </c>
      <c r="S171" s="60">
        <f t="shared" si="20"/>
        <v>0.10144927536231885</v>
      </c>
      <c r="T171" s="60">
        <f t="shared" si="20"/>
        <v>0.44927536231884058</v>
      </c>
      <c r="U171" s="60">
        <f t="shared" si="20"/>
        <v>0.40579710144927539</v>
      </c>
      <c r="V171" s="60">
        <f t="shared" si="20"/>
        <v>0.50724637681159424</v>
      </c>
      <c r="W171" s="60">
        <f t="shared" si="20"/>
        <v>0.2318840579710145</v>
      </c>
      <c r="X171" s="60">
        <f t="shared" si="20"/>
        <v>0.28985507246376813</v>
      </c>
      <c r="Y171" s="61">
        <f t="shared" si="20"/>
        <v>0.3188405797101449</v>
      </c>
      <c r="Z171" s="63">
        <f t="shared" si="20"/>
        <v>0.39130434782608697</v>
      </c>
      <c r="AA171" s="63">
        <f t="shared" si="20"/>
        <v>0.44927536231884058</v>
      </c>
      <c r="AB171" s="61">
        <f t="shared" si="20"/>
        <v>0.57971014492753625</v>
      </c>
      <c r="AC171" s="61">
        <f t="shared" si="20"/>
        <v>0.46376811594202899</v>
      </c>
      <c r="AD171" s="62">
        <f t="shared" si="20"/>
        <v>0.43478260869565216</v>
      </c>
      <c r="AE171" s="62">
        <f t="shared" si="20"/>
        <v>0.50724637681159424</v>
      </c>
      <c r="AF171" s="61">
        <f t="shared" si="20"/>
        <v>0.43478260869565216</v>
      </c>
      <c r="AG171" s="63">
        <f t="shared" si="20"/>
        <v>0.42028985507246375</v>
      </c>
    </row>
    <row r="172" spans="1:33" hidden="1" outlineLevel="1" x14ac:dyDescent="0.3">
      <c r="A172" s="57">
        <f t="shared" si="21"/>
        <v>42214</v>
      </c>
      <c r="B172" s="58"/>
      <c r="C172" s="59">
        <f t="shared" si="19"/>
        <v>1.4782608695652173</v>
      </c>
      <c r="D172" s="60">
        <f t="shared" si="20"/>
        <v>4.3478260869565216E-2</v>
      </c>
      <c r="E172" s="60">
        <f t="shared" si="20"/>
        <v>7.2463768115942032E-2</v>
      </c>
      <c r="F172" s="60">
        <f t="shared" si="20"/>
        <v>1.1884057971014492</v>
      </c>
      <c r="G172" s="60">
        <f t="shared" si="20"/>
        <v>1.2173913043478262</v>
      </c>
      <c r="H172" s="60">
        <f t="shared" si="20"/>
        <v>1.3043478260869565</v>
      </c>
      <c r="I172" s="60">
        <f t="shared" si="20"/>
        <v>0.17391304347826086</v>
      </c>
      <c r="J172" s="60">
        <f t="shared" si="20"/>
        <v>0.10144927536231885</v>
      </c>
      <c r="K172" s="60">
        <f t="shared" ref="D172:AG180" si="22">K17/$C$3</f>
        <v>1</v>
      </c>
      <c r="L172" s="60">
        <f t="shared" si="22"/>
        <v>1.0144927536231885</v>
      </c>
      <c r="M172" s="60">
        <f t="shared" si="22"/>
        <v>8.6956521739130432E-2</v>
      </c>
      <c r="N172" s="60">
        <f t="shared" si="22"/>
        <v>0.18840579710144928</v>
      </c>
      <c r="O172" s="60">
        <f t="shared" si="22"/>
        <v>0.27536231884057971</v>
      </c>
      <c r="P172" s="60">
        <f t="shared" si="22"/>
        <v>0.14492753623188406</v>
      </c>
      <c r="Q172" s="60">
        <f t="shared" si="22"/>
        <v>0.11594202898550725</v>
      </c>
      <c r="R172" s="60">
        <f t="shared" si="22"/>
        <v>0.11594202898550725</v>
      </c>
      <c r="S172" s="60">
        <f t="shared" si="22"/>
        <v>0.13043478260869565</v>
      </c>
      <c r="T172" s="60">
        <f t="shared" si="22"/>
        <v>0.46376811594202899</v>
      </c>
      <c r="U172" s="60">
        <f t="shared" si="22"/>
        <v>0.43478260869565216</v>
      </c>
      <c r="V172" s="60">
        <f t="shared" si="22"/>
        <v>0.56521739130434778</v>
      </c>
      <c r="W172" s="60">
        <f t="shared" si="22"/>
        <v>0.28985507246376813</v>
      </c>
      <c r="X172" s="60">
        <f t="shared" si="22"/>
        <v>0.33333333333333331</v>
      </c>
      <c r="Y172" s="61">
        <f t="shared" si="22"/>
        <v>0.33333333333333331</v>
      </c>
      <c r="Z172" s="63">
        <f t="shared" si="22"/>
        <v>0.39130434782608697</v>
      </c>
      <c r="AA172" s="63">
        <f t="shared" si="22"/>
        <v>0.44927536231884058</v>
      </c>
      <c r="AB172" s="61">
        <f t="shared" si="22"/>
        <v>0.57971014492753625</v>
      </c>
      <c r="AC172" s="61">
        <f t="shared" si="22"/>
        <v>0.46376811594202899</v>
      </c>
      <c r="AD172" s="62">
        <f t="shared" si="22"/>
        <v>0.43478260869565216</v>
      </c>
      <c r="AE172" s="62">
        <f t="shared" si="22"/>
        <v>0.50724637681159424</v>
      </c>
      <c r="AF172" s="61">
        <f t="shared" si="22"/>
        <v>0.44927536231884058</v>
      </c>
      <c r="AG172" s="63">
        <f t="shared" si="22"/>
        <v>0.43478260869565216</v>
      </c>
    </row>
    <row r="173" spans="1:33" hidden="1" outlineLevel="1" x14ac:dyDescent="0.3">
      <c r="A173" s="57">
        <f t="shared" si="21"/>
        <v>42221</v>
      </c>
      <c r="B173" s="58"/>
      <c r="C173" s="59">
        <f t="shared" si="19"/>
        <v>1.4943639291465378</v>
      </c>
      <c r="D173" s="60">
        <f t="shared" si="22"/>
        <v>7.2463768115942032E-2</v>
      </c>
      <c r="E173" s="60">
        <f t="shared" si="22"/>
        <v>0.10144927536231885</v>
      </c>
      <c r="F173" s="60">
        <f t="shared" si="22"/>
        <v>1.2173913043478262</v>
      </c>
      <c r="G173" s="60">
        <f t="shared" si="22"/>
        <v>1.2318840579710144</v>
      </c>
      <c r="H173" s="60">
        <f t="shared" si="22"/>
        <v>1.318840579710145</v>
      </c>
      <c r="I173" s="60">
        <f t="shared" si="22"/>
        <v>0.18840579710144928</v>
      </c>
      <c r="J173" s="60">
        <f t="shared" si="22"/>
        <v>0.11594202898550725</v>
      </c>
      <c r="K173" s="60">
        <f t="shared" si="22"/>
        <v>1</v>
      </c>
      <c r="L173" s="60">
        <f t="shared" si="22"/>
        <v>1.0144927536231885</v>
      </c>
      <c r="M173" s="60">
        <f t="shared" si="22"/>
        <v>0.10144927536231885</v>
      </c>
      <c r="N173" s="60">
        <f t="shared" si="22"/>
        <v>0.20289855072463769</v>
      </c>
      <c r="O173" s="60">
        <f t="shared" si="22"/>
        <v>0.30434782608695654</v>
      </c>
      <c r="P173" s="60">
        <f t="shared" si="22"/>
        <v>0.15942028985507245</v>
      </c>
      <c r="Q173" s="60">
        <f t="shared" si="22"/>
        <v>0.11594202898550725</v>
      </c>
      <c r="R173" s="60">
        <f t="shared" si="22"/>
        <v>0.11594202898550725</v>
      </c>
      <c r="S173" s="60">
        <f t="shared" si="22"/>
        <v>0.13043478260869565</v>
      </c>
      <c r="T173" s="60">
        <f t="shared" si="22"/>
        <v>0.47826086956521741</v>
      </c>
      <c r="U173" s="60">
        <f t="shared" si="22"/>
        <v>0.44927536231884058</v>
      </c>
      <c r="V173" s="60">
        <f t="shared" si="22"/>
        <v>0.55072463768115942</v>
      </c>
      <c r="W173" s="60">
        <f t="shared" si="22"/>
        <v>0.28985507246376813</v>
      </c>
      <c r="X173" s="60">
        <f t="shared" si="22"/>
        <v>0.33333333333333331</v>
      </c>
      <c r="Y173" s="61">
        <f t="shared" si="22"/>
        <v>0.33333333333333331</v>
      </c>
      <c r="Z173" s="63">
        <f t="shared" si="22"/>
        <v>0.39130434782608697</v>
      </c>
      <c r="AA173" s="63">
        <f t="shared" si="22"/>
        <v>0.44927536231884058</v>
      </c>
      <c r="AB173" s="61">
        <f t="shared" si="22"/>
        <v>0.56521739130434778</v>
      </c>
      <c r="AC173" s="61">
        <f t="shared" si="22"/>
        <v>0.44927536231884058</v>
      </c>
      <c r="AD173" s="62">
        <f t="shared" si="22"/>
        <v>0.42028985507246375</v>
      </c>
      <c r="AE173" s="62">
        <f t="shared" si="22"/>
        <v>0.49275362318840582</v>
      </c>
      <c r="AF173" s="61">
        <f t="shared" si="22"/>
        <v>0.43478260869565216</v>
      </c>
      <c r="AG173" s="63">
        <f t="shared" si="22"/>
        <v>0.42028985507246375</v>
      </c>
    </row>
    <row r="174" spans="1:33" hidden="1" outlineLevel="1" x14ac:dyDescent="0.3">
      <c r="A174" s="57">
        <f t="shared" si="21"/>
        <v>42228</v>
      </c>
      <c r="B174" s="58"/>
      <c r="C174" s="59">
        <f t="shared" si="19"/>
        <v>1.6553945249597424</v>
      </c>
      <c r="D174" s="60">
        <f t="shared" si="22"/>
        <v>5.7971014492753624E-2</v>
      </c>
      <c r="E174" s="60">
        <f t="shared" si="22"/>
        <v>8.6956521739130432E-2</v>
      </c>
      <c r="F174" s="60">
        <f t="shared" si="22"/>
        <v>1.2028985507246377</v>
      </c>
      <c r="G174" s="60">
        <f t="shared" si="22"/>
        <v>1.2173913043478262</v>
      </c>
      <c r="H174" s="60">
        <f t="shared" si="22"/>
        <v>1.3043478260869565</v>
      </c>
      <c r="I174" s="60">
        <f t="shared" si="22"/>
        <v>0.20289855072463769</v>
      </c>
      <c r="J174" s="60">
        <f t="shared" si="22"/>
        <v>0.14492753623188406</v>
      </c>
      <c r="K174" s="60">
        <f t="shared" si="22"/>
        <v>1.0289855072463767</v>
      </c>
      <c r="L174" s="60">
        <f t="shared" si="22"/>
        <v>1.0434782608695652</v>
      </c>
      <c r="M174" s="60">
        <f t="shared" si="22"/>
        <v>0.13043478260869565</v>
      </c>
      <c r="N174" s="60">
        <f t="shared" si="22"/>
        <v>0.24637681159420291</v>
      </c>
      <c r="O174" s="60">
        <f t="shared" si="22"/>
        <v>0.34782608695652173</v>
      </c>
      <c r="P174" s="60">
        <f t="shared" si="22"/>
        <v>0.44927536231884058</v>
      </c>
      <c r="Q174" s="60">
        <f t="shared" si="22"/>
        <v>0.42028985507246375</v>
      </c>
      <c r="R174" s="60">
        <f t="shared" si="22"/>
        <v>0.42028985507246375</v>
      </c>
      <c r="S174" s="60">
        <f t="shared" si="22"/>
        <v>0.43478260869565216</v>
      </c>
      <c r="T174" s="60">
        <f t="shared" si="22"/>
        <v>0.49275362318840582</v>
      </c>
      <c r="U174" s="60">
        <f t="shared" si="22"/>
        <v>0.44927536231884058</v>
      </c>
      <c r="V174" s="60">
        <f t="shared" si="22"/>
        <v>0.53623188405797106</v>
      </c>
      <c r="W174" s="60">
        <f t="shared" si="22"/>
        <v>0.27536231884057971</v>
      </c>
      <c r="X174" s="60">
        <f t="shared" si="22"/>
        <v>0.3188405797101449</v>
      </c>
      <c r="Y174" s="61">
        <f t="shared" si="22"/>
        <v>0.3188405797101449</v>
      </c>
      <c r="Z174" s="63">
        <f t="shared" si="22"/>
        <v>0.42028985507246375</v>
      </c>
      <c r="AA174" s="63">
        <f t="shared" si="22"/>
        <v>0.47826086956521741</v>
      </c>
      <c r="AB174" s="61">
        <f t="shared" si="22"/>
        <v>0.59420289855072461</v>
      </c>
      <c r="AC174" s="61">
        <f t="shared" si="22"/>
        <v>0.44927536231884058</v>
      </c>
      <c r="AD174" s="62">
        <f t="shared" si="22"/>
        <v>0.43478260869565216</v>
      </c>
      <c r="AE174" s="62">
        <f t="shared" si="22"/>
        <v>0.50724637681159424</v>
      </c>
      <c r="AF174" s="61">
        <f t="shared" si="22"/>
        <v>0.44927536231884058</v>
      </c>
      <c r="AG174" s="63">
        <f t="shared" si="22"/>
        <v>0.43478260869565216</v>
      </c>
    </row>
    <row r="175" spans="1:33" hidden="1" outlineLevel="1" x14ac:dyDescent="0.3">
      <c r="A175" s="57">
        <f t="shared" si="21"/>
        <v>42235</v>
      </c>
      <c r="B175" s="58"/>
      <c r="C175" s="59">
        <f t="shared" si="19"/>
        <v>1.7971014492753623</v>
      </c>
      <c r="D175" s="60">
        <f t="shared" si="22"/>
        <v>5.7971014492753624E-2</v>
      </c>
      <c r="E175" s="60">
        <f t="shared" si="22"/>
        <v>8.6956521739130432E-2</v>
      </c>
      <c r="F175" s="60">
        <f t="shared" si="22"/>
        <v>1.2028985507246377</v>
      </c>
      <c r="G175" s="60">
        <f t="shared" si="22"/>
        <v>1.2173913043478262</v>
      </c>
      <c r="H175" s="60">
        <f t="shared" si="22"/>
        <v>1.3043478260869565</v>
      </c>
      <c r="I175" s="60">
        <f t="shared" si="22"/>
        <v>0.21739130434782608</v>
      </c>
      <c r="J175" s="60">
        <f t="shared" si="22"/>
        <v>0.20289855072463769</v>
      </c>
      <c r="K175" s="60">
        <f t="shared" si="22"/>
        <v>1.0724637681159421</v>
      </c>
      <c r="L175" s="60">
        <f t="shared" si="22"/>
        <v>1.0579710144927537</v>
      </c>
      <c r="M175" s="60">
        <f t="shared" si="22"/>
        <v>0.17391304347826086</v>
      </c>
      <c r="N175" s="60">
        <f t="shared" si="22"/>
        <v>0.27536231884057971</v>
      </c>
      <c r="O175" s="60">
        <f t="shared" si="22"/>
        <v>0.37681159420289856</v>
      </c>
      <c r="P175" s="60">
        <f t="shared" si="22"/>
        <v>0.43478260869565216</v>
      </c>
      <c r="Q175" s="60">
        <f t="shared" si="22"/>
        <v>0.40579710144927539</v>
      </c>
      <c r="R175" s="60">
        <f t="shared" si="22"/>
        <v>0.40579710144927539</v>
      </c>
      <c r="S175" s="60">
        <f t="shared" si="22"/>
        <v>0.42028985507246375</v>
      </c>
      <c r="T175" s="60">
        <f t="shared" si="22"/>
        <v>0.46376811594202899</v>
      </c>
      <c r="U175" s="60">
        <f t="shared" si="22"/>
        <v>0.43478260869565216</v>
      </c>
      <c r="V175" s="60">
        <f t="shared" si="22"/>
        <v>0.52173913043478259</v>
      </c>
      <c r="W175" s="60">
        <f t="shared" si="22"/>
        <v>0.30434782608695654</v>
      </c>
      <c r="X175" s="60">
        <f t="shared" si="22"/>
        <v>0.34782608695652173</v>
      </c>
      <c r="Y175" s="61">
        <f t="shared" si="22"/>
        <v>0.34782608695652173</v>
      </c>
      <c r="Z175" s="63">
        <f t="shared" si="22"/>
        <v>0.47826086956521741</v>
      </c>
      <c r="AA175" s="63">
        <f t="shared" si="22"/>
        <v>0.59420289855072461</v>
      </c>
      <c r="AB175" s="61">
        <f t="shared" si="22"/>
        <v>0.71014492753623193</v>
      </c>
      <c r="AC175" s="61">
        <f t="shared" si="22"/>
        <v>0.57971014492753625</v>
      </c>
      <c r="AD175" s="62">
        <f t="shared" si="22"/>
        <v>0.59420289855072461</v>
      </c>
      <c r="AE175" s="62">
        <f t="shared" si="22"/>
        <v>0.6811594202898551</v>
      </c>
      <c r="AF175" s="61">
        <f t="shared" si="22"/>
        <v>0.60869565217391308</v>
      </c>
      <c r="AG175" s="63">
        <f t="shared" si="22"/>
        <v>0.59420289855072461</v>
      </c>
    </row>
    <row r="176" spans="1:33" hidden="1" outlineLevel="1" x14ac:dyDescent="0.3">
      <c r="A176" s="57">
        <f t="shared" si="21"/>
        <v>42242</v>
      </c>
      <c r="B176" s="58"/>
      <c r="C176" s="59">
        <f t="shared" si="19"/>
        <v>1.7085346215780999</v>
      </c>
      <c r="D176" s="60">
        <f t="shared" si="22"/>
        <v>5.7971014492753624E-2</v>
      </c>
      <c r="E176" s="60">
        <f t="shared" si="22"/>
        <v>8.6956521739130432E-2</v>
      </c>
      <c r="F176" s="60">
        <f t="shared" si="22"/>
        <v>1.2028985507246377</v>
      </c>
      <c r="G176" s="60">
        <f t="shared" si="22"/>
        <v>1.2463768115942029</v>
      </c>
      <c r="H176" s="60">
        <f t="shared" si="22"/>
        <v>1.3478260869565217</v>
      </c>
      <c r="I176" s="60">
        <f t="shared" si="22"/>
        <v>0.2608695652173913</v>
      </c>
      <c r="J176" s="60">
        <f t="shared" si="22"/>
        <v>0.21739130434782608</v>
      </c>
      <c r="K176" s="60">
        <f t="shared" si="22"/>
        <v>1.0724637681159421</v>
      </c>
      <c r="L176" s="60">
        <f t="shared" si="22"/>
        <v>1.0869565217391304</v>
      </c>
      <c r="M176" s="60">
        <f t="shared" si="22"/>
        <v>0.18840579710144928</v>
      </c>
      <c r="N176" s="60">
        <f t="shared" si="22"/>
        <v>0.28985507246376813</v>
      </c>
      <c r="O176" s="60">
        <f t="shared" si="22"/>
        <v>0.39130434782608697</v>
      </c>
      <c r="P176" s="60">
        <f t="shared" si="22"/>
        <v>0.14492753623188406</v>
      </c>
      <c r="Q176" s="60">
        <f t="shared" si="22"/>
        <v>0.11594202898550725</v>
      </c>
      <c r="R176" s="60">
        <f t="shared" si="22"/>
        <v>0.11594202898550725</v>
      </c>
      <c r="S176" s="60">
        <f t="shared" si="22"/>
        <v>0.13043478260869565</v>
      </c>
      <c r="T176" s="60">
        <f t="shared" si="22"/>
        <v>0.44927536231884058</v>
      </c>
      <c r="U176" s="60">
        <f t="shared" si="22"/>
        <v>0.44927536231884058</v>
      </c>
      <c r="V176" s="60">
        <f t="shared" si="22"/>
        <v>0.53623188405797106</v>
      </c>
      <c r="W176" s="60">
        <f t="shared" si="22"/>
        <v>0.33333333333333331</v>
      </c>
      <c r="X176" s="60">
        <f t="shared" si="22"/>
        <v>0.40579710144927539</v>
      </c>
      <c r="Y176" s="61">
        <f t="shared" si="22"/>
        <v>0.40579710144927539</v>
      </c>
      <c r="Z176" s="63">
        <f t="shared" si="22"/>
        <v>0.47826086956521741</v>
      </c>
      <c r="AA176" s="63">
        <f t="shared" si="22"/>
        <v>0.59420289855072461</v>
      </c>
      <c r="AB176" s="61">
        <f t="shared" si="22"/>
        <v>0.6811594202898551</v>
      </c>
      <c r="AC176" s="61">
        <f t="shared" si="22"/>
        <v>0.59420289855072461</v>
      </c>
      <c r="AD176" s="62">
        <f t="shared" si="22"/>
        <v>0.59420289855072461</v>
      </c>
      <c r="AE176" s="62">
        <f t="shared" si="22"/>
        <v>0.6811594202898551</v>
      </c>
      <c r="AF176" s="61">
        <f t="shared" si="22"/>
        <v>0.62318840579710144</v>
      </c>
      <c r="AG176" s="63">
        <f t="shared" si="22"/>
        <v>0.59420289855072461</v>
      </c>
    </row>
    <row r="177" spans="1:33" hidden="1" outlineLevel="1" x14ac:dyDescent="0.3">
      <c r="A177" s="57">
        <f t="shared" si="21"/>
        <v>42249</v>
      </c>
      <c r="B177" s="58"/>
      <c r="C177" s="59">
        <f t="shared" si="19"/>
        <v>1.8405797101449275</v>
      </c>
      <c r="D177" s="60">
        <f t="shared" si="22"/>
        <v>5.7971014492753624E-2</v>
      </c>
      <c r="E177" s="60">
        <f t="shared" si="22"/>
        <v>8.6956521739130432E-2</v>
      </c>
      <c r="F177" s="60">
        <f t="shared" si="22"/>
        <v>1.2028985507246377</v>
      </c>
      <c r="G177" s="60">
        <f t="shared" si="22"/>
        <v>1.2318840579710144</v>
      </c>
      <c r="H177" s="60">
        <f t="shared" si="22"/>
        <v>1.3333333333333333</v>
      </c>
      <c r="I177" s="60">
        <f t="shared" si="22"/>
        <v>0.27536231884057971</v>
      </c>
      <c r="J177" s="60">
        <f t="shared" si="22"/>
        <v>0.2318840579710145</v>
      </c>
      <c r="K177" s="60">
        <f t="shared" si="22"/>
        <v>1.0724637681159421</v>
      </c>
      <c r="L177" s="60">
        <f t="shared" si="22"/>
        <v>1.2753623188405796</v>
      </c>
      <c r="M177" s="60">
        <f t="shared" si="22"/>
        <v>0.39130434782608697</v>
      </c>
      <c r="N177" s="60">
        <f t="shared" si="22"/>
        <v>0.53623188405797106</v>
      </c>
      <c r="O177" s="60">
        <f t="shared" si="22"/>
        <v>0.65217391304347827</v>
      </c>
      <c r="P177" s="60">
        <f t="shared" si="22"/>
        <v>0.15942028985507245</v>
      </c>
      <c r="Q177" s="60">
        <f t="shared" si="22"/>
        <v>0.11594202898550725</v>
      </c>
      <c r="R177" s="60">
        <f t="shared" si="22"/>
        <v>0.11594202898550725</v>
      </c>
      <c r="S177" s="60">
        <f t="shared" si="22"/>
        <v>0.13043478260869565</v>
      </c>
      <c r="T177" s="60">
        <f t="shared" si="22"/>
        <v>0.46376811594202899</v>
      </c>
      <c r="U177" s="60">
        <f t="shared" si="22"/>
        <v>0.50724637681159424</v>
      </c>
      <c r="V177" s="60">
        <f t="shared" si="22"/>
        <v>0.57971014492753625</v>
      </c>
      <c r="W177" s="60">
        <f t="shared" si="22"/>
        <v>0.37681159420289856</v>
      </c>
      <c r="X177" s="60">
        <f t="shared" si="22"/>
        <v>0.42028985507246375</v>
      </c>
      <c r="Y177" s="61">
        <f t="shared" si="22"/>
        <v>0.40579710144927539</v>
      </c>
      <c r="Z177" s="63">
        <f t="shared" si="22"/>
        <v>0.47826086956521741</v>
      </c>
      <c r="AA177" s="63">
        <f t="shared" si="22"/>
        <v>0.59420289855072461</v>
      </c>
      <c r="AB177" s="61">
        <f t="shared" si="22"/>
        <v>0.6811594202898551</v>
      </c>
      <c r="AC177" s="61">
        <f t="shared" si="22"/>
        <v>0.59420289855072461</v>
      </c>
      <c r="AD177" s="62">
        <f t="shared" si="22"/>
        <v>0.59420289855072461</v>
      </c>
      <c r="AE177" s="62">
        <f t="shared" si="22"/>
        <v>0.71014492753623193</v>
      </c>
      <c r="AF177" s="61">
        <f t="shared" si="22"/>
        <v>0.65217391304347827</v>
      </c>
      <c r="AG177" s="63">
        <f t="shared" si="22"/>
        <v>0.6376811594202898</v>
      </c>
    </row>
    <row r="178" spans="1:33" hidden="1" outlineLevel="1" x14ac:dyDescent="0.3">
      <c r="A178" s="57">
        <f t="shared" si="21"/>
        <v>42256</v>
      </c>
      <c r="B178" s="58"/>
      <c r="C178" s="59">
        <f t="shared" si="19"/>
        <v>1.9597423510466989</v>
      </c>
      <c r="D178" s="60">
        <f t="shared" si="22"/>
        <v>5.7971014492753624E-2</v>
      </c>
      <c r="E178" s="60">
        <f t="shared" si="22"/>
        <v>8.6956521739130432E-2</v>
      </c>
      <c r="F178" s="60">
        <f t="shared" si="22"/>
        <v>1.2028985507246377</v>
      </c>
      <c r="G178" s="60">
        <f t="shared" si="22"/>
        <v>1.2463768115942029</v>
      </c>
      <c r="H178" s="60">
        <f t="shared" si="22"/>
        <v>1.3623188405797102</v>
      </c>
      <c r="I178" s="60">
        <f t="shared" si="22"/>
        <v>0.34782608695652173</v>
      </c>
      <c r="J178" s="60">
        <f t="shared" si="22"/>
        <v>0.28985507246376813</v>
      </c>
      <c r="K178" s="60">
        <f t="shared" si="22"/>
        <v>1.1014492753623188</v>
      </c>
      <c r="L178" s="60">
        <f t="shared" si="22"/>
        <v>1.318840579710145</v>
      </c>
      <c r="M178" s="60">
        <f t="shared" si="22"/>
        <v>0.43478260869565216</v>
      </c>
      <c r="N178" s="60">
        <f t="shared" si="22"/>
        <v>0.73913043478260865</v>
      </c>
      <c r="O178" s="60">
        <f t="shared" si="22"/>
        <v>0.84057971014492749</v>
      </c>
      <c r="P178" s="60">
        <f t="shared" si="22"/>
        <v>0.28985507246376813</v>
      </c>
      <c r="Q178" s="60">
        <f t="shared" si="22"/>
        <v>0.18840579710144928</v>
      </c>
      <c r="R178" s="60">
        <f t="shared" si="22"/>
        <v>0.15942028985507245</v>
      </c>
      <c r="S178" s="60">
        <f t="shared" si="22"/>
        <v>0.15942028985507245</v>
      </c>
      <c r="T178" s="60">
        <f t="shared" si="22"/>
        <v>0.50724637681159424</v>
      </c>
      <c r="U178" s="60">
        <f t="shared" si="22"/>
        <v>0.50724637681159424</v>
      </c>
      <c r="V178" s="60">
        <f t="shared" si="22"/>
        <v>0.59420289855072461</v>
      </c>
      <c r="W178" s="60">
        <f t="shared" si="22"/>
        <v>0.39130434782608697</v>
      </c>
      <c r="X178" s="60">
        <f t="shared" si="22"/>
        <v>0.43478260869565216</v>
      </c>
      <c r="Y178" s="61">
        <f t="shared" si="22"/>
        <v>0.42028985507246375</v>
      </c>
      <c r="Z178" s="63">
        <f t="shared" si="22"/>
        <v>0.42028985507246375</v>
      </c>
      <c r="AA178" s="63">
        <f t="shared" si="22"/>
        <v>0.55072463768115942</v>
      </c>
      <c r="AB178" s="61">
        <f t="shared" si="22"/>
        <v>0.66666666666666663</v>
      </c>
      <c r="AC178" s="61">
        <f t="shared" si="22"/>
        <v>0.62318840579710144</v>
      </c>
      <c r="AD178" s="62">
        <f t="shared" si="22"/>
        <v>0.59420289855072461</v>
      </c>
      <c r="AE178" s="62">
        <f t="shared" si="22"/>
        <v>0.75362318840579712</v>
      </c>
      <c r="AF178" s="61">
        <f t="shared" si="22"/>
        <v>0.6811594202898551</v>
      </c>
      <c r="AG178" s="63">
        <f t="shared" si="22"/>
        <v>0.66666666666666663</v>
      </c>
    </row>
    <row r="179" spans="1:33" hidden="1" outlineLevel="1" x14ac:dyDescent="0.3">
      <c r="A179" s="57">
        <f t="shared" si="21"/>
        <v>42263</v>
      </c>
      <c r="B179" s="58"/>
      <c r="C179" s="59">
        <f t="shared" si="19"/>
        <v>2.0483091787439616</v>
      </c>
      <c r="D179" s="60">
        <f t="shared" si="22"/>
        <v>7.2463768115942032E-2</v>
      </c>
      <c r="E179" s="60">
        <f t="shared" si="22"/>
        <v>0.10144927536231885</v>
      </c>
      <c r="F179" s="60">
        <f t="shared" si="22"/>
        <v>1.2028985507246377</v>
      </c>
      <c r="G179" s="60">
        <f t="shared" si="22"/>
        <v>1.2318840579710144</v>
      </c>
      <c r="H179" s="60">
        <f t="shared" si="22"/>
        <v>1.3478260869565217</v>
      </c>
      <c r="I179" s="60">
        <f t="shared" si="22"/>
        <v>0.34782608695652173</v>
      </c>
      <c r="J179" s="60">
        <f t="shared" si="22"/>
        <v>0.33333333333333331</v>
      </c>
      <c r="K179" s="60">
        <f t="shared" si="22"/>
        <v>1.1014492753623188</v>
      </c>
      <c r="L179" s="60">
        <f t="shared" si="22"/>
        <v>1.318840579710145</v>
      </c>
      <c r="M179" s="60">
        <f t="shared" si="22"/>
        <v>0.60869565217391308</v>
      </c>
      <c r="N179" s="60">
        <f t="shared" si="22"/>
        <v>0.73913043478260865</v>
      </c>
      <c r="O179" s="60">
        <f t="shared" si="22"/>
        <v>0.84057971014492749</v>
      </c>
      <c r="P179" s="60">
        <f t="shared" si="22"/>
        <v>0.30434782608695654</v>
      </c>
      <c r="Q179" s="60">
        <f t="shared" si="22"/>
        <v>0.21739130434782608</v>
      </c>
      <c r="R179" s="60">
        <f t="shared" si="22"/>
        <v>0.18840579710144928</v>
      </c>
      <c r="S179" s="60">
        <f t="shared" si="22"/>
        <v>0.18840579710144928</v>
      </c>
      <c r="T179" s="60">
        <f t="shared" si="22"/>
        <v>0.53623188405797106</v>
      </c>
      <c r="U179" s="60">
        <f t="shared" si="22"/>
        <v>0.53623188405797106</v>
      </c>
      <c r="V179" s="60">
        <f t="shared" si="22"/>
        <v>0.62318840579710144</v>
      </c>
      <c r="W179" s="60">
        <f t="shared" si="22"/>
        <v>0.52173913043478259</v>
      </c>
      <c r="X179" s="60">
        <f t="shared" si="22"/>
        <v>0.55072463768115942</v>
      </c>
      <c r="Y179" s="61">
        <f t="shared" si="22"/>
        <v>0.44927536231884058</v>
      </c>
      <c r="Z179" s="63">
        <f t="shared" si="22"/>
        <v>0.44927536231884058</v>
      </c>
      <c r="AA179" s="63">
        <f t="shared" si="22"/>
        <v>0.59420289855072461</v>
      </c>
      <c r="AB179" s="61">
        <f t="shared" si="22"/>
        <v>0.69565217391304346</v>
      </c>
      <c r="AC179" s="61">
        <f t="shared" si="22"/>
        <v>0.6376811594202898</v>
      </c>
      <c r="AD179" s="62">
        <f t="shared" si="22"/>
        <v>0.65217391304347827</v>
      </c>
      <c r="AE179" s="62">
        <f t="shared" si="22"/>
        <v>0.75362318840579712</v>
      </c>
      <c r="AF179" s="61">
        <f t="shared" si="22"/>
        <v>0.65217391304347827</v>
      </c>
      <c r="AG179" s="63">
        <f t="shared" si="22"/>
        <v>0.6376811594202898</v>
      </c>
    </row>
    <row r="180" spans="1:33" hidden="1" outlineLevel="1" x14ac:dyDescent="0.3">
      <c r="A180" s="57">
        <f t="shared" si="21"/>
        <v>42270</v>
      </c>
      <c r="B180" s="58"/>
      <c r="C180" s="59">
        <f t="shared" si="19"/>
        <v>2.032206119162641</v>
      </c>
      <c r="D180" s="60">
        <f t="shared" si="22"/>
        <v>0.10144927536231885</v>
      </c>
      <c r="E180" s="60">
        <f t="shared" si="22"/>
        <v>0.13043478260869565</v>
      </c>
      <c r="F180" s="60">
        <f t="shared" si="22"/>
        <v>1.2318840579710144</v>
      </c>
      <c r="G180" s="60">
        <f t="shared" si="22"/>
        <v>1.2608695652173914</v>
      </c>
      <c r="H180" s="60">
        <f t="shared" si="22"/>
        <v>1.3333333333333333</v>
      </c>
      <c r="I180" s="60">
        <f t="shared" si="22"/>
        <v>0.33333333333333331</v>
      </c>
      <c r="J180" s="60">
        <f t="shared" si="22"/>
        <v>0.33333333333333331</v>
      </c>
      <c r="K180" s="60">
        <f t="shared" si="22"/>
        <v>1.1159420289855073</v>
      </c>
      <c r="L180" s="60">
        <f t="shared" si="22"/>
        <v>1.1884057971014492</v>
      </c>
      <c r="M180" s="60">
        <f t="shared" si="22"/>
        <v>0.28985507246376813</v>
      </c>
      <c r="N180" s="60">
        <f t="shared" si="22"/>
        <v>0.59420289855072461</v>
      </c>
      <c r="O180" s="60">
        <f t="shared" si="22"/>
        <v>0.69565217391304346</v>
      </c>
      <c r="P180" s="60">
        <f t="shared" si="22"/>
        <v>0.33333333333333331</v>
      </c>
      <c r="Q180" s="60">
        <f t="shared" si="22"/>
        <v>0.24637681159420291</v>
      </c>
      <c r="R180" s="60">
        <f t="shared" ref="D180:AG187" si="23">R25/$C$3</f>
        <v>0.21739130434782608</v>
      </c>
      <c r="S180" s="60">
        <f t="shared" si="23"/>
        <v>0.2318840579710145</v>
      </c>
      <c r="T180" s="60">
        <f t="shared" si="23"/>
        <v>0.60869565217391308</v>
      </c>
      <c r="U180" s="60">
        <f t="shared" si="23"/>
        <v>0.57971014492753625</v>
      </c>
      <c r="V180" s="60">
        <f t="shared" si="23"/>
        <v>0.6376811594202898</v>
      </c>
      <c r="W180" s="60">
        <f t="shared" si="23"/>
        <v>0.52173913043478259</v>
      </c>
      <c r="X180" s="60">
        <f t="shared" si="23"/>
        <v>0.55072463768115942</v>
      </c>
      <c r="Y180" s="61">
        <f t="shared" si="23"/>
        <v>0.44927536231884058</v>
      </c>
      <c r="Z180" s="63">
        <f t="shared" si="23"/>
        <v>0.44927536231884058</v>
      </c>
      <c r="AA180" s="63">
        <f t="shared" si="23"/>
        <v>0.56521739130434778</v>
      </c>
      <c r="AB180" s="61">
        <f t="shared" si="23"/>
        <v>0.66666666666666663</v>
      </c>
      <c r="AC180" s="61">
        <f t="shared" si="23"/>
        <v>0.6376811594202898</v>
      </c>
      <c r="AD180" s="62">
        <f t="shared" si="23"/>
        <v>0.72463768115942029</v>
      </c>
      <c r="AE180" s="62">
        <f t="shared" si="23"/>
        <v>0.82608695652173914</v>
      </c>
      <c r="AF180" s="61">
        <f t="shared" si="23"/>
        <v>0.72463768115942029</v>
      </c>
      <c r="AG180" s="63">
        <f t="shared" si="23"/>
        <v>0.71014492753623193</v>
      </c>
    </row>
    <row r="181" spans="1:33" hidden="1" outlineLevel="1" x14ac:dyDescent="0.3">
      <c r="A181" s="57">
        <f t="shared" si="21"/>
        <v>42277</v>
      </c>
      <c r="B181" s="58"/>
      <c r="C181" s="59">
        <f t="shared" si="19"/>
        <v>2.1932367149758454</v>
      </c>
      <c r="D181" s="60">
        <f t="shared" si="23"/>
        <v>0.11594202898550725</v>
      </c>
      <c r="E181" s="60">
        <f t="shared" si="23"/>
        <v>0.14492753623188406</v>
      </c>
      <c r="F181" s="60">
        <f t="shared" si="23"/>
        <v>1.2463768115942029</v>
      </c>
      <c r="G181" s="60">
        <f t="shared" si="23"/>
        <v>1.2608695652173914</v>
      </c>
      <c r="H181" s="60">
        <f t="shared" si="23"/>
        <v>1.3333333333333333</v>
      </c>
      <c r="I181" s="60">
        <f t="shared" si="23"/>
        <v>0.36231884057971014</v>
      </c>
      <c r="J181" s="60">
        <f t="shared" si="23"/>
        <v>0.34782608695652173</v>
      </c>
      <c r="K181" s="60">
        <f t="shared" si="23"/>
        <v>0.98550724637681164</v>
      </c>
      <c r="L181" s="60">
        <f t="shared" si="23"/>
        <v>1.0434782608695652</v>
      </c>
      <c r="M181" s="60">
        <f t="shared" si="23"/>
        <v>1.1594202898550725</v>
      </c>
      <c r="N181" s="60">
        <f t="shared" si="23"/>
        <v>0.65217391304347827</v>
      </c>
      <c r="O181" s="60">
        <f t="shared" si="23"/>
        <v>0.76811594202898548</v>
      </c>
      <c r="P181" s="60">
        <f t="shared" si="23"/>
        <v>0.34782608695652173</v>
      </c>
      <c r="Q181" s="60">
        <f t="shared" si="23"/>
        <v>0.21739130434782608</v>
      </c>
      <c r="R181" s="60">
        <f t="shared" si="23"/>
        <v>0.20289855072463769</v>
      </c>
      <c r="S181" s="60">
        <f t="shared" si="23"/>
        <v>0.2318840579710145</v>
      </c>
      <c r="T181" s="60">
        <f t="shared" si="23"/>
        <v>0.65217391304347827</v>
      </c>
      <c r="U181" s="60">
        <f t="shared" si="23"/>
        <v>0.65217391304347827</v>
      </c>
      <c r="V181" s="60">
        <f t="shared" si="23"/>
        <v>0.72463768115942029</v>
      </c>
      <c r="W181" s="60">
        <f t="shared" si="23"/>
        <v>0.60869565217391308</v>
      </c>
      <c r="X181" s="60">
        <f t="shared" si="23"/>
        <v>0.62318840579710144</v>
      </c>
      <c r="Y181" s="61">
        <f t="shared" si="23"/>
        <v>0.46376811594202899</v>
      </c>
      <c r="Z181" s="63">
        <f t="shared" si="23"/>
        <v>0.46376811594202899</v>
      </c>
      <c r="AA181" s="63">
        <f t="shared" si="23"/>
        <v>0.57971014492753625</v>
      </c>
      <c r="AB181" s="61">
        <f t="shared" si="23"/>
        <v>0.72463768115942029</v>
      </c>
      <c r="AC181" s="61">
        <f t="shared" si="23"/>
        <v>0.6811594202898551</v>
      </c>
      <c r="AD181" s="62">
        <f t="shared" si="23"/>
        <v>0.73913043478260865</v>
      </c>
      <c r="AE181" s="62">
        <f t="shared" si="23"/>
        <v>0.84057971014492749</v>
      </c>
      <c r="AF181" s="61">
        <f t="shared" si="23"/>
        <v>0.78260869565217395</v>
      </c>
      <c r="AG181" s="63">
        <f t="shared" si="23"/>
        <v>0.78260869565217395</v>
      </c>
    </row>
    <row r="182" spans="1:33" collapsed="1" x14ac:dyDescent="0.3">
      <c r="A182" s="238">
        <f t="shared" si="21"/>
        <v>42975</v>
      </c>
      <c r="B182" s="58"/>
      <c r="C182" s="59">
        <f t="shared" si="19"/>
        <v>0</v>
      </c>
      <c r="D182" s="246"/>
      <c r="E182" s="246"/>
      <c r="F182" s="248"/>
      <c r="G182" s="248"/>
      <c r="H182" s="246"/>
      <c r="I182" s="246"/>
      <c r="J182" s="246"/>
      <c r="K182" s="246"/>
      <c r="L182" s="246"/>
      <c r="M182" s="248"/>
      <c r="N182" s="248"/>
      <c r="O182" s="246"/>
      <c r="P182" s="246"/>
      <c r="Q182" s="246"/>
      <c r="R182" s="246"/>
      <c r="S182" s="246"/>
      <c r="T182" s="248"/>
      <c r="U182" s="248"/>
      <c r="V182" s="246"/>
      <c r="W182" s="246"/>
      <c r="X182" s="246"/>
      <c r="Y182" s="214">
        <f t="shared" si="23"/>
        <v>0</v>
      </c>
      <c r="Z182" s="219">
        <f t="shared" si="23"/>
        <v>0</v>
      </c>
      <c r="AA182" s="219">
        <f t="shared" si="23"/>
        <v>0</v>
      </c>
      <c r="AB182" s="214">
        <f t="shared" si="23"/>
        <v>0</v>
      </c>
      <c r="AC182" s="214">
        <f t="shared" si="23"/>
        <v>0</v>
      </c>
      <c r="AD182" s="214">
        <f t="shared" si="23"/>
        <v>0</v>
      </c>
      <c r="AE182" s="214">
        <f t="shared" si="23"/>
        <v>0</v>
      </c>
      <c r="AF182" s="214">
        <f t="shared" si="23"/>
        <v>0</v>
      </c>
      <c r="AG182" s="219">
        <f t="shared" si="23"/>
        <v>0</v>
      </c>
    </row>
    <row r="183" spans="1:33" x14ac:dyDescent="0.3">
      <c r="A183" s="239">
        <f t="shared" si="21"/>
        <v>42982</v>
      </c>
      <c r="B183" s="58"/>
      <c r="C183" s="59">
        <f t="shared" si="19"/>
        <v>0</v>
      </c>
      <c r="D183" s="248"/>
      <c r="E183" s="248"/>
      <c r="F183" s="248"/>
      <c r="G183" s="248"/>
      <c r="H183" s="248"/>
      <c r="I183" s="248"/>
      <c r="J183" s="248"/>
      <c r="K183" s="248"/>
      <c r="L183" s="248"/>
      <c r="M183" s="248"/>
      <c r="N183" s="248"/>
      <c r="O183" s="248"/>
      <c r="P183" s="248"/>
      <c r="Q183" s="248"/>
      <c r="R183" s="248"/>
      <c r="S183" s="248"/>
      <c r="T183" s="248"/>
      <c r="U183" s="248"/>
      <c r="V183" s="248"/>
      <c r="W183" s="248"/>
      <c r="X183" s="248"/>
      <c r="Y183" s="218">
        <f t="shared" si="23"/>
        <v>0</v>
      </c>
      <c r="Z183" s="219">
        <f t="shared" si="23"/>
        <v>0</v>
      </c>
      <c r="AA183" s="219">
        <f t="shared" si="23"/>
        <v>0</v>
      </c>
      <c r="AB183" s="218">
        <f t="shared" si="23"/>
        <v>0</v>
      </c>
      <c r="AC183" s="218">
        <f t="shared" si="23"/>
        <v>0</v>
      </c>
      <c r="AD183" s="218">
        <f t="shared" si="23"/>
        <v>0</v>
      </c>
      <c r="AE183" s="218">
        <f t="shared" si="23"/>
        <v>0</v>
      </c>
      <c r="AF183" s="218">
        <f t="shared" si="23"/>
        <v>0</v>
      </c>
      <c r="AG183" s="219">
        <f t="shared" si="23"/>
        <v>0</v>
      </c>
    </row>
    <row r="184" spans="1:33" x14ac:dyDescent="0.3">
      <c r="A184" s="239">
        <f t="shared" si="21"/>
        <v>42989</v>
      </c>
      <c r="B184" s="58"/>
      <c r="C184" s="59">
        <f t="shared" si="19"/>
        <v>0</v>
      </c>
      <c r="D184" s="248"/>
      <c r="E184" s="248"/>
      <c r="F184" s="248"/>
      <c r="G184" s="248"/>
      <c r="H184" s="248"/>
      <c r="I184" s="248"/>
      <c r="J184" s="248"/>
      <c r="K184" s="248"/>
      <c r="L184" s="248"/>
      <c r="M184" s="248"/>
      <c r="N184" s="248"/>
      <c r="O184" s="248"/>
      <c r="P184" s="248"/>
      <c r="Q184" s="248"/>
      <c r="R184" s="248"/>
      <c r="S184" s="248"/>
      <c r="T184" s="248"/>
      <c r="U184" s="248"/>
      <c r="V184" s="248"/>
      <c r="W184" s="248"/>
      <c r="X184" s="248"/>
      <c r="Y184" s="218">
        <f t="shared" si="23"/>
        <v>0</v>
      </c>
      <c r="Z184" s="219">
        <f t="shared" si="23"/>
        <v>0</v>
      </c>
      <c r="AA184" s="219">
        <f t="shared" si="23"/>
        <v>0</v>
      </c>
      <c r="AB184" s="218">
        <f t="shared" si="23"/>
        <v>0</v>
      </c>
      <c r="AC184" s="218">
        <f t="shared" si="23"/>
        <v>0</v>
      </c>
      <c r="AD184" s="218">
        <f t="shared" si="23"/>
        <v>0</v>
      </c>
      <c r="AE184" s="218">
        <f t="shared" si="23"/>
        <v>0</v>
      </c>
      <c r="AF184" s="218">
        <f t="shared" si="23"/>
        <v>0</v>
      </c>
      <c r="AG184" s="219">
        <f t="shared" si="23"/>
        <v>0</v>
      </c>
    </row>
    <row r="185" spans="1:33" x14ac:dyDescent="0.3">
      <c r="A185" s="239">
        <f t="shared" si="21"/>
        <v>42996</v>
      </c>
      <c r="B185" s="58"/>
      <c r="C185" s="59">
        <f t="shared" si="19"/>
        <v>0</v>
      </c>
      <c r="D185" s="248"/>
      <c r="E185" s="248"/>
      <c r="F185" s="248"/>
      <c r="G185" s="248"/>
      <c r="H185" s="248"/>
      <c r="I185" s="248"/>
      <c r="J185" s="248"/>
      <c r="K185" s="248"/>
      <c r="L185" s="248"/>
      <c r="M185" s="248"/>
      <c r="N185" s="248"/>
      <c r="O185" s="248"/>
      <c r="P185" s="248"/>
      <c r="Q185" s="248"/>
      <c r="R185" s="248"/>
      <c r="S185" s="248"/>
      <c r="T185" s="248"/>
      <c r="U185" s="248"/>
      <c r="V185" s="248"/>
      <c r="W185" s="248"/>
      <c r="X185" s="248"/>
      <c r="Y185" s="218">
        <f t="shared" si="23"/>
        <v>0</v>
      </c>
      <c r="Z185" s="219">
        <f t="shared" si="23"/>
        <v>0</v>
      </c>
      <c r="AA185" s="219">
        <f t="shared" si="23"/>
        <v>0</v>
      </c>
      <c r="AB185" s="218">
        <f t="shared" si="23"/>
        <v>0</v>
      </c>
      <c r="AC185" s="218">
        <f t="shared" si="23"/>
        <v>0</v>
      </c>
      <c r="AD185" s="218">
        <f t="shared" si="23"/>
        <v>0</v>
      </c>
      <c r="AE185" s="218">
        <f t="shared" si="23"/>
        <v>0</v>
      </c>
      <c r="AF185" s="218">
        <f t="shared" si="23"/>
        <v>0</v>
      </c>
      <c r="AG185" s="219">
        <f t="shared" si="23"/>
        <v>0</v>
      </c>
    </row>
    <row r="186" spans="1:33" x14ac:dyDescent="0.3">
      <c r="A186" s="239">
        <f t="shared" si="21"/>
        <v>43003</v>
      </c>
      <c r="B186" s="58"/>
      <c r="C186" s="59">
        <f t="shared" si="19"/>
        <v>0</v>
      </c>
      <c r="D186" s="248"/>
      <c r="E186" s="248"/>
      <c r="F186" s="248"/>
      <c r="G186" s="248"/>
      <c r="H186" s="248"/>
      <c r="I186" s="248"/>
      <c r="J186" s="248"/>
      <c r="K186" s="248"/>
      <c r="L186" s="248"/>
      <c r="M186" s="248"/>
      <c r="N186" s="248"/>
      <c r="O186" s="248"/>
      <c r="P186" s="248"/>
      <c r="Q186" s="248"/>
      <c r="R186" s="248"/>
      <c r="S186" s="248"/>
      <c r="T186" s="248"/>
      <c r="U186" s="248"/>
      <c r="V186" s="248"/>
      <c r="W186" s="248"/>
      <c r="X186" s="248"/>
      <c r="Y186" s="218">
        <f t="shared" si="23"/>
        <v>0</v>
      </c>
      <c r="Z186" s="219">
        <f t="shared" si="23"/>
        <v>0</v>
      </c>
      <c r="AA186" s="219">
        <f t="shared" si="23"/>
        <v>0</v>
      </c>
      <c r="AB186" s="218">
        <f t="shared" si="23"/>
        <v>0</v>
      </c>
      <c r="AC186" s="218">
        <f t="shared" si="23"/>
        <v>0</v>
      </c>
      <c r="AD186" s="218">
        <f t="shared" si="23"/>
        <v>0</v>
      </c>
      <c r="AE186" s="218">
        <f t="shared" si="23"/>
        <v>0</v>
      </c>
      <c r="AF186" s="218">
        <f t="shared" si="23"/>
        <v>0</v>
      </c>
      <c r="AG186" s="219">
        <f t="shared" si="23"/>
        <v>0</v>
      </c>
    </row>
    <row r="187" spans="1:33" x14ac:dyDescent="0.3">
      <c r="A187" s="239">
        <f t="shared" si="21"/>
        <v>43010</v>
      </c>
      <c r="B187" s="58"/>
      <c r="C187" s="59">
        <f t="shared" si="19"/>
        <v>0</v>
      </c>
      <c r="D187" s="248"/>
      <c r="E187" s="248"/>
      <c r="F187" s="248"/>
      <c r="G187" s="248"/>
      <c r="H187" s="248"/>
      <c r="I187" s="248"/>
      <c r="J187" s="248"/>
      <c r="K187" s="248"/>
      <c r="L187" s="248"/>
      <c r="M187" s="248"/>
      <c r="N187" s="248"/>
      <c r="O187" s="248"/>
      <c r="P187" s="248"/>
      <c r="Q187" s="248"/>
      <c r="R187" s="248"/>
      <c r="S187" s="248"/>
      <c r="T187" s="248"/>
      <c r="U187" s="248"/>
      <c r="V187" s="248"/>
      <c r="W187" s="248"/>
      <c r="X187" s="248"/>
      <c r="Y187" s="218">
        <f t="shared" si="23"/>
        <v>0</v>
      </c>
      <c r="Z187" s="219">
        <f t="shared" si="23"/>
        <v>0</v>
      </c>
      <c r="AA187" s="219">
        <f t="shared" si="23"/>
        <v>0</v>
      </c>
      <c r="AB187" s="218">
        <f t="shared" si="23"/>
        <v>0</v>
      </c>
      <c r="AC187" s="218">
        <f t="shared" si="23"/>
        <v>0</v>
      </c>
      <c r="AD187" s="218">
        <f t="shared" si="23"/>
        <v>0</v>
      </c>
      <c r="AE187" s="218">
        <f t="shared" si="23"/>
        <v>0</v>
      </c>
      <c r="AF187" s="218">
        <f t="shared" si="23"/>
        <v>0</v>
      </c>
      <c r="AG187" s="219">
        <f t="shared" si="23"/>
        <v>0</v>
      </c>
    </row>
    <row r="188" spans="1:33" outlineLevel="1" x14ac:dyDescent="0.3">
      <c r="A188" s="239">
        <f t="shared" si="21"/>
        <v>43017</v>
      </c>
      <c r="B188" s="58"/>
      <c r="C188" s="59">
        <f t="shared" si="19"/>
        <v>0</v>
      </c>
      <c r="D188" s="248"/>
      <c r="E188" s="248"/>
      <c r="F188" s="248"/>
      <c r="G188" s="248"/>
      <c r="H188" s="248"/>
      <c r="I188" s="248"/>
      <c r="J188" s="248"/>
      <c r="K188" s="248"/>
      <c r="L188" s="248"/>
      <c r="M188" s="248"/>
      <c r="N188" s="248"/>
      <c r="O188" s="248"/>
      <c r="P188" s="248"/>
      <c r="Q188" s="248"/>
      <c r="R188" s="248"/>
      <c r="S188" s="248"/>
      <c r="T188" s="248"/>
      <c r="U188" s="248"/>
      <c r="V188" s="248"/>
      <c r="W188" s="248"/>
      <c r="X188" s="248"/>
      <c r="Y188" s="218">
        <f t="shared" ref="Y188:AG195" si="24">Y33/$C$3</f>
        <v>0</v>
      </c>
      <c r="Z188" s="219">
        <f t="shared" si="24"/>
        <v>0</v>
      </c>
      <c r="AA188" s="219">
        <f t="shared" si="24"/>
        <v>0</v>
      </c>
      <c r="AB188" s="218">
        <f t="shared" si="24"/>
        <v>0</v>
      </c>
      <c r="AC188" s="218">
        <f t="shared" si="24"/>
        <v>0</v>
      </c>
      <c r="AD188" s="218">
        <f t="shared" si="24"/>
        <v>0</v>
      </c>
      <c r="AE188" s="218">
        <f t="shared" si="24"/>
        <v>0</v>
      </c>
      <c r="AF188" s="218">
        <f t="shared" si="24"/>
        <v>0</v>
      </c>
      <c r="AG188" s="219">
        <f t="shared" si="24"/>
        <v>0</v>
      </c>
    </row>
    <row r="189" spans="1:33" outlineLevel="1" x14ac:dyDescent="0.3">
      <c r="A189" s="239">
        <f t="shared" si="21"/>
        <v>43024</v>
      </c>
      <c r="B189" s="58"/>
      <c r="C189" s="59">
        <f t="shared" si="19"/>
        <v>0</v>
      </c>
      <c r="D189" s="248"/>
      <c r="E189" s="248"/>
      <c r="F189" s="248"/>
      <c r="G189" s="248"/>
      <c r="H189" s="248"/>
      <c r="I189" s="248"/>
      <c r="J189" s="248"/>
      <c r="K189" s="248"/>
      <c r="L189" s="248"/>
      <c r="M189" s="248"/>
      <c r="N189" s="248"/>
      <c r="O189" s="248"/>
      <c r="P189" s="248"/>
      <c r="Q189" s="248"/>
      <c r="R189" s="248"/>
      <c r="S189" s="248"/>
      <c r="T189" s="248"/>
      <c r="U189" s="248"/>
      <c r="V189" s="248"/>
      <c r="W189" s="248"/>
      <c r="X189" s="248"/>
      <c r="Y189" s="218">
        <f t="shared" si="24"/>
        <v>0</v>
      </c>
      <c r="Z189" s="219">
        <f t="shared" si="24"/>
        <v>0</v>
      </c>
      <c r="AA189" s="219">
        <f t="shared" si="24"/>
        <v>0</v>
      </c>
      <c r="AB189" s="218">
        <f t="shared" si="24"/>
        <v>0</v>
      </c>
      <c r="AC189" s="218">
        <f t="shared" si="24"/>
        <v>0</v>
      </c>
      <c r="AD189" s="218">
        <f t="shared" si="24"/>
        <v>0</v>
      </c>
      <c r="AE189" s="218">
        <f t="shared" si="24"/>
        <v>0</v>
      </c>
      <c r="AF189" s="218">
        <f t="shared" si="24"/>
        <v>0</v>
      </c>
      <c r="AG189" s="219">
        <f t="shared" si="24"/>
        <v>0</v>
      </c>
    </row>
    <row r="190" spans="1:33" outlineLevel="1" x14ac:dyDescent="0.3">
      <c r="A190" s="239">
        <f t="shared" si="21"/>
        <v>43031</v>
      </c>
      <c r="B190" s="58"/>
      <c r="C190" s="59">
        <f t="shared" si="19"/>
        <v>0</v>
      </c>
      <c r="D190" s="248"/>
      <c r="E190" s="248"/>
      <c r="F190" s="248"/>
      <c r="G190" s="248"/>
      <c r="H190" s="248"/>
      <c r="I190" s="248"/>
      <c r="J190" s="248"/>
      <c r="K190" s="248"/>
      <c r="L190" s="248"/>
      <c r="M190" s="248"/>
      <c r="N190" s="248"/>
      <c r="O190" s="248"/>
      <c r="P190" s="248"/>
      <c r="Q190" s="248"/>
      <c r="R190" s="248"/>
      <c r="S190" s="248"/>
      <c r="T190" s="248"/>
      <c r="U190" s="248"/>
      <c r="V190" s="248"/>
      <c r="W190" s="248"/>
      <c r="X190" s="248"/>
      <c r="Y190" s="218">
        <f t="shared" si="24"/>
        <v>0</v>
      </c>
      <c r="Z190" s="219">
        <f t="shared" si="24"/>
        <v>0</v>
      </c>
      <c r="AA190" s="219">
        <f t="shared" si="24"/>
        <v>0</v>
      </c>
      <c r="AB190" s="218">
        <f t="shared" si="24"/>
        <v>0</v>
      </c>
      <c r="AC190" s="218">
        <f t="shared" si="24"/>
        <v>0</v>
      </c>
      <c r="AD190" s="218">
        <f t="shared" si="24"/>
        <v>0</v>
      </c>
      <c r="AE190" s="218">
        <f t="shared" si="24"/>
        <v>0</v>
      </c>
      <c r="AF190" s="218">
        <f t="shared" si="24"/>
        <v>0</v>
      </c>
      <c r="AG190" s="219">
        <f t="shared" si="24"/>
        <v>0</v>
      </c>
    </row>
    <row r="191" spans="1:33" outlineLevel="1" x14ac:dyDescent="0.3">
      <c r="A191" s="239">
        <f t="shared" si="21"/>
        <v>43038</v>
      </c>
      <c r="B191" s="58"/>
      <c r="C191" s="59">
        <f t="shared" si="19"/>
        <v>0</v>
      </c>
      <c r="D191" s="248"/>
      <c r="E191" s="248"/>
      <c r="F191" s="248"/>
      <c r="G191" s="248"/>
      <c r="H191" s="248"/>
      <c r="I191" s="248"/>
      <c r="J191" s="248"/>
      <c r="K191" s="248"/>
      <c r="L191" s="248"/>
      <c r="M191" s="248"/>
      <c r="N191" s="248"/>
      <c r="O191" s="248"/>
      <c r="P191" s="248"/>
      <c r="Q191" s="248"/>
      <c r="R191" s="248"/>
      <c r="S191" s="248"/>
      <c r="T191" s="248"/>
      <c r="U191" s="248"/>
      <c r="V191" s="248"/>
      <c r="W191" s="248"/>
      <c r="X191" s="248"/>
      <c r="Y191" s="218">
        <f t="shared" si="24"/>
        <v>0</v>
      </c>
      <c r="Z191" s="219">
        <f t="shared" si="24"/>
        <v>0</v>
      </c>
      <c r="AA191" s="219">
        <f t="shared" si="24"/>
        <v>0</v>
      </c>
      <c r="AB191" s="218">
        <f t="shared" si="24"/>
        <v>0</v>
      </c>
      <c r="AC191" s="218">
        <f t="shared" si="24"/>
        <v>0</v>
      </c>
      <c r="AD191" s="218">
        <f t="shared" si="24"/>
        <v>0</v>
      </c>
      <c r="AE191" s="218">
        <f t="shared" si="24"/>
        <v>0</v>
      </c>
      <c r="AF191" s="218">
        <f t="shared" si="24"/>
        <v>0</v>
      </c>
      <c r="AG191" s="219">
        <f t="shared" si="24"/>
        <v>0</v>
      </c>
    </row>
    <row r="192" spans="1:33" outlineLevel="1" x14ac:dyDescent="0.3">
      <c r="A192" s="239">
        <f t="shared" si="21"/>
        <v>43045</v>
      </c>
      <c r="B192" s="58"/>
      <c r="C192" s="59">
        <f t="shared" si="19"/>
        <v>0</v>
      </c>
      <c r="D192" s="248"/>
      <c r="E192" s="248"/>
      <c r="F192" s="248"/>
      <c r="G192" s="248"/>
      <c r="H192" s="248"/>
      <c r="I192" s="248"/>
      <c r="J192" s="248"/>
      <c r="K192" s="248"/>
      <c r="L192" s="248"/>
      <c r="M192" s="248"/>
      <c r="N192" s="248"/>
      <c r="O192" s="248"/>
      <c r="P192" s="248"/>
      <c r="Q192" s="248"/>
      <c r="R192" s="248"/>
      <c r="S192" s="248"/>
      <c r="T192" s="248"/>
      <c r="U192" s="248"/>
      <c r="V192" s="248"/>
      <c r="W192" s="248"/>
      <c r="X192" s="248"/>
      <c r="Y192" s="218">
        <f t="shared" si="24"/>
        <v>0</v>
      </c>
      <c r="Z192" s="219">
        <f t="shared" si="24"/>
        <v>0</v>
      </c>
      <c r="AA192" s="219">
        <f t="shared" si="24"/>
        <v>0</v>
      </c>
      <c r="AB192" s="218">
        <f t="shared" si="24"/>
        <v>0</v>
      </c>
      <c r="AC192" s="218">
        <f t="shared" si="24"/>
        <v>0</v>
      </c>
      <c r="AD192" s="218">
        <f t="shared" si="24"/>
        <v>0</v>
      </c>
      <c r="AE192" s="218">
        <f t="shared" si="24"/>
        <v>0</v>
      </c>
      <c r="AF192" s="218">
        <f t="shared" si="24"/>
        <v>0</v>
      </c>
      <c r="AG192" s="219">
        <f t="shared" si="24"/>
        <v>0</v>
      </c>
    </row>
    <row r="193" spans="1:33" outlineLevel="1" x14ac:dyDescent="0.3">
      <c r="A193" s="239">
        <f t="shared" si="21"/>
        <v>43052</v>
      </c>
      <c r="B193" s="58"/>
      <c r="C193" s="59">
        <f t="shared" si="19"/>
        <v>0</v>
      </c>
      <c r="D193" s="248"/>
      <c r="E193" s="248"/>
      <c r="F193" s="248"/>
      <c r="G193" s="248"/>
      <c r="H193" s="248"/>
      <c r="I193" s="248"/>
      <c r="J193" s="248"/>
      <c r="K193" s="248"/>
      <c r="L193" s="248"/>
      <c r="M193" s="248"/>
      <c r="N193" s="248"/>
      <c r="O193" s="248"/>
      <c r="P193" s="248"/>
      <c r="Q193" s="248"/>
      <c r="R193" s="248"/>
      <c r="S193" s="248"/>
      <c r="T193" s="248"/>
      <c r="U193" s="248"/>
      <c r="V193" s="248"/>
      <c r="W193" s="248"/>
      <c r="X193" s="248"/>
      <c r="Y193" s="218">
        <f t="shared" si="24"/>
        <v>0</v>
      </c>
      <c r="Z193" s="219">
        <f t="shared" si="24"/>
        <v>0</v>
      </c>
      <c r="AA193" s="219">
        <f t="shared" si="24"/>
        <v>0</v>
      </c>
      <c r="AB193" s="218">
        <f t="shared" si="24"/>
        <v>0</v>
      </c>
      <c r="AC193" s="218">
        <f t="shared" si="24"/>
        <v>0</v>
      </c>
      <c r="AD193" s="218">
        <f t="shared" si="24"/>
        <v>0</v>
      </c>
      <c r="AE193" s="218">
        <f t="shared" si="24"/>
        <v>0</v>
      </c>
      <c r="AF193" s="218">
        <f t="shared" si="24"/>
        <v>0</v>
      </c>
      <c r="AG193" s="219">
        <f t="shared" si="24"/>
        <v>0</v>
      </c>
    </row>
    <row r="194" spans="1:33" outlineLevel="1" x14ac:dyDescent="0.3">
      <c r="A194" s="239">
        <f t="shared" si="21"/>
        <v>43059</v>
      </c>
      <c r="B194" s="58"/>
      <c r="C194" s="59">
        <f t="shared" si="19"/>
        <v>0</v>
      </c>
      <c r="D194" s="248"/>
      <c r="E194" s="248"/>
      <c r="F194" s="248"/>
      <c r="G194" s="248"/>
      <c r="H194" s="248"/>
      <c r="I194" s="248"/>
      <c r="J194" s="248"/>
      <c r="K194" s="248"/>
      <c r="L194" s="248"/>
      <c r="M194" s="248"/>
      <c r="N194" s="248"/>
      <c r="O194" s="248"/>
      <c r="P194" s="248"/>
      <c r="Q194" s="248"/>
      <c r="R194" s="248"/>
      <c r="S194" s="248"/>
      <c r="T194" s="248"/>
      <c r="U194" s="248"/>
      <c r="V194" s="248"/>
      <c r="W194" s="248"/>
      <c r="X194" s="248"/>
      <c r="Y194" s="218">
        <f t="shared" si="24"/>
        <v>0</v>
      </c>
      <c r="Z194" s="219">
        <f t="shared" si="24"/>
        <v>0</v>
      </c>
      <c r="AA194" s="219">
        <f t="shared" si="24"/>
        <v>0</v>
      </c>
      <c r="AB194" s="218">
        <f t="shared" si="24"/>
        <v>0</v>
      </c>
      <c r="AC194" s="218">
        <f t="shared" si="24"/>
        <v>0</v>
      </c>
      <c r="AD194" s="218">
        <f t="shared" si="24"/>
        <v>0</v>
      </c>
      <c r="AE194" s="218">
        <f t="shared" si="24"/>
        <v>0</v>
      </c>
      <c r="AF194" s="218">
        <f t="shared" si="24"/>
        <v>0</v>
      </c>
      <c r="AG194" s="219">
        <f t="shared" si="24"/>
        <v>0</v>
      </c>
    </row>
    <row r="195" spans="1:33" outlineLevel="1" x14ac:dyDescent="0.3">
      <c r="A195" s="240">
        <f t="shared" si="21"/>
        <v>43066</v>
      </c>
      <c r="B195" s="58"/>
      <c r="C195" s="59">
        <f t="shared" si="19"/>
        <v>0</v>
      </c>
      <c r="D195" s="250"/>
      <c r="E195" s="250"/>
      <c r="F195" s="248"/>
      <c r="G195" s="248"/>
      <c r="H195" s="250"/>
      <c r="I195" s="250"/>
      <c r="J195" s="250"/>
      <c r="K195" s="250"/>
      <c r="L195" s="250"/>
      <c r="M195" s="248"/>
      <c r="N195" s="248"/>
      <c r="O195" s="250"/>
      <c r="P195" s="250"/>
      <c r="Q195" s="250"/>
      <c r="R195" s="250"/>
      <c r="S195" s="250"/>
      <c r="T195" s="248"/>
      <c r="U195" s="248"/>
      <c r="V195" s="250"/>
      <c r="W195" s="250"/>
      <c r="X195" s="250"/>
      <c r="Y195" s="222">
        <f t="shared" si="24"/>
        <v>0</v>
      </c>
      <c r="Z195" s="219">
        <f t="shared" si="24"/>
        <v>0</v>
      </c>
      <c r="AA195" s="219">
        <f t="shared" si="24"/>
        <v>0</v>
      </c>
      <c r="AB195" s="222">
        <f t="shared" si="24"/>
        <v>0</v>
      </c>
      <c r="AC195" s="222">
        <f t="shared" si="24"/>
        <v>0</v>
      </c>
      <c r="AD195" s="222">
        <f t="shared" si="24"/>
        <v>0</v>
      </c>
      <c r="AE195" s="222">
        <f t="shared" si="24"/>
        <v>0</v>
      </c>
      <c r="AF195" s="222">
        <f t="shared" si="24"/>
        <v>0</v>
      </c>
      <c r="AG195" s="219">
        <f t="shared" si="24"/>
        <v>0</v>
      </c>
    </row>
    <row r="196" spans="1:33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AG146 U147:V147">
    <cfRule type="cellIs" dxfId="63" priority="17" operator="lessThan">
      <formula>0</formula>
    </cfRule>
    <cfRule type="cellIs" dxfId="62" priority="18" operator="greaterThan">
      <formula>0</formula>
    </cfRule>
  </conditionalFormatting>
  <conditionalFormatting sqref="AF146">
    <cfRule type="cellIs" dxfId="61" priority="15" operator="lessThan">
      <formula>0</formula>
    </cfRule>
    <cfRule type="cellIs" dxfId="60" priority="16" operator="greaterThan">
      <formula>0</formula>
    </cfRule>
  </conditionalFormatting>
  <conditionalFormatting sqref="D93:AG93">
    <cfRule type="cellIs" dxfId="59" priority="11" operator="lessThan">
      <formula>0</formula>
    </cfRule>
    <cfRule type="cellIs" dxfId="58" priority="12" operator="greaterThan">
      <formula>0</formula>
    </cfRule>
  </conditionalFormatting>
  <conditionalFormatting sqref="C145:AG145">
    <cfRule type="cellIs" dxfId="57" priority="9" operator="lessThan">
      <formula>0</formula>
    </cfRule>
    <cfRule type="cellIs" dxfId="56" priority="10" operator="greaterThan">
      <formula>0</formula>
    </cfRule>
  </conditionalFormatting>
  <conditionalFormatting sqref="C196:AG196">
    <cfRule type="cellIs" dxfId="55" priority="7" operator="lessThan">
      <formula>0</formula>
    </cfRule>
    <cfRule type="cellIs" dxfId="54" priority="8" operator="greaterThan">
      <formula>0</formula>
    </cfRule>
  </conditionalFormatting>
  <conditionalFormatting sqref="C93">
    <cfRule type="cellIs" dxfId="53" priority="5" operator="lessThan">
      <formula>0</formula>
    </cfRule>
    <cfRule type="cellIs" dxfId="52" priority="6" operator="greaterThan">
      <formula>0</formula>
    </cfRule>
  </conditionalFormatting>
  <conditionalFormatting sqref="C41">
    <cfRule type="cellIs" dxfId="51" priority="3" operator="lessThan">
      <formula>0</formula>
    </cfRule>
    <cfRule type="cellIs" dxfId="50" priority="4" operator="greaterThan">
      <formula>0</formula>
    </cfRule>
  </conditionalFormatting>
  <conditionalFormatting sqref="D41:AH41">
    <cfRule type="cellIs" dxfId="49" priority="1" operator="lessThan">
      <formula>0</formula>
    </cfRule>
    <cfRule type="cellIs" dxfId="48" priority="2" operator="greater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4"/>
  <dimension ref="A1:AI196"/>
  <sheetViews>
    <sheetView topLeftCell="N1" zoomScale="70" zoomScaleNormal="70" workbookViewId="0">
      <selection activeCell="X49" sqref="X49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4" width="10.6640625" customWidth="1"/>
  </cols>
  <sheetData>
    <row r="1" spans="1:35" ht="25.8" x14ac:dyDescent="0.5">
      <c r="A1" s="212" t="s">
        <v>73</v>
      </c>
    </row>
    <row r="2" spans="1:35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</row>
    <row r="3" spans="1:35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</row>
    <row r="4" spans="1:35" x14ac:dyDescent="0.3">
      <c r="A4" s="42" t="s">
        <v>24</v>
      </c>
      <c r="B4" s="43"/>
      <c r="C4" s="44">
        <v>31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</row>
    <row r="5" spans="1:35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</row>
    <row r="6" spans="1:35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5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  <c r="AH7" s="48">
        <v>31</v>
      </c>
    </row>
    <row r="8" spans="1:35" x14ac:dyDescent="0.3">
      <c r="A8" s="51" t="s">
        <v>29</v>
      </c>
      <c r="B8" s="52"/>
      <c r="C8" s="105">
        <f>SUM(D8:AH8)</f>
        <v>1159</v>
      </c>
      <c r="D8" s="55">
        <v>29</v>
      </c>
      <c r="E8" s="55">
        <v>28</v>
      </c>
      <c r="F8" s="55">
        <v>28</v>
      </c>
      <c r="G8" s="55">
        <v>28</v>
      </c>
      <c r="H8" s="55">
        <v>28</v>
      </c>
      <c r="I8" s="55">
        <v>28</v>
      </c>
      <c r="J8" s="55">
        <v>45</v>
      </c>
      <c r="K8" s="55">
        <v>45</v>
      </c>
      <c r="L8" s="55">
        <v>31</v>
      </c>
      <c r="M8" s="55">
        <v>30</v>
      </c>
      <c r="N8" s="55">
        <v>30</v>
      </c>
      <c r="O8" s="55">
        <v>30</v>
      </c>
      <c r="P8" s="55">
        <v>35</v>
      </c>
      <c r="Q8" s="55">
        <v>44</v>
      </c>
      <c r="R8" s="55">
        <v>45</v>
      </c>
      <c r="S8" s="55">
        <v>35</v>
      </c>
      <c r="T8" s="55">
        <v>35</v>
      </c>
      <c r="U8" s="55">
        <v>35</v>
      </c>
      <c r="V8" s="55">
        <v>35</v>
      </c>
      <c r="W8" s="55">
        <v>35</v>
      </c>
      <c r="X8" s="55">
        <v>50</v>
      </c>
      <c r="Y8" s="55">
        <v>50</v>
      </c>
      <c r="Z8" s="55">
        <v>40</v>
      </c>
      <c r="AA8" s="55">
        <v>40</v>
      </c>
      <c r="AB8" s="55">
        <v>40</v>
      </c>
      <c r="AC8" s="55">
        <v>40</v>
      </c>
      <c r="AD8" s="55">
        <v>40</v>
      </c>
      <c r="AE8" s="55">
        <v>50</v>
      </c>
      <c r="AF8" s="55">
        <v>50</v>
      </c>
      <c r="AG8" s="55">
        <v>40</v>
      </c>
      <c r="AH8" s="55">
        <v>40</v>
      </c>
      <c r="AI8" s="56"/>
    </row>
    <row r="9" spans="1:35" hidden="1" x14ac:dyDescent="0.3">
      <c r="A9" s="57">
        <v>42102</v>
      </c>
      <c r="B9" s="58"/>
      <c r="C9" s="59">
        <f t="shared" ref="C9:C27" si="0">SUM(D9:AH9)</f>
        <v>518</v>
      </c>
      <c r="D9" s="61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1">
        <v>14</v>
      </c>
      <c r="Z9" s="63">
        <v>5</v>
      </c>
      <c r="AA9" s="63">
        <v>5</v>
      </c>
      <c r="AB9" s="61">
        <v>6</v>
      </c>
      <c r="AC9" s="61">
        <v>2</v>
      </c>
      <c r="AD9" s="62">
        <v>13</v>
      </c>
      <c r="AE9" s="62">
        <v>18</v>
      </c>
      <c r="AF9" s="61">
        <v>20</v>
      </c>
      <c r="AG9" s="63">
        <v>20</v>
      </c>
      <c r="AH9" s="63">
        <v>19</v>
      </c>
    </row>
    <row r="10" spans="1:35" hidden="1" x14ac:dyDescent="0.3">
      <c r="A10" s="57">
        <v>42123</v>
      </c>
      <c r="B10" s="58"/>
      <c r="C10" s="59">
        <f t="shared" si="0"/>
        <v>561</v>
      </c>
      <c r="D10" s="61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1">
        <v>18</v>
      </c>
      <c r="Z10" s="63">
        <v>11</v>
      </c>
      <c r="AA10" s="63">
        <v>11</v>
      </c>
      <c r="AB10" s="61">
        <v>12</v>
      </c>
      <c r="AC10" s="61">
        <v>9</v>
      </c>
      <c r="AD10" s="62">
        <v>15</v>
      </c>
      <c r="AE10" s="62">
        <v>19</v>
      </c>
      <c r="AF10" s="61">
        <v>18</v>
      </c>
      <c r="AG10" s="63">
        <v>18</v>
      </c>
      <c r="AH10" s="63">
        <v>17</v>
      </c>
    </row>
    <row r="11" spans="1:35" hidden="1" outlineLevel="1" x14ac:dyDescent="0.3">
      <c r="A11" s="57">
        <v>42142</v>
      </c>
      <c r="B11" s="58"/>
      <c r="C11" s="59">
        <f t="shared" si="0"/>
        <v>603</v>
      </c>
      <c r="D11" s="61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1">
        <v>17</v>
      </c>
      <c r="Z11" s="63">
        <v>19</v>
      </c>
      <c r="AA11" s="63">
        <v>20</v>
      </c>
      <c r="AB11" s="61">
        <v>21</v>
      </c>
      <c r="AC11" s="61">
        <v>13</v>
      </c>
      <c r="AD11" s="62">
        <v>18</v>
      </c>
      <c r="AE11" s="62">
        <v>20</v>
      </c>
      <c r="AF11" s="61">
        <v>18</v>
      </c>
      <c r="AG11" s="63">
        <v>18</v>
      </c>
      <c r="AH11" s="63">
        <v>17</v>
      </c>
    </row>
    <row r="12" spans="1:35" hidden="1" outlineLevel="1" x14ac:dyDescent="0.3">
      <c r="A12" s="57">
        <v>42157</v>
      </c>
      <c r="B12" s="58"/>
      <c r="C12" s="59">
        <f t="shared" si="0"/>
        <v>650</v>
      </c>
      <c r="D12" s="61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1">
        <v>17</v>
      </c>
      <c r="Z12" s="63">
        <v>16</v>
      </c>
      <c r="AA12" s="63">
        <v>15</v>
      </c>
      <c r="AB12" s="61">
        <v>18</v>
      </c>
      <c r="AC12" s="61">
        <v>17</v>
      </c>
      <c r="AD12" s="62">
        <v>22</v>
      </c>
      <c r="AE12" s="62">
        <v>23</v>
      </c>
      <c r="AF12" s="61">
        <v>20</v>
      </c>
      <c r="AG12" s="63">
        <v>19</v>
      </c>
      <c r="AH12" s="63">
        <v>18</v>
      </c>
    </row>
    <row r="13" spans="1:35" hidden="1" outlineLevel="1" x14ac:dyDescent="0.3">
      <c r="A13" s="57">
        <v>42172</v>
      </c>
      <c r="B13" s="58"/>
      <c r="C13" s="59">
        <f>SUM(D13:AH13)</f>
        <v>891</v>
      </c>
      <c r="D13" s="61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1">
        <v>21</v>
      </c>
      <c r="Z13" s="63">
        <v>20</v>
      </c>
      <c r="AA13" s="63">
        <v>20</v>
      </c>
      <c r="AB13" s="61">
        <v>23</v>
      </c>
      <c r="AC13" s="61">
        <v>18</v>
      </c>
      <c r="AD13" s="62">
        <v>24</v>
      </c>
      <c r="AE13" s="62">
        <v>28</v>
      </c>
      <c r="AF13" s="61">
        <v>25</v>
      </c>
      <c r="AG13" s="63">
        <v>25</v>
      </c>
      <c r="AH13" s="63">
        <v>24</v>
      </c>
    </row>
    <row r="14" spans="1:35" hidden="1" outlineLevel="1" x14ac:dyDescent="0.3">
      <c r="A14" s="57">
        <v>42193</v>
      </c>
      <c r="B14" s="58"/>
      <c r="C14" s="59">
        <f t="shared" si="0"/>
        <v>880</v>
      </c>
      <c r="D14" s="61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1">
        <v>18</v>
      </c>
      <c r="Z14" s="63">
        <v>22</v>
      </c>
      <c r="AA14" s="63">
        <v>26</v>
      </c>
      <c r="AB14" s="61">
        <v>30</v>
      </c>
      <c r="AC14" s="61">
        <v>23</v>
      </c>
      <c r="AD14" s="62">
        <v>24</v>
      </c>
      <c r="AE14" s="62">
        <v>29</v>
      </c>
      <c r="AF14" s="61">
        <v>26</v>
      </c>
      <c r="AG14" s="63">
        <v>25</v>
      </c>
      <c r="AH14" s="63">
        <v>23</v>
      </c>
    </row>
    <row r="15" spans="1:35" hidden="1" outlineLevel="1" x14ac:dyDescent="0.3">
      <c r="A15" s="57">
        <v>42200</v>
      </c>
      <c r="B15" s="58"/>
      <c r="C15" s="59">
        <f t="shared" si="0"/>
        <v>741</v>
      </c>
      <c r="D15" s="61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1">
        <v>21</v>
      </c>
      <c r="Z15" s="63">
        <v>26</v>
      </c>
      <c r="AA15" s="63">
        <v>30</v>
      </c>
      <c r="AB15" s="61">
        <v>34</v>
      </c>
      <c r="AC15" s="61">
        <v>27</v>
      </c>
      <c r="AD15" s="62">
        <v>28</v>
      </c>
      <c r="AE15" s="62">
        <v>33</v>
      </c>
      <c r="AF15" s="61">
        <v>28</v>
      </c>
      <c r="AG15" s="63">
        <v>26</v>
      </c>
      <c r="AH15" s="63">
        <v>24</v>
      </c>
    </row>
    <row r="16" spans="1:35" hidden="1" outlineLevel="1" x14ac:dyDescent="0.3">
      <c r="A16" s="57">
        <v>42207</v>
      </c>
      <c r="B16" s="58"/>
      <c r="C16" s="59">
        <f t="shared" si="0"/>
        <v>914</v>
      </c>
      <c r="D16" s="61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1">
        <v>22</v>
      </c>
      <c r="Z16" s="63">
        <v>27</v>
      </c>
      <c r="AA16" s="63">
        <v>31</v>
      </c>
      <c r="AB16" s="61">
        <v>40</v>
      </c>
      <c r="AC16" s="61">
        <v>32</v>
      </c>
      <c r="AD16" s="62">
        <v>30</v>
      </c>
      <c r="AE16" s="62">
        <v>35</v>
      </c>
      <c r="AF16" s="61">
        <v>30</v>
      </c>
      <c r="AG16" s="63">
        <v>29</v>
      </c>
      <c r="AH16" s="63">
        <v>26</v>
      </c>
    </row>
    <row r="17" spans="1:34" hidden="1" outlineLevel="1" x14ac:dyDescent="0.3">
      <c r="A17" s="57">
        <v>42214</v>
      </c>
      <c r="B17" s="58"/>
      <c r="C17" s="59">
        <f t="shared" si="0"/>
        <v>945</v>
      </c>
      <c r="D17" s="61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1">
        <v>23</v>
      </c>
      <c r="Z17" s="63">
        <v>27</v>
      </c>
      <c r="AA17" s="63">
        <v>31</v>
      </c>
      <c r="AB17" s="61">
        <v>40</v>
      </c>
      <c r="AC17" s="61">
        <v>32</v>
      </c>
      <c r="AD17" s="62">
        <v>30</v>
      </c>
      <c r="AE17" s="62">
        <v>35</v>
      </c>
      <c r="AF17" s="61">
        <v>31</v>
      </c>
      <c r="AG17" s="63">
        <v>30</v>
      </c>
      <c r="AH17" s="63">
        <v>27</v>
      </c>
    </row>
    <row r="18" spans="1:34" hidden="1" outlineLevel="1" x14ac:dyDescent="0.3">
      <c r="A18" s="57">
        <v>42221</v>
      </c>
      <c r="B18" s="58"/>
      <c r="C18" s="59">
        <f t="shared" si="0"/>
        <v>955</v>
      </c>
      <c r="D18" s="61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1">
        <v>23</v>
      </c>
      <c r="Z18" s="63">
        <v>27</v>
      </c>
      <c r="AA18" s="63">
        <v>31</v>
      </c>
      <c r="AB18" s="61">
        <v>39</v>
      </c>
      <c r="AC18" s="61">
        <v>31</v>
      </c>
      <c r="AD18" s="62">
        <v>29</v>
      </c>
      <c r="AE18" s="62">
        <v>34</v>
      </c>
      <c r="AF18" s="61">
        <v>30</v>
      </c>
      <c r="AG18" s="63">
        <v>29</v>
      </c>
      <c r="AH18" s="63">
        <v>27</v>
      </c>
    </row>
    <row r="19" spans="1:34" hidden="1" outlineLevel="1" x14ac:dyDescent="0.3">
      <c r="A19" s="57">
        <v>42228</v>
      </c>
      <c r="B19" s="58"/>
      <c r="C19" s="59">
        <f t="shared" si="0"/>
        <v>1056</v>
      </c>
      <c r="D19" s="61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1">
        <v>22</v>
      </c>
      <c r="Z19" s="63">
        <v>29</v>
      </c>
      <c r="AA19" s="63">
        <v>33</v>
      </c>
      <c r="AB19" s="61">
        <v>41</v>
      </c>
      <c r="AC19" s="61">
        <v>31</v>
      </c>
      <c r="AD19" s="62">
        <v>30</v>
      </c>
      <c r="AE19" s="62">
        <v>35</v>
      </c>
      <c r="AF19" s="61">
        <v>31</v>
      </c>
      <c r="AG19" s="63">
        <v>30</v>
      </c>
      <c r="AH19" s="63">
        <v>28</v>
      </c>
    </row>
    <row r="20" spans="1:34" hidden="1" outlineLevel="1" x14ac:dyDescent="0.3">
      <c r="A20" s="57">
        <v>42235</v>
      </c>
      <c r="B20" s="58"/>
      <c r="C20" s="59">
        <f t="shared" si="0"/>
        <v>1155</v>
      </c>
      <c r="D20" s="61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1">
        <v>24</v>
      </c>
      <c r="Z20" s="63">
        <v>33</v>
      </c>
      <c r="AA20" s="63">
        <v>41</v>
      </c>
      <c r="AB20" s="61">
        <v>49</v>
      </c>
      <c r="AC20" s="61">
        <v>40</v>
      </c>
      <c r="AD20" s="62">
        <v>41</v>
      </c>
      <c r="AE20" s="62">
        <v>47</v>
      </c>
      <c r="AF20" s="61">
        <v>42</v>
      </c>
      <c r="AG20" s="63">
        <v>41</v>
      </c>
      <c r="AH20" s="63">
        <v>39</v>
      </c>
    </row>
    <row r="21" spans="1:34" hidden="1" outlineLevel="1" x14ac:dyDescent="0.3">
      <c r="A21" s="57">
        <v>42242</v>
      </c>
      <c r="B21" s="58"/>
      <c r="C21" s="59">
        <f t="shared" si="0"/>
        <v>1100</v>
      </c>
      <c r="D21" s="61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1">
        <v>28</v>
      </c>
      <c r="Z21" s="63">
        <v>33</v>
      </c>
      <c r="AA21" s="63">
        <v>41</v>
      </c>
      <c r="AB21" s="61">
        <v>47</v>
      </c>
      <c r="AC21" s="61">
        <v>41</v>
      </c>
      <c r="AD21" s="62">
        <v>41</v>
      </c>
      <c r="AE21" s="62">
        <v>47</v>
      </c>
      <c r="AF21" s="61">
        <v>43</v>
      </c>
      <c r="AG21" s="63">
        <v>41</v>
      </c>
      <c r="AH21" s="63">
        <v>39</v>
      </c>
    </row>
    <row r="22" spans="1:34" hidden="1" outlineLevel="1" x14ac:dyDescent="0.3">
      <c r="A22" s="57">
        <v>42249</v>
      </c>
      <c r="B22" s="58"/>
      <c r="C22" s="59">
        <f t="shared" si="0"/>
        <v>1185</v>
      </c>
      <c r="D22" s="61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1">
        <v>28</v>
      </c>
      <c r="Z22" s="63">
        <v>33</v>
      </c>
      <c r="AA22" s="63">
        <v>41</v>
      </c>
      <c r="AB22" s="61">
        <v>47</v>
      </c>
      <c r="AC22" s="61">
        <v>41</v>
      </c>
      <c r="AD22" s="62">
        <v>41</v>
      </c>
      <c r="AE22" s="62">
        <v>49</v>
      </c>
      <c r="AF22" s="61">
        <v>45</v>
      </c>
      <c r="AG22" s="63">
        <v>44</v>
      </c>
      <c r="AH22" s="63">
        <v>42</v>
      </c>
    </row>
    <row r="23" spans="1:34" hidden="1" outlineLevel="1" x14ac:dyDescent="0.3">
      <c r="A23" s="57">
        <v>42256</v>
      </c>
      <c r="B23" s="58"/>
      <c r="C23" s="59">
        <f t="shared" si="0"/>
        <v>1261</v>
      </c>
      <c r="D23" s="61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1">
        <v>29</v>
      </c>
      <c r="Z23" s="63">
        <v>29</v>
      </c>
      <c r="AA23" s="63">
        <v>38</v>
      </c>
      <c r="AB23" s="61">
        <v>46</v>
      </c>
      <c r="AC23" s="61">
        <v>43</v>
      </c>
      <c r="AD23" s="62">
        <v>41</v>
      </c>
      <c r="AE23" s="62">
        <v>52</v>
      </c>
      <c r="AF23" s="61">
        <v>47</v>
      </c>
      <c r="AG23" s="63">
        <v>46</v>
      </c>
      <c r="AH23" s="63">
        <v>44</v>
      </c>
    </row>
    <row r="24" spans="1:34" hidden="1" outlineLevel="1" x14ac:dyDescent="0.3">
      <c r="A24" s="57">
        <v>42263</v>
      </c>
      <c r="B24" s="58"/>
      <c r="C24" s="59">
        <f t="shared" si="0"/>
        <v>1314</v>
      </c>
      <c r="D24" s="61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1">
        <v>31</v>
      </c>
      <c r="Z24" s="63">
        <v>31</v>
      </c>
      <c r="AA24" s="63">
        <v>41</v>
      </c>
      <c r="AB24" s="61">
        <v>48</v>
      </c>
      <c r="AC24" s="61">
        <v>44</v>
      </c>
      <c r="AD24" s="62">
        <v>45</v>
      </c>
      <c r="AE24" s="62">
        <v>52</v>
      </c>
      <c r="AF24" s="61">
        <v>45</v>
      </c>
      <c r="AG24" s="63">
        <v>44</v>
      </c>
      <c r="AH24" s="63">
        <v>42</v>
      </c>
    </row>
    <row r="25" spans="1:34" hidden="1" outlineLevel="1" x14ac:dyDescent="0.3">
      <c r="A25" s="57">
        <v>42270</v>
      </c>
      <c r="B25" s="58"/>
      <c r="C25" s="59">
        <f t="shared" si="0"/>
        <v>1309</v>
      </c>
      <c r="D25" s="61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1">
        <v>31</v>
      </c>
      <c r="Z25" s="63">
        <v>31</v>
      </c>
      <c r="AA25" s="63">
        <v>39</v>
      </c>
      <c r="AB25" s="61">
        <v>46</v>
      </c>
      <c r="AC25" s="61">
        <v>44</v>
      </c>
      <c r="AD25" s="62">
        <v>50</v>
      </c>
      <c r="AE25" s="62">
        <v>57</v>
      </c>
      <c r="AF25" s="61">
        <v>50</v>
      </c>
      <c r="AG25" s="63">
        <v>49</v>
      </c>
      <c r="AH25" s="63">
        <v>47</v>
      </c>
    </row>
    <row r="26" spans="1:34" hidden="1" outlineLevel="1" x14ac:dyDescent="0.3">
      <c r="A26" s="57">
        <v>42277</v>
      </c>
      <c r="B26" s="58"/>
      <c r="C26" s="59">
        <f t="shared" si="0"/>
        <v>1414</v>
      </c>
      <c r="D26" s="61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1">
        <v>32</v>
      </c>
      <c r="Z26" s="63">
        <v>32</v>
      </c>
      <c r="AA26" s="63">
        <v>40</v>
      </c>
      <c r="AB26" s="61">
        <v>50</v>
      </c>
      <c r="AC26" s="61">
        <v>47</v>
      </c>
      <c r="AD26" s="62">
        <v>51</v>
      </c>
      <c r="AE26" s="62">
        <v>58</v>
      </c>
      <c r="AF26" s="61">
        <v>54</v>
      </c>
      <c r="AG26" s="63">
        <v>54</v>
      </c>
      <c r="AH26" s="63">
        <v>52</v>
      </c>
    </row>
    <row r="27" spans="1:34" collapsed="1" x14ac:dyDescent="0.3">
      <c r="A27" s="57">
        <v>42975</v>
      </c>
      <c r="B27" s="58"/>
      <c r="C27" s="59">
        <f t="shared" si="0"/>
        <v>0</v>
      </c>
      <c r="D27" s="219"/>
      <c r="E27" s="214"/>
      <c r="F27" s="214"/>
      <c r="G27" s="214"/>
      <c r="H27" s="214"/>
      <c r="I27" s="214"/>
      <c r="J27" s="219"/>
      <c r="K27" s="219"/>
      <c r="L27" s="214"/>
      <c r="M27" s="214"/>
      <c r="N27" s="214"/>
      <c r="O27" s="214"/>
      <c r="P27" s="214"/>
      <c r="Q27" s="219"/>
      <c r="R27" s="219"/>
      <c r="S27" s="214"/>
      <c r="T27" s="214"/>
      <c r="U27" s="214"/>
      <c r="V27" s="214"/>
      <c r="W27" s="214"/>
      <c r="X27" s="219"/>
      <c r="Y27" s="219"/>
      <c r="Z27" s="214"/>
      <c r="AA27" s="214"/>
      <c r="AB27" s="214"/>
      <c r="AC27" s="214"/>
      <c r="AD27" s="214"/>
      <c r="AE27" s="215"/>
      <c r="AF27" s="215"/>
      <c r="AG27" s="214"/>
      <c r="AH27" s="216"/>
    </row>
    <row r="28" spans="1:34" x14ac:dyDescent="0.3">
      <c r="A28" s="239">
        <f>A27+7</f>
        <v>42982</v>
      </c>
      <c r="B28" s="58"/>
      <c r="C28" s="59">
        <f>SUM(D28:AH28)</f>
        <v>0</v>
      </c>
      <c r="D28" s="219"/>
      <c r="E28" s="218"/>
      <c r="F28" s="218"/>
      <c r="G28" s="218"/>
      <c r="H28" s="218"/>
      <c r="I28" s="218"/>
      <c r="J28" s="219"/>
      <c r="K28" s="219"/>
      <c r="L28" s="218"/>
      <c r="M28" s="218"/>
      <c r="N28" s="218"/>
      <c r="O28" s="218"/>
      <c r="P28" s="218"/>
      <c r="Q28" s="219"/>
      <c r="R28" s="219"/>
      <c r="S28" s="218"/>
      <c r="T28" s="218"/>
      <c r="U28" s="218"/>
      <c r="V28" s="218"/>
      <c r="W28" s="218"/>
      <c r="X28" s="219"/>
      <c r="Y28" s="219"/>
      <c r="Z28" s="218"/>
      <c r="AA28" s="218"/>
      <c r="AB28" s="218"/>
      <c r="AC28" s="218"/>
      <c r="AD28" s="218"/>
      <c r="AE28" s="219"/>
      <c r="AF28" s="219"/>
      <c r="AG28" s="218"/>
      <c r="AH28" s="220"/>
    </row>
    <row r="29" spans="1:34" x14ac:dyDescent="0.3">
      <c r="A29" s="239">
        <f t="shared" ref="A29:A40" si="1">A28+7</f>
        <v>42989</v>
      </c>
      <c r="B29" s="58"/>
      <c r="C29" s="59">
        <f t="shared" ref="C29:C40" si="2">SUM(D29:AH29)</f>
        <v>0</v>
      </c>
      <c r="D29" s="219"/>
      <c r="E29" s="218"/>
      <c r="F29" s="218"/>
      <c r="G29" s="218"/>
      <c r="H29" s="218"/>
      <c r="I29" s="218"/>
      <c r="J29" s="219"/>
      <c r="K29" s="219"/>
      <c r="L29" s="218"/>
      <c r="M29" s="218"/>
      <c r="N29" s="218"/>
      <c r="O29" s="218"/>
      <c r="P29" s="218"/>
      <c r="Q29" s="219"/>
      <c r="R29" s="219"/>
      <c r="S29" s="218"/>
      <c r="T29" s="218"/>
      <c r="U29" s="218"/>
      <c r="V29" s="218"/>
      <c r="W29" s="218"/>
      <c r="X29" s="219"/>
      <c r="Y29" s="219"/>
      <c r="Z29" s="218"/>
      <c r="AA29" s="218"/>
      <c r="AB29" s="218"/>
      <c r="AC29" s="218"/>
      <c r="AD29" s="218"/>
      <c r="AE29" s="219"/>
      <c r="AF29" s="219"/>
      <c r="AG29" s="218"/>
      <c r="AH29" s="220"/>
    </row>
    <row r="30" spans="1:34" x14ac:dyDescent="0.3">
      <c r="A30" s="239">
        <f t="shared" si="1"/>
        <v>42996</v>
      </c>
      <c r="B30" s="58"/>
      <c r="C30" s="59">
        <f t="shared" si="2"/>
        <v>0</v>
      </c>
      <c r="D30" s="219"/>
      <c r="E30" s="218"/>
      <c r="F30" s="218"/>
      <c r="G30" s="218"/>
      <c r="H30" s="218"/>
      <c r="I30" s="218"/>
      <c r="J30" s="219"/>
      <c r="K30" s="219"/>
      <c r="L30" s="218"/>
      <c r="M30" s="218"/>
      <c r="N30" s="218"/>
      <c r="O30" s="218"/>
      <c r="P30" s="218"/>
      <c r="Q30" s="219"/>
      <c r="R30" s="219"/>
      <c r="S30" s="218"/>
      <c r="T30" s="218"/>
      <c r="U30" s="218"/>
      <c r="V30" s="218"/>
      <c r="W30" s="218"/>
      <c r="X30" s="219"/>
      <c r="Y30" s="219"/>
      <c r="Z30" s="218"/>
      <c r="AA30" s="218"/>
      <c r="AB30" s="218"/>
      <c r="AC30" s="218"/>
      <c r="AD30" s="218"/>
      <c r="AE30" s="219"/>
      <c r="AF30" s="219"/>
      <c r="AG30" s="218"/>
      <c r="AH30" s="220"/>
    </row>
    <row r="31" spans="1:34" x14ac:dyDescent="0.3">
      <c r="A31" s="239">
        <f t="shared" si="1"/>
        <v>43003</v>
      </c>
      <c r="B31" s="58"/>
      <c r="C31" s="59">
        <f t="shared" si="2"/>
        <v>0</v>
      </c>
      <c r="D31" s="219"/>
      <c r="E31" s="218"/>
      <c r="F31" s="218"/>
      <c r="G31" s="218"/>
      <c r="H31" s="218"/>
      <c r="I31" s="218"/>
      <c r="J31" s="219"/>
      <c r="K31" s="219"/>
      <c r="L31" s="218"/>
      <c r="M31" s="218"/>
      <c r="N31" s="218"/>
      <c r="O31" s="218"/>
      <c r="P31" s="218"/>
      <c r="Q31" s="219"/>
      <c r="R31" s="219"/>
      <c r="S31" s="218"/>
      <c r="T31" s="218"/>
      <c r="U31" s="218"/>
      <c r="V31" s="218"/>
      <c r="W31" s="218"/>
      <c r="X31" s="219"/>
      <c r="Y31" s="219"/>
      <c r="Z31" s="218"/>
      <c r="AA31" s="218"/>
      <c r="AB31" s="218"/>
      <c r="AC31" s="218"/>
      <c r="AD31" s="218"/>
      <c r="AE31" s="219"/>
      <c r="AF31" s="219"/>
      <c r="AG31" s="218"/>
      <c r="AH31" s="220"/>
    </row>
    <row r="32" spans="1:34" x14ac:dyDescent="0.3">
      <c r="A32" s="239">
        <f t="shared" si="1"/>
        <v>43010</v>
      </c>
      <c r="B32" s="58"/>
      <c r="C32" s="59">
        <f t="shared" si="2"/>
        <v>0</v>
      </c>
      <c r="D32" s="219"/>
      <c r="E32" s="218"/>
      <c r="F32" s="218"/>
      <c r="G32" s="218"/>
      <c r="H32" s="218"/>
      <c r="I32" s="218"/>
      <c r="J32" s="219"/>
      <c r="K32" s="219"/>
      <c r="L32" s="218"/>
      <c r="M32" s="218"/>
      <c r="N32" s="218"/>
      <c r="O32" s="218"/>
      <c r="P32" s="218"/>
      <c r="Q32" s="219"/>
      <c r="R32" s="219"/>
      <c r="S32" s="218"/>
      <c r="T32" s="218"/>
      <c r="U32" s="218"/>
      <c r="V32" s="218"/>
      <c r="W32" s="218"/>
      <c r="X32" s="219"/>
      <c r="Y32" s="219"/>
      <c r="Z32" s="218"/>
      <c r="AA32" s="218"/>
      <c r="AB32" s="218"/>
      <c r="AC32" s="218"/>
      <c r="AD32" s="218"/>
      <c r="AE32" s="219"/>
      <c r="AF32" s="219"/>
      <c r="AG32" s="218"/>
      <c r="AH32" s="220"/>
    </row>
    <row r="33" spans="1:34" outlineLevel="1" x14ac:dyDescent="0.3">
      <c r="A33" s="239">
        <f t="shared" si="1"/>
        <v>43017</v>
      </c>
      <c r="B33" s="58"/>
      <c r="C33" s="59">
        <f t="shared" si="2"/>
        <v>0</v>
      </c>
      <c r="D33" s="219"/>
      <c r="E33" s="218"/>
      <c r="F33" s="218"/>
      <c r="G33" s="218"/>
      <c r="H33" s="218"/>
      <c r="I33" s="218"/>
      <c r="J33" s="219"/>
      <c r="K33" s="219"/>
      <c r="L33" s="218"/>
      <c r="M33" s="218"/>
      <c r="N33" s="218"/>
      <c r="O33" s="218"/>
      <c r="P33" s="218"/>
      <c r="Q33" s="219"/>
      <c r="R33" s="219"/>
      <c r="S33" s="218"/>
      <c r="T33" s="218"/>
      <c r="U33" s="218"/>
      <c r="V33" s="218"/>
      <c r="W33" s="218"/>
      <c r="X33" s="219"/>
      <c r="Y33" s="219"/>
      <c r="Z33" s="218"/>
      <c r="AA33" s="218"/>
      <c r="AB33" s="218"/>
      <c r="AC33" s="218"/>
      <c r="AD33" s="218"/>
      <c r="AE33" s="219"/>
      <c r="AF33" s="219"/>
      <c r="AG33" s="218"/>
      <c r="AH33" s="220"/>
    </row>
    <row r="34" spans="1:34" outlineLevel="1" x14ac:dyDescent="0.3">
      <c r="A34" s="239">
        <f t="shared" si="1"/>
        <v>43024</v>
      </c>
      <c r="B34" s="58"/>
      <c r="C34" s="59">
        <f t="shared" si="2"/>
        <v>0</v>
      </c>
      <c r="D34" s="219"/>
      <c r="E34" s="218"/>
      <c r="F34" s="218"/>
      <c r="G34" s="218"/>
      <c r="H34" s="218"/>
      <c r="I34" s="218"/>
      <c r="J34" s="219"/>
      <c r="K34" s="219"/>
      <c r="L34" s="218"/>
      <c r="M34" s="218"/>
      <c r="N34" s="218"/>
      <c r="O34" s="218"/>
      <c r="P34" s="218"/>
      <c r="Q34" s="219"/>
      <c r="R34" s="219"/>
      <c r="S34" s="218"/>
      <c r="T34" s="218"/>
      <c r="U34" s="218"/>
      <c r="V34" s="218"/>
      <c r="W34" s="218"/>
      <c r="X34" s="219"/>
      <c r="Y34" s="219"/>
      <c r="Z34" s="218"/>
      <c r="AA34" s="218"/>
      <c r="AB34" s="218"/>
      <c r="AC34" s="218"/>
      <c r="AD34" s="218"/>
      <c r="AE34" s="219"/>
      <c r="AF34" s="219"/>
      <c r="AG34" s="218"/>
      <c r="AH34" s="220"/>
    </row>
    <row r="35" spans="1:34" outlineLevel="1" x14ac:dyDescent="0.3">
      <c r="A35" s="239">
        <f t="shared" si="1"/>
        <v>43031</v>
      </c>
      <c r="B35" s="58"/>
      <c r="C35" s="59">
        <f t="shared" si="2"/>
        <v>0</v>
      </c>
      <c r="D35" s="219"/>
      <c r="E35" s="218"/>
      <c r="F35" s="218"/>
      <c r="G35" s="218"/>
      <c r="H35" s="218"/>
      <c r="I35" s="218"/>
      <c r="J35" s="219"/>
      <c r="K35" s="219"/>
      <c r="L35" s="218"/>
      <c r="M35" s="218"/>
      <c r="N35" s="218"/>
      <c r="O35" s="218"/>
      <c r="P35" s="218"/>
      <c r="Q35" s="219"/>
      <c r="R35" s="219"/>
      <c r="S35" s="218"/>
      <c r="T35" s="218"/>
      <c r="U35" s="218"/>
      <c r="V35" s="218"/>
      <c r="W35" s="218"/>
      <c r="X35" s="219"/>
      <c r="Y35" s="219"/>
      <c r="Z35" s="218"/>
      <c r="AA35" s="218"/>
      <c r="AB35" s="218"/>
      <c r="AC35" s="218"/>
      <c r="AD35" s="218"/>
      <c r="AE35" s="219"/>
      <c r="AF35" s="219"/>
      <c r="AG35" s="218"/>
      <c r="AH35" s="220"/>
    </row>
    <row r="36" spans="1:34" outlineLevel="1" x14ac:dyDescent="0.3">
      <c r="A36" s="239">
        <f t="shared" si="1"/>
        <v>43038</v>
      </c>
      <c r="B36" s="58"/>
      <c r="C36" s="59">
        <f t="shared" si="2"/>
        <v>0</v>
      </c>
      <c r="D36" s="219"/>
      <c r="E36" s="218"/>
      <c r="F36" s="218"/>
      <c r="G36" s="218"/>
      <c r="H36" s="218"/>
      <c r="I36" s="218"/>
      <c r="J36" s="219"/>
      <c r="K36" s="219"/>
      <c r="L36" s="218"/>
      <c r="M36" s="218"/>
      <c r="N36" s="218"/>
      <c r="O36" s="218"/>
      <c r="P36" s="218"/>
      <c r="Q36" s="219"/>
      <c r="R36" s="219"/>
      <c r="S36" s="218"/>
      <c r="T36" s="218"/>
      <c r="U36" s="218"/>
      <c r="V36" s="218"/>
      <c r="W36" s="218"/>
      <c r="X36" s="219"/>
      <c r="Y36" s="219"/>
      <c r="Z36" s="218"/>
      <c r="AA36" s="218"/>
      <c r="AB36" s="218"/>
      <c r="AC36" s="218"/>
      <c r="AD36" s="218"/>
      <c r="AE36" s="219"/>
      <c r="AF36" s="219"/>
      <c r="AG36" s="218"/>
      <c r="AH36" s="220"/>
    </row>
    <row r="37" spans="1:34" outlineLevel="1" x14ac:dyDescent="0.3">
      <c r="A37" s="239">
        <f t="shared" si="1"/>
        <v>43045</v>
      </c>
      <c r="B37" s="58"/>
      <c r="C37" s="59">
        <f t="shared" si="2"/>
        <v>0</v>
      </c>
      <c r="D37" s="219"/>
      <c r="E37" s="218"/>
      <c r="F37" s="218"/>
      <c r="G37" s="218"/>
      <c r="H37" s="218"/>
      <c r="I37" s="218"/>
      <c r="J37" s="219"/>
      <c r="K37" s="219"/>
      <c r="L37" s="218"/>
      <c r="M37" s="218"/>
      <c r="N37" s="218"/>
      <c r="O37" s="218"/>
      <c r="P37" s="218"/>
      <c r="Q37" s="219"/>
      <c r="R37" s="219"/>
      <c r="S37" s="218"/>
      <c r="T37" s="218"/>
      <c r="U37" s="218"/>
      <c r="V37" s="218"/>
      <c r="W37" s="218"/>
      <c r="X37" s="219"/>
      <c r="Y37" s="219"/>
      <c r="Z37" s="218"/>
      <c r="AA37" s="218"/>
      <c r="AB37" s="218"/>
      <c r="AC37" s="218"/>
      <c r="AD37" s="218"/>
      <c r="AE37" s="219"/>
      <c r="AF37" s="219"/>
      <c r="AG37" s="218"/>
      <c r="AH37" s="220"/>
    </row>
    <row r="38" spans="1:34" outlineLevel="1" x14ac:dyDescent="0.3">
      <c r="A38" s="239">
        <f t="shared" si="1"/>
        <v>43052</v>
      </c>
      <c r="B38" s="58"/>
      <c r="C38" s="59">
        <f t="shared" si="2"/>
        <v>0</v>
      </c>
      <c r="D38" s="219"/>
      <c r="E38" s="218"/>
      <c r="F38" s="218"/>
      <c r="G38" s="218"/>
      <c r="H38" s="218"/>
      <c r="I38" s="218"/>
      <c r="J38" s="219"/>
      <c r="K38" s="219"/>
      <c r="L38" s="218"/>
      <c r="M38" s="218"/>
      <c r="N38" s="218"/>
      <c r="O38" s="218"/>
      <c r="P38" s="218"/>
      <c r="Q38" s="219"/>
      <c r="R38" s="219"/>
      <c r="S38" s="218"/>
      <c r="T38" s="218"/>
      <c r="U38" s="218"/>
      <c r="V38" s="218"/>
      <c r="W38" s="218"/>
      <c r="X38" s="219"/>
      <c r="Y38" s="219"/>
      <c r="Z38" s="218"/>
      <c r="AA38" s="218"/>
      <c r="AB38" s="218"/>
      <c r="AC38" s="218"/>
      <c r="AD38" s="218"/>
      <c r="AE38" s="219"/>
      <c r="AF38" s="219"/>
      <c r="AG38" s="218"/>
      <c r="AH38" s="220"/>
    </row>
    <row r="39" spans="1:34" outlineLevel="1" x14ac:dyDescent="0.3">
      <c r="A39" s="239">
        <f t="shared" si="1"/>
        <v>43059</v>
      </c>
      <c r="B39" s="58"/>
      <c r="C39" s="59">
        <f t="shared" si="2"/>
        <v>0</v>
      </c>
      <c r="D39" s="219"/>
      <c r="E39" s="218"/>
      <c r="F39" s="218"/>
      <c r="G39" s="218"/>
      <c r="H39" s="218"/>
      <c r="I39" s="218"/>
      <c r="J39" s="219"/>
      <c r="K39" s="219"/>
      <c r="L39" s="218"/>
      <c r="M39" s="218"/>
      <c r="N39" s="218"/>
      <c r="O39" s="218"/>
      <c r="P39" s="218"/>
      <c r="Q39" s="219"/>
      <c r="R39" s="219"/>
      <c r="S39" s="218"/>
      <c r="T39" s="218"/>
      <c r="U39" s="218"/>
      <c r="V39" s="218"/>
      <c r="W39" s="218"/>
      <c r="X39" s="219"/>
      <c r="Y39" s="219"/>
      <c r="Z39" s="218"/>
      <c r="AA39" s="218"/>
      <c r="AB39" s="218"/>
      <c r="AC39" s="218"/>
      <c r="AD39" s="218"/>
      <c r="AE39" s="219"/>
      <c r="AF39" s="219"/>
      <c r="AG39" s="218"/>
      <c r="AH39" s="220"/>
    </row>
    <row r="40" spans="1:34" outlineLevel="1" x14ac:dyDescent="0.3">
      <c r="A40" s="240">
        <f t="shared" si="1"/>
        <v>43066</v>
      </c>
      <c r="B40" s="58"/>
      <c r="C40" s="242">
        <f t="shared" si="2"/>
        <v>0</v>
      </c>
      <c r="D40" s="219"/>
      <c r="E40" s="222"/>
      <c r="F40" s="222"/>
      <c r="G40" s="222"/>
      <c r="H40" s="222"/>
      <c r="I40" s="222"/>
      <c r="J40" s="219"/>
      <c r="K40" s="219"/>
      <c r="L40" s="222"/>
      <c r="M40" s="222"/>
      <c r="N40" s="222"/>
      <c r="O40" s="222"/>
      <c r="P40" s="222"/>
      <c r="Q40" s="219"/>
      <c r="R40" s="219"/>
      <c r="S40" s="222"/>
      <c r="T40" s="222"/>
      <c r="U40" s="222"/>
      <c r="V40" s="222"/>
      <c r="W40" s="222"/>
      <c r="X40" s="219"/>
      <c r="Y40" s="219"/>
      <c r="Z40" s="222"/>
      <c r="AA40" s="222"/>
      <c r="AB40" s="222"/>
      <c r="AC40" s="222"/>
      <c r="AD40" s="222"/>
      <c r="AE40" s="223"/>
      <c r="AF40" s="223"/>
      <c r="AG40" s="222"/>
      <c r="AH40" s="224"/>
    </row>
    <row r="41" spans="1:34" x14ac:dyDescent="0.3">
      <c r="A41" s="57"/>
      <c r="B41" s="38"/>
      <c r="C41" s="67">
        <f>SUM(C27:C40)</f>
        <v>0</v>
      </c>
      <c r="D41" s="67">
        <f t="shared" ref="D41:AH41" si="3">SUM(D27:D40)</f>
        <v>0</v>
      </c>
      <c r="E41" s="67">
        <f t="shared" si="3"/>
        <v>0</v>
      </c>
      <c r="F41" s="67">
        <f t="shared" si="3"/>
        <v>0</v>
      </c>
      <c r="G41" s="67">
        <f t="shared" si="3"/>
        <v>0</v>
      </c>
      <c r="H41" s="67">
        <f t="shared" si="3"/>
        <v>0</v>
      </c>
      <c r="I41" s="67">
        <f t="shared" si="3"/>
        <v>0</v>
      </c>
      <c r="J41" s="67">
        <f t="shared" si="3"/>
        <v>0</v>
      </c>
      <c r="K41" s="67">
        <f t="shared" si="3"/>
        <v>0</v>
      </c>
      <c r="L41" s="67">
        <f t="shared" si="3"/>
        <v>0</v>
      </c>
      <c r="M41" s="67">
        <f t="shared" si="3"/>
        <v>0</v>
      </c>
      <c r="N41" s="67">
        <f t="shared" si="3"/>
        <v>0</v>
      </c>
      <c r="O41" s="67">
        <f t="shared" si="3"/>
        <v>0</v>
      </c>
      <c r="P41" s="67">
        <f t="shared" si="3"/>
        <v>0</v>
      </c>
      <c r="Q41" s="67">
        <f t="shared" si="3"/>
        <v>0</v>
      </c>
      <c r="R41" s="67">
        <f t="shared" si="3"/>
        <v>0</v>
      </c>
      <c r="S41" s="67">
        <f t="shared" si="3"/>
        <v>0</v>
      </c>
      <c r="T41" s="67">
        <f t="shared" si="3"/>
        <v>0</v>
      </c>
      <c r="U41" s="67">
        <f t="shared" si="3"/>
        <v>0</v>
      </c>
      <c r="V41" s="67">
        <f t="shared" si="3"/>
        <v>0</v>
      </c>
      <c r="W41" s="67">
        <f t="shared" si="3"/>
        <v>0</v>
      </c>
      <c r="X41" s="67">
        <f t="shared" si="3"/>
        <v>0</v>
      </c>
      <c r="Y41" s="67">
        <f t="shared" si="3"/>
        <v>0</v>
      </c>
      <c r="Z41" s="67">
        <f t="shared" si="3"/>
        <v>0</v>
      </c>
      <c r="AA41" s="67">
        <f t="shared" si="3"/>
        <v>0</v>
      </c>
      <c r="AB41" s="67">
        <f t="shared" si="3"/>
        <v>0</v>
      </c>
      <c r="AC41" s="67">
        <f t="shared" si="3"/>
        <v>0</v>
      </c>
      <c r="AD41" s="67">
        <f t="shared" si="3"/>
        <v>0</v>
      </c>
      <c r="AE41" s="67">
        <f t="shared" si="3"/>
        <v>0</v>
      </c>
      <c r="AF41" s="67">
        <f t="shared" si="3"/>
        <v>0</v>
      </c>
      <c r="AG41" s="67">
        <f t="shared" si="3"/>
        <v>0</v>
      </c>
      <c r="AH41" s="67">
        <f t="shared" si="3"/>
        <v>0</v>
      </c>
    </row>
    <row r="44" spans="1:34" x14ac:dyDescent="0.3">
      <c r="C44" s="68">
        <f>A27</f>
        <v>42975</v>
      </c>
      <c r="D44" s="68">
        <f>C44+7</f>
        <v>42982</v>
      </c>
      <c r="E44" s="68">
        <f t="shared" ref="E44:K44" si="4">D44+7</f>
        <v>42989</v>
      </c>
      <c r="F44" s="68">
        <f t="shared" si="4"/>
        <v>42996</v>
      </c>
      <c r="G44" s="68">
        <f t="shared" si="4"/>
        <v>43003</v>
      </c>
      <c r="H44" s="68">
        <f t="shared" si="4"/>
        <v>43010</v>
      </c>
      <c r="I44" s="68">
        <f t="shared" si="4"/>
        <v>43017</v>
      </c>
      <c r="J44" s="68">
        <f t="shared" si="4"/>
        <v>43024</v>
      </c>
      <c r="K44" s="68">
        <f t="shared" si="4"/>
        <v>43031</v>
      </c>
      <c r="L44" s="68">
        <f>K44+7</f>
        <v>43038</v>
      </c>
      <c r="M44" s="68">
        <f t="shared" ref="M44:T44" si="5">L44+7</f>
        <v>43045</v>
      </c>
      <c r="N44" s="68">
        <f t="shared" si="5"/>
        <v>43052</v>
      </c>
      <c r="O44" s="68">
        <f t="shared" si="5"/>
        <v>43059</v>
      </c>
      <c r="P44" s="68">
        <f t="shared" si="5"/>
        <v>43066</v>
      </c>
      <c r="Q44" s="68">
        <f t="shared" si="5"/>
        <v>43073</v>
      </c>
      <c r="R44" s="68">
        <f t="shared" si="5"/>
        <v>43080</v>
      </c>
      <c r="S44" s="68">
        <f t="shared" si="5"/>
        <v>43087</v>
      </c>
      <c r="T44" s="68">
        <f t="shared" si="5"/>
        <v>43094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  <c r="AH46" s="209"/>
    </row>
    <row r="47" spans="1:34" x14ac:dyDescent="0.3">
      <c r="A47" s="447" t="s">
        <v>32</v>
      </c>
      <c r="B47" s="448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  <c r="AH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  <c r="AH48" s="77"/>
    </row>
    <row r="49" spans="1:34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  <c r="AH49" s="80"/>
    </row>
    <row r="50" spans="1:34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  <c r="AH50" s="80"/>
    </row>
    <row r="51" spans="1:34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  <c r="AH51" s="80"/>
    </row>
    <row r="52" spans="1:34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  <c r="AF52" s="80"/>
      <c r="AG52" s="83"/>
      <c r="AH52" s="80"/>
    </row>
    <row r="53" spans="1:34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  <c r="AF53" s="80"/>
      <c r="AG53" s="83"/>
      <c r="AH53" s="80"/>
    </row>
    <row r="54" spans="1:34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4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4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4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  <c r="AH59" s="48">
        <v>31</v>
      </c>
    </row>
    <row r="60" spans="1:34" s="87" customFormat="1" x14ac:dyDescent="0.3">
      <c r="A60" s="51" t="s">
        <v>29</v>
      </c>
      <c r="B60" s="52"/>
      <c r="C60" s="105">
        <f>SUM(D60:AH60)</f>
        <v>134238</v>
      </c>
      <c r="D60" s="55">
        <f t="shared" ref="D60:AH68" si="6">D8*D112</f>
        <v>3625</v>
      </c>
      <c r="E60" s="55">
        <f t="shared" si="6"/>
        <v>2940</v>
      </c>
      <c r="F60" s="55">
        <f t="shared" si="6"/>
        <v>2940</v>
      </c>
      <c r="G60" s="55">
        <f t="shared" si="6"/>
        <v>2940</v>
      </c>
      <c r="H60" s="55">
        <f t="shared" si="6"/>
        <v>2940</v>
      </c>
      <c r="I60" s="55">
        <f t="shared" si="6"/>
        <v>2940</v>
      </c>
      <c r="J60" s="55">
        <f t="shared" si="6"/>
        <v>5805</v>
      </c>
      <c r="K60" s="55">
        <f t="shared" si="6"/>
        <v>5805</v>
      </c>
      <c r="L60" s="55">
        <f t="shared" si="6"/>
        <v>3472</v>
      </c>
      <c r="M60" s="55">
        <f t="shared" si="6"/>
        <v>3360</v>
      </c>
      <c r="N60" s="55">
        <f t="shared" si="6"/>
        <v>3360</v>
      </c>
      <c r="O60" s="55">
        <f t="shared" si="6"/>
        <v>3360</v>
      </c>
      <c r="P60" s="55">
        <f t="shared" si="6"/>
        <v>4305</v>
      </c>
      <c r="Q60" s="55">
        <f t="shared" si="6"/>
        <v>5676</v>
      </c>
      <c r="R60" s="55">
        <f t="shared" si="6"/>
        <v>5805</v>
      </c>
      <c r="S60" s="55">
        <f t="shared" si="6"/>
        <v>4305</v>
      </c>
      <c r="T60" s="55">
        <f t="shared" si="6"/>
        <v>4305</v>
      </c>
      <c r="U60" s="55">
        <f t="shared" si="6"/>
        <v>4305</v>
      </c>
      <c r="V60" s="55">
        <f t="shared" si="6"/>
        <v>4305</v>
      </c>
      <c r="W60" s="55">
        <f t="shared" si="6"/>
        <v>4305</v>
      </c>
      <c r="X60" s="55">
        <f t="shared" si="6"/>
        <v>5800</v>
      </c>
      <c r="Y60" s="55">
        <f t="shared" si="6"/>
        <v>5800</v>
      </c>
      <c r="Z60" s="55">
        <f t="shared" si="6"/>
        <v>4320</v>
      </c>
      <c r="AA60" s="55">
        <f t="shared" si="6"/>
        <v>4320</v>
      </c>
      <c r="AB60" s="55">
        <f t="shared" si="6"/>
        <v>4320</v>
      </c>
      <c r="AC60" s="55">
        <f t="shared" si="6"/>
        <v>4320</v>
      </c>
      <c r="AD60" s="55">
        <f t="shared" si="6"/>
        <v>4320</v>
      </c>
      <c r="AE60" s="55">
        <f t="shared" si="6"/>
        <v>5800</v>
      </c>
      <c r="AF60" s="55">
        <f t="shared" si="6"/>
        <v>5800</v>
      </c>
      <c r="AG60" s="55">
        <f t="shared" si="6"/>
        <v>4320</v>
      </c>
      <c r="AH60" s="55">
        <f t="shared" si="6"/>
        <v>4320</v>
      </c>
    </row>
    <row r="61" spans="1:34" hidden="1" x14ac:dyDescent="0.3">
      <c r="A61" s="57">
        <f t="shared" ref="A61:A92" si="7">+A9</f>
        <v>42102</v>
      </c>
      <c r="B61" s="58"/>
      <c r="C61" s="59">
        <f>SUM(D61:AH61)</f>
        <v>89737.002100000027</v>
      </c>
      <c r="D61" s="61">
        <f t="shared" si="6"/>
        <v>0</v>
      </c>
      <c r="E61" s="63">
        <f t="shared" si="6"/>
        <v>0</v>
      </c>
      <c r="F61" s="63">
        <f t="shared" si="6"/>
        <v>5722.0009</v>
      </c>
      <c r="G61" s="61">
        <f t="shared" si="6"/>
        <v>5722.0009</v>
      </c>
      <c r="H61" s="61">
        <f t="shared" si="6"/>
        <v>5722.0009</v>
      </c>
      <c r="I61" s="62">
        <f t="shared" si="6"/>
        <v>260</v>
      </c>
      <c r="J61" s="62">
        <f t="shared" si="6"/>
        <v>90</v>
      </c>
      <c r="K61" s="61">
        <f t="shared" si="6"/>
        <v>180</v>
      </c>
      <c r="L61" s="63">
        <f t="shared" si="6"/>
        <v>180</v>
      </c>
      <c r="M61" s="63">
        <f t="shared" si="6"/>
        <v>250.20000000000002</v>
      </c>
      <c r="N61" s="61">
        <f t="shared" si="6"/>
        <v>204.7</v>
      </c>
      <c r="O61" s="61">
        <f t="shared" si="6"/>
        <v>434.7</v>
      </c>
      <c r="P61" s="62">
        <f t="shared" si="6"/>
        <v>250.20000000000002</v>
      </c>
      <c r="Q61" s="62">
        <f t="shared" si="6"/>
        <v>340.2</v>
      </c>
      <c r="R61" s="61">
        <f t="shared" si="6"/>
        <v>340.2</v>
      </c>
      <c r="S61" s="63">
        <f t="shared" si="6"/>
        <v>1665</v>
      </c>
      <c r="T61" s="63">
        <f t="shared" si="6"/>
        <v>4310.9993999999997</v>
      </c>
      <c r="U61" s="61">
        <f t="shared" si="6"/>
        <v>4560.9992999999995</v>
      </c>
      <c r="V61" s="61">
        <f t="shared" si="6"/>
        <v>9005.7990000000009</v>
      </c>
      <c r="W61" s="62">
        <f t="shared" si="6"/>
        <v>3906.8002999999999</v>
      </c>
      <c r="X61" s="62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  <c r="AF61" s="61">
        <f t="shared" si="6"/>
        <v>7358.0499999999993</v>
      </c>
      <c r="AG61" s="63">
        <f t="shared" si="6"/>
        <v>7358.0499999999993</v>
      </c>
      <c r="AH61" s="63">
        <f t="shared" si="6"/>
        <v>6782.05</v>
      </c>
    </row>
    <row r="62" spans="1:34" hidden="1" x14ac:dyDescent="0.3">
      <c r="A62" s="57">
        <f t="shared" si="7"/>
        <v>42123</v>
      </c>
      <c r="B62" s="58"/>
      <c r="C62" s="59">
        <f t="shared" ref="C62:C79" si="8">SUM(D62:AH62)</f>
        <v>97447.992199999979</v>
      </c>
      <c r="D62" s="61">
        <f t="shared" si="6"/>
        <v>110</v>
      </c>
      <c r="E62" s="63">
        <f t="shared" si="6"/>
        <v>110</v>
      </c>
      <c r="F62" s="63">
        <f t="shared" si="6"/>
        <v>5831.9975999999997</v>
      </c>
      <c r="G62" s="61">
        <f t="shared" si="6"/>
        <v>5856.9965999999995</v>
      </c>
      <c r="H62" s="61">
        <f t="shared" si="6"/>
        <v>5856.9965999999995</v>
      </c>
      <c r="I62" s="62">
        <f t="shared" si="6"/>
        <v>369.99989999999997</v>
      </c>
      <c r="J62" s="62">
        <f t="shared" si="6"/>
        <v>200</v>
      </c>
      <c r="K62" s="61">
        <f t="shared" si="6"/>
        <v>290.00010000000003</v>
      </c>
      <c r="L62" s="63">
        <f t="shared" si="6"/>
        <v>290.00010000000003</v>
      </c>
      <c r="M62" s="63">
        <f t="shared" si="6"/>
        <v>360.2</v>
      </c>
      <c r="N62" s="61">
        <f t="shared" si="6"/>
        <v>339.69990000000001</v>
      </c>
      <c r="O62" s="61">
        <f t="shared" si="6"/>
        <v>764.7</v>
      </c>
      <c r="P62" s="62">
        <f t="shared" si="6"/>
        <v>360.2</v>
      </c>
      <c r="Q62" s="62">
        <f t="shared" si="6"/>
        <v>450.20000000000005</v>
      </c>
      <c r="R62" s="61">
        <f t="shared" si="6"/>
        <v>450.20000000000005</v>
      </c>
      <c r="S62" s="63">
        <f t="shared" si="6"/>
        <v>1355</v>
      </c>
      <c r="T62" s="63">
        <f t="shared" si="6"/>
        <v>4231.0007999999998</v>
      </c>
      <c r="U62" s="61">
        <f t="shared" si="6"/>
        <v>4481.0007000000005</v>
      </c>
      <c r="V62" s="61">
        <f t="shared" si="6"/>
        <v>8905.7991000000002</v>
      </c>
      <c r="W62" s="62">
        <f t="shared" si="6"/>
        <v>4091.7996000000003</v>
      </c>
      <c r="X62" s="62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  <c r="AF62" s="61">
        <f t="shared" si="6"/>
        <v>6324.0497999999998</v>
      </c>
      <c r="AG62" s="63">
        <f t="shared" si="6"/>
        <v>6324.0497999999998</v>
      </c>
      <c r="AH62" s="63">
        <f t="shared" si="6"/>
        <v>5748.0502000000006</v>
      </c>
    </row>
    <row r="63" spans="1:34" hidden="1" outlineLevel="1" x14ac:dyDescent="0.3">
      <c r="A63" s="57">
        <f t="shared" si="7"/>
        <v>42142</v>
      </c>
      <c r="B63" s="58"/>
      <c r="C63" s="59">
        <f t="shared" si="8"/>
        <v>107430.02539999998</v>
      </c>
      <c r="D63" s="61">
        <f t="shared" si="6"/>
        <v>0</v>
      </c>
      <c r="E63" s="63">
        <f t="shared" si="6"/>
        <v>0</v>
      </c>
      <c r="F63" s="63">
        <f t="shared" si="6"/>
        <v>5722</v>
      </c>
      <c r="G63" s="61">
        <f t="shared" si="6"/>
        <v>5856.9965999999995</v>
      </c>
      <c r="H63" s="61">
        <f t="shared" si="6"/>
        <v>6257.0003999999999</v>
      </c>
      <c r="I63" s="62">
        <f t="shared" si="6"/>
        <v>349.99979999999999</v>
      </c>
      <c r="J63" s="62">
        <f t="shared" si="6"/>
        <v>90</v>
      </c>
      <c r="K63" s="61">
        <f t="shared" si="6"/>
        <v>180</v>
      </c>
      <c r="L63" s="63">
        <f t="shared" si="6"/>
        <v>180</v>
      </c>
      <c r="M63" s="63">
        <f t="shared" si="6"/>
        <v>250.20000000000002</v>
      </c>
      <c r="N63" s="61">
        <f t="shared" si="6"/>
        <v>204.7</v>
      </c>
      <c r="O63" s="61">
        <f t="shared" si="6"/>
        <v>614.70000000000005</v>
      </c>
      <c r="P63" s="62">
        <f t="shared" si="6"/>
        <v>250.20000000000002</v>
      </c>
      <c r="Q63" s="62">
        <f t="shared" si="6"/>
        <v>340.2</v>
      </c>
      <c r="R63" s="61">
        <f t="shared" si="6"/>
        <v>430.20000000000005</v>
      </c>
      <c r="S63" s="63">
        <f t="shared" si="6"/>
        <v>1379.9994999999999</v>
      </c>
      <c r="T63" s="63">
        <f t="shared" si="6"/>
        <v>4515.0012000000006</v>
      </c>
      <c r="U63" s="61">
        <f t="shared" si="6"/>
        <v>4694.9988000000003</v>
      </c>
      <c r="V63" s="61">
        <f t="shared" si="6"/>
        <v>8849.8014000000003</v>
      </c>
      <c r="W63" s="62">
        <f t="shared" si="6"/>
        <v>3791.7997</v>
      </c>
      <c r="X63" s="62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  <c r="AF63" s="61">
        <f t="shared" si="6"/>
        <v>6324.0497999999998</v>
      </c>
      <c r="AG63" s="63">
        <f t="shared" si="6"/>
        <v>6324.0497999999998</v>
      </c>
      <c r="AH63" s="63">
        <f t="shared" si="6"/>
        <v>5748.0502000000006</v>
      </c>
    </row>
    <row r="64" spans="1:34" hidden="1" outlineLevel="1" x14ac:dyDescent="0.3">
      <c r="A64" s="57">
        <f t="shared" si="7"/>
        <v>42157</v>
      </c>
      <c r="B64" s="58"/>
      <c r="C64" s="59">
        <f t="shared" si="8"/>
        <v>114418.57330000002</v>
      </c>
      <c r="D64" s="61">
        <f t="shared" si="6"/>
        <v>0</v>
      </c>
      <c r="E64" s="63">
        <f t="shared" si="6"/>
        <v>0</v>
      </c>
      <c r="F64" s="63">
        <f t="shared" si="6"/>
        <v>5722</v>
      </c>
      <c r="G64" s="61">
        <f t="shared" si="6"/>
        <v>5856.9965999999995</v>
      </c>
      <c r="H64" s="61">
        <f t="shared" si="6"/>
        <v>6257.0003999999999</v>
      </c>
      <c r="I64" s="62">
        <f t="shared" si="6"/>
        <v>349.99979999999999</v>
      </c>
      <c r="J64" s="62">
        <f t="shared" si="6"/>
        <v>90</v>
      </c>
      <c r="K64" s="61">
        <f t="shared" si="6"/>
        <v>180</v>
      </c>
      <c r="L64" s="63">
        <f t="shared" si="6"/>
        <v>270</v>
      </c>
      <c r="M64" s="63">
        <f t="shared" si="6"/>
        <v>2548.1987999999997</v>
      </c>
      <c r="N64" s="61">
        <f t="shared" si="6"/>
        <v>294.69990000000001</v>
      </c>
      <c r="O64" s="61">
        <f t="shared" si="6"/>
        <v>1049.6997000000001</v>
      </c>
      <c r="P64" s="62">
        <f t="shared" si="6"/>
        <v>755.2</v>
      </c>
      <c r="Q64" s="62">
        <f t="shared" si="6"/>
        <v>575.2002</v>
      </c>
      <c r="R64" s="61">
        <f t="shared" si="6"/>
        <v>575.2002</v>
      </c>
      <c r="S64" s="63">
        <f t="shared" si="6"/>
        <v>1520.0004000000001</v>
      </c>
      <c r="T64" s="63">
        <f t="shared" si="6"/>
        <v>4729.9985999999999</v>
      </c>
      <c r="U64" s="61">
        <f t="shared" si="6"/>
        <v>4779.9988000000003</v>
      </c>
      <c r="V64" s="61">
        <f t="shared" si="6"/>
        <v>8849.8014000000003</v>
      </c>
      <c r="W64" s="62">
        <f t="shared" si="6"/>
        <v>3791.7997</v>
      </c>
      <c r="X64" s="62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  <c r="AF64" s="61">
        <f t="shared" si="6"/>
        <v>7217.05</v>
      </c>
      <c r="AG64" s="63">
        <f t="shared" si="6"/>
        <v>6944.0496999999996</v>
      </c>
      <c r="AH64" s="63">
        <f t="shared" si="6"/>
        <v>6368.0508</v>
      </c>
    </row>
    <row r="65" spans="1:34" hidden="1" outlineLevel="1" x14ac:dyDescent="0.3">
      <c r="A65" s="57">
        <f t="shared" si="7"/>
        <v>42172</v>
      </c>
      <c r="B65" s="58"/>
      <c r="C65" s="59">
        <f t="shared" si="8"/>
        <v>148199.43849999996</v>
      </c>
      <c r="D65" s="61">
        <f t="shared" si="6"/>
        <v>63</v>
      </c>
      <c r="E65" s="63">
        <f t="shared" si="6"/>
        <v>0</v>
      </c>
      <c r="F65" s="63">
        <f t="shared" si="6"/>
        <v>5722</v>
      </c>
      <c r="G65" s="61">
        <f t="shared" si="6"/>
        <v>5856.9965999999995</v>
      </c>
      <c r="H65" s="61">
        <f t="shared" si="6"/>
        <v>6367.0015000000003</v>
      </c>
      <c r="I65" s="62">
        <f t="shared" si="6"/>
        <v>520</v>
      </c>
      <c r="J65" s="62">
        <f t="shared" si="6"/>
        <v>260.00010000000003</v>
      </c>
      <c r="K65" s="61">
        <f t="shared" si="6"/>
        <v>180</v>
      </c>
      <c r="L65" s="63">
        <f t="shared" si="6"/>
        <v>270</v>
      </c>
      <c r="M65" s="63">
        <f t="shared" si="6"/>
        <v>2638.1995999999999</v>
      </c>
      <c r="N65" s="61">
        <f t="shared" si="6"/>
        <v>604.70000000000005</v>
      </c>
      <c r="O65" s="61">
        <f t="shared" si="6"/>
        <v>1239.7</v>
      </c>
      <c r="P65" s="62">
        <f t="shared" si="6"/>
        <v>515.2002</v>
      </c>
      <c r="Q65" s="62">
        <f t="shared" si="6"/>
        <v>7165.1970000000001</v>
      </c>
      <c r="R65" s="61">
        <f t="shared" si="6"/>
        <v>7235.3994999999995</v>
      </c>
      <c r="S65" s="63">
        <f t="shared" si="6"/>
        <v>1264.1002000000001</v>
      </c>
      <c r="T65" s="63">
        <f t="shared" si="6"/>
        <v>4412.1594999999998</v>
      </c>
      <c r="U65" s="61">
        <f t="shared" si="6"/>
        <v>4319.6009999999997</v>
      </c>
      <c r="V65" s="61">
        <f t="shared" si="6"/>
        <v>10285.3992</v>
      </c>
      <c r="W65" s="62">
        <f t="shared" si="6"/>
        <v>5717.4002</v>
      </c>
      <c r="X65" s="62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  <c r="AF65" s="61">
        <f t="shared" si="6"/>
        <v>9046.0499999999993</v>
      </c>
      <c r="AG65" s="63">
        <f t="shared" si="6"/>
        <v>9208.0499999999993</v>
      </c>
      <c r="AH65" s="63">
        <f t="shared" si="6"/>
        <v>8632.0511999999999</v>
      </c>
    </row>
    <row r="66" spans="1:34" hidden="1" outlineLevel="1" x14ac:dyDescent="0.3">
      <c r="A66" s="57">
        <f t="shared" si="7"/>
        <v>42193</v>
      </c>
      <c r="B66" s="58"/>
      <c r="C66" s="59">
        <f>SUM(D66:AH66)</f>
        <v>153774.6464</v>
      </c>
      <c r="D66" s="61">
        <f t="shared" si="6"/>
        <v>153</v>
      </c>
      <c r="E66" s="63">
        <f t="shared" si="6"/>
        <v>90</v>
      </c>
      <c r="F66" s="63">
        <f t="shared" si="6"/>
        <v>5877.0036</v>
      </c>
      <c r="G66" s="61">
        <f t="shared" si="6"/>
        <v>5856.9965999999995</v>
      </c>
      <c r="H66" s="61">
        <f t="shared" si="6"/>
        <v>6367.0015000000003</v>
      </c>
      <c r="I66" s="62">
        <f t="shared" si="6"/>
        <v>695</v>
      </c>
      <c r="J66" s="62">
        <f t="shared" si="6"/>
        <v>544.99979999999994</v>
      </c>
      <c r="K66" s="61">
        <f t="shared" si="6"/>
        <v>290.00010000000003</v>
      </c>
      <c r="L66" s="63">
        <f t="shared" si="6"/>
        <v>380</v>
      </c>
      <c r="M66" s="63">
        <f t="shared" si="6"/>
        <v>540.19979999999998</v>
      </c>
      <c r="N66" s="61">
        <f t="shared" si="6"/>
        <v>874.69970000000001</v>
      </c>
      <c r="O66" s="61">
        <f t="shared" si="6"/>
        <v>1629.6995000000002</v>
      </c>
      <c r="P66" s="62">
        <f t="shared" si="6"/>
        <v>800.19990000000007</v>
      </c>
      <c r="Q66" s="62">
        <f t="shared" si="6"/>
        <v>9065.2001999999993</v>
      </c>
      <c r="R66" s="61">
        <f t="shared" si="6"/>
        <v>9135.3994999999995</v>
      </c>
      <c r="S66" s="63">
        <f t="shared" si="6"/>
        <v>489.10019999999997</v>
      </c>
      <c r="T66" s="63">
        <f t="shared" si="6"/>
        <v>3637.1610000000001</v>
      </c>
      <c r="U66" s="61">
        <f t="shared" si="6"/>
        <v>3544.6012000000001</v>
      </c>
      <c r="V66" s="61">
        <f t="shared" si="6"/>
        <v>9493.4</v>
      </c>
      <c r="W66" s="62">
        <f t="shared" si="6"/>
        <v>4925.3999999999996</v>
      </c>
      <c r="X66" s="62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  <c r="AF66" s="61">
        <f t="shared" si="6"/>
        <v>9424.0509999999995</v>
      </c>
      <c r="AG66" s="63">
        <f t="shared" si="6"/>
        <v>9151.0499999999993</v>
      </c>
      <c r="AH66" s="63">
        <f t="shared" si="6"/>
        <v>8520.0509999999995</v>
      </c>
    </row>
    <row r="67" spans="1:34" hidden="1" outlineLevel="1" x14ac:dyDescent="0.3">
      <c r="A67" s="57">
        <f t="shared" si="7"/>
        <v>42200</v>
      </c>
      <c r="B67" s="58"/>
      <c r="C67" s="59">
        <f t="shared" si="8"/>
        <v>148239.14350000001</v>
      </c>
      <c r="D67" s="61">
        <f t="shared" si="6"/>
        <v>323.00010000000003</v>
      </c>
      <c r="E67" s="63">
        <f t="shared" si="6"/>
        <v>260</v>
      </c>
      <c r="F67" s="63">
        <f t="shared" si="6"/>
        <v>6112.0012000000006</v>
      </c>
      <c r="G67" s="61">
        <f t="shared" si="6"/>
        <v>6092.0014000000001</v>
      </c>
      <c r="H67" s="61">
        <f t="shared" si="6"/>
        <v>6601.9964</v>
      </c>
      <c r="I67" s="62">
        <f t="shared" si="6"/>
        <v>775</v>
      </c>
      <c r="J67" s="62">
        <f t="shared" si="6"/>
        <v>455</v>
      </c>
      <c r="K67" s="61">
        <f t="shared" si="6"/>
        <v>200</v>
      </c>
      <c r="L67" s="63">
        <f t="shared" si="6"/>
        <v>290.00010000000003</v>
      </c>
      <c r="M67" s="63">
        <f t="shared" si="6"/>
        <v>450.20000000000005</v>
      </c>
      <c r="N67" s="61">
        <f t="shared" si="6"/>
        <v>759.7002</v>
      </c>
      <c r="O67" s="61">
        <f t="shared" si="6"/>
        <v>1514.6999999999998</v>
      </c>
      <c r="P67" s="62">
        <f t="shared" si="6"/>
        <v>1050.1997000000001</v>
      </c>
      <c r="Q67" s="62">
        <f t="shared" si="6"/>
        <v>585.19979999999998</v>
      </c>
      <c r="R67" s="61">
        <f t="shared" si="6"/>
        <v>655.40020000000004</v>
      </c>
      <c r="S67" s="63">
        <f t="shared" si="6"/>
        <v>739.1</v>
      </c>
      <c r="T67" s="63">
        <f t="shared" si="6"/>
        <v>3962.16</v>
      </c>
      <c r="U67" s="61">
        <f t="shared" si="6"/>
        <v>3544.6012000000001</v>
      </c>
      <c r="V67" s="61">
        <f t="shared" si="6"/>
        <v>9493.4</v>
      </c>
      <c r="W67" s="62">
        <f t="shared" si="6"/>
        <v>4925.3999999999996</v>
      </c>
      <c r="X67" s="62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  <c r="AF67" s="61">
        <f t="shared" si="6"/>
        <v>10108.5488</v>
      </c>
      <c r="AG67" s="63">
        <f t="shared" si="6"/>
        <v>9541.0509999999995</v>
      </c>
      <c r="AH67" s="63">
        <f t="shared" si="6"/>
        <v>8910.0504000000001</v>
      </c>
    </row>
    <row r="68" spans="1:34" hidden="1" outlineLevel="1" x14ac:dyDescent="0.3">
      <c r="A68" s="57">
        <f t="shared" si="7"/>
        <v>42207</v>
      </c>
      <c r="B68" s="58"/>
      <c r="C68" s="59">
        <f t="shared" si="8"/>
        <v>170581.14770000003</v>
      </c>
      <c r="D68" s="61">
        <f t="shared" si="6"/>
        <v>233</v>
      </c>
      <c r="E68" s="63">
        <f t="shared" si="6"/>
        <v>170</v>
      </c>
      <c r="F68" s="63">
        <f t="shared" si="6"/>
        <v>5956.9992000000002</v>
      </c>
      <c r="G68" s="61">
        <f t="shared" si="6"/>
        <v>6391.9968000000008</v>
      </c>
      <c r="H68" s="61">
        <f t="shared" si="6"/>
        <v>7554.0003999999999</v>
      </c>
      <c r="I68" s="62">
        <f t="shared" si="6"/>
        <v>1181.3004000000001</v>
      </c>
      <c r="J68" s="62">
        <f t="shared" si="6"/>
        <v>951.3</v>
      </c>
      <c r="K68" s="61">
        <f t="shared" ref="K68:AH68" si="9">K16*K120</f>
        <v>6421.3029999999999</v>
      </c>
      <c r="L68" s="63">
        <f t="shared" si="9"/>
        <v>6511.3035</v>
      </c>
      <c r="M68" s="63">
        <f t="shared" si="9"/>
        <v>625.20010000000002</v>
      </c>
      <c r="N68" s="61">
        <f t="shared" si="9"/>
        <v>879.6998000000001</v>
      </c>
      <c r="O68" s="61">
        <f t="shared" si="9"/>
        <v>1519.7003999999999</v>
      </c>
      <c r="P68" s="62">
        <f t="shared" si="9"/>
        <v>805.20029999999997</v>
      </c>
      <c r="Q68" s="62">
        <f t="shared" si="9"/>
        <v>490.39980000000003</v>
      </c>
      <c r="R68" s="61">
        <f t="shared" si="9"/>
        <v>475.60019999999997</v>
      </c>
      <c r="S68" s="63">
        <f t="shared" si="9"/>
        <v>559.30000000000007</v>
      </c>
      <c r="T68" s="63">
        <f t="shared" si="9"/>
        <v>3765.8613999999998</v>
      </c>
      <c r="U68" s="61">
        <f t="shared" si="9"/>
        <v>3544.6012000000001</v>
      </c>
      <c r="V68" s="61">
        <f t="shared" si="9"/>
        <v>9395.4</v>
      </c>
      <c r="W68" s="62">
        <f t="shared" si="9"/>
        <v>4827.3999999999996</v>
      </c>
      <c r="X68" s="62">
        <f t="shared" si="9"/>
        <v>5939.9</v>
      </c>
      <c r="Y68" s="61">
        <f t="shared" si="9"/>
        <v>6559.2999999999993</v>
      </c>
      <c r="Z68" s="63">
        <f t="shared" si="9"/>
        <v>7728.2289000000001</v>
      </c>
      <c r="AA68" s="63">
        <f t="shared" si="9"/>
        <v>9226.2292999999991</v>
      </c>
      <c r="AB68" s="61">
        <f t="shared" si="9"/>
        <v>11974.232</v>
      </c>
      <c r="AC68" s="61">
        <f t="shared" si="9"/>
        <v>11922.2304</v>
      </c>
      <c r="AD68" s="62">
        <f t="shared" si="9"/>
        <v>10754.030999999999</v>
      </c>
      <c r="AE68" s="62">
        <f t="shared" si="9"/>
        <v>12273.5795</v>
      </c>
      <c r="AF68" s="61">
        <f t="shared" si="9"/>
        <v>10824.651</v>
      </c>
      <c r="AG68" s="63">
        <f t="shared" si="9"/>
        <v>10891.150099999999</v>
      </c>
      <c r="AH68" s="63">
        <f t="shared" si="9"/>
        <v>10228.049000000001</v>
      </c>
    </row>
    <row r="69" spans="1:34" hidden="1" outlineLevel="1" x14ac:dyDescent="0.3">
      <c r="A69" s="57">
        <f t="shared" si="7"/>
        <v>42214</v>
      </c>
      <c r="B69" s="58"/>
      <c r="C69" s="59">
        <f t="shared" si="8"/>
        <v>174628.41560000004</v>
      </c>
      <c r="D69" s="61">
        <f t="shared" ref="D69:AH77" si="10">D17*D121</f>
        <v>312</v>
      </c>
      <c r="E69" s="63">
        <f t="shared" si="10"/>
        <v>249</v>
      </c>
      <c r="F69" s="63">
        <f t="shared" si="10"/>
        <v>6091.0010000000002</v>
      </c>
      <c r="G69" s="61">
        <f t="shared" si="10"/>
        <v>6391.9968000000008</v>
      </c>
      <c r="H69" s="61">
        <f t="shared" si="10"/>
        <v>7169.0040000000008</v>
      </c>
      <c r="I69" s="62">
        <f t="shared" si="10"/>
        <v>926.30039999999997</v>
      </c>
      <c r="J69" s="62">
        <f t="shared" si="10"/>
        <v>606.30010000000004</v>
      </c>
      <c r="K69" s="61">
        <f t="shared" si="10"/>
        <v>6331.3019999999997</v>
      </c>
      <c r="L69" s="63">
        <f t="shared" si="10"/>
        <v>6421.3029999999999</v>
      </c>
      <c r="M69" s="63">
        <f t="shared" si="10"/>
        <v>535.20000000000005</v>
      </c>
      <c r="N69" s="61">
        <f t="shared" si="10"/>
        <v>1809.7000999999998</v>
      </c>
      <c r="O69" s="61">
        <f t="shared" si="10"/>
        <v>2569.7006000000001</v>
      </c>
      <c r="P69" s="62">
        <f t="shared" si="10"/>
        <v>890.19999999999993</v>
      </c>
      <c r="Q69" s="62">
        <f t="shared" si="10"/>
        <v>745.4</v>
      </c>
      <c r="R69" s="61">
        <f t="shared" si="10"/>
        <v>730.6</v>
      </c>
      <c r="S69" s="63">
        <f t="shared" si="10"/>
        <v>814.30020000000002</v>
      </c>
      <c r="T69" s="63">
        <f t="shared" si="10"/>
        <v>4010.8607999999999</v>
      </c>
      <c r="U69" s="61">
        <f t="shared" si="10"/>
        <v>4359.5999999999995</v>
      </c>
      <c r="V69" s="61">
        <f t="shared" si="10"/>
        <v>10258.400100000001</v>
      </c>
      <c r="W69" s="62">
        <f t="shared" si="10"/>
        <v>5690.4</v>
      </c>
      <c r="X69" s="62">
        <f t="shared" si="10"/>
        <v>6352.8990000000003</v>
      </c>
      <c r="Y69" s="61">
        <f t="shared" si="10"/>
        <v>6347.3008</v>
      </c>
      <c r="Z69" s="63">
        <f t="shared" si="10"/>
        <v>7221.2499000000007</v>
      </c>
      <c r="AA69" s="63">
        <f t="shared" si="10"/>
        <v>8719.2490999999991</v>
      </c>
      <c r="AB69" s="61">
        <f t="shared" si="10"/>
        <v>11407.248</v>
      </c>
      <c r="AC69" s="61">
        <f t="shared" si="10"/>
        <v>11815.299199999999</v>
      </c>
      <c r="AD69" s="62">
        <f t="shared" si="10"/>
        <v>10707.099</v>
      </c>
      <c r="AE69" s="62">
        <f t="shared" si="10"/>
        <v>12226.6515</v>
      </c>
      <c r="AF69" s="61">
        <f t="shared" si="10"/>
        <v>11149.649099999999</v>
      </c>
      <c r="AG69" s="63">
        <f t="shared" si="10"/>
        <v>11216.151</v>
      </c>
      <c r="AH69" s="63">
        <f t="shared" si="10"/>
        <v>10553.0499</v>
      </c>
    </row>
    <row r="70" spans="1:34" hidden="1" outlineLevel="1" x14ac:dyDescent="0.3">
      <c r="A70" s="57">
        <f t="shared" si="7"/>
        <v>42221</v>
      </c>
      <c r="B70" s="58"/>
      <c r="C70" s="59">
        <f t="shared" si="8"/>
        <v>173544.41399999999</v>
      </c>
      <c r="D70" s="61">
        <f t="shared" si="10"/>
        <v>482</v>
      </c>
      <c r="E70" s="63">
        <f t="shared" si="10"/>
        <v>418.99970000000002</v>
      </c>
      <c r="F70" s="63">
        <f t="shared" si="10"/>
        <v>6390.9971999999998</v>
      </c>
      <c r="G70" s="61">
        <f t="shared" si="10"/>
        <v>6526.0024999999996</v>
      </c>
      <c r="H70" s="61">
        <f t="shared" si="10"/>
        <v>7302.9957000000004</v>
      </c>
      <c r="I70" s="62">
        <f t="shared" si="10"/>
        <v>1016.2997</v>
      </c>
      <c r="J70" s="62">
        <f t="shared" si="10"/>
        <v>696.3</v>
      </c>
      <c r="K70" s="61">
        <f t="shared" si="10"/>
        <v>6331.3019999999997</v>
      </c>
      <c r="L70" s="63">
        <f t="shared" si="10"/>
        <v>6421.3029999999999</v>
      </c>
      <c r="M70" s="63">
        <f t="shared" si="10"/>
        <v>620.19999999999993</v>
      </c>
      <c r="N70" s="61">
        <f t="shared" si="10"/>
        <v>1979.6994000000002</v>
      </c>
      <c r="O70" s="61">
        <f t="shared" si="10"/>
        <v>2974.7004000000002</v>
      </c>
      <c r="P70" s="62">
        <f t="shared" si="10"/>
        <v>1000.2003</v>
      </c>
      <c r="Q70" s="62">
        <f t="shared" si="10"/>
        <v>745.4</v>
      </c>
      <c r="R70" s="61">
        <f t="shared" si="10"/>
        <v>730.6</v>
      </c>
      <c r="S70" s="63">
        <f t="shared" si="10"/>
        <v>814.30020000000002</v>
      </c>
      <c r="T70" s="63">
        <f t="shared" si="10"/>
        <v>4159.8612000000003</v>
      </c>
      <c r="U70" s="61">
        <f t="shared" si="10"/>
        <v>4508.5997000000007</v>
      </c>
      <c r="V70" s="61">
        <f t="shared" si="10"/>
        <v>9683.9009999999998</v>
      </c>
      <c r="W70" s="62">
        <f t="shared" si="10"/>
        <v>5538.9</v>
      </c>
      <c r="X70" s="62">
        <f t="shared" si="10"/>
        <v>6201.4003000000002</v>
      </c>
      <c r="Y70" s="61">
        <f t="shared" si="10"/>
        <v>6195.7998000000007</v>
      </c>
      <c r="Z70" s="63">
        <f t="shared" si="10"/>
        <v>7087.7510999999995</v>
      </c>
      <c r="AA70" s="63">
        <f t="shared" si="10"/>
        <v>8857.7509000000009</v>
      </c>
      <c r="AB70" s="61">
        <f t="shared" si="10"/>
        <v>10787.2518</v>
      </c>
      <c r="AC70" s="61">
        <f t="shared" si="10"/>
        <v>11490.2988</v>
      </c>
      <c r="AD70" s="62">
        <f t="shared" si="10"/>
        <v>10382.098599999999</v>
      </c>
      <c r="AE70" s="62">
        <f t="shared" si="10"/>
        <v>11901.648999999999</v>
      </c>
      <c r="AF70" s="61">
        <f t="shared" si="10"/>
        <v>10824.651</v>
      </c>
      <c r="AG70" s="63">
        <f t="shared" si="10"/>
        <v>10891.150099999999</v>
      </c>
      <c r="AH70" s="63">
        <f t="shared" si="10"/>
        <v>10582.0506</v>
      </c>
    </row>
    <row r="71" spans="1:34" hidden="1" outlineLevel="1" x14ac:dyDescent="0.3">
      <c r="A71" s="57">
        <f t="shared" si="7"/>
        <v>42228</v>
      </c>
      <c r="B71" s="58"/>
      <c r="C71" s="59">
        <f t="shared" si="8"/>
        <v>188179.20670000001</v>
      </c>
      <c r="D71" s="61">
        <f t="shared" si="10"/>
        <v>312</v>
      </c>
      <c r="E71" s="63">
        <f t="shared" si="10"/>
        <v>249</v>
      </c>
      <c r="F71" s="63">
        <f t="shared" si="10"/>
        <v>6156.0020999999997</v>
      </c>
      <c r="G71" s="61">
        <f t="shared" si="10"/>
        <v>6291.0036</v>
      </c>
      <c r="H71" s="61">
        <f t="shared" si="10"/>
        <v>7067.9969999999994</v>
      </c>
      <c r="I71" s="62">
        <f t="shared" si="10"/>
        <v>1016.3006</v>
      </c>
      <c r="J71" s="62">
        <f t="shared" si="10"/>
        <v>866.3</v>
      </c>
      <c r="K71" s="61">
        <f t="shared" si="10"/>
        <v>6501.2996000000003</v>
      </c>
      <c r="L71" s="63">
        <f t="shared" si="10"/>
        <v>6591.2975999999999</v>
      </c>
      <c r="M71" s="63">
        <f t="shared" si="10"/>
        <v>790.19999999999993</v>
      </c>
      <c r="N71" s="61">
        <f t="shared" si="10"/>
        <v>2434.6992</v>
      </c>
      <c r="O71" s="61">
        <f t="shared" si="10"/>
        <v>3418.6992</v>
      </c>
      <c r="P71" s="62">
        <f t="shared" si="10"/>
        <v>3140.2008000000001</v>
      </c>
      <c r="Q71" s="62">
        <f t="shared" si="10"/>
        <v>2995.4013</v>
      </c>
      <c r="R71" s="61">
        <f t="shared" si="10"/>
        <v>2980.5997000000002</v>
      </c>
      <c r="S71" s="63">
        <f t="shared" si="10"/>
        <v>3064.299</v>
      </c>
      <c r="T71" s="63">
        <f t="shared" si="10"/>
        <v>4324.8612000000003</v>
      </c>
      <c r="U71" s="61">
        <f t="shared" si="10"/>
        <v>4508.5997000000007</v>
      </c>
      <c r="V71" s="61">
        <f t="shared" si="10"/>
        <v>9688.3981999999996</v>
      </c>
      <c r="W71" s="62">
        <f t="shared" si="10"/>
        <v>5543.4000999999998</v>
      </c>
      <c r="X71" s="62">
        <f t="shared" si="10"/>
        <v>6205.9008000000003</v>
      </c>
      <c r="Y71" s="61">
        <f t="shared" si="10"/>
        <v>6200.2995999999994</v>
      </c>
      <c r="Z71" s="63">
        <f t="shared" si="10"/>
        <v>8018.2506000000003</v>
      </c>
      <c r="AA71" s="63">
        <f t="shared" si="10"/>
        <v>9948.6486000000004</v>
      </c>
      <c r="AB71" s="61">
        <f t="shared" si="10"/>
        <v>11873.6492</v>
      </c>
      <c r="AC71" s="61">
        <f t="shared" si="10"/>
        <v>11490.2988</v>
      </c>
      <c r="AD71" s="62">
        <f t="shared" si="10"/>
        <v>10766.1</v>
      </c>
      <c r="AE71" s="62">
        <f t="shared" si="10"/>
        <v>12285.651</v>
      </c>
      <c r="AF71" s="61">
        <f t="shared" si="10"/>
        <v>11208.651399999999</v>
      </c>
      <c r="AG71" s="63">
        <f t="shared" si="10"/>
        <v>11275.148999999999</v>
      </c>
      <c r="AH71" s="63">
        <f t="shared" si="10"/>
        <v>10966.0488</v>
      </c>
    </row>
    <row r="72" spans="1:34" hidden="1" outlineLevel="1" x14ac:dyDescent="0.3">
      <c r="A72" s="57">
        <f t="shared" si="7"/>
        <v>42235</v>
      </c>
      <c r="B72" s="58"/>
      <c r="C72" s="59">
        <f t="shared" si="8"/>
        <v>226157.4063</v>
      </c>
      <c r="D72" s="61">
        <f t="shared" si="10"/>
        <v>312</v>
      </c>
      <c r="E72" s="63">
        <f t="shared" si="10"/>
        <v>249</v>
      </c>
      <c r="F72" s="63">
        <f t="shared" si="10"/>
        <v>6156.0020999999997</v>
      </c>
      <c r="G72" s="61">
        <f t="shared" si="10"/>
        <v>6291.0036</v>
      </c>
      <c r="H72" s="61">
        <f t="shared" si="10"/>
        <v>7067.9969999999994</v>
      </c>
      <c r="I72" s="62">
        <f t="shared" si="10"/>
        <v>1111.3004999999998</v>
      </c>
      <c r="J72" s="62">
        <f t="shared" si="10"/>
        <v>1296.3006</v>
      </c>
      <c r="K72" s="61">
        <f t="shared" si="10"/>
        <v>6836.2975999999999</v>
      </c>
      <c r="L72" s="63">
        <f t="shared" si="10"/>
        <v>6741.3017999999993</v>
      </c>
      <c r="M72" s="63">
        <f t="shared" si="10"/>
        <v>1110.3996</v>
      </c>
      <c r="N72" s="61">
        <f t="shared" si="10"/>
        <v>2706.7001</v>
      </c>
      <c r="O72" s="61">
        <f t="shared" si="10"/>
        <v>3690.7</v>
      </c>
      <c r="P72" s="62">
        <f t="shared" si="10"/>
        <v>3030.201</v>
      </c>
      <c r="Q72" s="62">
        <f t="shared" si="10"/>
        <v>3165.4</v>
      </c>
      <c r="R72" s="61">
        <f t="shared" si="10"/>
        <v>3150.5992000000001</v>
      </c>
      <c r="S72" s="63">
        <f t="shared" si="10"/>
        <v>3234.3004000000001</v>
      </c>
      <c r="T72" s="63">
        <f t="shared" si="10"/>
        <v>4369.8591999999999</v>
      </c>
      <c r="U72" s="61">
        <f t="shared" si="10"/>
        <v>4513.5990000000002</v>
      </c>
      <c r="V72" s="61">
        <f t="shared" si="10"/>
        <v>9498.3984</v>
      </c>
      <c r="W72" s="62">
        <f t="shared" si="10"/>
        <v>6503.3996999999999</v>
      </c>
      <c r="X72" s="62">
        <f t="shared" si="10"/>
        <v>7165.9008000000003</v>
      </c>
      <c r="Y72" s="61">
        <f t="shared" si="10"/>
        <v>7160.2991999999995</v>
      </c>
      <c r="Z72" s="63">
        <f t="shared" si="10"/>
        <v>9268.2513000000017</v>
      </c>
      <c r="AA72" s="63">
        <f t="shared" si="10"/>
        <v>13076.6507</v>
      </c>
      <c r="AB72" s="61">
        <f t="shared" si="10"/>
        <v>15001.648899999998</v>
      </c>
      <c r="AC72" s="61">
        <f t="shared" si="10"/>
        <v>15002.3</v>
      </c>
      <c r="AD72" s="62">
        <f t="shared" si="10"/>
        <v>15057.098300000001</v>
      </c>
      <c r="AE72" s="62">
        <f t="shared" si="10"/>
        <v>16911.648099999999</v>
      </c>
      <c r="AF72" s="61">
        <f t="shared" si="10"/>
        <v>15416.6502</v>
      </c>
      <c r="AG72" s="63">
        <f t="shared" si="10"/>
        <v>15483.149800000001</v>
      </c>
      <c r="AH72" s="63">
        <f t="shared" si="10"/>
        <v>15579.049200000001</v>
      </c>
    </row>
    <row r="73" spans="1:34" hidden="1" outlineLevel="1" x14ac:dyDescent="0.3">
      <c r="A73" s="57">
        <f t="shared" si="7"/>
        <v>42242</v>
      </c>
      <c r="B73" s="58"/>
      <c r="C73" s="59">
        <f t="shared" si="8"/>
        <v>222857.6882</v>
      </c>
      <c r="D73" s="61">
        <f t="shared" si="10"/>
        <v>312</v>
      </c>
      <c r="E73" s="63">
        <f t="shared" si="10"/>
        <v>249</v>
      </c>
      <c r="F73" s="63">
        <f t="shared" si="10"/>
        <v>6156.0020999999997</v>
      </c>
      <c r="G73" s="61">
        <f t="shared" si="10"/>
        <v>6590.9969999999994</v>
      </c>
      <c r="H73" s="61">
        <f t="shared" si="10"/>
        <v>7457.9955</v>
      </c>
      <c r="I73" s="62">
        <f t="shared" si="10"/>
        <v>1381.3002000000001</v>
      </c>
      <c r="J73" s="62">
        <f t="shared" si="10"/>
        <v>1411.3004999999998</v>
      </c>
      <c r="K73" s="61">
        <f t="shared" si="10"/>
        <v>6861.3021999999992</v>
      </c>
      <c r="L73" s="63">
        <f t="shared" si="10"/>
        <v>6951.3</v>
      </c>
      <c r="M73" s="63">
        <f t="shared" si="10"/>
        <v>1205.4003</v>
      </c>
      <c r="N73" s="61">
        <f t="shared" si="10"/>
        <v>2941.7000000000003</v>
      </c>
      <c r="O73" s="61">
        <f t="shared" si="10"/>
        <v>3925.7001</v>
      </c>
      <c r="P73" s="62">
        <f t="shared" si="10"/>
        <v>890.19999999999993</v>
      </c>
      <c r="Q73" s="62">
        <f t="shared" si="10"/>
        <v>674.4</v>
      </c>
      <c r="R73" s="61">
        <f t="shared" si="10"/>
        <v>659.6</v>
      </c>
      <c r="S73" s="63">
        <f t="shared" si="10"/>
        <v>743.30009999999993</v>
      </c>
      <c r="T73" s="63">
        <f t="shared" si="10"/>
        <v>3919.8601000000003</v>
      </c>
      <c r="U73" s="61">
        <f t="shared" si="10"/>
        <v>4768.5998</v>
      </c>
      <c r="V73" s="61">
        <f t="shared" si="10"/>
        <v>9753.3997999999992</v>
      </c>
      <c r="W73" s="62">
        <f t="shared" si="10"/>
        <v>7238.3990000000003</v>
      </c>
      <c r="X73" s="62">
        <f t="shared" si="10"/>
        <v>8819.8991999999998</v>
      </c>
      <c r="Y73" s="61">
        <f t="shared" si="10"/>
        <v>8814.2991999999995</v>
      </c>
      <c r="Z73" s="63">
        <f t="shared" si="10"/>
        <v>9507.2505000000001</v>
      </c>
      <c r="AA73" s="63">
        <f t="shared" si="10"/>
        <v>13538.3107</v>
      </c>
      <c r="AB73" s="61">
        <f t="shared" si="10"/>
        <v>14154.308500000001</v>
      </c>
      <c r="AC73" s="61">
        <f t="shared" si="10"/>
        <v>15394.9588</v>
      </c>
      <c r="AD73" s="62">
        <f t="shared" si="10"/>
        <v>15058.758800000001</v>
      </c>
      <c r="AE73" s="62">
        <f t="shared" si="10"/>
        <v>16913.311900000001</v>
      </c>
      <c r="AF73" s="61">
        <f t="shared" si="10"/>
        <v>15836.310899999999</v>
      </c>
      <c r="AG73" s="63">
        <f t="shared" si="10"/>
        <v>15518.811600000001</v>
      </c>
      <c r="AH73" s="63">
        <f t="shared" si="10"/>
        <v>15209.7114</v>
      </c>
    </row>
    <row r="74" spans="1:34" hidden="1" outlineLevel="1" x14ac:dyDescent="0.3">
      <c r="A74" s="57">
        <f t="shared" si="7"/>
        <v>42249</v>
      </c>
      <c r="B74" s="58"/>
      <c r="C74" s="59">
        <f>SUM(D74:AH74)</f>
        <v>237613.39230000001</v>
      </c>
      <c r="D74" s="61">
        <f t="shared" si="10"/>
        <v>312</v>
      </c>
      <c r="E74" s="63">
        <f t="shared" si="10"/>
        <v>249</v>
      </c>
      <c r="F74" s="63">
        <f t="shared" si="10"/>
        <v>6156.0020999999997</v>
      </c>
      <c r="G74" s="61">
        <f t="shared" si="10"/>
        <v>6441.0024999999996</v>
      </c>
      <c r="H74" s="61">
        <f t="shared" si="10"/>
        <v>7308.0015999999996</v>
      </c>
      <c r="I74" s="62">
        <f t="shared" si="10"/>
        <v>1450.3003999999999</v>
      </c>
      <c r="J74" s="62">
        <f t="shared" si="10"/>
        <v>1480.3008</v>
      </c>
      <c r="K74" s="61">
        <f t="shared" si="10"/>
        <v>6861.3021999999992</v>
      </c>
      <c r="L74" s="63">
        <f t="shared" si="10"/>
        <v>8280.2983999999997</v>
      </c>
      <c r="M74" s="63">
        <f t="shared" si="10"/>
        <v>2689.3998000000001</v>
      </c>
      <c r="N74" s="61">
        <f t="shared" si="10"/>
        <v>4833.6985000000004</v>
      </c>
      <c r="O74" s="61">
        <f t="shared" si="10"/>
        <v>5782.5989999999993</v>
      </c>
      <c r="P74" s="62">
        <f t="shared" si="10"/>
        <v>976.00030000000004</v>
      </c>
      <c r="Q74" s="62">
        <f t="shared" si="10"/>
        <v>674.4</v>
      </c>
      <c r="R74" s="61">
        <f t="shared" si="10"/>
        <v>659.6</v>
      </c>
      <c r="S74" s="63">
        <f t="shared" si="10"/>
        <v>743.30009999999993</v>
      </c>
      <c r="T74" s="63">
        <f t="shared" si="10"/>
        <v>4028.8607999999999</v>
      </c>
      <c r="U74" s="61">
        <f t="shared" si="10"/>
        <v>5897.6015000000007</v>
      </c>
      <c r="V74" s="61">
        <f t="shared" si="10"/>
        <v>10773.4</v>
      </c>
      <c r="W74" s="62">
        <f t="shared" si="10"/>
        <v>8258.4008000000013</v>
      </c>
      <c r="X74" s="62">
        <f t="shared" si="10"/>
        <v>9119.8996999999999</v>
      </c>
      <c r="Y74" s="61">
        <f t="shared" si="10"/>
        <v>8814.2991999999995</v>
      </c>
      <c r="Z74" s="63">
        <f t="shared" si="10"/>
        <v>9507.2505000000001</v>
      </c>
      <c r="AA74" s="63">
        <f t="shared" si="10"/>
        <v>13538.3107</v>
      </c>
      <c r="AB74" s="61">
        <f t="shared" si="10"/>
        <v>14154.308500000001</v>
      </c>
      <c r="AC74" s="61">
        <f t="shared" si="10"/>
        <v>15394.9588</v>
      </c>
      <c r="AD74" s="62">
        <f t="shared" si="10"/>
        <v>15058.758800000001</v>
      </c>
      <c r="AE74" s="62">
        <f t="shared" si="10"/>
        <v>17886.308300000001</v>
      </c>
      <c r="AF74" s="61">
        <f t="shared" si="10"/>
        <v>16809.309000000001</v>
      </c>
      <c r="AG74" s="63">
        <f t="shared" si="10"/>
        <v>16891.8112</v>
      </c>
      <c r="AH74" s="63">
        <f t="shared" si="10"/>
        <v>16582.7088</v>
      </c>
    </row>
    <row r="75" spans="1:34" hidden="1" outlineLevel="1" x14ac:dyDescent="0.3">
      <c r="A75" s="57">
        <f t="shared" si="7"/>
        <v>42256</v>
      </c>
      <c r="B75" s="58"/>
      <c r="C75" s="59">
        <f t="shared" si="8"/>
        <v>250730.82949999999</v>
      </c>
      <c r="D75" s="61">
        <f t="shared" si="10"/>
        <v>312</v>
      </c>
      <c r="E75" s="63">
        <f t="shared" si="10"/>
        <v>249</v>
      </c>
      <c r="F75" s="63">
        <f t="shared" si="10"/>
        <v>6156.0020999999997</v>
      </c>
      <c r="G75" s="61">
        <f t="shared" si="10"/>
        <v>6590.9969999999994</v>
      </c>
      <c r="H75" s="61">
        <f t="shared" si="10"/>
        <v>7608.0028000000002</v>
      </c>
      <c r="I75" s="62">
        <f t="shared" si="10"/>
        <v>1899.3000000000002</v>
      </c>
      <c r="J75" s="62">
        <f t="shared" si="10"/>
        <v>1865.3</v>
      </c>
      <c r="K75" s="61">
        <f t="shared" si="10"/>
        <v>7041.3012000000008</v>
      </c>
      <c r="L75" s="63">
        <f t="shared" si="10"/>
        <v>8575.3030999999992</v>
      </c>
      <c r="M75" s="63">
        <f t="shared" si="10"/>
        <v>2984.4</v>
      </c>
      <c r="N75" s="61">
        <f t="shared" si="10"/>
        <v>6906.7004999999999</v>
      </c>
      <c r="O75" s="61">
        <f t="shared" si="10"/>
        <v>7888.5973999999997</v>
      </c>
      <c r="P75" s="62">
        <f t="shared" si="10"/>
        <v>2021</v>
      </c>
      <c r="Q75" s="62">
        <f t="shared" si="10"/>
        <v>1379.4000999999998</v>
      </c>
      <c r="R75" s="61">
        <f t="shared" si="10"/>
        <v>1054.5997</v>
      </c>
      <c r="S75" s="63">
        <f t="shared" si="10"/>
        <v>1028.2998</v>
      </c>
      <c r="T75" s="63">
        <f t="shared" si="10"/>
        <v>4564.9414999999999</v>
      </c>
      <c r="U75" s="61">
        <f t="shared" si="10"/>
        <v>5897.6015000000007</v>
      </c>
      <c r="V75" s="61">
        <f t="shared" si="10"/>
        <v>11147.801600000001</v>
      </c>
      <c r="W75" s="62">
        <f t="shared" si="10"/>
        <v>8632.7991000000002</v>
      </c>
      <c r="X75" s="62">
        <f t="shared" si="10"/>
        <v>9494.3009999999995</v>
      </c>
      <c r="Y75" s="61">
        <f t="shared" si="10"/>
        <v>9188.6993000000002</v>
      </c>
      <c r="Z75" s="63">
        <f t="shared" si="10"/>
        <v>8478.1006999999991</v>
      </c>
      <c r="AA75" s="63">
        <f t="shared" si="10"/>
        <v>12870.759600000001</v>
      </c>
      <c r="AB75" s="61">
        <f t="shared" si="10"/>
        <v>14266.761999999999</v>
      </c>
      <c r="AC75" s="61">
        <f t="shared" si="10"/>
        <v>16235.4584</v>
      </c>
      <c r="AD75" s="62">
        <f t="shared" si="10"/>
        <v>15151.258899999999</v>
      </c>
      <c r="AE75" s="62">
        <f t="shared" si="10"/>
        <v>19022.312399999999</v>
      </c>
      <c r="AF75" s="61">
        <f t="shared" si="10"/>
        <v>17521.3086</v>
      </c>
      <c r="AG75" s="63">
        <f t="shared" si="10"/>
        <v>17503.809600000001</v>
      </c>
      <c r="AH75" s="63">
        <f t="shared" si="10"/>
        <v>17194.711600000002</v>
      </c>
    </row>
    <row r="76" spans="1:34" hidden="1" outlineLevel="1" x14ac:dyDescent="0.3">
      <c r="A76" s="57">
        <f t="shared" si="7"/>
        <v>42263</v>
      </c>
      <c r="B76" s="58"/>
      <c r="C76" s="59">
        <f t="shared" si="8"/>
        <v>260697.2231</v>
      </c>
      <c r="D76" s="61">
        <f t="shared" si="10"/>
        <v>402</v>
      </c>
      <c r="E76" s="63">
        <f t="shared" si="10"/>
        <v>339.00020000000001</v>
      </c>
      <c r="F76" s="63">
        <f t="shared" si="10"/>
        <v>6156.0020999999997</v>
      </c>
      <c r="G76" s="61">
        <f t="shared" si="10"/>
        <v>6441.0024999999996</v>
      </c>
      <c r="H76" s="61">
        <f t="shared" si="10"/>
        <v>7457.9955</v>
      </c>
      <c r="I76" s="62">
        <f t="shared" si="10"/>
        <v>1939.3008</v>
      </c>
      <c r="J76" s="62">
        <f t="shared" si="10"/>
        <v>2305.2991999999999</v>
      </c>
      <c r="K76" s="61">
        <f t="shared" si="10"/>
        <v>7041.3012000000008</v>
      </c>
      <c r="L76" s="63">
        <f t="shared" si="10"/>
        <v>8575.3030999999992</v>
      </c>
      <c r="M76" s="63">
        <f t="shared" si="10"/>
        <v>4148.3987999999999</v>
      </c>
      <c r="N76" s="61">
        <f t="shared" si="10"/>
        <v>6770.6988000000001</v>
      </c>
      <c r="O76" s="61">
        <f t="shared" si="10"/>
        <v>7752.5990000000002</v>
      </c>
      <c r="P76" s="62">
        <f t="shared" si="10"/>
        <v>2156.0007000000001</v>
      </c>
      <c r="Q76" s="62">
        <f t="shared" si="10"/>
        <v>1589.3999999999999</v>
      </c>
      <c r="R76" s="61">
        <f t="shared" si="10"/>
        <v>1264.5997</v>
      </c>
      <c r="S76" s="63">
        <f t="shared" si="10"/>
        <v>1238.2993999999999</v>
      </c>
      <c r="T76" s="63">
        <f t="shared" si="10"/>
        <v>4788.9396000000006</v>
      </c>
      <c r="U76" s="61">
        <f t="shared" si="10"/>
        <v>6121.5982000000004</v>
      </c>
      <c r="V76" s="61">
        <f t="shared" si="10"/>
        <v>11556.198400000001</v>
      </c>
      <c r="W76" s="62">
        <f t="shared" si="10"/>
        <v>11366.200800000001</v>
      </c>
      <c r="X76" s="62">
        <f t="shared" si="10"/>
        <v>11758.701000000001</v>
      </c>
      <c r="Y76" s="61">
        <f t="shared" si="10"/>
        <v>9828.1005000000005</v>
      </c>
      <c r="Z76" s="63">
        <f t="shared" si="10"/>
        <v>9117.4999000000007</v>
      </c>
      <c r="AA76" s="63">
        <f t="shared" si="10"/>
        <v>14160.1618</v>
      </c>
      <c r="AB76" s="61">
        <f t="shared" si="10"/>
        <v>14690.76</v>
      </c>
      <c r="AC76" s="61">
        <f t="shared" si="10"/>
        <v>16659.4604</v>
      </c>
      <c r="AD76" s="62">
        <f t="shared" si="10"/>
        <v>16648.960500000001</v>
      </c>
      <c r="AE76" s="62">
        <f t="shared" si="10"/>
        <v>18886.009999999998</v>
      </c>
      <c r="AF76" s="61">
        <f t="shared" si="10"/>
        <v>16615.512000000002</v>
      </c>
      <c r="AG76" s="63">
        <f t="shared" si="10"/>
        <v>16598.010000000002</v>
      </c>
      <c r="AH76" s="63">
        <f t="shared" si="10"/>
        <v>16323.909</v>
      </c>
    </row>
    <row r="77" spans="1:34" hidden="1" outlineLevel="1" x14ac:dyDescent="0.3">
      <c r="A77" s="57">
        <f t="shared" si="7"/>
        <v>42270</v>
      </c>
      <c r="B77" s="58"/>
      <c r="C77" s="59">
        <f t="shared" si="8"/>
        <v>270364.46270000003</v>
      </c>
      <c r="D77" s="61">
        <f t="shared" si="10"/>
        <v>558.74979999999994</v>
      </c>
      <c r="E77" s="63">
        <f t="shared" si="10"/>
        <v>495.74970000000002</v>
      </c>
      <c r="F77" s="63">
        <f t="shared" si="10"/>
        <v>6424.9970000000003</v>
      </c>
      <c r="G77" s="61">
        <f t="shared" si="10"/>
        <v>6693.9974999999995</v>
      </c>
      <c r="H77" s="61">
        <f t="shared" si="10"/>
        <v>7368.0039999999999</v>
      </c>
      <c r="I77" s="62">
        <f t="shared" si="10"/>
        <v>1849.2989000000002</v>
      </c>
      <c r="J77" s="62">
        <f t="shared" si="10"/>
        <v>2305.2991999999999</v>
      </c>
      <c r="K77" s="61">
        <f t="shared" ref="K77:AH77" si="11">K25*K129</f>
        <v>7151.2979999999998</v>
      </c>
      <c r="L77" s="63">
        <f t="shared" si="11"/>
        <v>7736.2982000000002</v>
      </c>
      <c r="M77" s="63">
        <f t="shared" si="11"/>
        <v>2035.3999999999999</v>
      </c>
      <c r="N77" s="61">
        <f t="shared" si="11"/>
        <v>5931.6995999999999</v>
      </c>
      <c r="O77" s="61">
        <f t="shared" si="11"/>
        <v>6988.5983999999999</v>
      </c>
      <c r="P77" s="62">
        <f t="shared" si="11"/>
        <v>2510.9997000000003</v>
      </c>
      <c r="Q77" s="62">
        <f t="shared" si="11"/>
        <v>1944.4005</v>
      </c>
      <c r="R77" s="61">
        <f t="shared" si="11"/>
        <v>1619.5994999999998</v>
      </c>
      <c r="S77" s="63">
        <f t="shared" si="11"/>
        <v>1713.2991999999999</v>
      </c>
      <c r="T77" s="63">
        <f t="shared" si="11"/>
        <v>5653.1915999999992</v>
      </c>
      <c r="U77" s="61">
        <f t="shared" si="11"/>
        <v>6905.848</v>
      </c>
      <c r="V77" s="61">
        <f t="shared" si="11"/>
        <v>11750.450800000001</v>
      </c>
      <c r="W77" s="62">
        <f t="shared" si="11"/>
        <v>11446.199999999999</v>
      </c>
      <c r="X77" s="62">
        <f t="shared" si="11"/>
        <v>11958.6988</v>
      </c>
      <c r="Y77" s="61">
        <f t="shared" si="11"/>
        <v>10058.0988</v>
      </c>
      <c r="Z77" s="63">
        <f t="shared" si="11"/>
        <v>9347.5012999999999</v>
      </c>
      <c r="AA77" s="63">
        <f t="shared" si="11"/>
        <v>13464.161099999999</v>
      </c>
      <c r="AB77" s="61">
        <f t="shared" si="11"/>
        <v>14030.759</v>
      </c>
      <c r="AC77" s="61">
        <f t="shared" si="11"/>
        <v>16659.4604</v>
      </c>
      <c r="AD77" s="62">
        <f t="shared" si="11"/>
        <v>18786.96</v>
      </c>
      <c r="AE77" s="62">
        <f t="shared" si="11"/>
        <v>21024.0111</v>
      </c>
      <c r="AF77" s="61">
        <f t="shared" si="11"/>
        <v>18753.509999999998</v>
      </c>
      <c r="AG77" s="63">
        <f t="shared" si="11"/>
        <v>18736.0124</v>
      </c>
      <c r="AH77" s="63">
        <f t="shared" si="11"/>
        <v>18461.910199999998</v>
      </c>
    </row>
    <row r="78" spans="1:34" hidden="1" outlineLevel="1" x14ac:dyDescent="0.3">
      <c r="A78" s="57">
        <f t="shared" si="7"/>
        <v>42277</v>
      </c>
      <c r="B78" s="58"/>
      <c r="C78" s="59">
        <f t="shared" si="8"/>
        <v>298020.96580000001</v>
      </c>
      <c r="D78" s="61">
        <f t="shared" ref="D78:AH86" si="12">D26*D130</f>
        <v>648.75040000000001</v>
      </c>
      <c r="E78" s="63">
        <f t="shared" si="12"/>
        <v>585.75</v>
      </c>
      <c r="F78" s="63">
        <f t="shared" si="12"/>
        <v>6564.9991999999993</v>
      </c>
      <c r="G78" s="61">
        <f t="shared" si="12"/>
        <v>6693.9974999999995</v>
      </c>
      <c r="H78" s="61">
        <f t="shared" si="12"/>
        <v>7368.0039999999999</v>
      </c>
      <c r="I78" s="62">
        <f t="shared" si="12"/>
        <v>2014.3000000000002</v>
      </c>
      <c r="J78" s="62">
        <f t="shared" si="12"/>
        <v>2305.3008</v>
      </c>
      <c r="K78" s="61">
        <f t="shared" si="12"/>
        <v>7881.3019999999997</v>
      </c>
      <c r="L78" s="63">
        <f t="shared" si="12"/>
        <v>8351.3016000000007</v>
      </c>
      <c r="M78" s="63">
        <f t="shared" si="12"/>
        <v>9136.4</v>
      </c>
      <c r="N78" s="61">
        <f t="shared" si="12"/>
        <v>6487.6994999999997</v>
      </c>
      <c r="O78" s="61">
        <f t="shared" si="12"/>
        <v>7673.2975999999999</v>
      </c>
      <c r="P78" s="62">
        <f t="shared" si="12"/>
        <v>2540.5992000000001</v>
      </c>
      <c r="Q78" s="62">
        <f t="shared" si="12"/>
        <v>1698</v>
      </c>
      <c r="R78" s="61">
        <f t="shared" si="12"/>
        <v>1503.1995999999999</v>
      </c>
      <c r="S78" s="63">
        <f t="shared" si="12"/>
        <v>1727.2991999999999</v>
      </c>
      <c r="T78" s="63">
        <f t="shared" si="12"/>
        <v>6031.1880000000001</v>
      </c>
      <c r="U78" s="61">
        <f t="shared" si="12"/>
        <v>8432.8515000000007</v>
      </c>
      <c r="V78" s="61">
        <f t="shared" si="12"/>
        <v>13690.45</v>
      </c>
      <c r="W78" s="62">
        <f t="shared" si="12"/>
        <v>13283.2014</v>
      </c>
      <c r="X78" s="62">
        <f t="shared" si="12"/>
        <v>13501.699000000001</v>
      </c>
      <c r="Y78" s="61">
        <f t="shared" si="12"/>
        <v>10163.1008</v>
      </c>
      <c r="Z78" s="63">
        <f t="shared" si="12"/>
        <v>9386.4992000000002</v>
      </c>
      <c r="AA78" s="63">
        <f t="shared" si="12"/>
        <v>13393.16</v>
      </c>
      <c r="AB78" s="61">
        <f t="shared" si="12"/>
        <v>15584.76</v>
      </c>
      <c r="AC78" s="61">
        <f t="shared" si="12"/>
        <v>18115.4591</v>
      </c>
      <c r="AD78" s="62">
        <f t="shared" si="12"/>
        <v>19503.960600000002</v>
      </c>
      <c r="AE78" s="62">
        <f t="shared" si="12"/>
        <v>21741.010000000002</v>
      </c>
      <c r="AF78" s="61">
        <f t="shared" si="12"/>
        <v>20583.509400000003</v>
      </c>
      <c r="AG78" s="63">
        <f t="shared" si="12"/>
        <v>20852.0082</v>
      </c>
      <c r="AH78" s="63">
        <f t="shared" si="12"/>
        <v>20577.907999999999</v>
      </c>
    </row>
    <row r="79" spans="1:34" collapsed="1" x14ac:dyDescent="0.3">
      <c r="A79" s="238">
        <f t="shared" si="7"/>
        <v>42975</v>
      </c>
      <c r="B79" s="58"/>
      <c r="C79" s="59">
        <f t="shared" si="8"/>
        <v>0</v>
      </c>
      <c r="D79" s="219">
        <f t="shared" si="12"/>
        <v>0</v>
      </c>
      <c r="E79" s="214">
        <f t="shared" si="12"/>
        <v>0</v>
      </c>
      <c r="F79" s="214">
        <f t="shared" si="12"/>
        <v>0</v>
      </c>
      <c r="G79" s="214">
        <f t="shared" si="12"/>
        <v>0</v>
      </c>
      <c r="H79" s="214">
        <f t="shared" si="12"/>
        <v>0</v>
      </c>
      <c r="I79" s="214">
        <f t="shared" si="12"/>
        <v>0</v>
      </c>
      <c r="J79" s="219">
        <f t="shared" si="12"/>
        <v>0</v>
      </c>
      <c r="K79" s="219">
        <f t="shared" si="12"/>
        <v>0</v>
      </c>
      <c r="L79" s="214">
        <f t="shared" si="12"/>
        <v>0</v>
      </c>
      <c r="M79" s="214">
        <f t="shared" si="12"/>
        <v>0</v>
      </c>
      <c r="N79" s="214">
        <f t="shared" si="12"/>
        <v>0</v>
      </c>
      <c r="O79" s="214">
        <f t="shared" si="12"/>
        <v>0</v>
      </c>
      <c r="P79" s="214">
        <f t="shared" si="12"/>
        <v>0</v>
      </c>
      <c r="Q79" s="219">
        <f t="shared" si="12"/>
        <v>0</v>
      </c>
      <c r="R79" s="219">
        <f t="shared" si="12"/>
        <v>0</v>
      </c>
      <c r="S79" s="214">
        <f t="shared" si="12"/>
        <v>0</v>
      </c>
      <c r="T79" s="214">
        <f t="shared" si="12"/>
        <v>0</v>
      </c>
      <c r="U79" s="214">
        <f t="shared" si="12"/>
        <v>0</v>
      </c>
      <c r="V79" s="214">
        <f t="shared" si="12"/>
        <v>0</v>
      </c>
      <c r="W79" s="214">
        <f t="shared" si="12"/>
        <v>0</v>
      </c>
      <c r="X79" s="219">
        <f t="shared" si="12"/>
        <v>0</v>
      </c>
      <c r="Y79" s="219">
        <f t="shared" si="12"/>
        <v>0</v>
      </c>
      <c r="Z79" s="214">
        <f t="shared" si="12"/>
        <v>0</v>
      </c>
      <c r="AA79" s="214">
        <f t="shared" si="12"/>
        <v>0</v>
      </c>
      <c r="AB79" s="214">
        <f t="shared" si="12"/>
        <v>0</v>
      </c>
      <c r="AC79" s="214">
        <f t="shared" si="12"/>
        <v>0</v>
      </c>
      <c r="AD79" s="214">
        <f t="shared" si="12"/>
        <v>0</v>
      </c>
      <c r="AE79" s="215">
        <f t="shared" si="12"/>
        <v>0</v>
      </c>
      <c r="AF79" s="215">
        <f t="shared" si="12"/>
        <v>0</v>
      </c>
      <c r="AG79" s="214">
        <f t="shared" si="12"/>
        <v>0</v>
      </c>
      <c r="AH79" s="216">
        <f t="shared" si="12"/>
        <v>0</v>
      </c>
    </row>
    <row r="80" spans="1:34" x14ac:dyDescent="0.3">
      <c r="A80" s="239">
        <f t="shared" si="7"/>
        <v>42982</v>
      </c>
      <c r="B80" s="58"/>
      <c r="C80" s="59">
        <f>SUM(D80:AH80)</f>
        <v>0</v>
      </c>
      <c r="D80" s="219">
        <f t="shared" si="12"/>
        <v>0</v>
      </c>
      <c r="E80" s="218">
        <f t="shared" si="12"/>
        <v>0</v>
      </c>
      <c r="F80" s="218">
        <f t="shared" si="12"/>
        <v>0</v>
      </c>
      <c r="G80" s="218">
        <f t="shared" si="12"/>
        <v>0</v>
      </c>
      <c r="H80" s="218">
        <f t="shared" si="12"/>
        <v>0</v>
      </c>
      <c r="I80" s="218">
        <f t="shared" si="12"/>
        <v>0</v>
      </c>
      <c r="J80" s="219">
        <f t="shared" si="12"/>
        <v>0</v>
      </c>
      <c r="K80" s="219">
        <f t="shared" si="12"/>
        <v>0</v>
      </c>
      <c r="L80" s="218">
        <f t="shared" si="12"/>
        <v>0</v>
      </c>
      <c r="M80" s="218">
        <f t="shared" si="12"/>
        <v>0</v>
      </c>
      <c r="N80" s="218">
        <f t="shared" si="12"/>
        <v>0</v>
      </c>
      <c r="O80" s="218">
        <f t="shared" si="12"/>
        <v>0</v>
      </c>
      <c r="P80" s="218">
        <f t="shared" si="12"/>
        <v>0</v>
      </c>
      <c r="Q80" s="219">
        <f t="shared" si="12"/>
        <v>0</v>
      </c>
      <c r="R80" s="219">
        <f t="shared" si="12"/>
        <v>0</v>
      </c>
      <c r="S80" s="218">
        <f t="shared" si="12"/>
        <v>0</v>
      </c>
      <c r="T80" s="218">
        <f t="shared" si="12"/>
        <v>0</v>
      </c>
      <c r="U80" s="218">
        <f t="shared" si="12"/>
        <v>0</v>
      </c>
      <c r="V80" s="218">
        <f t="shared" si="12"/>
        <v>0</v>
      </c>
      <c r="W80" s="218">
        <f t="shared" si="12"/>
        <v>0</v>
      </c>
      <c r="X80" s="219">
        <f t="shared" si="12"/>
        <v>0</v>
      </c>
      <c r="Y80" s="219">
        <f t="shared" si="12"/>
        <v>0</v>
      </c>
      <c r="Z80" s="218">
        <f t="shared" si="12"/>
        <v>0</v>
      </c>
      <c r="AA80" s="218">
        <f t="shared" si="12"/>
        <v>0</v>
      </c>
      <c r="AB80" s="218">
        <f t="shared" si="12"/>
        <v>0</v>
      </c>
      <c r="AC80" s="218">
        <f t="shared" si="12"/>
        <v>0</v>
      </c>
      <c r="AD80" s="218">
        <f t="shared" si="12"/>
        <v>0</v>
      </c>
      <c r="AE80" s="219">
        <f t="shared" si="12"/>
        <v>0</v>
      </c>
      <c r="AF80" s="219">
        <f t="shared" si="12"/>
        <v>0</v>
      </c>
      <c r="AG80" s="218">
        <f t="shared" si="12"/>
        <v>0</v>
      </c>
      <c r="AH80" s="220">
        <f t="shared" si="12"/>
        <v>0</v>
      </c>
    </row>
    <row r="81" spans="1:34" x14ac:dyDescent="0.3">
      <c r="A81" s="239">
        <f t="shared" si="7"/>
        <v>42989</v>
      </c>
      <c r="B81" s="58"/>
      <c r="C81" s="59">
        <f t="shared" ref="C81:C92" si="13">SUM(D81:AH81)</f>
        <v>0</v>
      </c>
      <c r="D81" s="219">
        <f t="shared" si="12"/>
        <v>0</v>
      </c>
      <c r="E81" s="218">
        <f t="shared" si="12"/>
        <v>0</v>
      </c>
      <c r="F81" s="218">
        <f t="shared" si="12"/>
        <v>0</v>
      </c>
      <c r="G81" s="218">
        <f t="shared" si="12"/>
        <v>0</v>
      </c>
      <c r="H81" s="218">
        <f t="shared" si="12"/>
        <v>0</v>
      </c>
      <c r="I81" s="218">
        <f t="shared" si="12"/>
        <v>0</v>
      </c>
      <c r="J81" s="219">
        <f t="shared" si="12"/>
        <v>0</v>
      </c>
      <c r="K81" s="219">
        <f t="shared" si="12"/>
        <v>0</v>
      </c>
      <c r="L81" s="218">
        <f t="shared" si="12"/>
        <v>0</v>
      </c>
      <c r="M81" s="218">
        <f t="shared" si="12"/>
        <v>0</v>
      </c>
      <c r="N81" s="218">
        <f t="shared" si="12"/>
        <v>0</v>
      </c>
      <c r="O81" s="218">
        <f t="shared" si="12"/>
        <v>0</v>
      </c>
      <c r="P81" s="218">
        <f t="shared" si="12"/>
        <v>0</v>
      </c>
      <c r="Q81" s="219">
        <f t="shared" si="12"/>
        <v>0</v>
      </c>
      <c r="R81" s="219">
        <f t="shared" si="12"/>
        <v>0</v>
      </c>
      <c r="S81" s="218">
        <f t="shared" si="12"/>
        <v>0</v>
      </c>
      <c r="T81" s="218">
        <f t="shared" si="12"/>
        <v>0</v>
      </c>
      <c r="U81" s="218">
        <f t="shared" si="12"/>
        <v>0</v>
      </c>
      <c r="V81" s="218">
        <f t="shared" si="12"/>
        <v>0</v>
      </c>
      <c r="W81" s="218">
        <f t="shared" si="12"/>
        <v>0</v>
      </c>
      <c r="X81" s="219">
        <f t="shared" si="12"/>
        <v>0</v>
      </c>
      <c r="Y81" s="219">
        <f t="shared" si="12"/>
        <v>0</v>
      </c>
      <c r="Z81" s="218">
        <f t="shared" si="12"/>
        <v>0</v>
      </c>
      <c r="AA81" s="218">
        <f t="shared" si="12"/>
        <v>0</v>
      </c>
      <c r="AB81" s="218">
        <f t="shared" si="12"/>
        <v>0</v>
      </c>
      <c r="AC81" s="218">
        <f t="shared" si="12"/>
        <v>0</v>
      </c>
      <c r="AD81" s="218">
        <f t="shared" si="12"/>
        <v>0</v>
      </c>
      <c r="AE81" s="219">
        <f t="shared" si="12"/>
        <v>0</v>
      </c>
      <c r="AF81" s="219">
        <f t="shared" si="12"/>
        <v>0</v>
      </c>
      <c r="AG81" s="218">
        <f t="shared" si="12"/>
        <v>0</v>
      </c>
      <c r="AH81" s="220">
        <f t="shared" si="12"/>
        <v>0</v>
      </c>
    </row>
    <row r="82" spans="1:34" x14ac:dyDescent="0.3">
      <c r="A82" s="239">
        <f t="shared" si="7"/>
        <v>42996</v>
      </c>
      <c r="B82" s="58"/>
      <c r="C82" s="59">
        <f t="shared" si="13"/>
        <v>0</v>
      </c>
      <c r="D82" s="219">
        <f t="shared" si="12"/>
        <v>0</v>
      </c>
      <c r="E82" s="218">
        <f t="shared" si="12"/>
        <v>0</v>
      </c>
      <c r="F82" s="218">
        <f t="shared" si="12"/>
        <v>0</v>
      </c>
      <c r="G82" s="218">
        <f t="shared" si="12"/>
        <v>0</v>
      </c>
      <c r="H82" s="218">
        <f t="shared" si="12"/>
        <v>0</v>
      </c>
      <c r="I82" s="218">
        <f t="shared" si="12"/>
        <v>0</v>
      </c>
      <c r="J82" s="219">
        <f t="shared" si="12"/>
        <v>0</v>
      </c>
      <c r="K82" s="219">
        <f t="shared" si="12"/>
        <v>0</v>
      </c>
      <c r="L82" s="218">
        <f t="shared" si="12"/>
        <v>0</v>
      </c>
      <c r="M82" s="218">
        <f t="shared" si="12"/>
        <v>0</v>
      </c>
      <c r="N82" s="218">
        <f t="shared" si="12"/>
        <v>0</v>
      </c>
      <c r="O82" s="218">
        <f t="shared" si="12"/>
        <v>0</v>
      </c>
      <c r="P82" s="218">
        <f t="shared" si="12"/>
        <v>0</v>
      </c>
      <c r="Q82" s="219">
        <f t="shared" si="12"/>
        <v>0</v>
      </c>
      <c r="R82" s="219">
        <f t="shared" si="12"/>
        <v>0</v>
      </c>
      <c r="S82" s="218">
        <f t="shared" si="12"/>
        <v>0</v>
      </c>
      <c r="T82" s="218">
        <f t="shared" si="12"/>
        <v>0</v>
      </c>
      <c r="U82" s="218">
        <f t="shared" si="12"/>
        <v>0</v>
      </c>
      <c r="V82" s="218">
        <f t="shared" si="12"/>
        <v>0</v>
      </c>
      <c r="W82" s="218">
        <f t="shared" si="12"/>
        <v>0</v>
      </c>
      <c r="X82" s="219">
        <f t="shared" si="12"/>
        <v>0</v>
      </c>
      <c r="Y82" s="219">
        <f t="shared" si="12"/>
        <v>0</v>
      </c>
      <c r="Z82" s="218">
        <f t="shared" si="12"/>
        <v>0</v>
      </c>
      <c r="AA82" s="218">
        <f t="shared" si="12"/>
        <v>0</v>
      </c>
      <c r="AB82" s="218">
        <f t="shared" si="12"/>
        <v>0</v>
      </c>
      <c r="AC82" s="218">
        <f t="shared" si="12"/>
        <v>0</v>
      </c>
      <c r="AD82" s="218">
        <f t="shared" si="12"/>
        <v>0</v>
      </c>
      <c r="AE82" s="219">
        <f t="shared" si="12"/>
        <v>0</v>
      </c>
      <c r="AF82" s="219">
        <f t="shared" si="12"/>
        <v>0</v>
      </c>
      <c r="AG82" s="218">
        <f t="shared" si="12"/>
        <v>0</v>
      </c>
      <c r="AH82" s="220">
        <f t="shared" si="12"/>
        <v>0</v>
      </c>
    </row>
    <row r="83" spans="1:34" x14ac:dyDescent="0.3">
      <c r="A83" s="239">
        <f t="shared" si="7"/>
        <v>43003</v>
      </c>
      <c r="B83" s="58"/>
      <c r="C83" s="59">
        <f t="shared" si="13"/>
        <v>0</v>
      </c>
      <c r="D83" s="219">
        <f t="shared" si="12"/>
        <v>0</v>
      </c>
      <c r="E83" s="218">
        <f t="shared" si="12"/>
        <v>0</v>
      </c>
      <c r="F83" s="218">
        <f t="shared" si="12"/>
        <v>0</v>
      </c>
      <c r="G83" s="218">
        <f t="shared" si="12"/>
        <v>0</v>
      </c>
      <c r="H83" s="218">
        <f t="shared" si="12"/>
        <v>0</v>
      </c>
      <c r="I83" s="218">
        <f t="shared" si="12"/>
        <v>0</v>
      </c>
      <c r="J83" s="219">
        <f t="shared" si="12"/>
        <v>0</v>
      </c>
      <c r="K83" s="219">
        <f t="shared" si="12"/>
        <v>0</v>
      </c>
      <c r="L83" s="218">
        <f t="shared" si="12"/>
        <v>0</v>
      </c>
      <c r="M83" s="218">
        <f t="shared" si="12"/>
        <v>0</v>
      </c>
      <c r="N83" s="218">
        <f t="shared" si="12"/>
        <v>0</v>
      </c>
      <c r="O83" s="218">
        <f t="shared" si="12"/>
        <v>0</v>
      </c>
      <c r="P83" s="218">
        <f t="shared" si="12"/>
        <v>0</v>
      </c>
      <c r="Q83" s="219">
        <f t="shared" si="12"/>
        <v>0</v>
      </c>
      <c r="R83" s="219">
        <f t="shared" si="12"/>
        <v>0</v>
      </c>
      <c r="S83" s="218">
        <f t="shared" si="12"/>
        <v>0</v>
      </c>
      <c r="T83" s="218">
        <f t="shared" si="12"/>
        <v>0</v>
      </c>
      <c r="U83" s="218">
        <f t="shared" si="12"/>
        <v>0</v>
      </c>
      <c r="V83" s="218">
        <f t="shared" si="12"/>
        <v>0</v>
      </c>
      <c r="W83" s="218">
        <f t="shared" si="12"/>
        <v>0</v>
      </c>
      <c r="X83" s="219">
        <f t="shared" si="12"/>
        <v>0</v>
      </c>
      <c r="Y83" s="219">
        <f t="shared" si="12"/>
        <v>0</v>
      </c>
      <c r="Z83" s="218">
        <f t="shared" si="12"/>
        <v>0</v>
      </c>
      <c r="AA83" s="218">
        <f t="shared" si="12"/>
        <v>0</v>
      </c>
      <c r="AB83" s="218">
        <f t="shared" si="12"/>
        <v>0</v>
      </c>
      <c r="AC83" s="218">
        <f t="shared" si="12"/>
        <v>0</v>
      </c>
      <c r="AD83" s="218">
        <f t="shared" si="12"/>
        <v>0</v>
      </c>
      <c r="AE83" s="219">
        <f t="shared" si="12"/>
        <v>0</v>
      </c>
      <c r="AF83" s="219">
        <f t="shared" si="12"/>
        <v>0</v>
      </c>
      <c r="AG83" s="218">
        <f t="shared" si="12"/>
        <v>0</v>
      </c>
      <c r="AH83" s="220">
        <f t="shared" si="12"/>
        <v>0</v>
      </c>
    </row>
    <row r="84" spans="1:34" x14ac:dyDescent="0.3">
      <c r="A84" s="239">
        <f t="shared" si="7"/>
        <v>43010</v>
      </c>
      <c r="B84" s="58"/>
      <c r="C84" s="59">
        <f t="shared" si="13"/>
        <v>0</v>
      </c>
      <c r="D84" s="219">
        <f t="shared" si="12"/>
        <v>0</v>
      </c>
      <c r="E84" s="218">
        <f t="shared" si="12"/>
        <v>0</v>
      </c>
      <c r="F84" s="218">
        <f t="shared" si="12"/>
        <v>0</v>
      </c>
      <c r="G84" s="218">
        <f t="shared" si="12"/>
        <v>0</v>
      </c>
      <c r="H84" s="218">
        <f t="shared" si="12"/>
        <v>0</v>
      </c>
      <c r="I84" s="218">
        <f t="shared" si="12"/>
        <v>0</v>
      </c>
      <c r="J84" s="219">
        <f>J32*J136</f>
        <v>0</v>
      </c>
      <c r="K84" s="219">
        <f t="shared" si="12"/>
        <v>0</v>
      </c>
      <c r="L84" s="218">
        <f t="shared" si="12"/>
        <v>0</v>
      </c>
      <c r="M84" s="218">
        <f t="shared" si="12"/>
        <v>0</v>
      </c>
      <c r="N84" s="218">
        <f t="shared" si="12"/>
        <v>0</v>
      </c>
      <c r="O84" s="218">
        <f t="shared" si="12"/>
        <v>0</v>
      </c>
      <c r="P84" s="218">
        <f t="shared" si="12"/>
        <v>0</v>
      </c>
      <c r="Q84" s="219">
        <f t="shared" si="12"/>
        <v>0</v>
      </c>
      <c r="R84" s="219">
        <f t="shared" si="12"/>
        <v>0</v>
      </c>
      <c r="S84" s="218">
        <f t="shared" si="12"/>
        <v>0</v>
      </c>
      <c r="T84" s="218">
        <f t="shared" si="12"/>
        <v>0</v>
      </c>
      <c r="U84" s="218">
        <f t="shared" si="12"/>
        <v>0</v>
      </c>
      <c r="V84" s="218">
        <f t="shared" si="12"/>
        <v>0</v>
      </c>
      <c r="W84" s="218">
        <f t="shared" si="12"/>
        <v>0</v>
      </c>
      <c r="X84" s="219">
        <f t="shared" si="12"/>
        <v>0</v>
      </c>
      <c r="Y84" s="219">
        <f t="shared" si="12"/>
        <v>0</v>
      </c>
      <c r="Z84" s="218">
        <f t="shared" si="12"/>
        <v>0</v>
      </c>
      <c r="AA84" s="218">
        <f t="shared" si="12"/>
        <v>0</v>
      </c>
      <c r="AB84" s="218">
        <f t="shared" si="12"/>
        <v>0</v>
      </c>
      <c r="AC84" s="218">
        <f t="shared" si="12"/>
        <v>0</v>
      </c>
      <c r="AD84" s="218">
        <f t="shared" si="12"/>
        <v>0</v>
      </c>
      <c r="AE84" s="219">
        <f t="shared" si="12"/>
        <v>0</v>
      </c>
      <c r="AF84" s="219">
        <f t="shared" si="12"/>
        <v>0</v>
      </c>
      <c r="AG84" s="218">
        <f t="shared" si="12"/>
        <v>0</v>
      </c>
      <c r="AH84" s="220">
        <f t="shared" si="12"/>
        <v>0</v>
      </c>
    </row>
    <row r="85" spans="1:34" outlineLevel="1" x14ac:dyDescent="0.3">
      <c r="A85" s="239">
        <f t="shared" si="7"/>
        <v>43017</v>
      </c>
      <c r="B85" s="58"/>
      <c r="C85" s="59">
        <f t="shared" si="13"/>
        <v>0</v>
      </c>
      <c r="D85" s="219">
        <f t="shared" si="12"/>
        <v>0</v>
      </c>
      <c r="E85" s="218">
        <f t="shared" si="12"/>
        <v>0</v>
      </c>
      <c r="F85" s="218">
        <f t="shared" si="12"/>
        <v>0</v>
      </c>
      <c r="G85" s="218">
        <f t="shared" si="12"/>
        <v>0</v>
      </c>
      <c r="H85" s="218">
        <f t="shared" si="12"/>
        <v>0</v>
      </c>
      <c r="I85" s="218">
        <f t="shared" si="12"/>
        <v>0</v>
      </c>
      <c r="J85" s="219">
        <f t="shared" si="12"/>
        <v>0</v>
      </c>
      <c r="K85" s="219">
        <f t="shared" si="12"/>
        <v>0</v>
      </c>
      <c r="L85" s="218">
        <f t="shared" si="12"/>
        <v>0</v>
      </c>
      <c r="M85" s="218">
        <f t="shared" si="12"/>
        <v>0</v>
      </c>
      <c r="N85" s="218">
        <f t="shared" si="12"/>
        <v>0</v>
      </c>
      <c r="O85" s="218">
        <f t="shared" si="12"/>
        <v>0</v>
      </c>
      <c r="P85" s="218">
        <f t="shared" si="12"/>
        <v>0</v>
      </c>
      <c r="Q85" s="219">
        <f t="shared" si="12"/>
        <v>0</v>
      </c>
      <c r="R85" s="219">
        <f t="shared" si="12"/>
        <v>0</v>
      </c>
      <c r="S85" s="218">
        <f t="shared" si="12"/>
        <v>0</v>
      </c>
      <c r="T85" s="218">
        <f t="shared" si="12"/>
        <v>0</v>
      </c>
      <c r="U85" s="218">
        <f t="shared" si="12"/>
        <v>0</v>
      </c>
      <c r="V85" s="218">
        <f t="shared" si="12"/>
        <v>0</v>
      </c>
      <c r="W85" s="218">
        <f t="shared" si="12"/>
        <v>0</v>
      </c>
      <c r="X85" s="219">
        <f t="shared" si="12"/>
        <v>0</v>
      </c>
      <c r="Y85" s="219">
        <f t="shared" si="12"/>
        <v>0</v>
      </c>
      <c r="Z85" s="218">
        <f t="shared" si="12"/>
        <v>0</v>
      </c>
      <c r="AA85" s="218">
        <f t="shared" si="12"/>
        <v>0</v>
      </c>
      <c r="AB85" s="218">
        <f t="shared" si="12"/>
        <v>0</v>
      </c>
      <c r="AC85" s="218">
        <f t="shared" si="12"/>
        <v>0</v>
      </c>
      <c r="AD85" s="218">
        <f t="shared" si="12"/>
        <v>0</v>
      </c>
      <c r="AE85" s="219">
        <f t="shared" si="12"/>
        <v>0</v>
      </c>
      <c r="AF85" s="219">
        <f t="shared" si="12"/>
        <v>0</v>
      </c>
      <c r="AG85" s="218">
        <f t="shared" si="12"/>
        <v>0</v>
      </c>
      <c r="AH85" s="220">
        <f t="shared" si="12"/>
        <v>0</v>
      </c>
    </row>
    <row r="86" spans="1:34" outlineLevel="1" x14ac:dyDescent="0.3">
      <c r="A86" s="239">
        <f t="shared" si="7"/>
        <v>43024</v>
      </c>
      <c r="B86" s="58"/>
      <c r="C86" s="59">
        <f t="shared" si="13"/>
        <v>0</v>
      </c>
      <c r="D86" s="219">
        <f t="shared" si="12"/>
        <v>0</v>
      </c>
      <c r="E86" s="218">
        <f t="shared" si="12"/>
        <v>0</v>
      </c>
      <c r="F86" s="218">
        <f t="shared" si="12"/>
        <v>0</v>
      </c>
      <c r="G86" s="218">
        <f t="shared" si="12"/>
        <v>0</v>
      </c>
      <c r="H86" s="218">
        <f t="shared" si="12"/>
        <v>0</v>
      </c>
      <c r="I86" s="218">
        <f t="shared" si="12"/>
        <v>0</v>
      </c>
      <c r="J86" s="219">
        <f t="shared" si="12"/>
        <v>0</v>
      </c>
      <c r="K86" s="219">
        <f t="shared" si="12"/>
        <v>0</v>
      </c>
      <c r="L86" s="218">
        <f t="shared" ref="L86:AH86" si="14">L34*L138</f>
        <v>0</v>
      </c>
      <c r="M86" s="218">
        <f t="shared" si="14"/>
        <v>0</v>
      </c>
      <c r="N86" s="218">
        <f t="shared" si="14"/>
        <v>0</v>
      </c>
      <c r="O86" s="218">
        <f t="shared" si="14"/>
        <v>0</v>
      </c>
      <c r="P86" s="218">
        <f t="shared" si="14"/>
        <v>0</v>
      </c>
      <c r="Q86" s="219">
        <f t="shared" si="14"/>
        <v>0</v>
      </c>
      <c r="R86" s="219">
        <f t="shared" si="14"/>
        <v>0</v>
      </c>
      <c r="S86" s="218">
        <f t="shared" si="14"/>
        <v>0</v>
      </c>
      <c r="T86" s="218">
        <f t="shared" si="14"/>
        <v>0</v>
      </c>
      <c r="U86" s="218">
        <f t="shared" si="14"/>
        <v>0</v>
      </c>
      <c r="V86" s="218">
        <f t="shared" si="14"/>
        <v>0</v>
      </c>
      <c r="W86" s="218">
        <f t="shared" si="14"/>
        <v>0</v>
      </c>
      <c r="X86" s="219">
        <f t="shared" si="14"/>
        <v>0</v>
      </c>
      <c r="Y86" s="219">
        <f t="shared" si="14"/>
        <v>0</v>
      </c>
      <c r="Z86" s="218">
        <f t="shared" si="14"/>
        <v>0</v>
      </c>
      <c r="AA86" s="218">
        <f t="shared" si="14"/>
        <v>0</v>
      </c>
      <c r="AB86" s="218">
        <f t="shared" si="14"/>
        <v>0</v>
      </c>
      <c r="AC86" s="218">
        <f t="shared" si="14"/>
        <v>0</v>
      </c>
      <c r="AD86" s="218">
        <f t="shared" si="14"/>
        <v>0</v>
      </c>
      <c r="AE86" s="219">
        <f t="shared" si="14"/>
        <v>0</v>
      </c>
      <c r="AF86" s="219">
        <f t="shared" si="14"/>
        <v>0</v>
      </c>
      <c r="AG86" s="218">
        <f t="shared" si="14"/>
        <v>0</v>
      </c>
      <c r="AH86" s="220">
        <f t="shared" si="14"/>
        <v>0</v>
      </c>
    </row>
    <row r="87" spans="1:34" outlineLevel="1" x14ac:dyDescent="0.3">
      <c r="A87" s="239">
        <f t="shared" si="7"/>
        <v>43031</v>
      </c>
      <c r="B87" s="58"/>
      <c r="C87" s="59">
        <f t="shared" si="13"/>
        <v>0</v>
      </c>
      <c r="D87" s="219">
        <f t="shared" ref="D87:AH92" si="15">D35*D139</f>
        <v>0</v>
      </c>
      <c r="E87" s="218">
        <f t="shared" si="15"/>
        <v>0</v>
      </c>
      <c r="F87" s="218">
        <f t="shared" si="15"/>
        <v>0</v>
      </c>
      <c r="G87" s="218">
        <f t="shared" si="15"/>
        <v>0</v>
      </c>
      <c r="H87" s="218">
        <f t="shared" si="15"/>
        <v>0</v>
      </c>
      <c r="I87" s="218">
        <f t="shared" si="15"/>
        <v>0</v>
      </c>
      <c r="J87" s="219">
        <f t="shared" si="15"/>
        <v>0</v>
      </c>
      <c r="K87" s="219">
        <f t="shared" si="15"/>
        <v>0</v>
      </c>
      <c r="L87" s="218">
        <f t="shared" si="15"/>
        <v>0</v>
      </c>
      <c r="M87" s="218">
        <f t="shared" si="15"/>
        <v>0</v>
      </c>
      <c r="N87" s="218">
        <f t="shared" si="15"/>
        <v>0</v>
      </c>
      <c r="O87" s="218">
        <f t="shared" si="15"/>
        <v>0</v>
      </c>
      <c r="P87" s="218">
        <f t="shared" si="15"/>
        <v>0</v>
      </c>
      <c r="Q87" s="219">
        <f t="shared" si="15"/>
        <v>0</v>
      </c>
      <c r="R87" s="219">
        <f t="shared" si="15"/>
        <v>0</v>
      </c>
      <c r="S87" s="218">
        <f t="shared" si="15"/>
        <v>0</v>
      </c>
      <c r="T87" s="218">
        <f t="shared" si="15"/>
        <v>0</v>
      </c>
      <c r="U87" s="218">
        <f t="shared" si="15"/>
        <v>0</v>
      </c>
      <c r="V87" s="218">
        <f t="shared" si="15"/>
        <v>0</v>
      </c>
      <c r="W87" s="218">
        <f t="shared" si="15"/>
        <v>0</v>
      </c>
      <c r="X87" s="219">
        <f t="shared" si="15"/>
        <v>0</v>
      </c>
      <c r="Y87" s="219">
        <f t="shared" si="15"/>
        <v>0</v>
      </c>
      <c r="Z87" s="218">
        <f t="shared" si="15"/>
        <v>0</v>
      </c>
      <c r="AA87" s="218">
        <f t="shared" si="15"/>
        <v>0</v>
      </c>
      <c r="AB87" s="218">
        <f t="shared" si="15"/>
        <v>0</v>
      </c>
      <c r="AC87" s="218">
        <f t="shared" si="15"/>
        <v>0</v>
      </c>
      <c r="AD87" s="218">
        <f t="shared" si="15"/>
        <v>0</v>
      </c>
      <c r="AE87" s="219">
        <f t="shared" si="15"/>
        <v>0</v>
      </c>
      <c r="AF87" s="219">
        <f t="shared" si="15"/>
        <v>0</v>
      </c>
      <c r="AG87" s="218">
        <f t="shared" si="15"/>
        <v>0</v>
      </c>
      <c r="AH87" s="220">
        <f t="shared" si="15"/>
        <v>0</v>
      </c>
    </row>
    <row r="88" spans="1:34" outlineLevel="1" x14ac:dyDescent="0.3">
      <c r="A88" s="239">
        <f t="shared" si="7"/>
        <v>43038</v>
      </c>
      <c r="B88" s="58"/>
      <c r="C88" s="59">
        <f t="shared" si="13"/>
        <v>0</v>
      </c>
      <c r="D88" s="219">
        <f t="shared" si="15"/>
        <v>0</v>
      </c>
      <c r="E88" s="218">
        <f t="shared" si="15"/>
        <v>0</v>
      </c>
      <c r="F88" s="218">
        <f t="shared" si="15"/>
        <v>0</v>
      </c>
      <c r="G88" s="218">
        <f t="shared" si="15"/>
        <v>0</v>
      </c>
      <c r="H88" s="218">
        <f t="shared" si="15"/>
        <v>0</v>
      </c>
      <c r="I88" s="218">
        <f t="shared" si="15"/>
        <v>0</v>
      </c>
      <c r="J88" s="219">
        <f t="shared" si="15"/>
        <v>0</v>
      </c>
      <c r="K88" s="219">
        <f t="shared" si="15"/>
        <v>0</v>
      </c>
      <c r="L88" s="218">
        <f t="shared" si="15"/>
        <v>0</v>
      </c>
      <c r="M88" s="218">
        <f t="shared" si="15"/>
        <v>0</v>
      </c>
      <c r="N88" s="218">
        <f t="shared" si="15"/>
        <v>0</v>
      </c>
      <c r="O88" s="218">
        <f t="shared" si="15"/>
        <v>0</v>
      </c>
      <c r="P88" s="218">
        <f t="shared" si="15"/>
        <v>0</v>
      </c>
      <c r="Q88" s="219">
        <f t="shared" si="15"/>
        <v>0</v>
      </c>
      <c r="R88" s="219">
        <f t="shared" si="15"/>
        <v>0</v>
      </c>
      <c r="S88" s="218">
        <f t="shared" si="15"/>
        <v>0</v>
      </c>
      <c r="T88" s="218">
        <f t="shared" si="15"/>
        <v>0</v>
      </c>
      <c r="U88" s="218">
        <f t="shared" si="15"/>
        <v>0</v>
      </c>
      <c r="V88" s="218">
        <f t="shared" si="15"/>
        <v>0</v>
      </c>
      <c r="W88" s="218">
        <f t="shared" si="15"/>
        <v>0</v>
      </c>
      <c r="X88" s="219">
        <f t="shared" si="15"/>
        <v>0</v>
      </c>
      <c r="Y88" s="219">
        <f t="shared" si="15"/>
        <v>0</v>
      </c>
      <c r="Z88" s="218">
        <f t="shared" si="15"/>
        <v>0</v>
      </c>
      <c r="AA88" s="218">
        <f t="shared" si="15"/>
        <v>0</v>
      </c>
      <c r="AB88" s="218">
        <f t="shared" si="15"/>
        <v>0</v>
      </c>
      <c r="AC88" s="218">
        <f t="shared" si="15"/>
        <v>0</v>
      </c>
      <c r="AD88" s="218">
        <f t="shared" si="15"/>
        <v>0</v>
      </c>
      <c r="AE88" s="219">
        <f t="shared" si="15"/>
        <v>0</v>
      </c>
      <c r="AF88" s="219">
        <f t="shared" si="15"/>
        <v>0</v>
      </c>
      <c r="AG88" s="218">
        <f t="shared" si="15"/>
        <v>0</v>
      </c>
      <c r="AH88" s="220">
        <f t="shared" si="15"/>
        <v>0</v>
      </c>
    </row>
    <row r="89" spans="1:34" outlineLevel="1" x14ac:dyDescent="0.3">
      <c r="A89" s="239">
        <f t="shared" si="7"/>
        <v>43045</v>
      </c>
      <c r="B89" s="58"/>
      <c r="C89" s="59">
        <f t="shared" si="13"/>
        <v>0</v>
      </c>
      <c r="D89" s="219">
        <f t="shared" si="15"/>
        <v>0</v>
      </c>
      <c r="E89" s="218">
        <f t="shared" si="15"/>
        <v>0</v>
      </c>
      <c r="F89" s="218">
        <f t="shared" si="15"/>
        <v>0</v>
      </c>
      <c r="G89" s="218">
        <f t="shared" si="15"/>
        <v>0</v>
      </c>
      <c r="H89" s="218">
        <f t="shared" si="15"/>
        <v>0</v>
      </c>
      <c r="I89" s="218">
        <f t="shared" si="15"/>
        <v>0</v>
      </c>
      <c r="J89" s="219">
        <f t="shared" si="15"/>
        <v>0</v>
      </c>
      <c r="K89" s="219">
        <f t="shared" si="15"/>
        <v>0</v>
      </c>
      <c r="L89" s="218">
        <f t="shared" si="15"/>
        <v>0</v>
      </c>
      <c r="M89" s="218">
        <f t="shared" si="15"/>
        <v>0</v>
      </c>
      <c r="N89" s="218">
        <f t="shared" si="15"/>
        <v>0</v>
      </c>
      <c r="O89" s="218">
        <f t="shared" si="15"/>
        <v>0</v>
      </c>
      <c r="P89" s="218">
        <f t="shared" si="15"/>
        <v>0</v>
      </c>
      <c r="Q89" s="219">
        <f t="shared" si="15"/>
        <v>0</v>
      </c>
      <c r="R89" s="219">
        <f t="shared" si="15"/>
        <v>0</v>
      </c>
      <c r="S89" s="218">
        <f t="shared" si="15"/>
        <v>0</v>
      </c>
      <c r="T89" s="218">
        <f t="shared" si="15"/>
        <v>0</v>
      </c>
      <c r="U89" s="218">
        <f t="shared" si="15"/>
        <v>0</v>
      </c>
      <c r="V89" s="218">
        <f t="shared" si="15"/>
        <v>0</v>
      </c>
      <c r="W89" s="218">
        <f t="shared" si="15"/>
        <v>0</v>
      </c>
      <c r="X89" s="219">
        <f t="shared" si="15"/>
        <v>0</v>
      </c>
      <c r="Y89" s="219">
        <f t="shared" si="15"/>
        <v>0</v>
      </c>
      <c r="Z89" s="218">
        <f t="shared" si="15"/>
        <v>0</v>
      </c>
      <c r="AA89" s="218">
        <f t="shared" si="15"/>
        <v>0</v>
      </c>
      <c r="AB89" s="218">
        <f t="shared" si="15"/>
        <v>0</v>
      </c>
      <c r="AC89" s="218">
        <f t="shared" si="15"/>
        <v>0</v>
      </c>
      <c r="AD89" s="218">
        <f t="shared" si="15"/>
        <v>0</v>
      </c>
      <c r="AE89" s="219">
        <f t="shared" si="15"/>
        <v>0</v>
      </c>
      <c r="AF89" s="219">
        <f t="shared" si="15"/>
        <v>0</v>
      </c>
      <c r="AG89" s="218">
        <f t="shared" si="15"/>
        <v>0</v>
      </c>
      <c r="AH89" s="220">
        <f t="shared" si="15"/>
        <v>0</v>
      </c>
    </row>
    <row r="90" spans="1:34" outlineLevel="1" x14ac:dyDescent="0.3">
      <c r="A90" s="239">
        <f t="shared" si="7"/>
        <v>43052</v>
      </c>
      <c r="B90" s="58"/>
      <c r="C90" s="59">
        <f t="shared" si="13"/>
        <v>0</v>
      </c>
      <c r="D90" s="219">
        <f t="shared" si="15"/>
        <v>0</v>
      </c>
      <c r="E90" s="218">
        <f t="shared" si="15"/>
        <v>0</v>
      </c>
      <c r="F90" s="218">
        <f t="shared" si="15"/>
        <v>0</v>
      </c>
      <c r="G90" s="218">
        <f t="shared" si="15"/>
        <v>0</v>
      </c>
      <c r="H90" s="218">
        <f t="shared" si="15"/>
        <v>0</v>
      </c>
      <c r="I90" s="218">
        <f t="shared" si="15"/>
        <v>0</v>
      </c>
      <c r="J90" s="219">
        <f t="shared" si="15"/>
        <v>0</v>
      </c>
      <c r="K90" s="219">
        <f t="shared" si="15"/>
        <v>0</v>
      </c>
      <c r="L90" s="218">
        <f t="shared" si="15"/>
        <v>0</v>
      </c>
      <c r="M90" s="218">
        <f t="shared" si="15"/>
        <v>0</v>
      </c>
      <c r="N90" s="218">
        <f t="shared" si="15"/>
        <v>0</v>
      </c>
      <c r="O90" s="218">
        <f t="shared" si="15"/>
        <v>0</v>
      </c>
      <c r="P90" s="218">
        <f t="shared" si="15"/>
        <v>0</v>
      </c>
      <c r="Q90" s="219">
        <f t="shared" si="15"/>
        <v>0</v>
      </c>
      <c r="R90" s="219">
        <f t="shared" si="15"/>
        <v>0</v>
      </c>
      <c r="S90" s="218">
        <f t="shared" si="15"/>
        <v>0</v>
      </c>
      <c r="T90" s="218">
        <f t="shared" si="15"/>
        <v>0</v>
      </c>
      <c r="U90" s="218">
        <f t="shared" si="15"/>
        <v>0</v>
      </c>
      <c r="V90" s="218">
        <f t="shared" si="15"/>
        <v>0</v>
      </c>
      <c r="W90" s="218">
        <f t="shared" si="15"/>
        <v>0</v>
      </c>
      <c r="X90" s="219">
        <f t="shared" si="15"/>
        <v>0</v>
      </c>
      <c r="Y90" s="219">
        <f t="shared" si="15"/>
        <v>0</v>
      </c>
      <c r="Z90" s="218">
        <f t="shared" si="15"/>
        <v>0</v>
      </c>
      <c r="AA90" s="218">
        <f t="shared" si="15"/>
        <v>0</v>
      </c>
      <c r="AB90" s="218">
        <f t="shared" si="15"/>
        <v>0</v>
      </c>
      <c r="AC90" s="218">
        <f t="shared" si="15"/>
        <v>0</v>
      </c>
      <c r="AD90" s="218">
        <f t="shared" si="15"/>
        <v>0</v>
      </c>
      <c r="AE90" s="219">
        <f t="shared" si="15"/>
        <v>0</v>
      </c>
      <c r="AF90" s="219">
        <f t="shared" si="15"/>
        <v>0</v>
      </c>
      <c r="AG90" s="218">
        <f t="shared" si="15"/>
        <v>0</v>
      </c>
      <c r="AH90" s="220">
        <f t="shared" si="15"/>
        <v>0</v>
      </c>
    </row>
    <row r="91" spans="1:34" outlineLevel="1" x14ac:dyDescent="0.3">
      <c r="A91" s="239">
        <f t="shared" si="7"/>
        <v>43059</v>
      </c>
      <c r="B91" s="58"/>
      <c r="C91" s="59">
        <f t="shared" si="13"/>
        <v>0</v>
      </c>
      <c r="D91" s="219">
        <f t="shared" si="15"/>
        <v>0</v>
      </c>
      <c r="E91" s="218">
        <f t="shared" si="15"/>
        <v>0</v>
      </c>
      <c r="F91" s="218">
        <f t="shared" si="15"/>
        <v>0</v>
      </c>
      <c r="G91" s="218">
        <f t="shared" si="15"/>
        <v>0</v>
      </c>
      <c r="H91" s="218">
        <f t="shared" si="15"/>
        <v>0</v>
      </c>
      <c r="I91" s="218">
        <f t="shared" si="15"/>
        <v>0</v>
      </c>
      <c r="J91" s="219">
        <f t="shared" si="15"/>
        <v>0</v>
      </c>
      <c r="K91" s="219">
        <f t="shared" si="15"/>
        <v>0</v>
      </c>
      <c r="L91" s="218">
        <f t="shared" si="15"/>
        <v>0</v>
      </c>
      <c r="M91" s="218">
        <f t="shared" si="15"/>
        <v>0</v>
      </c>
      <c r="N91" s="218">
        <f t="shared" si="15"/>
        <v>0</v>
      </c>
      <c r="O91" s="218">
        <f t="shared" si="15"/>
        <v>0</v>
      </c>
      <c r="P91" s="218">
        <f t="shared" si="15"/>
        <v>0</v>
      </c>
      <c r="Q91" s="219">
        <f t="shared" si="15"/>
        <v>0</v>
      </c>
      <c r="R91" s="219">
        <f t="shared" si="15"/>
        <v>0</v>
      </c>
      <c r="S91" s="218">
        <f t="shared" si="15"/>
        <v>0</v>
      </c>
      <c r="T91" s="218">
        <f t="shared" si="15"/>
        <v>0</v>
      </c>
      <c r="U91" s="218">
        <f t="shared" si="15"/>
        <v>0</v>
      </c>
      <c r="V91" s="218">
        <f t="shared" si="15"/>
        <v>0</v>
      </c>
      <c r="W91" s="218">
        <f t="shared" si="15"/>
        <v>0</v>
      </c>
      <c r="X91" s="219">
        <f t="shared" si="15"/>
        <v>0</v>
      </c>
      <c r="Y91" s="219">
        <f t="shared" si="15"/>
        <v>0</v>
      </c>
      <c r="Z91" s="218">
        <f t="shared" si="15"/>
        <v>0</v>
      </c>
      <c r="AA91" s="218">
        <f t="shared" si="15"/>
        <v>0</v>
      </c>
      <c r="AB91" s="218">
        <f t="shared" si="15"/>
        <v>0</v>
      </c>
      <c r="AC91" s="218">
        <f t="shared" si="15"/>
        <v>0</v>
      </c>
      <c r="AD91" s="218">
        <f t="shared" si="15"/>
        <v>0</v>
      </c>
      <c r="AE91" s="219">
        <f t="shared" si="15"/>
        <v>0</v>
      </c>
      <c r="AF91" s="219">
        <f t="shared" si="15"/>
        <v>0</v>
      </c>
      <c r="AG91" s="218">
        <f t="shared" si="15"/>
        <v>0</v>
      </c>
      <c r="AH91" s="220">
        <f t="shared" si="15"/>
        <v>0</v>
      </c>
    </row>
    <row r="92" spans="1:34" outlineLevel="1" x14ac:dyDescent="0.3">
      <c r="A92" s="240">
        <f t="shared" si="7"/>
        <v>43066</v>
      </c>
      <c r="B92" s="58"/>
      <c r="C92" s="59">
        <f t="shared" si="13"/>
        <v>0</v>
      </c>
      <c r="D92" s="219">
        <f t="shared" si="15"/>
        <v>0</v>
      </c>
      <c r="E92" s="222">
        <f t="shared" si="15"/>
        <v>0</v>
      </c>
      <c r="F92" s="222">
        <f t="shared" si="15"/>
        <v>0</v>
      </c>
      <c r="G92" s="222">
        <f t="shared" si="15"/>
        <v>0</v>
      </c>
      <c r="H92" s="222">
        <f t="shared" si="15"/>
        <v>0</v>
      </c>
      <c r="I92" s="222">
        <f t="shared" si="15"/>
        <v>0</v>
      </c>
      <c r="J92" s="219">
        <f t="shared" si="15"/>
        <v>0</v>
      </c>
      <c r="K92" s="219">
        <f t="shared" si="15"/>
        <v>0</v>
      </c>
      <c r="L92" s="222">
        <f t="shared" si="15"/>
        <v>0</v>
      </c>
      <c r="M92" s="222">
        <f t="shared" si="15"/>
        <v>0</v>
      </c>
      <c r="N92" s="222">
        <f t="shared" si="15"/>
        <v>0</v>
      </c>
      <c r="O92" s="222">
        <f t="shared" si="15"/>
        <v>0</v>
      </c>
      <c r="P92" s="222">
        <f t="shared" si="15"/>
        <v>0</v>
      </c>
      <c r="Q92" s="219">
        <f t="shared" si="15"/>
        <v>0</v>
      </c>
      <c r="R92" s="219">
        <f t="shared" si="15"/>
        <v>0</v>
      </c>
      <c r="S92" s="222">
        <f t="shared" si="15"/>
        <v>0</v>
      </c>
      <c r="T92" s="222">
        <f t="shared" si="15"/>
        <v>0</v>
      </c>
      <c r="U92" s="222">
        <f t="shared" si="15"/>
        <v>0</v>
      </c>
      <c r="V92" s="222">
        <f t="shared" si="15"/>
        <v>0</v>
      </c>
      <c r="W92" s="222">
        <f t="shared" si="15"/>
        <v>0</v>
      </c>
      <c r="X92" s="219">
        <f t="shared" si="15"/>
        <v>0</v>
      </c>
      <c r="Y92" s="219">
        <f t="shared" si="15"/>
        <v>0</v>
      </c>
      <c r="Z92" s="222">
        <f t="shared" si="15"/>
        <v>0</v>
      </c>
      <c r="AA92" s="222">
        <f t="shared" si="15"/>
        <v>0</v>
      </c>
      <c r="AB92" s="222">
        <f t="shared" si="15"/>
        <v>0</v>
      </c>
      <c r="AC92" s="222">
        <f t="shared" si="15"/>
        <v>0</v>
      </c>
      <c r="AD92" s="222">
        <f t="shared" si="15"/>
        <v>0</v>
      </c>
      <c r="AE92" s="223">
        <f t="shared" si="15"/>
        <v>0</v>
      </c>
      <c r="AF92" s="223">
        <f t="shared" si="15"/>
        <v>0</v>
      </c>
      <c r="AG92" s="222">
        <f t="shared" si="15"/>
        <v>0</v>
      </c>
      <c r="AH92" s="224">
        <f t="shared" si="15"/>
        <v>0</v>
      </c>
    </row>
    <row r="93" spans="1:34" x14ac:dyDescent="0.3">
      <c r="A93" s="57"/>
      <c r="B93" s="38"/>
      <c r="C93" s="67">
        <f>SUM(C79:C92)</f>
        <v>0</v>
      </c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</row>
    <row r="94" spans="1:34" ht="15.6" x14ac:dyDescent="0.3">
      <c r="C94" s="283">
        <f>C93-C60</f>
        <v>-134238</v>
      </c>
    </row>
    <row r="95" spans="1:34" ht="15.6" x14ac:dyDescent="0.3">
      <c r="C95" s="284"/>
    </row>
    <row r="96" spans="1:34" x14ac:dyDescent="0.3">
      <c r="C96" s="68">
        <f t="shared" ref="C96:T96" si="16">C44</f>
        <v>42975</v>
      </c>
      <c r="D96" s="68">
        <f t="shared" si="16"/>
        <v>42982</v>
      </c>
      <c r="E96" s="68">
        <f t="shared" si="16"/>
        <v>42989</v>
      </c>
      <c r="F96" s="68">
        <f t="shared" si="16"/>
        <v>42996</v>
      </c>
      <c r="G96" s="68">
        <f t="shared" si="16"/>
        <v>43003</v>
      </c>
      <c r="H96" s="68">
        <f t="shared" si="16"/>
        <v>43010</v>
      </c>
      <c r="I96" s="68">
        <f t="shared" si="16"/>
        <v>43017</v>
      </c>
      <c r="J96" s="68">
        <f t="shared" si="16"/>
        <v>43024</v>
      </c>
      <c r="K96" s="68">
        <f t="shared" si="16"/>
        <v>43031</v>
      </c>
      <c r="L96" s="68">
        <f t="shared" si="16"/>
        <v>43038</v>
      </c>
      <c r="M96" s="68">
        <f t="shared" si="16"/>
        <v>43045</v>
      </c>
      <c r="N96" s="68">
        <f t="shared" si="16"/>
        <v>43052</v>
      </c>
      <c r="O96" s="68">
        <f t="shared" si="16"/>
        <v>43059</v>
      </c>
      <c r="P96" s="68">
        <f t="shared" si="16"/>
        <v>43066</v>
      </c>
      <c r="Q96" s="68">
        <f t="shared" si="16"/>
        <v>43073</v>
      </c>
      <c r="R96" s="68">
        <f t="shared" si="16"/>
        <v>43080</v>
      </c>
      <c r="S96" s="68">
        <f t="shared" si="16"/>
        <v>43087</v>
      </c>
      <c r="T96" s="68">
        <f t="shared" si="16"/>
        <v>43094</v>
      </c>
      <c r="U96" s="69"/>
      <c r="V96" s="69"/>
    </row>
    <row r="97" spans="1:34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4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4" x14ac:dyDescent="0.3">
      <c r="A99" s="447" t="s">
        <v>32</v>
      </c>
      <c r="B99" s="448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4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4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4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4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4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4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4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4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4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4" x14ac:dyDescent="0.3">
      <c r="U109" s="107"/>
      <c r="V109" s="107"/>
    </row>
    <row r="110" spans="1:34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4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  <c r="AH111" s="48">
        <v>31</v>
      </c>
    </row>
    <row r="112" spans="1:34" s="92" customFormat="1" x14ac:dyDescent="0.3">
      <c r="A112" s="51" t="s">
        <v>29</v>
      </c>
      <c r="B112" s="52"/>
      <c r="C112" s="53">
        <f>C60/C8</f>
        <v>115.82226056945643</v>
      </c>
      <c r="D112" s="55">
        <v>125</v>
      </c>
      <c r="E112" s="55">
        <v>105</v>
      </c>
      <c r="F112" s="55">
        <v>105</v>
      </c>
      <c r="G112" s="55">
        <v>105</v>
      </c>
      <c r="H112" s="55">
        <v>105</v>
      </c>
      <c r="I112" s="55">
        <v>105</v>
      </c>
      <c r="J112" s="55">
        <v>129</v>
      </c>
      <c r="K112" s="55">
        <v>129</v>
      </c>
      <c r="L112" s="55">
        <v>112</v>
      </c>
      <c r="M112" s="55">
        <v>112</v>
      </c>
      <c r="N112" s="55">
        <v>112</v>
      </c>
      <c r="O112" s="55">
        <v>112</v>
      </c>
      <c r="P112" s="55">
        <v>123</v>
      </c>
      <c r="Q112" s="55">
        <v>129</v>
      </c>
      <c r="R112" s="55">
        <v>129</v>
      </c>
      <c r="S112" s="55">
        <v>123</v>
      </c>
      <c r="T112" s="55">
        <v>123</v>
      </c>
      <c r="U112" s="55">
        <v>123</v>
      </c>
      <c r="V112" s="55">
        <v>123</v>
      </c>
      <c r="W112" s="55">
        <v>123</v>
      </c>
      <c r="X112" s="55">
        <v>116</v>
      </c>
      <c r="Y112" s="55">
        <v>116</v>
      </c>
      <c r="Z112" s="55">
        <v>108</v>
      </c>
      <c r="AA112" s="55">
        <v>108</v>
      </c>
      <c r="AB112" s="55">
        <v>108</v>
      </c>
      <c r="AC112" s="55">
        <v>108</v>
      </c>
      <c r="AD112" s="55">
        <v>108</v>
      </c>
      <c r="AE112" s="55">
        <v>116</v>
      </c>
      <c r="AF112" s="55">
        <v>116</v>
      </c>
      <c r="AG112" s="55">
        <v>108</v>
      </c>
      <c r="AH112" s="55">
        <v>108</v>
      </c>
    </row>
    <row r="113" spans="1:34" hidden="1" x14ac:dyDescent="0.3">
      <c r="A113" s="57">
        <f t="shared" ref="A113:A144" si="17">+A61</f>
        <v>42102</v>
      </c>
      <c r="B113" s="58"/>
      <c r="C113" s="59">
        <f t="shared" ref="C113:C144" si="18">IF(C9=0,0,C61/C9)</f>
        <v>173.23745579150585</v>
      </c>
      <c r="D113" s="61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  <c r="AF113" s="61">
        <v>367.90249999999997</v>
      </c>
      <c r="AG113" s="63">
        <v>367.90249999999997</v>
      </c>
      <c r="AH113" s="63">
        <v>356.95</v>
      </c>
    </row>
    <row r="114" spans="1:34" hidden="1" x14ac:dyDescent="0.3">
      <c r="A114" s="57">
        <f t="shared" si="17"/>
        <v>42123</v>
      </c>
      <c r="B114" s="58"/>
      <c r="C114" s="282">
        <f t="shared" si="18"/>
        <v>173.70408591800353</v>
      </c>
      <c r="D114" s="61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  <c r="AF114" s="61">
        <v>351.33609999999999</v>
      </c>
      <c r="AG114" s="63">
        <v>351.33609999999999</v>
      </c>
      <c r="AH114" s="63">
        <v>338.12060000000002</v>
      </c>
    </row>
    <row r="115" spans="1:34" hidden="1" outlineLevel="1" x14ac:dyDescent="0.3">
      <c r="A115" s="57">
        <f t="shared" si="17"/>
        <v>42142</v>
      </c>
      <c r="B115" s="58"/>
      <c r="C115" s="59">
        <f t="shared" si="18"/>
        <v>178.15924610281922</v>
      </c>
      <c r="D115" s="61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  <c r="AF115" s="61">
        <v>351.33609999999999</v>
      </c>
      <c r="AG115" s="63">
        <v>351.33609999999999</v>
      </c>
      <c r="AH115" s="63">
        <v>338.12060000000002</v>
      </c>
    </row>
    <row r="116" spans="1:34" hidden="1" outlineLevel="1" x14ac:dyDescent="0.3">
      <c r="A116" s="57">
        <f t="shared" si="17"/>
        <v>42157</v>
      </c>
      <c r="B116" s="58"/>
      <c r="C116" s="59">
        <f t="shared" si="18"/>
        <v>176.02857430769234</v>
      </c>
      <c r="D116" s="61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  <c r="AF116" s="61">
        <v>360.85250000000002</v>
      </c>
      <c r="AG116" s="63">
        <v>365.47629999999998</v>
      </c>
      <c r="AH116" s="63">
        <v>353.78059999999999</v>
      </c>
    </row>
    <row r="117" spans="1:34" hidden="1" outlineLevel="1" x14ac:dyDescent="0.3">
      <c r="A117" s="57">
        <f t="shared" si="17"/>
        <v>42172</v>
      </c>
      <c r="B117" s="58"/>
      <c r="C117" s="59">
        <f t="shared" si="18"/>
        <v>166.32933613916944</v>
      </c>
      <c r="D117" s="61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  <c r="AF117" s="61">
        <v>361.84199999999998</v>
      </c>
      <c r="AG117" s="63">
        <v>368.322</v>
      </c>
      <c r="AH117" s="63">
        <v>359.66879999999998</v>
      </c>
    </row>
    <row r="118" spans="1:34" hidden="1" outlineLevel="1" x14ac:dyDescent="0.3">
      <c r="A118" s="57">
        <f t="shared" si="17"/>
        <v>42193</v>
      </c>
      <c r="B118" s="58"/>
      <c r="C118" s="59">
        <f t="shared" si="18"/>
        <v>174.74391636363637</v>
      </c>
      <c r="D118" s="61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  <c r="AF118" s="61">
        <v>362.46350000000001</v>
      </c>
      <c r="AG118" s="63">
        <v>366.04199999999997</v>
      </c>
      <c r="AH118" s="63">
        <v>370.43700000000001</v>
      </c>
    </row>
    <row r="119" spans="1:34" hidden="1" outlineLevel="1" x14ac:dyDescent="0.3">
      <c r="A119" s="57">
        <f t="shared" si="17"/>
        <v>42200</v>
      </c>
      <c r="B119" s="58"/>
      <c r="C119" s="59">
        <f t="shared" si="18"/>
        <v>200.05282523616734</v>
      </c>
      <c r="D119" s="61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  <c r="AF119" s="61">
        <v>361.01960000000003</v>
      </c>
      <c r="AG119" s="63">
        <v>366.96350000000001</v>
      </c>
      <c r="AH119" s="63">
        <v>371.25209999999998</v>
      </c>
    </row>
    <row r="120" spans="1:34" hidden="1" outlineLevel="1" x14ac:dyDescent="0.3">
      <c r="A120" s="57">
        <f t="shared" si="17"/>
        <v>42207</v>
      </c>
      <c r="B120" s="58"/>
      <c r="C120" s="59">
        <f t="shared" si="18"/>
        <v>186.6314526258206</v>
      </c>
      <c r="D120" s="61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  <c r="AF120" s="61">
        <v>360.82170000000002</v>
      </c>
      <c r="AG120" s="63">
        <v>375.55689999999998</v>
      </c>
      <c r="AH120" s="63">
        <v>393.38650000000001</v>
      </c>
    </row>
    <row r="121" spans="1:34" hidden="1" outlineLevel="1" x14ac:dyDescent="0.3">
      <c r="A121" s="57">
        <f t="shared" si="17"/>
        <v>42214</v>
      </c>
      <c r="B121" s="58"/>
      <c r="C121" s="59">
        <f t="shared" si="18"/>
        <v>184.79197417989423</v>
      </c>
      <c r="D121" s="61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  <c r="AF121" s="61">
        <v>359.66609999999997</v>
      </c>
      <c r="AG121" s="63">
        <v>373.87169999999998</v>
      </c>
      <c r="AH121" s="63">
        <v>390.8537</v>
      </c>
    </row>
    <row r="122" spans="1:34" hidden="1" outlineLevel="1" x14ac:dyDescent="0.3">
      <c r="A122" s="57">
        <f t="shared" si="17"/>
        <v>42221</v>
      </c>
      <c r="B122" s="58"/>
      <c r="C122" s="59">
        <f t="shared" si="18"/>
        <v>181.72189947643977</v>
      </c>
      <c r="D122" s="61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  <c r="AF122" s="61">
        <v>360.82170000000002</v>
      </c>
      <c r="AG122" s="63">
        <v>375.55689999999998</v>
      </c>
      <c r="AH122" s="63">
        <v>391.92779999999999</v>
      </c>
    </row>
    <row r="123" spans="1:34" hidden="1" outlineLevel="1" x14ac:dyDescent="0.3">
      <c r="A123" s="57">
        <f t="shared" si="17"/>
        <v>42228</v>
      </c>
      <c r="B123" s="58"/>
      <c r="C123" s="59">
        <f t="shared" si="18"/>
        <v>178.20000634469699</v>
      </c>
      <c r="D123" s="61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  <c r="AF123" s="61">
        <v>361.56939999999997</v>
      </c>
      <c r="AG123" s="63">
        <v>375.8383</v>
      </c>
      <c r="AH123" s="63">
        <v>391.64460000000003</v>
      </c>
    </row>
    <row r="124" spans="1:34" hidden="1" outlineLevel="1" x14ac:dyDescent="0.3">
      <c r="A124" s="57">
        <f t="shared" si="17"/>
        <v>42235</v>
      </c>
      <c r="B124" s="58"/>
      <c r="C124" s="59">
        <f t="shared" si="18"/>
        <v>195.80727818181819</v>
      </c>
      <c r="D124" s="61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  <c r="AF124" s="61">
        <v>367.06310000000002</v>
      </c>
      <c r="AG124" s="63">
        <v>377.63780000000003</v>
      </c>
      <c r="AH124" s="63">
        <v>399.46280000000002</v>
      </c>
    </row>
    <row r="125" spans="1:34" hidden="1" outlineLevel="1" x14ac:dyDescent="0.3">
      <c r="A125" s="57">
        <f t="shared" si="17"/>
        <v>42242</v>
      </c>
      <c r="B125" s="58"/>
      <c r="C125" s="59">
        <f t="shared" si="18"/>
        <v>202.59789836363638</v>
      </c>
      <c r="D125" s="61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  <c r="AF125" s="61">
        <v>368.28629999999998</v>
      </c>
      <c r="AG125" s="63">
        <v>378.50760000000002</v>
      </c>
      <c r="AH125" s="63">
        <v>389.99259999999998</v>
      </c>
    </row>
    <row r="126" spans="1:34" hidden="1" outlineLevel="1" x14ac:dyDescent="0.3">
      <c r="A126" s="57">
        <f t="shared" si="17"/>
        <v>42249</v>
      </c>
      <c r="B126" s="58"/>
      <c r="C126" s="59">
        <f t="shared" si="18"/>
        <v>200.51763063291139</v>
      </c>
      <c r="D126" s="61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  <c r="AF126" s="61">
        <v>373.54020000000003</v>
      </c>
      <c r="AG126" s="63">
        <v>383.90480000000002</v>
      </c>
      <c r="AH126" s="63">
        <v>394.82639999999998</v>
      </c>
    </row>
    <row r="127" spans="1:34" hidden="1" outlineLevel="1" x14ac:dyDescent="0.3">
      <c r="A127" s="57">
        <f t="shared" si="17"/>
        <v>42256</v>
      </c>
      <c r="B127" s="58"/>
      <c r="C127" s="59">
        <f t="shared" si="18"/>
        <v>198.83491633624106</v>
      </c>
      <c r="D127" s="61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  <c r="AF127" s="61">
        <v>372.79379999999998</v>
      </c>
      <c r="AG127" s="63">
        <v>380.51760000000002</v>
      </c>
      <c r="AH127" s="63">
        <v>390.78890000000001</v>
      </c>
    </row>
    <row r="128" spans="1:34" hidden="1" outlineLevel="1" x14ac:dyDescent="0.3">
      <c r="A128" s="57">
        <f t="shared" si="17"/>
        <v>42263</v>
      </c>
      <c r="B128" s="58"/>
      <c r="C128" s="59">
        <f t="shared" si="18"/>
        <v>198.39971316590564</v>
      </c>
      <c r="D128" s="61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  <c r="AF128" s="61">
        <v>369.23360000000002</v>
      </c>
      <c r="AG128" s="63">
        <v>377.22750000000002</v>
      </c>
      <c r="AH128" s="63">
        <v>388.66449999999998</v>
      </c>
    </row>
    <row r="129" spans="1:34" hidden="1" outlineLevel="1" x14ac:dyDescent="0.3">
      <c r="A129" s="57">
        <f t="shared" si="17"/>
        <v>42270</v>
      </c>
      <c r="B129" s="58"/>
      <c r="C129" s="59">
        <f t="shared" si="18"/>
        <v>206.54275225362875</v>
      </c>
      <c r="D129" s="61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  <c r="AF129" s="61">
        <v>375.0702</v>
      </c>
      <c r="AG129" s="63">
        <v>382.36759999999998</v>
      </c>
      <c r="AH129" s="63">
        <v>392.8066</v>
      </c>
    </row>
    <row r="130" spans="1:34" hidden="1" outlineLevel="1" x14ac:dyDescent="0.3">
      <c r="A130" s="57">
        <f t="shared" si="17"/>
        <v>42277</v>
      </c>
      <c r="B130" s="58"/>
      <c r="C130" s="59">
        <f t="shared" si="18"/>
        <v>210.76447369165487</v>
      </c>
      <c r="D130" s="61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  <c r="AF130" s="61">
        <v>381.17610000000002</v>
      </c>
      <c r="AG130" s="63">
        <v>386.14830000000001</v>
      </c>
      <c r="AH130" s="63">
        <v>395.72899999999998</v>
      </c>
    </row>
    <row r="131" spans="1:34" collapsed="1" x14ac:dyDescent="0.3">
      <c r="A131" s="238">
        <f t="shared" si="17"/>
        <v>42975</v>
      </c>
      <c r="B131" s="58"/>
      <c r="C131" s="59">
        <f t="shared" si="18"/>
        <v>0</v>
      </c>
      <c r="D131" s="219"/>
      <c r="E131" s="214"/>
      <c r="F131" s="214"/>
      <c r="G131" s="214"/>
      <c r="H131" s="214"/>
      <c r="I131" s="214"/>
      <c r="J131" s="219"/>
      <c r="K131" s="219"/>
      <c r="L131" s="214"/>
      <c r="M131" s="214"/>
      <c r="N131" s="214"/>
      <c r="O131" s="214"/>
      <c r="P131" s="214"/>
      <c r="Q131" s="219"/>
      <c r="R131" s="219"/>
      <c r="S131" s="214"/>
      <c r="T131" s="214"/>
      <c r="U131" s="214"/>
      <c r="V131" s="214"/>
      <c r="W131" s="214"/>
      <c r="X131" s="219"/>
      <c r="Y131" s="219"/>
      <c r="Z131" s="214"/>
      <c r="AA131" s="214"/>
      <c r="AB131" s="214"/>
      <c r="AC131" s="214"/>
      <c r="AD131" s="214"/>
      <c r="AE131" s="215"/>
      <c r="AF131" s="215"/>
      <c r="AG131" s="214"/>
      <c r="AH131" s="216"/>
    </row>
    <row r="132" spans="1:34" x14ac:dyDescent="0.3">
      <c r="A132" s="239">
        <f t="shared" si="17"/>
        <v>42982</v>
      </c>
      <c r="B132" s="58"/>
      <c r="C132" s="59">
        <f t="shared" si="18"/>
        <v>0</v>
      </c>
      <c r="D132" s="219"/>
      <c r="E132" s="218"/>
      <c r="F132" s="218"/>
      <c r="G132" s="218"/>
      <c r="H132" s="218"/>
      <c r="I132" s="218"/>
      <c r="J132" s="219"/>
      <c r="K132" s="219"/>
      <c r="L132" s="218"/>
      <c r="M132" s="218"/>
      <c r="N132" s="218"/>
      <c r="O132" s="218"/>
      <c r="P132" s="218"/>
      <c r="Q132" s="219"/>
      <c r="R132" s="219"/>
      <c r="S132" s="218"/>
      <c r="T132" s="218"/>
      <c r="U132" s="218"/>
      <c r="V132" s="218"/>
      <c r="W132" s="218"/>
      <c r="X132" s="219"/>
      <c r="Y132" s="219"/>
      <c r="Z132" s="218"/>
      <c r="AA132" s="218"/>
      <c r="AB132" s="218"/>
      <c r="AC132" s="218"/>
      <c r="AD132" s="218"/>
      <c r="AE132" s="219"/>
      <c r="AF132" s="219"/>
      <c r="AG132" s="218"/>
      <c r="AH132" s="220"/>
    </row>
    <row r="133" spans="1:34" x14ac:dyDescent="0.3">
      <c r="A133" s="239">
        <f t="shared" si="17"/>
        <v>42989</v>
      </c>
      <c r="B133" s="58"/>
      <c r="C133" s="59">
        <f t="shared" si="18"/>
        <v>0</v>
      </c>
      <c r="D133" s="219"/>
      <c r="E133" s="218"/>
      <c r="F133" s="218"/>
      <c r="G133" s="218"/>
      <c r="H133" s="218"/>
      <c r="I133" s="218"/>
      <c r="J133" s="219"/>
      <c r="K133" s="219"/>
      <c r="L133" s="218"/>
      <c r="M133" s="218"/>
      <c r="N133" s="218"/>
      <c r="O133" s="218"/>
      <c r="P133" s="218"/>
      <c r="Q133" s="219"/>
      <c r="R133" s="219"/>
      <c r="S133" s="218"/>
      <c r="T133" s="218"/>
      <c r="U133" s="218"/>
      <c r="V133" s="218"/>
      <c r="W133" s="218"/>
      <c r="X133" s="219"/>
      <c r="Y133" s="219"/>
      <c r="Z133" s="218"/>
      <c r="AA133" s="218"/>
      <c r="AB133" s="218"/>
      <c r="AC133" s="218"/>
      <c r="AD133" s="218"/>
      <c r="AE133" s="219"/>
      <c r="AF133" s="219"/>
      <c r="AG133" s="218"/>
      <c r="AH133" s="220"/>
    </row>
    <row r="134" spans="1:34" x14ac:dyDescent="0.3">
      <c r="A134" s="239">
        <f t="shared" si="17"/>
        <v>42996</v>
      </c>
      <c r="B134" s="58"/>
      <c r="C134" s="59">
        <f t="shared" si="18"/>
        <v>0</v>
      </c>
      <c r="D134" s="219"/>
      <c r="E134" s="218"/>
      <c r="F134" s="218"/>
      <c r="G134" s="218"/>
      <c r="H134" s="218"/>
      <c r="I134" s="218"/>
      <c r="J134" s="219"/>
      <c r="K134" s="219"/>
      <c r="L134" s="218"/>
      <c r="M134" s="218"/>
      <c r="N134" s="218"/>
      <c r="O134" s="218"/>
      <c r="P134" s="218"/>
      <c r="Q134" s="219"/>
      <c r="R134" s="219"/>
      <c r="S134" s="218"/>
      <c r="T134" s="218"/>
      <c r="U134" s="218"/>
      <c r="V134" s="218"/>
      <c r="W134" s="218"/>
      <c r="X134" s="219"/>
      <c r="Y134" s="219"/>
      <c r="Z134" s="218"/>
      <c r="AA134" s="218"/>
      <c r="AB134" s="218"/>
      <c r="AC134" s="218"/>
      <c r="AD134" s="218"/>
      <c r="AE134" s="219"/>
      <c r="AF134" s="219"/>
      <c r="AG134" s="218"/>
      <c r="AH134" s="220"/>
    </row>
    <row r="135" spans="1:34" x14ac:dyDescent="0.3">
      <c r="A135" s="239">
        <f t="shared" si="17"/>
        <v>43003</v>
      </c>
      <c r="B135" s="58"/>
      <c r="C135" s="59">
        <f t="shared" si="18"/>
        <v>0</v>
      </c>
      <c r="D135" s="219"/>
      <c r="E135" s="218"/>
      <c r="F135" s="218"/>
      <c r="G135" s="218"/>
      <c r="H135" s="218"/>
      <c r="I135" s="218"/>
      <c r="J135" s="219"/>
      <c r="K135" s="219"/>
      <c r="L135" s="218"/>
      <c r="M135" s="218"/>
      <c r="N135" s="218"/>
      <c r="O135" s="218"/>
      <c r="P135" s="218"/>
      <c r="Q135" s="219"/>
      <c r="R135" s="219"/>
      <c r="S135" s="218"/>
      <c r="T135" s="218"/>
      <c r="U135" s="218"/>
      <c r="V135" s="218"/>
      <c r="W135" s="218"/>
      <c r="X135" s="219"/>
      <c r="Y135" s="219"/>
      <c r="Z135" s="218"/>
      <c r="AA135" s="218"/>
      <c r="AB135" s="218"/>
      <c r="AC135" s="218"/>
      <c r="AD135" s="218"/>
      <c r="AE135" s="219"/>
      <c r="AF135" s="219"/>
      <c r="AG135" s="218"/>
      <c r="AH135" s="220"/>
    </row>
    <row r="136" spans="1:34" x14ac:dyDescent="0.3">
      <c r="A136" s="239">
        <f t="shared" si="17"/>
        <v>43010</v>
      </c>
      <c r="B136" s="58"/>
      <c r="C136" s="59">
        <f t="shared" si="18"/>
        <v>0</v>
      </c>
      <c r="D136" s="219"/>
      <c r="E136" s="218"/>
      <c r="F136" s="218"/>
      <c r="G136" s="218"/>
      <c r="H136" s="218"/>
      <c r="I136" s="218"/>
      <c r="J136" s="219"/>
      <c r="K136" s="219"/>
      <c r="L136" s="218"/>
      <c r="M136" s="218"/>
      <c r="N136" s="218"/>
      <c r="O136" s="218"/>
      <c r="P136" s="218"/>
      <c r="Q136" s="219"/>
      <c r="R136" s="219"/>
      <c r="S136" s="218"/>
      <c r="T136" s="218"/>
      <c r="U136" s="218"/>
      <c r="V136" s="218"/>
      <c r="W136" s="218"/>
      <c r="X136" s="219"/>
      <c r="Y136" s="219"/>
      <c r="Z136" s="218"/>
      <c r="AA136" s="218"/>
      <c r="AB136" s="218"/>
      <c r="AC136" s="218"/>
      <c r="AD136" s="218"/>
      <c r="AE136" s="219"/>
      <c r="AF136" s="219"/>
      <c r="AG136" s="218"/>
      <c r="AH136" s="220"/>
    </row>
    <row r="137" spans="1:34" outlineLevel="1" x14ac:dyDescent="0.3">
      <c r="A137" s="239">
        <f t="shared" si="17"/>
        <v>43017</v>
      </c>
      <c r="B137" s="58"/>
      <c r="C137" s="59">
        <f t="shared" si="18"/>
        <v>0</v>
      </c>
      <c r="D137" s="219"/>
      <c r="E137" s="218"/>
      <c r="F137" s="218"/>
      <c r="G137" s="218"/>
      <c r="H137" s="218"/>
      <c r="I137" s="218"/>
      <c r="J137" s="219"/>
      <c r="K137" s="219"/>
      <c r="L137" s="218"/>
      <c r="M137" s="218"/>
      <c r="N137" s="218"/>
      <c r="O137" s="218"/>
      <c r="P137" s="218"/>
      <c r="Q137" s="219"/>
      <c r="R137" s="219"/>
      <c r="S137" s="218"/>
      <c r="T137" s="218"/>
      <c r="U137" s="218"/>
      <c r="V137" s="218"/>
      <c r="W137" s="218"/>
      <c r="X137" s="219"/>
      <c r="Y137" s="219"/>
      <c r="Z137" s="218"/>
      <c r="AA137" s="218"/>
      <c r="AB137" s="218"/>
      <c r="AC137" s="218"/>
      <c r="AD137" s="218"/>
      <c r="AE137" s="219"/>
      <c r="AF137" s="219"/>
      <c r="AG137" s="218"/>
      <c r="AH137" s="220"/>
    </row>
    <row r="138" spans="1:34" outlineLevel="1" x14ac:dyDescent="0.3">
      <c r="A138" s="239">
        <f t="shared" si="17"/>
        <v>43024</v>
      </c>
      <c r="B138" s="58"/>
      <c r="C138" s="59">
        <f t="shared" si="18"/>
        <v>0</v>
      </c>
      <c r="D138" s="219"/>
      <c r="E138" s="218"/>
      <c r="F138" s="218"/>
      <c r="G138" s="218"/>
      <c r="H138" s="218"/>
      <c r="I138" s="218"/>
      <c r="J138" s="219"/>
      <c r="K138" s="219"/>
      <c r="L138" s="218"/>
      <c r="M138" s="218"/>
      <c r="N138" s="218"/>
      <c r="O138" s="218"/>
      <c r="P138" s="218"/>
      <c r="Q138" s="219"/>
      <c r="R138" s="219"/>
      <c r="S138" s="218"/>
      <c r="T138" s="218"/>
      <c r="U138" s="218"/>
      <c r="V138" s="218"/>
      <c r="W138" s="218"/>
      <c r="X138" s="219"/>
      <c r="Y138" s="219"/>
      <c r="Z138" s="218"/>
      <c r="AA138" s="218"/>
      <c r="AB138" s="218"/>
      <c r="AC138" s="218"/>
      <c r="AD138" s="218"/>
      <c r="AE138" s="219"/>
      <c r="AF138" s="219"/>
      <c r="AG138" s="218"/>
      <c r="AH138" s="220"/>
    </row>
    <row r="139" spans="1:34" outlineLevel="1" x14ac:dyDescent="0.3">
      <c r="A139" s="239">
        <f t="shared" si="17"/>
        <v>43031</v>
      </c>
      <c r="B139" s="58"/>
      <c r="C139" s="59">
        <f t="shared" si="18"/>
        <v>0</v>
      </c>
      <c r="D139" s="219"/>
      <c r="E139" s="218"/>
      <c r="F139" s="218"/>
      <c r="G139" s="218"/>
      <c r="H139" s="218"/>
      <c r="I139" s="218"/>
      <c r="J139" s="219"/>
      <c r="K139" s="219"/>
      <c r="L139" s="218"/>
      <c r="M139" s="218"/>
      <c r="N139" s="218"/>
      <c r="O139" s="218"/>
      <c r="P139" s="218"/>
      <c r="Q139" s="219"/>
      <c r="R139" s="219"/>
      <c r="S139" s="218"/>
      <c r="T139" s="218"/>
      <c r="U139" s="218"/>
      <c r="V139" s="218"/>
      <c r="W139" s="218"/>
      <c r="X139" s="219"/>
      <c r="Y139" s="219"/>
      <c r="Z139" s="218"/>
      <c r="AA139" s="218"/>
      <c r="AB139" s="218"/>
      <c r="AC139" s="218"/>
      <c r="AD139" s="218"/>
      <c r="AE139" s="219"/>
      <c r="AF139" s="219"/>
      <c r="AG139" s="218"/>
      <c r="AH139" s="220"/>
    </row>
    <row r="140" spans="1:34" outlineLevel="1" x14ac:dyDescent="0.3">
      <c r="A140" s="239">
        <f t="shared" si="17"/>
        <v>43038</v>
      </c>
      <c r="B140" s="58"/>
      <c r="C140" s="59">
        <f t="shared" si="18"/>
        <v>0</v>
      </c>
      <c r="D140" s="219"/>
      <c r="E140" s="218"/>
      <c r="F140" s="218"/>
      <c r="G140" s="218"/>
      <c r="H140" s="218"/>
      <c r="I140" s="218"/>
      <c r="J140" s="219"/>
      <c r="K140" s="219"/>
      <c r="L140" s="218"/>
      <c r="M140" s="218"/>
      <c r="N140" s="218"/>
      <c r="O140" s="218"/>
      <c r="P140" s="218"/>
      <c r="Q140" s="219"/>
      <c r="R140" s="219"/>
      <c r="S140" s="218"/>
      <c r="T140" s="218"/>
      <c r="U140" s="218"/>
      <c r="V140" s="218"/>
      <c r="W140" s="218"/>
      <c r="X140" s="219"/>
      <c r="Y140" s="219"/>
      <c r="Z140" s="218"/>
      <c r="AA140" s="218"/>
      <c r="AB140" s="218"/>
      <c r="AC140" s="218"/>
      <c r="AD140" s="218"/>
      <c r="AE140" s="219"/>
      <c r="AF140" s="219"/>
      <c r="AG140" s="218"/>
      <c r="AH140" s="220"/>
    </row>
    <row r="141" spans="1:34" outlineLevel="1" x14ac:dyDescent="0.3">
      <c r="A141" s="239">
        <f t="shared" si="17"/>
        <v>43045</v>
      </c>
      <c r="B141" s="58"/>
      <c r="C141" s="59">
        <f t="shared" si="18"/>
        <v>0</v>
      </c>
      <c r="D141" s="219"/>
      <c r="E141" s="218"/>
      <c r="F141" s="218"/>
      <c r="G141" s="218"/>
      <c r="H141" s="218"/>
      <c r="I141" s="218"/>
      <c r="J141" s="219"/>
      <c r="K141" s="219"/>
      <c r="L141" s="218"/>
      <c r="M141" s="218"/>
      <c r="N141" s="218"/>
      <c r="O141" s="218"/>
      <c r="P141" s="218"/>
      <c r="Q141" s="219"/>
      <c r="R141" s="219"/>
      <c r="S141" s="218"/>
      <c r="T141" s="218"/>
      <c r="U141" s="218"/>
      <c r="V141" s="218"/>
      <c r="W141" s="218"/>
      <c r="X141" s="219"/>
      <c r="Y141" s="219"/>
      <c r="Z141" s="218"/>
      <c r="AA141" s="218"/>
      <c r="AB141" s="218"/>
      <c r="AC141" s="218"/>
      <c r="AD141" s="218"/>
      <c r="AE141" s="219"/>
      <c r="AF141" s="219"/>
      <c r="AG141" s="218"/>
      <c r="AH141" s="220"/>
    </row>
    <row r="142" spans="1:34" outlineLevel="1" x14ac:dyDescent="0.3">
      <c r="A142" s="239">
        <f t="shared" si="17"/>
        <v>43052</v>
      </c>
      <c r="B142" s="58"/>
      <c r="C142" s="59">
        <f t="shared" si="18"/>
        <v>0</v>
      </c>
      <c r="D142" s="219"/>
      <c r="E142" s="218"/>
      <c r="F142" s="218"/>
      <c r="G142" s="218"/>
      <c r="H142" s="218"/>
      <c r="I142" s="218"/>
      <c r="J142" s="219"/>
      <c r="K142" s="219"/>
      <c r="L142" s="218"/>
      <c r="M142" s="218"/>
      <c r="N142" s="218"/>
      <c r="O142" s="218"/>
      <c r="P142" s="218"/>
      <c r="Q142" s="219"/>
      <c r="R142" s="219"/>
      <c r="S142" s="218"/>
      <c r="T142" s="218"/>
      <c r="U142" s="218"/>
      <c r="V142" s="218"/>
      <c r="W142" s="218"/>
      <c r="X142" s="219"/>
      <c r="Y142" s="219"/>
      <c r="Z142" s="218"/>
      <c r="AA142" s="218"/>
      <c r="AB142" s="218"/>
      <c r="AC142" s="218"/>
      <c r="AD142" s="218"/>
      <c r="AE142" s="219"/>
      <c r="AF142" s="219"/>
      <c r="AG142" s="218"/>
      <c r="AH142" s="220"/>
    </row>
    <row r="143" spans="1:34" outlineLevel="1" x14ac:dyDescent="0.3">
      <c r="A143" s="239">
        <f t="shared" si="17"/>
        <v>43059</v>
      </c>
      <c r="B143" s="58"/>
      <c r="C143" s="59">
        <f t="shared" si="18"/>
        <v>0</v>
      </c>
      <c r="D143" s="219"/>
      <c r="E143" s="218"/>
      <c r="F143" s="218"/>
      <c r="G143" s="218"/>
      <c r="H143" s="218"/>
      <c r="I143" s="218"/>
      <c r="J143" s="219"/>
      <c r="K143" s="219"/>
      <c r="L143" s="218"/>
      <c r="M143" s="218"/>
      <c r="N143" s="218"/>
      <c r="O143" s="218"/>
      <c r="P143" s="218"/>
      <c r="Q143" s="219"/>
      <c r="R143" s="219"/>
      <c r="S143" s="218"/>
      <c r="T143" s="218"/>
      <c r="U143" s="218"/>
      <c r="V143" s="218"/>
      <c r="W143" s="218"/>
      <c r="X143" s="219"/>
      <c r="Y143" s="219"/>
      <c r="Z143" s="218"/>
      <c r="AA143" s="218"/>
      <c r="AB143" s="218"/>
      <c r="AC143" s="218"/>
      <c r="AD143" s="218"/>
      <c r="AE143" s="219"/>
      <c r="AF143" s="219"/>
      <c r="AG143" s="218"/>
      <c r="AH143" s="220"/>
    </row>
    <row r="144" spans="1:34" outlineLevel="1" x14ac:dyDescent="0.3">
      <c r="A144" s="240">
        <f t="shared" si="17"/>
        <v>43066</v>
      </c>
      <c r="B144" s="58"/>
      <c r="C144" s="59">
        <f t="shared" si="18"/>
        <v>0</v>
      </c>
      <c r="D144" s="219"/>
      <c r="E144" s="222"/>
      <c r="F144" s="222"/>
      <c r="G144" s="222"/>
      <c r="H144" s="222"/>
      <c r="I144" s="222"/>
      <c r="J144" s="219"/>
      <c r="K144" s="219"/>
      <c r="L144" s="222"/>
      <c r="M144" s="222"/>
      <c r="N144" s="222"/>
      <c r="O144" s="222"/>
      <c r="P144" s="222"/>
      <c r="Q144" s="219"/>
      <c r="R144" s="219"/>
      <c r="S144" s="222"/>
      <c r="T144" s="222"/>
      <c r="U144" s="222"/>
      <c r="V144" s="222"/>
      <c r="W144" s="222"/>
      <c r="X144" s="219"/>
      <c r="Y144" s="219"/>
      <c r="Z144" s="222"/>
      <c r="AA144" s="222"/>
      <c r="AB144" s="222"/>
      <c r="AC144" s="222"/>
      <c r="AD144" s="222"/>
      <c r="AE144" s="223"/>
      <c r="AF144" s="223"/>
      <c r="AG144" s="222"/>
      <c r="AH144" s="224"/>
    </row>
    <row r="145" spans="1:34" x14ac:dyDescent="0.3">
      <c r="A145" s="57"/>
      <c r="B145" s="38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4" x14ac:dyDescent="0.3">
      <c r="A147" s="93"/>
      <c r="B147" s="94"/>
      <c r="C147" s="68">
        <f t="shared" ref="C147:T147" si="19">C96</f>
        <v>42975</v>
      </c>
      <c r="D147" s="68">
        <f t="shared" si="19"/>
        <v>42982</v>
      </c>
      <c r="E147" s="68">
        <f t="shared" si="19"/>
        <v>42989</v>
      </c>
      <c r="F147" s="68">
        <f t="shared" si="19"/>
        <v>42996</v>
      </c>
      <c r="G147" s="68">
        <f t="shared" si="19"/>
        <v>43003</v>
      </c>
      <c r="H147" s="68">
        <f t="shared" si="19"/>
        <v>43010</v>
      </c>
      <c r="I147" s="68">
        <f t="shared" si="19"/>
        <v>43017</v>
      </c>
      <c r="J147" s="68">
        <f t="shared" si="19"/>
        <v>43024</v>
      </c>
      <c r="K147" s="68">
        <f t="shared" si="19"/>
        <v>43031</v>
      </c>
      <c r="L147" s="68">
        <f t="shared" si="19"/>
        <v>43038</v>
      </c>
      <c r="M147" s="68">
        <f t="shared" si="19"/>
        <v>43045</v>
      </c>
      <c r="N147" s="68">
        <f t="shared" si="19"/>
        <v>43052</v>
      </c>
      <c r="O147" s="68">
        <f t="shared" si="19"/>
        <v>43059</v>
      </c>
      <c r="P147" s="68">
        <f t="shared" si="19"/>
        <v>43066</v>
      </c>
      <c r="Q147" s="68">
        <f t="shared" si="19"/>
        <v>43073</v>
      </c>
      <c r="R147" s="68">
        <f t="shared" si="19"/>
        <v>43080</v>
      </c>
      <c r="S147" s="68">
        <f t="shared" si="19"/>
        <v>43087</v>
      </c>
      <c r="T147" s="68">
        <f t="shared" si="19"/>
        <v>43094</v>
      </c>
      <c r="U147" s="69"/>
      <c r="V147" s="69"/>
    </row>
    <row r="148" spans="1:34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4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4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4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4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4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4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4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4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4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4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4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4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  <c r="AH162" s="48">
        <v>31</v>
      </c>
    </row>
    <row r="163" spans="1:34" x14ac:dyDescent="0.3">
      <c r="A163" s="51" t="s">
        <v>29</v>
      </c>
      <c r="B163" s="52"/>
      <c r="C163" s="53">
        <f>C8/($C$3*$C$4)*100</f>
        <v>54.184198223468918</v>
      </c>
      <c r="D163" s="55">
        <f t="shared" ref="D163:AH163" si="20">(D8/$C$3)*100</f>
        <v>42.028985507246375</v>
      </c>
      <c r="E163" s="55">
        <f t="shared" si="20"/>
        <v>40.579710144927539</v>
      </c>
      <c r="F163" s="55">
        <f t="shared" si="20"/>
        <v>40.579710144927539</v>
      </c>
      <c r="G163" s="55">
        <f t="shared" si="20"/>
        <v>40.579710144927539</v>
      </c>
      <c r="H163" s="55">
        <f t="shared" si="20"/>
        <v>40.579710144927539</v>
      </c>
      <c r="I163" s="55">
        <f t="shared" si="20"/>
        <v>40.579710144927539</v>
      </c>
      <c r="J163" s="55">
        <f t="shared" si="20"/>
        <v>65.217391304347828</v>
      </c>
      <c r="K163" s="55">
        <f t="shared" si="20"/>
        <v>65.217391304347828</v>
      </c>
      <c r="L163" s="55">
        <f t="shared" si="20"/>
        <v>44.927536231884055</v>
      </c>
      <c r="M163" s="55">
        <f t="shared" si="20"/>
        <v>43.478260869565219</v>
      </c>
      <c r="N163" s="55">
        <f t="shared" si="20"/>
        <v>43.478260869565219</v>
      </c>
      <c r="O163" s="55">
        <f t="shared" si="20"/>
        <v>43.478260869565219</v>
      </c>
      <c r="P163" s="55">
        <f t="shared" si="20"/>
        <v>50.724637681159422</v>
      </c>
      <c r="Q163" s="55">
        <f t="shared" si="20"/>
        <v>63.768115942028977</v>
      </c>
      <c r="R163" s="55">
        <f t="shared" si="20"/>
        <v>65.217391304347828</v>
      </c>
      <c r="S163" s="55">
        <f t="shared" si="20"/>
        <v>50.724637681159422</v>
      </c>
      <c r="T163" s="55">
        <f t="shared" si="20"/>
        <v>50.724637681159422</v>
      </c>
      <c r="U163" s="55">
        <f t="shared" si="20"/>
        <v>50.724637681159422</v>
      </c>
      <c r="V163" s="55">
        <f t="shared" si="20"/>
        <v>50.724637681159422</v>
      </c>
      <c r="W163" s="55">
        <f t="shared" si="20"/>
        <v>50.724637681159422</v>
      </c>
      <c r="X163" s="55">
        <f t="shared" si="20"/>
        <v>72.463768115942031</v>
      </c>
      <c r="Y163" s="55">
        <f t="shared" si="20"/>
        <v>72.463768115942031</v>
      </c>
      <c r="Z163" s="55">
        <f t="shared" si="20"/>
        <v>57.971014492753625</v>
      </c>
      <c r="AA163" s="55">
        <f t="shared" si="20"/>
        <v>57.971014492753625</v>
      </c>
      <c r="AB163" s="55">
        <f t="shared" si="20"/>
        <v>57.971014492753625</v>
      </c>
      <c r="AC163" s="55">
        <f t="shared" si="20"/>
        <v>57.971014492753625</v>
      </c>
      <c r="AD163" s="55">
        <f t="shared" si="20"/>
        <v>57.971014492753625</v>
      </c>
      <c r="AE163" s="55">
        <f t="shared" si="20"/>
        <v>72.463768115942031</v>
      </c>
      <c r="AF163" s="55">
        <f t="shared" si="20"/>
        <v>72.463768115942031</v>
      </c>
      <c r="AG163" s="55">
        <f t="shared" si="20"/>
        <v>57.971014492753625</v>
      </c>
      <c r="AH163" s="55">
        <f t="shared" si="20"/>
        <v>57.971014492753625</v>
      </c>
    </row>
    <row r="164" spans="1:34" hidden="1" x14ac:dyDescent="0.3">
      <c r="A164" s="57">
        <f>+A113</f>
        <v>42102</v>
      </c>
      <c r="B164" s="58"/>
      <c r="C164" s="59">
        <f t="shared" ref="C164:C195" si="21">C9/($C$3*$C$4)</f>
        <v>0.24216923796166434</v>
      </c>
      <c r="D164" s="61">
        <f t="shared" ref="D164:AH172" si="22">D9/$C$3</f>
        <v>0</v>
      </c>
      <c r="E164" s="63">
        <f t="shared" si="22"/>
        <v>0</v>
      </c>
      <c r="F164" s="63">
        <f t="shared" si="22"/>
        <v>1.1159420289855073</v>
      </c>
      <c r="G164" s="61">
        <f t="shared" si="22"/>
        <v>1.1159420289855073</v>
      </c>
      <c r="H164" s="61">
        <f t="shared" si="22"/>
        <v>1.1159420289855073</v>
      </c>
      <c r="I164" s="62">
        <f t="shared" si="22"/>
        <v>2.8985507246376812E-2</v>
      </c>
      <c r="J164" s="62">
        <f t="shared" si="22"/>
        <v>1.4492753623188406E-2</v>
      </c>
      <c r="K164" s="61">
        <f t="shared" si="22"/>
        <v>2.8985507246376812E-2</v>
      </c>
      <c r="L164" s="63">
        <f t="shared" si="22"/>
        <v>2.8985507246376812E-2</v>
      </c>
      <c r="M164" s="63">
        <f t="shared" si="22"/>
        <v>4.3478260869565216E-2</v>
      </c>
      <c r="N164" s="61">
        <f t="shared" si="22"/>
        <v>2.8985507246376812E-2</v>
      </c>
      <c r="O164" s="61">
        <f t="shared" si="22"/>
        <v>5.7971014492753624E-2</v>
      </c>
      <c r="P164" s="62">
        <f t="shared" si="22"/>
        <v>4.3478260869565216E-2</v>
      </c>
      <c r="Q164" s="62">
        <f t="shared" si="22"/>
        <v>5.7971014492753624E-2</v>
      </c>
      <c r="R164" s="61">
        <f t="shared" si="22"/>
        <v>5.7971014492753624E-2</v>
      </c>
      <c r="S164" s="63">
        <f t="shared" si="22"/>
        <v>0.17391304347826086</v>
      </c>
      <c r="T164" s="63">
        <f t="shared" si="22"/>
        <v>0.49275362318840582</v>
      </c>
      <c r="U164" s="61">
        <f t="shared" si="22"/>
        <v>0.47826086956521741</v>
      </c>
      <c r="V164" s="61">
        <f t="shared" si="22"/>
        <v>0.47826086956521741</v>
      </c>
      <c r="W164" s="62">
        <f t="shared" si="22"/>
        <v>0.18840579710144928</v>
      </c>
      <c r="X164" s="62">
        <f t="shared" si="22"/>
        <v>0.18840579710144928</v>
      </c>
      <c r="Y164" s="61">
        <f t="shared" si="22"/>
        <v>0.20289855072463769</v>
      </c>
      <c r="Z164" s="63">
        <f t="shared" si="22"/>
        <v>7.2463768115942032E-2</v>
      </c>
      <c r="AA164" s="63">
        <f t="shared" si="22"/>
        <v>7.2463768115942032E-2</v>
      </c>
      <c r="AB164" s="61">
        <f t="shared" si="22"/>
        <v>8.6956521739130432E-2</v>
      </c>
      <c r="AC164" s="61">
        <f t="shared" si="22"/>
        <v>2.8985507246376812E-2</v>
      </c>
      <c r="AD164" s="62">
        <f t="shared" si="22"/>
        <v>0.18840579710144928</v>
      </c>
      <c r="AE164" s="62">
        <f t="shared" si="22"/>
        <v>0.2608695652173913</v>
      </c>
      <c r="AF164" s="61">
        <f t="shared" si="22"/>
        <v>0.28985507246376813</v>
      </c>
      <c r="AG164" s="63">
        <f t="shared" si="22"/>
        <v>0.28985507246376813</v>
      </c>
      <c r="AH164" s="63">
        <f t="shared" si="22"/>
        <v>0.27536231884057971</v>
      </c>
    </row>
    <row r="165" spans="1:34" hidden="1" x14ac:dyDescent="0.3">
      <c r="A165" s="57">
        <f t="shared" ref="A165:A195" si="23">+A114</f>
        <v>42123</v>
      </c>
      <c r="B165" s="58"/>
      <c r="C165" s="282">
        <f>C8/($C$3*$C$4)</f>
        <v>0.54184198223468916</v>
      </c>
      <c r="D165" s="61">
        <f t="shared" si="22"/>
        <v>1.4492753623188406E-2</v>
      </c>
      <c r="E165" s="63">
        <f t="shared" si="22"/>
        <v>1.4492753623188406E-2</v>
      </c>
      <c r="F165" s="63">
        <f t="shared" si="22"/>
        <v>1.1304347826086956</v>
      </c>
      <c r="G165" s="61">
        <f t="shared" si="22"/>
        <v>1.1304347826086956</v>
      </c>
      <c r="H165" s="61">
        <f t="shared" si="22"/>
        <v>1.1304347826086956</v>
      </c>
      <c r="I165" s="62">
        <f t="shared" si="22"/>
        <v>4.3478260869565216E-2</v>
      </c>
      <c r="J165" s="62">
        <f t="shared" si="22"/>
        <v>2.8985507246376812E-2</v>
      </c>
      <c r="K165" s="61">
        <f t="shared" si="22"/>
        <v>4.3478260869565216E-2</v>
      </c>
      <c r="L165" s="63">
        <f t="shared" si="22"/>
        <v>4.3478260869565216E-2</v>
      </c>
      <c r="M165" s="63">
        <f t="shared" si="22"/>
        <v>5.7971014492753624E-2</v>
      </c>
      <c r="N165" s="61">
        <f t="shared" si="22"/>
        <v>4.3478260869565216E-2</v>
      </c>
      <c r="O165" s="61">
        <f t="shared" si="22"/>
        <v>8.6956521739130432E-2</v>
      </c>
      <c r="P165" s="62">
        <f t="shared" si="22"/>
        <v>5.7971014492753624E-2</v>
      </c>
      <c r="Q165" s="62">
        <f t="shared" si="22"/>
        <v>7.2463768115942032E-2</v>
      </c>
      <c r="R165" s="61">
        <f t="shared" si="22"/>
        <v>7.2463768115942032E-2</v>
      </c>
      <c r="S165" s="63">
        <f t="shared" si="22"/>
        <v>0.14492753623188406</v>
      </c>
      <c r="T165" s="63">
        <f t="shared" si="22"/>
        <v>0.49275362318840582</v>
      </c>
      <c r="U165" s="61">
        <f t="shared" si="22"/>
        <v>0.47826086956521741</v>
      </c>
      <c r="V165" s="61">
        <f t="shared" si="22"/>
        <v>0.47826086956521741</v>
      </c>
      <c r="W165" s="62">
        <f t="shared" si="22"/>
        <v>0.20289855072463769</v>
      </c>
      <c r="X165" s="62">
        <f t="shared" si="22"/>
        <v>0.21739130434782608</v>
      </c>
      <c r="Y165" s="61">
        <f t="shared" si="22"/>
        <v>0.2608695652173913</v>
      </c>
      <c r="Z165" s="63">
        <f t="shared" si="22"/>
        <v>0.15942028985507245</v>
      </c>
      <c r="AA165" s="63">
        <f t="shared" si="22"/>
        <v>0.15942028985507245</v>
      </c>
      <c r="AB165" s="61">
        <f t="shared" si="22"/>
        <v>0.17391304347826086</v>
      </c>
      <c r="AC165" s="61">
        <f t="shared" si="22"/>
        <v>0.13043478260869565</v>
      </c>
      <c r="AD165" s="62">
        <f t="shared" si="22"/>
        <v>0.21739130434782608</v>
      </c>
      <c r="AE165" s="62">
        <f t="shared" si="22"/>
        <v>0.27536231884057971</v>
      </c>
      <c r="AF165" s="61">
        <f t="shared" si="22"/>
        <v>0.2608695652173913</v>
      </c>
      <c r="AG165" s="63">
        <f t="shared" si="22"/>
        <v>0.2608695652173913</v>
      </c>
      <c r="AH165" s="63">
        <f t="shared" si="22"/>
        <v>0.24637681159420291</v>
      </c>
    </row>
    <row r="166" spans="1:34" hidden="1" outlineLevel="1" x14ac:dyDescent="0.3">
      <c r="A166" s="57">
        <f t="shared" si="23"/>
        <v>42142</v>
      </c>
      <c r="B166" s="58"/>
      <c r="C166" s="59">
        <f t="shared" si="21"/>
        <v>0.28190743338008417</v>
      </c>
      <c r="D166" s="61">
        <f t="shared" si="22"/>
        <v>0</v>
      </c>
      <c r="E166" s="63">
        <f t="shared" si="22"/>
        <v>4.3478260869565216E-2</v>
      </c>
      <c r="F166" s="63">
        <f t="shared" si="22"/>
        <v>1.1594202898550725</v>
      </c>
      <c r="G166" s="61">
        <f t="shared" si="22"/>
        <v>1.173913043478261</v>
      </c>
      <c r="H166" s="61">
        <f t="shared" si="22"/>
        <v>1.2173913043478262</v>
      </c>
      <c r="I166" s="62">
        <f t="shared" si="22"/>
        <v>8.6956521739130432E-2</v>
      </c>
      <c r="J166" s="62">
        <f t="shared" si="22"/>
        <v>1.4492753623188406E-2</v>
      </c>
      <c r="K166" s="61">
        <f t="shared" si="22"/>
        <v>2.8985507246376812E-2</v>
      </c>
      <c r="L166" s="63">
        <f t="shared" si="22"/>
        <v>2.8985507246376812E-2</v>
      </c>
      <c r="M166" s="63">
        <f t="shared" si="22"/>
        <v>4.3478260869565216E-2</v>
      </c>
      <c r="N166" s="61">
        <f t="shared" si="22"/>
        <v>2.8985507246376812E-2</v>
      </c>
      <c r="O166" s="61">
        <f t="shared" si="22"/>
        <v>7.2463768115942032E-2</v>
      </c>
      <c r="P166" s="62">
        <f t="shared" si="22"/>
        <v>4.3478260869565216E-2</v>
      </c>
      <c r="Q166" s="62">
        <f t="shared" si="22"/>
        <v>5.7971014492753624E-2</v>
      </c>
      <c r="R166" s="61">
        <f t="shared" si="22"/>
        <v>7.2463768115942032E-2</v>
      </c>
      <c r="S166" s="63">
        <f t="shared" si="22"/>
        <v>0.15942028985507245</v>
      </c>
      <c r="T166" s="63">
        <f t="shared" si="22"/>
        <v>0.52173913043478259</v>
      </c>
      <c r="U166" s="61">
        <f t="shared" si="22"/>
        <v>0.49275362318840582</v>
      </c>
      <c r="V166" s="61">
        <f t="shared" si="22"/>
        <v>0.47826086956521741</v>
      </c>
      <c r="W166" s="62">
        <f t="shared" si="22"/>
        <v>0.18840579710144928</v>
      </c>
      <c r="X166" s="62">
        <f t="shared" si="22"/>
        <v>0.20289855072463769</v>
      </c>
      <c r="Y166" s="61">
        <f t="shared" si="22"/>
        <v>0.24637681159420291</v>
      </c>
      <c r="Z166" s="63">
        <f t="shared" si="22"/>
        <v>0.27536231884057971</v>
      </c>
      <c r="AA166" s="63">
        <f t="shared" si="22"/>
        <v>0.28985507246376813</v>
      </c>
      <c r="AB166" s="61">
        <f t="shared" si="22"/>
        <v>0.30434782608695654</v>
      </c>
      <c r="AC166" s="61">
        <f t="shared" si="22"/>
        <v>0.18840579710144928</v>
      </c>
      <c r="AD166" s="62">
        <f t="shared" si="22"/>
        <v>0.2608695652173913</v>
      </c>
      <c r="AE166" s="62">
        <f t="shared" si="22"/>
        <v>0.28985507246376813</v>
      </c>
      <c r="AF166" s="61">
        <f t="shared" si="22"/>
        <v>0.2608695652173913</v>
      </c>
      <c r="AG166" s="63">
        <f t="shared" si="22"/>
        <v>0.2608695652173913</v>
      </c>
      <c r="AH166" s="63">
        <f t="shared" si="22"/>
        <v>0.24637681159420291</v>
      </c>
    </row>
    <row r="167" spans="1:34" hidden="1" outlineLevel="1" x14ac:dyDescent="0.3">
      <c r="A167" s="57">
        <f t="shared" si="23"/>
        <v>42157</v>
      </c>
      <c r="B167" s="58"/>
      <c r="C167" s="59">
        <f t="shared" si="21"/>
        <v>0.30388031790556336</v>
      </c>
      <c r="D167" s="61">
        <f t="shared" si="22"/>
        <v>0</v>
      </c>
      <c r="E167" s="63">
        <f t="shared" si="22"/>
        <v>4.3478260869565216E-2</v>
      </c>
      <c r="F167" s="63">
        <f t="shared" si="22"/>
        <v>1.1594202898550725</v>
      </c>
      <c r="G167" s="61">
        <f t="shared" si="22"/>
        <v>1.173913043478261</v>
      </c>
      <c r="H167" s="61">
        <f t="shared" si="22"/>
        <v>1.2173913043478262</v>
      </c>
      <c r="I167" s="62">
        <f t="shared" si="22"/>
        <v>8.6956521739130432E-2</v>
      </c>
      <c r="J167" s="62">
        <f t="shared" si="22"/>
        <v>1.4492753623188406E-2</v>
      </c>
      <c r="K167" s="61">
        <f t="shared" si="22"/>
        <v>2.8985507246376812E-2</v>
      </c>
      <c r="L167" s="63">
        <f t="shared" si="22"/>
        <v>4.3478260869565216E-2</v>
      </c>
      <c r="M167" s="63">
        <f t="shared" si="22"/>
        <v>0.40579710144927539</v>
      </c>
      <c r="N167" s="61">
        <f t="shared" si="22"/>
        <v>4.3478260869565216E-2</v>
      </c>
      <c r="O167" s="61">
        <f t="shared" si="22"/>
        <v>0.13043478260869565</v>
      </c>
      <c r="P167" s="62">
        <f t="shared" si="22"/>
        <v>0.11594202898550725</v>
      </c>
      <c r="Q167" s="62">
        <f t="shared" si="22"/>
        <v>8.6956521739130432E-2</v>
      </c>
      <c r="R167" s="61">
        <f t="shared" si="22"/>
        <v>8.6956521739130432E-2</v>
      </c>
      <c r="S167" s="63">
        <f t="shared" si="22"/>
        <v>0.17391304347826086</v>
      </c>
      <c r="T167" s="63">
        <f t="shared" si="22"/>
        <v>0.53623188405797106</v>
      </c>
      <c r="U167" s="61">
        <f t="shared" si="22"/>
        <v>0.49275362318840582</v>
      </c>
      <c r="V167" s="61">
        <f t="shared" si="22"/>
        <v>0.47826086956521741</v>
      </c>
      <c r="W167" s="62">
        <f t="shared" si="22"/>
        <v>0.18840579710144928</v>
      </c>
      <c r="X167" s="62">
        <f t="shared" si="22"/>
        <v>0.2318840579710145</v>
      </c>
      <c r="Y167" s="61">
        <f t="shared" si="22"/>
        <v>0.24637681159420291</v>
      </c>
      <c r="Z167" s="63">
        <f t="shared" si="22"/>
        <v>0.2318840579710145</v>
      </c>
      <c r="AA167" s="63">
        <f t="shared" si="22"/>
        <v>0.21739130434782608</v>
      </c>
      <c r="AB167" s="61">
        <f t="shared" si="22"/>
        <v>0.2608695652173913</v>
      </c>
      <c r="AC167" s="61">
        <f t="shared" si="22"/>
        <v>0.24637681159420291</v>
      </c>
      <c r="AD167" s="62">
        <f t="shared" si="22"/>
        <v>0.3188405797101449</v>
      </c>
      <c r="AE167" s="62">
        <f t="shared" si="22"/>
        <v>0.33333333333333331</v>
      </c>
      <c r="AF167" s="61">
        <f t="shared" si="22"/>
        <v>0.28985507246376813</v>
      </c>
      <c r="AG167" s="63">
        <f t="shared" si="22"/>
        <v>0.27536231884057971</v>
      </c>
      <c r="AH167" s="63">
        <f t="shared" si="22"/>
        <v>0.2608695652173913</v>
      </c>
    </row>
    <row r="168" spans="1:34" hidden="1" outlineLevel="1" x14ac:dyDescent="0.3">
      <c r="A168" s="57">
        <f t="shared" si="23"/>
        <v>42172</v>
      </c>
      <c r="B168" s="58"/>
      <c r="C168" s="59">
        <f t="shared" si="21"/>
        <v>0.41654978962131839</v>
      </c>
      <c r="D168" s="61">
        <f t="shared" si="22"/>
        <v>1.4492753623188406E-2</v>
      </c>
      <c r="E168" s="63">
        <f t="shared" si="22"/>
        <v>4.3478260869565216E-2</v>
      </c>
      <c r="F168" s="63">
        <f t="shared" si="22"/>
        <v>1.1594202898550725</v>
      </c>
      <c r="G168" s="61">
        <f t="shared" si="22"/>
        <v>1.173913043478261</v>
      </c>
      <c r="H168" s="61">
        <f t="shared" si="22"/>
        <v>1.2318840579710144</v>
      </c>
      <c r="I168" s="62">
        <f t="shared" si="22"/>
        <v>0.11594202898550725</v>
      </c>
      <c r="J168" s="62">
        <f t="shared" si="22"/>
        <v>4.3478260869565216E-2</v>
      </c>
      <c r="K168" s="61">
        <f t="shared" si="22"/>
        <v>2.8985507246376812E-2</v>
      </c>
      <c r="L168" s="63">
        <f t="shared" si="22"/>
        <v>4.3478260869565216E-2</v>
      </c>
      <c r="M168" s="63">
        <f t="shared" si="22"/>
        <v>0.42028985507246375</v>
      </c>
      <c r="N168" s="61">
        <f t="shared" si="22"/>
        <v>7.2463768115942032E-2</v>
      </c>
      <c r="O168" s="61">
        <f t="shared" si="22"/>
        <v>0.14492753623188406</v>
      </c>
      <c r="P168" s="62">
        <f t="shared" si="22"/>
        <v>8.6956521739130432E-2</v>
      </c>
      <c r="Q168" s="62">
        <f t="shared" si="22"/>
        <v>1.3623188405797102</v>
      </c>
      <c r="R168" s="61">
        <f t="shared" si="22"/>
        <v>1.3768115942028984</v>
      </c>
      <c r="S168" s="63">
        <f t="shared" si="22"/>
        <v>0.15942028985507245</v>
      </c>
      <c r="T168" s="63">
        <f t="shared" si="22"/>
        <v>0.50724637681159424</v>
      </c>
      <c r="U168" s="61">
        <f t="shared" si="22"/>
        <v>0.47826086956521741</v>
      </c>
      <c r="V168" s="61">
        <f t="shared" si="22"/>
        <v>0.55072463768115942</v>
      </c>
      <c r="W168" s="62">
        <f t="shared" si="22"/>
        <v>0.27536231884057971</v>
      </c>
      <c r="X168" s="62">
        <f t="shared" si="22"/>
        <v>0.3188405797101449</v>
      </c>
      <c r="Y168" s="61">
        <f t="shared" si="22"/>
        <v>0.30434782608695654</v>
      </c>
      <c r="Z168" s="63">
        <f t="shared" si="22"/>
        <v>0.28985507246376813</v>
      </c>
      <c r="AA168" s="63">
        <f t="shared" si="22"/>
        <v>0.28985507246376813</v>
      </c>
      <c r="AB168" s="61">
        <f t="shared" si="22"/>
        <v>0.33333333333333331</v>
      </c>
      <c r="AC168" s="61">
        <f t="shared" si="22"/>
        <v>0.2608695652173913</v>
      </c>
      <c r="AD168" s="62">
        <f t="shared" si="22"/>
        <v>0.34782608695652173</v>
      </c>
      <c r="AE168" s="62">
        <f t="shared" si="22"/>
        <v>0.40579710144927539</v>
      </c>
      <c r="AF168" s="61">
        <f t="shared" si="22"/>
        <v>0.36231884057971014</v>
      </c>
      <c r="AG168" s="63">
        <f t="shared" si="22"/>
        <v>0.36231884057971014</v>
      </c>
      <c r="AH168" s="63">
        <f t="shared" si="22"/>
        <v>0.34782608695652173</v>
      </c>
    </row>
    <row r="169" spans="1:34" hidden="1" outlineLevel="1" x14ac:dyDescent="0.3">
      <c r="A169" s="57">
        <f t="shared" si="23"/>
        <v>42193</v>
      </c>
      <c r="B169" s="58"/>
      <c r="C169" s="59">
        <f t="shared" si="21"/>
        <v>0.41140719962599348</v>
      </c>
      <c r="D169" s="61">
        <f t="shared" si="22"/>
        <v>2.8985507246376812E-2</v>
      </c>
      <c r="E169" s="63">
        <f t="shared" si="22"/>
        <v>5.7971014492753624E-2</v>
      </c>
      <c r="F169" s="63">
        <f t="shared" si="22"/>
        <v>1.173913043478261</v>
      </c>
      <c r="G169" s="61">
        <f t="shared" si="22"/>
        <v>1.173913043478261</v>
      </c>
      <c r="H169" s="61">
        <f t="shared" si="22"/>
        <v>1.2318840579710144</v>
      </c>
      <c r="I169" s="62">
        <f t="shared" si="22"/>
        <v>0.14492753623188406</v>
      </c>
      <c r="J169" s="62">
        <f t="shared" si="22"/>
        <v>8.6956521739130432E-2</v>
      </c>
      <c r="K169" s="61">
        <f t="shared" si="22"/>
        <v>4.3478260869565216E-2</v>
      </c>
      <c r="L169" s="63">
        <f t="shared" si="22"/>
        <v>5.7971014492753624E-2</v>
      </c>
      <c r="M169" s="63">
        <f t="shared" si="22"/>
        <v>8.6956521739130432E-2</v>
      </c>
      <c r="N169" s="61">
        <f t="shared" si="22"/>
        <v>0.10144927536231885</v>
      </c>
      <c r="O169" s="61">
        <f t="shared" si="22"/>
        <v>0.18840579710144928</v>
      </c>
      <c r="P169" s="62">
        <f t="shared" si="22"/>
        <v>0.13043478260869565</v>
      </c>
      <c r="Q169" s="62">
        <f t="shared" si="22"/>
        <v>1.3623188405797102</v>
      </c>
      <c r="R169" s="61">
        <f t="shared" si="22"/>
        <v>1.3768115942028984</v>
      </c>
      <c r="S169" s="63">
        <f t="shared" si="22"/>
        <v>8.6956521739130432E-2</v>
      </c>
      <c r="T169" s="63">
        <f t="shared" si="22"/>
        <v>0.43478260869565216</v>
      </c>
      <c r="U169" s="61">
        <f t="shared" si="22"/>
        <v>0.40579710144927539</v>
      </c>
      <c r="V169" s="61">
        <f t="shared" si="22"/>
        <v>0.50724637681159424</v>
      </c>
      <c r="W169" s="62">
        <f t="shared" si="22"/>
        <v>0.2318840579710145</v>
      </c>
      <c r="X169" s="62">
        <f t="shared" si="22"/>
        <v>0.27536231884057971</v>
      </c>
      <c r="Y169" s="61">
        <f t="shared" si="22"/>
        <v>0.2608695652173913</v>
      </c>
      <c r="Z169" s="63">
        <f t="shared" si="22"/>
        <v>0.3188405797101449</v>
      </c>
      <c r="AA169" s="63">
        <f t="shared" si="22"/>
        <v>0.37681159420289856</v>
      </c>
      <c r="AB169" s="61">
        <f t="shared" si="22"/>
        <v>0.43478260869565216</v>
      </c>
      <c r="AC169" s="61">
        <f t="shared" si="22"/>
        <v>0.33333333333333331</v>
      </c>
      <c r="AD169" s="62">
        <f t="shared" si="22"/>
        <v>0.34782608695652173</v>
      </c>
      <c r="AE169" s="62">
        <f t="shared" si="22"/>
        <v>0.42028985507246375</v>
      </c>
      <c r="AF169" s="61">
        <f t="shared" si="22"/>
        <v>0.37681159420289856</v>
      </c>
      <c r="AG169" s="63">
        <f t="shared" si="22"/>
        <v>0.36231884057971014</v>
      </c>
      <c r="AH169" s="63">
        <f t="shared" si="22"/>
        <v>0.33333333333333331</v>
      </c>
    </row>
    <row r="170" spans="1:34" hidden="1" outlineLevel="1" x14ac:dyDescent="0.3">
      <c r="A170" s="57">
        <f t="shared" si="23"/>
        <v>42200</v>
      </c>
      <c r="B170" s="58"/>
      <c r="C170" s="59">
        <f t="shared" si="21"/>
        <v>0.34642356241234223</v>
      </c>
      <c r="D170" s="61">
        <f t="shared" si="22"/>
        <v>4.3478260869565216E-2</v>
      </c>
      <c r="E170" s="63">
        <f t="shared" si="22"/>
        <v>7.2463768115942032E-2</v>
      </c>
      <c r="F170" s="63">
        <f t="shared" si="22"/>
        <v>1.1884057971014492</v>
      </c>
      <c r="G170" s="61">
        <f t="shared" si="22"/>
        <v>1.1884057971014492</v>
      </c>
      <c r="H170" s="61">
        <f t="shared" si="22"/>
        <v>1.2463768115942029</v>
      </c>
      <c r="I170" s="62">
        <f t="shared" si="22"/>
        <v>0.14492753623188406</v>
      </c>
      <c r="J170" s="62">
        <f t="shared" si="22"/>
        <v>7.2463768115942032E-2</v>
      </c>
      <c r="K170" s="61">
        <f t="shared" si="22"/>
        <v>2.8985507246376812E-2</v>
      </c>
      <c r="L170" s="63">
        <f t="shared" si="22"/>
        <v>4.3478260869565216E-2</v>
      </c>
      <c r="M170" s="63">
        <f t="shared" si="22"/>
        <v>7.2463768115942032E-2</v>
      </c>
      <c r="N170" s="61">
        <f t="shared" si="22"/>
        <v>8.6956521739130432E-2</v>
      </c>
      <c r="O170" s="61">
        <f t="shared" si="22"/>
        <v>0.17391304347826086</v>
      </c>
      <c r="P170" s="62">
        <f t="shared" si="22"/>
        <v>0.15942028985507245</v>
      </c>
      <c r="Q170" s="62">
        <f t="shared" si="22"/>
        <v>8.6956521739130432E-2</v>
      </c>
      <c r="R170" s="61">
        <f t="shared" si="22"/>
        <v>0.10144927536231885</v>
      </c>
      <c r="S170" s="63">
        <f t="shared" si="22"/>
        <v>0.11594202898550725</v>
      </c>
      <c r="T170" s="63">
        <f t="shared" si="22"/>
        <v>0.46376811594202899</v>
      </c>
      <c r="U170" s="61">
        <f t="shared" si="22"/>
        <v>0.40579710144927539</v>
      </c>
      <c r="V170" s="61">
        <f t="shared" si="22"/>
        <v>0.50724637681159424</v>
      </c>
      <c r="W170" s="62">
        <f t="shared" si="22"/>
        <v>0.2318840579710145</v>
      </c>
      <c r="X170" s="62">
        <f t="shared" si="22"/>
        <v>0.28985507246376813</v>
      </c>
      <c r="Y170" s="61">
        <f t="shared" si="22"/>
        <v>0.30434782608695654</v>
      </c>
      <c r="Z170" s="63">
        <f t="shared" si="22"/>
        <v>0.37681159420289856</v>
      </c>
      <c r="AA170" s="63">
        <f t="shared" si="22"/>
        <v>0.43478260869565216</v>
      </c>
      <c r="AB170" s="61">
        <f t="shared" si="22"/>
        <v>0.49275362318840582</v>
      </c>
      <c r="AC170" s="61">
        <f t="shared" si="22"/>
        <v>0.39130434782608697</v>
      </c>
      <c r="AD170" s="62">
        <f t="shared" si="22"/>
        <v>0.40579710144927539</v>
      </c>
      <c r="AE170" s="62">
        <f t="shared" si="22"/>
        <v>0.47826086956521741</v>
      </c>
      <c r="AF170" s="61">
        <f t="shared" si="22"/>
        <v>0.40579710144927539</v>
      </c>
      <c r="AG170" s="63">
        <f t="shared" si="22"/>
        <v>0.37681159420289856</v>
      </c>
      <c r="AH170" s="63">
        <f t="shared" si="22"/>
        <v>0.34782608695652173</v>
      </c>
    </row>
    <row r="171" spans="1:34" hidden="1" outlineLevel="1" x14ac:dyDescent="0.3">
      <c r="A171" s="57">
        <f t="shared" si="23"/>
        <v>42207</v>
      </c>
      <c r="B171" s="58"/>
      <c r="C171" s="59">
        <f t="shared" si="21"/>
        <v>0.42730247779336139</v>
      </c>
      <c r="D171" s="61">
        <f t="shared" si="22"/>
        <v>2.8985507246376812E-2</v>
      </c>
      <c r="E171" s="63">
        <f t="shared" si="22"/>
        <v>5.7971014492753624E-2</v>
      </c>
      <c r="F171" s="63">
        <f t="shared" si="22"/>
        <v>1.173913043478261</v>
      </c>
      <c r="G171" s="61">
        <f t="shared" si="22"/>
        <v>1.2173913043478262</v>
      </c>
      <c r="H171" s="61">
        <f t="shared" si="22"/>
        <v>1.3333333333333333</v>
      </c>
      <c r="I171" s="62">
        <f t="shared" si="22"/>
        <v>0.20289855072463769</v>
      </c>
      <c r="J171" s="62">
        <f t="shared" si="22"/>
        <v>0.14492753623188406</v>
      </c>
      <c r="K171" s="61">
        <f t="shared" si="22"/>
        <v>1.0144927536231885</v>
      </c>
      <c r="L171" s="63">
        <f t="shared" si="22"/>
        <v>1.0289855072463767</v>
      </c>
      <c r="M171" s="63">
        <f t="shared" si="22"/>
        <v>0.10144927536231885</v>
      </c>
      <c r="N171" s="61">
        <f t="shared" si="22"/>
        <v>0.10144927536231885</v>
      </c>
      <c r="O171" s="61">
        <f t="shared" si="22"/>
        <v>0.17391304347826086</v>
      </c>
      <c r="P171" s="62">
        <f t="shared" si="22"/>
        <v>0.13043478260869565</v>
      </c>
      <c r="Q171" s="62">
        <f t="shared" si="22"/>
        <v>8.6956521739130432E-2</v>
      </c>
      <c r="R171" s="61">
        <f t="shared" si="22"/>
        <v>8.6956521739130432E-2</v>
      </c>
      <c r="S171" s="63">
        <f t="shared" si="22"/>
        <v>0.10144927536231885</v>
      </c>
      <c r="T171" s="63">
        <f t="shared" si="22"/>
        <v>0.44927536231884058</v>
      </c>
      <c r="U171" s="61">
        <f t="shared" si="22"/>
        <v>0.40579710144927539</v>
      </c>
      <c r="V171" s="61">
        <f t="shared" si="22"/>
        <v>0.50724637681159424</v>
      </c>
      <c r="W171" s="62">
        <f t="shared" si="22"/>
        <v>0.2318840579710145</v>
      </c>
      <c r="X171" s="62">
        <f t="shared" si="22"/>
        <v>0.28985507246376813</v>
      </c>
      <c r="Y171" s="61">
        <f t="shared" si="22"/>
        <v>0.3188405797101449</v>
      </c>
      <c r="Z171" s="63">
        <f t="shared" si="22"/>
        <v>0.39130434782608697</v>
      </c>
      <c r="AA171" s="63">
        <f t="shared" si="22"/>
        <v>0.44927536231884058</v>
      </c>
      <c r="AB171" s="61">
        <f t="shared" si="22"/>
        <v>0.57971014492753625</v>
      </c>
      <c r="AC171" s="61">
        <f t="shared" si="22"/>
        <v>0.46376811594202899</v>
      </c>
      <c r="AD171" s="62">
        <f t="shared" si="22"/>
        <v>0.43478260869565216</v>
      </c>
      <c r="AE171" s="62">
        <f t="shared" si="22"/>
        <v>0.50724637681159424</v>
      </c>
      <c r="AF171" s="61">
        <f t="shared" si="22"/>
        <v>0.43478260869565216</v>
      </c>
      <c r="AG171" s="63">
        <f t="shared" si="22"/>
        <v>0.42028985507246375</v>
      </c>
      <c r="AH171" s="63">
        <f t="shared" si="22"/>
        <v>0.37681159420289856</v>
      </c>
    </row>
    <row r="172" spans="1:34" hidden="1" outlineLevel="1" x14ac:dyDescent="0.3">
      <c r="A172" s="57">
        <f t="shared" si="23"/>
        <v>42214</v>
      </c>
      <c r="B172" s="58"/>
      <c r="C172" s="59">
        <f t="shared" si="21"/>
        <v>0.44179523141654981</v>
      </c>
      <c r="D172" s="61">
        <f t="shared" si="22"/>
        <v>4.3478260869565216E-2</v>
      </c>
      <c r="E172" s="63">
        <f t="shared" si="22"/>
        <v>7.2463768115942032E-2</v>
      </c>
      <c r="F172" s="63">
        <f t="shared" si="22"/>
        <v>1.1884057971014492</v>
      </c>
      <c r="G172" s="61">
        <f t="shared" si="22"/>
        <v>1.2173913043478262</v>
      </c>
      <c r="H172" s="61">
        <f t="shared" si="22"/>
        <v>1.3043478260869565</v>
      </c>
      <c r="I172" s="62">
        <f t="shared" si="22"/>
        <v>0.17391304347826086</v>
      </c>
      <c r="J172" s="62">
        <f t="shared" si="22"/>
        <v>0.10144927536231885</v>
      </c>
      <c r="K172" s="61">
        <f t="shared" ref="D172:AH180" si="24">K17/$C$3</f>
        <v>1</v>
      </c>
      <c r="L172" s="63">
        <f t="shared" si="24"/>
        <v>1.0144927536231885</v>
      </c>
      <c r="M172" s="63">
        <f t="shared" si="24"/>
        <v>8.6956521739130432E-2</v>
      </c>
      <c r="N172" s="61">
        <f t="shared" si="24"/>
        <v>0.18840579710144928</v>
      </c>
      <c r="O172" s="61">
        <f t="shared" si="24"/>
        <v>0.27536231884057971</v>
      </c>
      <c r="P172" s="62">
        <f t="shared" si="24"/>
        <v>0.14492753623188406</v>
      </c>
      <c r="Q172" s="62">
        <f t="shared" si="24"/>
        <v>0.11594202898550725</v>
      </c>
      <c r="R172" s="61">
        <f t="shared" si="24"/>
        <v>0.11594202898550725</v>
      </c>
      <c r="S172" s="63">
        <f t="shared" si="24"/>
        <v>0.13043478260869565</v>
      </c>
      <c r="T172" s="63">
        <f t="shared" si="24"/>
        <v>0.46376811594202899</v>
      </c>
      <c r="U172" s="61">
        <f t="shared" si="24"/>
        <v>0.43478260869565216</v>
      </c>
      <c r="V172" s="61">
        <f t="shared" si="24"/>
        <v>0.56521739130434778</v>
      </c>
      <c r="W172" s="62">
        <f t="shared" si="24"/>
        <v>0.28985507246376813</v>
      </c>
      <c r="X172" s="62">
        <f t="shared" si="24"/>
        <v>0.33333333333333331</v>
      </c>
      <c r="Y172" s="61">
        <f t="shared" si="24"/>
        <v>0.33333333333333331</v>
      </c>
      <c r="Z172" s="63">
        <f t="shared" si="24"/>
        <v>0.39130434782608697</v>
      </c>
      <c r="AA172" s="63">
        <f t="shared" si="24"/>
        <v>0.44927536231884058</v>
      </c>
      <c r="AB172" s="61">
        <f t="shared" si="24"/>
        <v>0.57971014492753625</v>
      </c>
      <c r="AC172" s="61">
        <f t="shared" si="24"/>
        <v>0.46376811594202899</v>
      </c>
      <c r="AD172" s="62">
        <f t="shared" si="24"/>
        <v>0.43478260869565216</v>
      </c>
      <c r="AE172" s="62">
        <f t="shared" si="24"/>
        <v>0.50724637681159424</v>
      </c>
      <c r="AF172" s="61">
        <f t="shared" si="24"/>
        <v>0.44927536231884058</v>
      </c>
      <c r="AG172" s="63">
        <f t="shared" si="24"/>
        <v>0.43478260869565216</v>
      </c>
      <c r="AH172" s="63">
        <f t="shared" si="24"/>
        <v>0.39130434782608697</v>
      </c>
    </row>
    <row r="173" spans="1:34" hidden="1" outlineLevel="1" x14ac:dyDescent="0.3">
      <c r="A173" s="57">
        <f t="shared" si="23"/>
        <v>42221</v>
      </c>
      <c r="B173" s="58"/>
      <c r="C173" s="59">
        <f t="shared" si="21"/>
        <v>0.44647031323048153</v>
      </c>
      <c r="D173" s="61">
        <f t="shared" si="24"/>
        <v>7.2463768115942032E-2</v>
      </c>
      <c r="E173" s="63">
        <f t="shared" si="24"/>
        <v>0.10144927536231885</v>
      </c>
      <c r="F173" s="63">
        <f t="shared" si="24"/>
        <v>1.2173913043478262</v>
      </c>
      <c r="G173" s="61">
        <f t="shared" si="24"/>
        <v>1.2318840579710144</v>
      </c>
      <c r="H173" s="61">
        <f t="shared" si="24"/>
        <v>1.318840579710145</v>
      </c>
      <c r="I173" s="62">
        <f t="shared" si="24"/>
        <v>0.18840579710144928</v>
      </c>
      <c r="J173" s="62">
        <f t="shared" si="24"/>
        <v>0.11594202898550725</v>
      </c>
      <c r="K173" s="61">
        <f t="shared" si="24"/>
        <v>1</v>
      </c>
      <c r="L173" s="63">
        <f t="shared" si="24"/>
        <v>1.0144927536231885</v>
      </c>
      <c r="M173" s="63">
        <f t="shared" si="24"/>
        <v>0.10144927536231885</v>
      </c>
      <c r="N173" s="61">
        <f t="shared" si="24"/>
        <v>0.20289855072463769</v>
      </c>
      <c r="O173" s="61">
        <f t="shared" si="24"/>
        <v>0.30434782608695654</v>
      </c>
      <c r="P173" s="62">
        <f t="shared" si="24"/>
        <v>0.15942028985507245</v>
      </c>
      <c r="Q173" s="62">
        <f t="shared" si="24"/>
        <v>0.11594202898550725</v>
      </c>
      <c r="R173" s="61">
        <f t="shared" si="24"/>
        <v>0.11594202898550725</v>
      </c>
      <c r="S173" s="63">
        <f t="shared" si="24"/>
        <v>0.13043478260869565</v>
      </c>
      <c r="T173" s="63">
        <f t="shared" si="24"/>
        <v>0.47826086956521741</v>
      </c>
      <c r="U173" s="61">
        <f t="shared" si="24"/>
        <v>0.44927536231884058</v>
      </c>
      <c r="V173" s="61">
        <f t="shared" si="24"/>
        <v>0.55072463768115942</v>
      </c>
      <c r="W173" s="62">
        <f t="shared" si="24"/>
        <v>0.28985507246376813</v>
      </c>
      <c r="X173" s="62">
        <f t="shared" si="24"/>
        <v>0.33333333333333331</v>
      </c>
      <c r="Y173" s="61">
        <f t="shared" si="24"/>
        <v>0.33333333333333331</v>
      </c>
      <c r="Z173" s="63">
        <f t="shared" si="24"/>
        <v>0.39130434782608697</v>
      </c>
      <c r="AA173" s="63">
        <f t="shared" si="24"/>
        <v>0.44927536231884058</v>
      </c>
      <c r="AB173" s="61">
        <f t="shared" si="24"/>
        <v>0.56521739130434778</v>
      </c>
      <c r="AC173" s="61">
        <f t="shared" si="24"/>
        <v>0.44927536231884058</v>
      </c>
      <c r="AD173" s="62">
        <f t="shared" si="24"/>
        <v>0.42028985507246375</v>
      </c>
      <c r="AE173" s="62">
        <f t="shared" si="24"/>
        <v>0.49275362318840582</v>
      </c>
      <c r="AF173" s="61">
        <f t="shared" si="24"/>
        <v>0.43478260869565216</v>
      </c>
      <c r="AG173" s="63">
        <f t="shared" si="24"/>
        <v>0.42028985507246375</v>
      </c>
      <c r="AH173" s="63">
        <f t="shared" si="24"/>
        <v>0.39130434782608697</v>
      </c>
    </row>
    <row r="174" spans="1:34" hidden="1" outlineLevel="1" x14ac:dyDescent="0.3">
      <c r="A174" s="57">
        <f t="shared" si="23"/>
        <v>42228</v>
      </c>
      <c r="B174" s="58"/>
      <c r="C174" s="59">
        <f t="shared" si="21"/>
        <v>0.49368863955119213</v>
      </c>
      <c r="D174" s="61">
        <f t="shared" si="24"/>
        <v>5.7971014492753624E-2</v>
      </c>
      <c r="E174" s="63">
        <f t="shared" si="24"/>
        <v>8.6956521739130432E-2</v>
      </c>
      <c r="F174" s="63">
        <f t="shared" si="24"/>
        <v>1.2028985507246377</v>
      </c>
      <c r="G174" s="61">
        <f t="shared" si="24"/>
        <v>1.2173913043478262</v>
      </c>
      <c r="H174" s="61">
        <f t="shared" si="24"/>
        <v>1.3043478260869565</v>
      </c>
      <c r="I174" s="62">
        <f t="shared" si="24"/>
        <v>0.20289855072463769</v>
      </c>
      <c r="J174" s="62">
        <f t="shared" si="24"/>
        <v>0.14492753623188406</v>
      </c>
      <c r="K174" s="61">
        <f t="shared" si="24"/>
        <v>1.0289855072463767</v>
      </c>
      <c r="L174" s="63">
        <f t="shared" si="24"/>
        <v>1.0434782608695652</v>
      </c>
      <c r="M174" s="63">
        <f t="shared" si="24"/>
        <v>0.13043478260869565</v>
      </c>
      <c r="N174" s="61">
        <f t="shared" si="24"/>
        <v>0.24637681159420291</v>
      </c>
      <c r="O174" s="61">
        <f t="shared" si="24"/>
        <v>0.34782608695652173</v>
      </c>
      <c r="P174" s="62">
        <f t="shared" si="24"/>
        <v>0.44927536231884058</v>
      </c>
      <c r="Q174" s="62">
        <f t="shared" si="24"/>
        <v>0.42028985507246375</v>
      </c>
      <c r="R174" s="61">
        <f t="shared" si="24"/>
        <v>0.42028985507246375</v>
      </c>
      <c r="S174" s="63">
        <f t="shared" si="24"/>
        <v>0.43478260869565216</v>
      </c>
      <c r="T174" s="63">
        <f t="shared" si="24"/>
        <v>0.49275362318840582</v>
      </c>
      <c r="U174" s="61">
        <f t="shared" si="24"/>
        <v>0.44927536231884058</v>
      </c>
      <c r="V174" s="61">
        <f t="shared" si="24"/>
        <v>0.53623188405797106</v>
      </c>
      <c r="W174" s="62">
        <f t="shared" si="24"/>
        <v>0.27536231884057971</v>
      </c>
      <c r="X174" s="62">
        <f t="shared" si="24"/>
        <v>0.3188405797101449</v>
      </c>
      <c r="Y174" s="61">
        <f t="shared" si="24"/>
        <v>0.3188405797101449</v>
      </c>
      <c r="Z174" s="63">
        <f t="shared" si="24"/>
        <v>0.42028985507246375</v>
      </c>
      <c r="AA174" s="63">
        <f t="shared" si="24"/>
        <v>0.47826086956521741</v>
      </c>
      <c r="AB174" s="61">
        <f t="shared" si="24"/>
        <v>0.59420289855072461</v>
      </c>
      <c r="AC174" s="61">
        <f t="shared" si="24"/>
        <v>0.44927536231884058</v>
      </c>
      <c r="AD174" s="62">
        <f t="shared" si="24"/>
        <v>0.43478260869565216</v>
      </c>
      <c r="AE174" s="62">
        <f t="shared" si="24"/>
        <v>0.50724637681159424</v>
      </c>
      <c r="AF174" s="61">
        <f t="shared" si="24"/>
        <v>0.44927536231884058</v>
      </c>
      <c r="AG174" s="63">
        <f t="shared" si="24"/>
        <v>0.43478260869565216</v>
      </c>
      <c r="AH174" s="63">
        <f t="shared" si="24"/>
        <v>0.40579710144927539</v>
      </c>
    </row>
    <row r="175" spans="1:34" hidden="1" outlineLevel="1" x14ac:dyDescent="0.3">
      <c r="A175" s="57">
        <f t="shared" si="23"/>
        <v>42235</v>
      </c>
      <c r="B175" s="58"/>
      <c r="C175" s="59">
        <f t="shared" si="21"/>
        <v>0.53997194950911642</v>
      </c>
      <c r="D175" s="61">
        <f t="shared" si="24"/>
        <v>5.7971014492753624E-2</v>
      </c>
      <c r="E175" s="63">
        <f t="shared" si="24"/>
        <v>8.6956521739130432E-2</v>
      </c>
      <c r="F175" s="63">
        <f t="shared" si="24"/>
        <v>1.2028985507246377</v>
      </c>
      <c r="G175" s="61">
        <f t="shared" si="24"/>
        <v>1.2173913043478262</v>
      </c>
      <c r="H175" s="61">
        <f t="shared" si="24"/>
        <v>1.3043478260869565</v>
      </c>
      <c r="I175" s="62">
        <f t="shared" si="24"/>
        <v>0.21739130434782608</v>
      </c>
      <c r="J175" s="62">
        <f t="shared" si="24"/>
        <v>0.20289855072463769</v>
      </c>
      <c r="K175" s="61">
        <f t="shared" si="24"/>
        <v>1.0724637681159421</v>
      </c>
      <c r="L175" s="63">
        <f t="shared" si="24"/>
        <v>1.0579710144927537</v>
      </c>
      <c r="M175" s="63">
        <f t="shared" si="24"/>
        <v>0.17391304347826086</v>
      </c>
      <c r="N175" s="61">
        <f t="shared" si="24"/>
        <v>0.27536231884057971</v>
      </c>
      <c r="O175" s="61">
        <f t="shared" si="24"/>
        <v>0.37681159420289856</v>
      </c>
      <c r="P175" s="62">
        <f t="shared" si="24"/>
        <v>0.43478260869565216</v>
      </c>
      <c r="Q175" s="62">
        <f t="shared" si="24"/>
        <v>0.40579710144927539</v>
      </c>
      <c r="R175" s="61">
        <f t="shared" si="24"/>
        <v>0.40579710144927539</v>
      </c>
      <c r="S175" s="63">
        <f t="shared" si="24"/>
        <v>0.42028985507246375</v>
      </c>
      <c r="T175" s="63">
        <f t="shared" si="24"/>
        <v>0.46376811594202899</v>
      </c>
      <c r="U175" s="61">
        <f t="shared" si="24"/>
        <v>0.43478260869565216</v>
      </c>
      <c r="V175" s="61">
        <f t="shared" si="24"/>
        <v>0.52173913043478259</v>
      </c>
      <c r="W175" s="62">
        <f t="shared" si="24"/>
        <v>0.30434782608695654</v>
      </c>
      <c r="X175" s="62">
        <f t="shared" si="24"/>
        <v>0.34782608695652173</v>
      </c>
      <c r="Y175" s="61">
        <f t="shared" si="24"/>
        <v>0.34782608695652173</v>
      </c>
      <c r="Z175" s="63">
        <f t="shared" si="24"/>
        <v>0.47826086956521741</v>
      </c>
      <c r="AA175" s="63">
        <f t="shared" si="24"/>
        <v>0.59420289855072461</v>
      </c>
      <c r="AB175" s="61">
        <f t="shared" si="24"/>
        <v>0.71014492753623193</v>
      </c>
      <c r="AC175" s="61">
        <f t="shared" si="24"/>
        <v>0.57971014492753625</v>
      </c>
      <c r="AD175" s="62">
        <f t="shared" si="24"/>
        <v>0.59420289855072461</v>
      </c>
      <c r="AE175" s="62">
        <f t="shared" si="24"/>
        <v>0.6811594202898551</v>
      </c>
      <c r="AF175" s="61">
        <f t="shared" si="24"/>
        <v>0.60869565217391308</v>
      </c>
      <c r="AG175" s="63">
        <f t="shared" si="24"/>
        <v>0.59420289855072461</v>
      </c>
      <c r="AH175" s="63">
        <f t="shared" si="24"/>
        <v>0.56521739130434778</v>
      </c>
    </row>
    <row r="176" spans="1:34" hidden="1" outlineLevel="1" x14ac:dyDescent="0.3">
      <c r="A176" s="57">
        <f t="shared" si="23"/>
        <v>42242</v>
      </c>
      <c r="B176" s="58"/>
      <c r="C176" s="59">
        <f t="shared" si="21"/>
        <v>0.51425899953249177</v>
      </c>
      <c r="D176" s="61">
        <f t="shared" si="24"/>
        <v>5.7971014492753624E-2</v>
      </c>
      <c r="E176" s="63">
        <f t="shared" si="24"/>
        <v>8.6956521739130432E-2</v>
      </c>
      <c r="F176" s="63">
        <f t="shared" si="24"/>
        <v>1.2028985507246377</v>
      </c>
      <c r="G176" s="61">
        <f t="shared" si="24"/>
        <v>1.2463768115942029</v>
      </c>
      <c r="H176" s="61">
        <f t="shared" si="24"/>
        <v>1.3478260869565217</v>
      </c>
      <c r="I176" s="62">
        <f t="shared" si="24"/>
        <v>0.2608695652173913</v>
      </c>
      <c r="J176" s="62">
        <f t="shared" si="24"/>
        <v>0.21739130434782608</v>
      </c>
      <c r="K176" s="61">
        <f t="shared" si="24"/>
        <v>1.0724637681159421</v>
      </c>
      <c r="L176" s="63">
        <f t="shared" si="24"/>
        <v>1.0869565217391304</v>
      </c>
      <c r="M176" s="63">
        <f t="shared" si="24"/>
        <v>0.18840579710144928</v>
      </c>
      <c r="N176" s="61">
        <f t="shared" si="24"/>
        <v>0.28985507246376813</v>
      </c>
      <c r="O176" s="61">
        <f t="shared" si="24"/>
        <v>0.39130434782608697</v>
      </c>
      <c r="P176" s="62">
        <f t="shared" si="24"/>
        <v>0.14492753623188406</v>
      </c>
      <c r="Q176" s="62">
        <f t="shared" si="24"/>
        <v>0.11594202898550725</v>
      </c>
      <c r="R176" s="61">
        <f t="shared" si="24"/>
        <v>0.11594202898550725</v>
      </c>
      <c r="S176" s="63">
        <f t="shared" si="24"/>
        <v>0.13043478260869565</v>
      </c>
      <c r="T176" s="63">
        <f t="shared" si="24"/>
        <v>0.44927536231884058</v>
      </c>
      <c r="U176" s="61">
        <f t="shared" si="24"/>
        <v>0.44927536231884058</v>
      </c>
      <c r="V176" s="61">
        <f t="shared" si="24"/>
        <v>0.53623188405797106</v>
      </c>
      <c r="W176" s="62">
        <f t="shared" si="24"/>
        <v>0.33333333333333331</v>
      </c>
      <c r="X176" s="62">
        <f t="shared" si="24"/>
        <v>0.40579710144927539</v>
      </c>
      <c r="Y176" s="61">
        <f t="shared" si="24"/>
        <v>0.40579710144927539</v>
      </c>
      <c r="Z176" s="63">
        <f t="shared" si="24"/>
        <v>0.47826086956521741</v>
      </c>
      <c r="AA176" s="63">
        <f t="shared" si="24"/>
        <v>0.59420289855072461</v>
      </c>
      <c r="AB176" s="61">
        <f t="shared" si="24"/>
        <v>0.6811594202898551</v>
      </c>
      <c r="AC176" s="61">
        <f t="shared" si="24"/>
        <v>0.59420289855072461</v>
      </c>
      <c r="AD176" s="62">
        <f t="shared" si="24"/>
        <v>0.59420289855072461</v>
      </c>
      <c r="AE176" s="62">
        <f t="shared" si="24"/>
        <v>0.6811594202898551</v>
      </c>
      <c r="AF176" s="61">
        <f t="shared" si="24"/>
        <v>0.62318840579710144</v>
      </c>
      <c r="AG176" s="63">
        <f t="shared" si="24"/>
        <v>0.59420289855072461</v>
      </c>
      <c r="AH176" s="63">
        <f t="shared" si="24"/>
        <v>0.56521739130434778</v>
      </c>
    </row>
    <row r="177" spans="1:34" hidden="1" outlineLevel="1" x14ac:dyDescent="0.3">
      <c r="A177" s="57">
        <f t="shared" si="23"/>
        <v>42249</v>
      </c>
      <c r="B177" s="58"/>
      <c r="C177" s="59">
        <f t="shared" si="21"/>
        <v>0.5539971949509116</v>
      </c>
      <c r="D177" s="61">
        <f t="shared" si="24"/>
        <v>5.7971014492753624E-2</v>
      </c>
      <c r="E177" s="63">
        <f t="shared" si="24"/>
        <v>8.6956521739130432E-2</v>
      </c>
      <c r="F177" s="63">
        <f t="shared" si="24"/>
        <v>1.2028985507246377</v>
      </c>
      <c r="G177" s="61">
        <f t="shared" si="24"/>
        <v>1.2318840579710144</v>
      </c>
      <c r="H177" s="61">
        <f t="shared" si="24"/>
        <v>1.3333333333333333</v>
      </c>
      <c r="I177" s="62">
        <f t="shared" si="24"/>
        <v>0.27536231884057971</v>
      </c>
      <c r="J177" s="62">
        <f t="shared" si="24"/>
        <v>0.2318840579710145</v>
      </c>
      <c r="K177" s="61">
        <f t="shared" si="24"/>
        <v>1.0724637681159421</v>
      </c>
      <c r="L177" s="63">
        <f t="shared" si="24"/>
        <v>1.2753623188405796</v>
      </c>
      <c r="M177" s="63">
        <f t="shared" si="24"/>
        <v>0.39130434782608697</v>
      </c>
      <c r="N177" s="61">
        <f t="shared" si="24"/>
        <v>0.53623188405797106</v>
      </c>
      <c r="O177" s="61">
        <f t="shared" si="24"/>
        <v>0.65217391304347827</v>
      </c>
      <c r="P177" s="62">
        <f t="shared" si="24"/>
        <v>0.15942028985507245</v>
      </c>
      <c r="Q177" s="62">
        <f t="shared" si="24"/>
        <v>0.11594202898550725</v>
      </c>
      <c r="R177" s="61">
        <f t="shared" si="24"/>
        <v>0.11594202898550725</v>
      </c>
      <c r="S177" s="63">
        <f t="shared" si="24"/>
        <v>0.13043478260869565</v>
      </c>
      <c r="T177" s="63">
        <f t="shared" si="24"/>
        <v>0.46376811594202899</v>
      </c>
      <c r="U177" s="61">
        <f t="shared" si="24"/>
        <v>0.50724637681159424</v>
      </c>
      <c r="V177" s="61">
        <f t="shared" si="24"/>
        <v>0.57971014492753625</v>
      </c>
      <c r="W177" s="62">
        <f t="shared" si="24"/>
        <v>0.37681159420289856</v>
      </c>
      <c r="X177" s="62">
        <f t="shared" si="24"/>
        <v>0.42028985507246375</v>
      </c>
      <c r="Y177" s="61">
        <f t="shared" si="24"/>
        <v>0.40579710144927539</v>
      </c>
      <c r="Z177" s="63">
        <f t="shared" si="24"/>
        <v>0.47826086956521741</v>
      </c>
      <c r="AA177" s="63">
        <f t="shared" si="24"/>
        <v>0.59420289855072461</v>
      </c>
      <c r="AB177" s="61">
        <f t="shared" si="24"/>
        <v>0.6811594202898551</v>
      </c>
      <c r="AC177" s="61">
        <f t="shared" si="24"/>
        <v>0.59420289855072461</v>
      </c>
      <c r="AD177" s="62">
        <f t="shared" si="24"/>
        <v>0.59420289855072461</v>
      </c>
      <c r="AE177" s="62">
        <f t="shared" si="24"/>
        <v>0.71014492753623193</v>
      </c>
      <c r="AF177" s="61">
        <f t="shared" si="24"/>
        <v>0.65217391304347827</v>
      </c>
      <c r="AG177" s="63">
        <f t="shared" si="24"/>
        <v>0.6376811594202898</v>
      </c>
      <c r="AH177" s="63">
        <f t="shared" si="24"/>
        <v>0.60869565217391308</v>
      </c>
    </row>
    <row r="178" spans="1:34" hidden="1" outlineLevel="1" x14ac:dyDescent="0.3">
      <c r="A178" s="57">
        <f t="shared" si="23"/>
        <v>42256</v>
      </c>
      <c r="B178" s="58"/>
      <c r="C178" s="59">
        <f t="shared" si="21"/>
        <v>0.58952781673679289</v>
      </c>
      <c r="D178" s="61">
        <f t="shared" si="24"/>
        <v>5.7971014492753624E-2</v>
      </c>
      <c r="E178" s="63">
        <f t="shared" si="24"/>
        <v>8.6956521739130432E-2</v>
      </c>
      <c r="F178" s="63">
        <f t="shared" si="24"/>
        <v>1.2028985507246377</v>
      </c>
      <c r="G178" s="61">
        <f t="shared" si="24"/>
        <v>1.2463768115942029</v>
      </c>
      <c r="H178" s="61">
        <f t="shared" si="24"/>
        <v>1.3623188405797102</v>
      </c>
      <c r="I178" s="62">
        <f t="shared" si="24"/>
        <v>0.34782608695652173</v>
      </c>
      <c r="J178" s="62">
        <f t="shared" si="24"/>
        <v>0.28985507246376813</v>
      </c>
      <c r="K178" s="61">
        <f t="shared" si="24"/>
        <v>1.1014492753623188</v>
      </c>
      <c r="L178" s="63">
        <f t="shared" si="24"/>
        <v>1.318840579710145</v>
      </c>
      <c r="M178" s="63">
        <f t="shared" si="24"/>
        <v>0.43478260869565216</v>
      </c>
      <c r="N178" s="61">
        <f t="shared" si="24"/>
        <v>0.73913043478260865</v>
      </c>
      <c r="O178" s="61">
        <f t="shared" si="24"/>
        <v>0.84057971014492749</v>
      </c>
      <c r="P178" s="62">
        <f t="shared" si="24"/>
        <v>0.28985507246376813</v>
      </c>
      <c r="Q178" s="62">
        <f t="shared" si="24"/>
        <v>0.18840579710144928</v>
      </c>
      <c r="R178" s="61">
        <f t="shared" si="24"/>
        <v>0.15942028985507245</v>
      </c>
      <c r="S178" s="63">
        <f t="shared" si="24"/>
        <v>0.15942028985507245</v>
      </c>
      <c r="T178" s="63">
        <f t="shared" si="24"/>
        <v>0.50724637681159424</v>
      </c>
      <c r="U178" s="61">
        <f t="shared" si="24"/>
        <v>0.50724637681159424</v>
      </c>
      <c r="V178" s="61">
        <f t="shared" si="24"/>
        <v>0.59420289855072461</v>
      </c>
      <c r="W178" s="62">
        <f t="shared" si="24"/>
        <v>0.39130434782608697</v>
      </c>
      <c r="X178" s="62">
        <f t="shared" si="24"/>
        <v>0.43478260869565216</v>
      </c>
      <c r="Y178" s="61">
        <f t="shared" si="24"/>
        <v>0.42028985507246375</v>
      </c>
      <c r="Z178" s="63">
        <f t="shared" si="24"/>
        <v>0.42028985507246375</v>
      </c>
      <c r="AA178" s="63">
        <f t="shared" si="24"/>
        <v>0.55072463768115942</v>
      </c>
      <c r="AB178" s="61">
        <f t="shared" si="24"/>
        <v>0.66666666666666663</v>
      </c>
      <c r="AC178" s="61">
        <f t="shared" si="24"/>
        <v>0.62318840579710144</v>
      </c>
      <c r="AD178" s="62">
        <f t="shared" si="24"/>
        <v>0.59420289855072461</v>
      </c>
      <c r="AE178" s="62">
        <f t="shared" si="24"/>
        <v>0.75362318840579712</v>
      </c>
      <c r="AF178" s="61">
        <f t="shared" si="24"/>
        <v>0.6811594202898551</v>
      </c>
      <c r="AG178" s="63">
        <f t="shared" si="24"/>
        <v>0.66666666666666663</v>
      </c>
      <c r="AH178" s="63">
        <f t="shared" si="24"/>
        <v>0.6376811594202898</v>
      </c>
    </row>
    <row r="179" spans="1:34" hidden="1" outlineLevel="1" x14ac:dyDescent="0.3">
      <c r="A179" s="57">
        <f t="shared" si="23"/>
        <v>42263</v>
      </c>
      <c r="B179" s="58"/>
      <c r="C179" s="59">
        <f t="shared" si="21"/>
        <v>0.61430575035063117</v>
      </c>
      <c r="D179" s="61">
        <f t="shared" si="24"/>
        <v>7.2463768115942032E-2</v>
      </c>
      <c r="E179" s="63">
        <f t="shared" si="24"/>
        <v>0.10144927536231885</v>
      </c>
      <c r="F179" s="63">
        <f t="shared" si="24"/>
        <v>1.2028985507246377</v>
      </c>
      <c r="G179" s="61">
        <f t="shared" si="24"/>
        <v>1.2318840579710144</v>
      </c>
      <c r="H179" s="61">
        <f t="shared" si="24"/>
        <v>1.3478260869565217</v>
      </c>
      <c r="I179" s="62">
        <f t="shared" si="24"/>
        <v>0.34782608695652173</v>
      </c>
      <c r="J179" s="62">
        <f t="shared" si="24"/>
        <v>0.33333333333333331</v>
      </c>
      <c r="K179" s="61">
        <f t="shared" si="24"/>
        <v>1.1014492753623188</v>
      </c>
      <c r="L179" s="63">
        <f t="shared" si="24"/>
        <v>1.318840579710145</v>
      </c>
      <c r="M179" s="63">
        <f t="shared" si="24"/>
        <v>0.60869565217391308</v>
      </c>
      <c r="N179" s="61">
        <f t="shared" si="24"/>
        <v>0.73913043478260865</v>
      </c>
      <c r="O179" s="61">
        <f t="shared" si="24"/>
        <v>0.84057971014492749</v>
      </c>
      <c r="P179" s="62">
        <f t="shared" si="24"/>
        <v>0.30434782608695654</v>
      </c>
      <c r="Q179" s="62">
        <f t="shared" si="24"/>
        <v>0.21739130434782608</v>
      </c>
      <c r="R179" s="61">
        <f t="shared" si="24"/>
        <v>0.18840579710144928</v>
      </c>
      <c r="S179" s="63">
        <f t="shared" si="24"/>
        <v>0.18840579710144928</v>
      </c>
      <c r="T179" s="63">
        <f t="shared" si="24"/>
        <v>0.53623188405797106</v>
      </c>
      <c r="U179" s="61">
        <f t="shared" si="24"/>
        <v>0.53623188405797106</v>
      </c>
      <c r="V179" s="61">
        <f t="shared" si="24"/>
        <v>0.62318840579710144</v>
      </c>
      <c r="W179" s="62">
        <f t="shared" si="24"/>
        <v>0.52173913043478259</v>
      </c>
      <c r="X179" s="62">
        <f t="shared" si="24"/>
        <v>0.55072463768115942</v>
      </c>
      <c r="Y179" s="61">
        <f t="shared" si="24"/>
        <v>0.44927536231884058</v>
      </c>
      <c r="Z179" s="63">
        <f t="shared" si="24"/>
        <v>0.44927536231884058</v>
      </c>
      <c r="AA179" s="63">
        <f t="shared" si="24"/>
        <v>0.59420289855072461</v>
      </c>
      <c r="AB179" s="61">
        <f t="shared" si="24"/>
        <v>0.69565217391304346</v>
      </c>
      <c r="AC179" s="61">
        <f t="shared" si="24"/>
        <v>0.6376811594202898</v>
      </c>
      <c r="AD179" s="62">
        <f t="shared" si="24"/>
        <v>0.65217391304347827</v>
      </c>
      <c r="AE179" s="62">
        <f t="shared" si="24"/>
        <v>0.75362318840579712</v>
      </c>
      <c r="AF179" s="61">
        <f t="shared" si="24"/>
        <v>0.65217391304347827</v>
      </c>
      <c r="AG179" s="63">
        <f t="shared" si="24"/>
        <v>0.6376811594202898</v>
      </c>
      <c r="AH179" s="63">
        <f t="shared" si="24"/>
        <v>0.60869565217391308</v>
      </c>
    </row>
    <row r="180" spans="1:34" hidden="1" outlineLevel="1" x14ac:dyDescent="0.3">
      <c r="A180" s="57">
        <f t="shared" si="23"/>
        <v>42270</v>
      </c>
      <c r="B180" s="58"/>
      <c r="C180" s="59">
        <f t="shared" si="21"/>
        <v>0.61196820944366526</v>
      </c>
      <c r="D180" s="61">
        <f t="shared" si="24"/>
        <v>0.10144927536231885</v>
      </c>
      <c r="E180" s="63">
        <f t="shared" si="24"/>
        <v>0.13043478260869565</v>
      </c>
      <c r="F180" s="63">
        <f t="shared" si="24"/>
        <v>1.2318840579710144</v>
      </c>
      <c r="G180" s="61">
        <f t="shared" si="24"/>
        <v>1.2608695652173914</v>
      </c>
      <c r="H180" s="61">
        <f t="shared" si="24"/>
        <v>1.3333333333333333</v>
      </c>
      <c r="I180" s="62">
        <f t="shared" si="24"/>
        <v>0.33333333333333331</v>
      </c>
      <c r="J180" s="62">
        <f t="shared" si="24"/>
        <v>0.33333333333333331</v>
      </c>
      <c r="K180" s="61">
        <f t="shared" si="24"/>
        <v>1.1159420289855073</v>
      </c>
      <c r="L180" s="63">
        <f t="shared" si="24"/>
        <v>1.1884057971014492</v>
      </c>
      <c r="M180" s="63">
        <f t="shared" si="24"/>
        <v>0.28985507246376813</v>
      </c>
      <c r="N180" s="61">
        <f t="shared" si="24"/>
        <v>0.59420289855072461</v>
      </c>
      <c r="O180" s="61">
        <f t="shared" si="24"/>
        <v>0.69565217391304346</v>
      </c>
      <c r="P180" s="62">
        <f t="shared" si="24"/>
        <v>0.33333333333333331</v>
      </c>
      <c r="Q180" s="62">
        <f t="shared" si="24"/>
        <v>0.24637681159420291</v>
      </c>
      <c r="R180" s="61">
        <f t="shared" ref="D180:AH188" si="25">R25/$C$3</f>
        <v>0.21739130434782608</v>
      </c>
      <c r="S180" s="63">
        <f t="shared" si="25"/>
        <v>0.2318840579710145</v>
      </c>
      <c r="T180" s="63">
        <f t="shared" si="25"/>
        <v>0.60869565217391308</v>
      </c>
      <c r="U180" s="61">
        <f t="shared" si="25"/>
        <v>0.57971014492753625</v>
      </c>
      <c r="V180" s="61">
        <f t="shared" si="25"/>
        <v>0.6376811594202898</v>
      </c>
      <c r="W180" s="62">
        <f t="shared" si="25"/>
        <v>0.52173913043478259</v>
      </c>
      <c r="X180" s="62">
        <f t="shared" si="25"/>
        <v>0.55072463768115942</v>
      </c>
      <c r="Y180" s="61">
        <f t="shared" si="25"/>
        <v>0.44927536231884058</v>
      </c>
      <c r="Z180" s="63">
        <f t="shared" si="25"/>
        <v>0.44927536231884058</v>
      </c>
      <c r="AA180" s="63">
        <f t="shared" si="25"/>
        <v>0.56521739130434778</v>
      </c>
      <c r="AB180" s="61">
        <f t="shared" si="25"/>
        <v>0.66666666666666663</v>
      </c>
      <c r="AC180" s="61">
        <f t="shared" si="25"/>
        <v>0.6376811594202898</v>
      </c>
      <c r="AD180" s="62">
        <f t="shared" si="25"/>
        <v>0.72463768115942029</v>
      </c>
      <c r="AE180" s="62">
        <f t="shared" si="25"/>
        <v>0.82608695652173914</v>
      </c>
      <c r="AF180" s="61">
        <f t="shared" si="25"/>
        <v>0.72463768115942029</v>
      </c>
      <c r="AG180" s="63">
        <f t="shared" si="25"/>
        <v>0.71014492753623193</v>
      </c>
      <c r="AH180" s="63">
        <f t="shared" si="25"/>
        <v>0.6811594202898551</v>
      </c>
    </row>
    <row r="181" spans="1:34" hidden="1" outlineLevel="1" x14ac:dyDescent="0.3">
      <c r="A181" s="57">
        <f t="shared" si="23"/>
        <v>42277</v>
      </c>
      <c r="B181" s="58"/>
      <c r="C181" s="59">
        <f t="shared" si="21"/>
        <v>0.66105656848994854</v>
      </c>
      <c r="D181" s="61">
        <f t="shared" si="25"/>
        <v>0.11594202898550725</v>
      </c>
      <c r="E181" s="63">
        <f t="shared" si="25"/>
        <v>0.14492753623188406</v>
      </c>
      <c r="F181" s="63">
        <f t="shared" si="25"/>
        <v>1.2463768115942029</v>
      </c>
      <c r="G181" s="61">
        <f t="shared" si="25"/>
        <v>1.2608695652173914</v>
      </c>
      <c r="H181" s="61">
        <f t="shared" si="25"/>
        <v>1.3333333333333333</v>
      </c>
      <c r="I181" s="62">
        <f t="shared" si="25"/>
        <v>0.36231884057971014</v>
      </c>
      <c r="J181" s="62">
        <f t="shared" si="25"/>
        <v>0.34782608695652173</v>
      </c>
      <c r="K181" s="61">
        <f t="shared" si="25"/>
        <v>0.98550724637681164</v>
      </c>
      <c r="L181" s="63">
        <f t="shared" si="25"/>
        <v>1.0434782608695652</v>
      </c>
      <c r="M181" s="63">
        <f t="shared" si="25"/>
        <v>1.1594202898550725</v>
      </c>
      <c r="N181" s="61">
        <f t="shared" si="25"/>
        <v>0.65217391304347827</v>
      </c>
      <c r="O181" s="61">
        <f t="shared" si="25"/>
        <v>0.76811594202898548</v>
      </c>
      <c r="P181" s="62">
        <f t="shared" si="25"/>
        <v>0.34782608695652173</v>
      </c>
      <c r="Q181" s="62">
        <f t="shared" si="25"/>
        <v>0.21739130434782608</v>
      </c>
      <c r="R181" s="61">
        <f t="shared" si="25"/>
        <v>0.20289855072463769</v>
      </c>
      <c r="S181" s="63">
        <f t="shared" si="25"/>
        <v>0.2318840579710145</v>
      </c>
      <c r="T181" s="63">
        <f t="shared" si="25"/>
        <v>0.65217391304347827</v>
      </c>
      <c r="U181" s="61">
        <f t="shared" si="25"/>
        <v>0.65217391304347827</v>
      </c>
      <c r="V181" s="61">
        <f t="shared" si="25"/>
        <v>0.72463768115942029</v>
      </c>
      <c r="W181" s="62">
        <f t="shared" si="25"/>
        <v>0.60869565217391308</v>
      </c>
      <c r="X181" s="62">
        <f t="shared" si="25"/>
        <v>0.62318840579710144</v>
      </c>
      <c r="Y181" s="61">
        <f t="shared" si="25"/>
        <v>0.46376811594202899</v>
      </c>
      <c r="Z181" s="63">
        <f t="shared" si="25"/>
        <v>0.46376811594202899</v>
      </c>
      <c r="AA181" s="63">
        <f t="shared" si="25"/>
        <v>0.57971014492753625</v>
      </c>
      <c r="AB181" s="61">
        <f t="shared" si="25"/>
        <v>0.72463768115942029</v>
      </c>
      <c r="AC181" s="61">
        <f t="shared" si="25"/>
        <v>0.6811594202898551</v>
      </c>
      <c r="AD181" s="62">
        <f t="shared" si="25"/>
        <v>0.73913043478260865</v>
      </c>
      <c r="AE181" s="62">
        <f t="shared" si="25"/>
        <v>0.84057971014492749</v>
      </c>
      <c r="AF181" s="61">
        <f t="shared" si="25"/>
        <v>0.78260869565217395</v>
      </c>
      <c r="AG181" s="63">
        <f t="shared" si="25"/>
        <v>0.78260869565217395</v>
      </c>
      <c r="AH181" s="63">
        <f t="shared" si="25"/>
        <v>0.75362318840579712</v>
      </c>
    </row>
    <row r="182" spans="1:34" collapsed="1" x14ac:dyDescent="0.3">
      <c r="A182" s="238">
        <f t="shared" si="23"/>
        <v>42975</v>
      </c>
      <c r="B182" s="58"/>
      <c r="C182" s="59">
        <f t="shared" si="21"/>
        <v>0</v>
      </c>
      <c r="D182" s="219">
        <f t="shared" si="25"/>
        <v>0</v>
      </c>
      <c r="E182" s="214">
        <f t="shared" si="25"/>
        <v>0</v>
      </c>
      <c r="F182" s="214">
        <f t="shared" si="25"/>
        <v>0</v>
      </c>
      <c r="G182" s="214">
        <f t="shared" si="25"/>
        <v>0</v>
      </c>
      <c r="H182" s="214">
        <f t="shared" si="25"/>
        <v>0</v>
      </c>
      <c r="I182" s="214">
        <f t="shared" si="25"/>
        <v>0</v>
      </c>
      <c r="J182" s="219">
        <f t="shared" si="25"/>
        <v>0</v>
      </c>
      <c r="K182" s="219">
        <f t="shared" si="25"/>
        <v>0</v>
      </c>
      <c r="L182" s="214">
        <f t="shared" si="25"/>
        <v>0</v>
      </c>
      <c r="M182" s="214">
        <f t="shared" si="25"/>
        <v>0</v>
      </c>
      <c r="N182" s="214">
        <f t="shared" si="25"/>
        <v>0</v>
      </c>
      <c r="O182" s="214">
        <f t="shared" si="25"/>
        <v>0</v>
      </c>
      <c r="P182" s="214">
        <f t="shared" si="25"/>
        <v>0</v>
      </c>
      <c r="Q182" s="219">
        <f t="shared" si="25"/>
        <v>0</v>
      </c>
      <c r="R182" s="219">
        <f t="shared" si="25"/>
        <v>0</v>
      </c>
      <c r="S182" s="214">
        <f t="shared" si="25"/>
        <v>0</v>
      </c>
      <c r="T182" s="214">
        <f t="shared" si="25"/>
        <v>0</v>
      </c>
      <c r="U182" s="214">
        <f t="shared" si="25"/>
        <v>0</v>
      </c>
      <c r="V182" s="214">
        <f t="shared" si="25"/>
        <v>0</v>
      </c>
      <c r="W182" s="214">
        <f t="shared" si="25"/>
        <v>0</v>
      </c>
      <c r="X182" s="219">
        <f t="shared" si="25"/>
        <v>0</v>
      </c>
      <c r="Y182" s="219">
        <f t="shared" si="25"/>
        <v>0</v>
      </c>
      <c r="Z182" s="214">
        <f t="shared" si="25"/>
        <v>0</v>
      </c>
      <c r="AA182" s="214">
        <f t="shared" si="25"/>
        <v>0</v>
      </c>
      <c r="AB182" s="214">
        <f t="shared" si="25"/>
        <v>0</v>
      </c>
      <c r="AC182" s="214">
        <f t="shared" si="25"/>
        <v>0</v>
      </c>
      <c r="AD182" s="214">
        <f t="shared" si="25"/>
        <v>0</v>
      </c>
      <c r="AE182" s="215">
        <f t="shared" si="25"/>
        <v>0</v>
      </c>
      <c r="AF182" s="215">
        <f t="shared" si="25"/>
        <v>0</v>
      </c>
      <c r="AG182" s="214">
        <f t="shared" si="25"/>
        <v>0</v>
      </c>
      <c r="AH182" s="216">
        <f t="shared" si="25"/>
        <v>0</v>
      </c>
    </row>
    <row r="183" spans="1:34" x14ac:dyDescent="0.3">
      <c r="A183" s="239">
        <f t="shared" si="23"/>
        <v>42982</v>
      </c>
      <c r="B183" s="58"/>
      <c r="C183" s="59">
        <f t="shared" si="21"/>
        <v>0</v>
      </c>
      <c r="D183" s="219">
        <f t="shared" si="25"/>
        <v>0</v>
      </c>
      <c r="E183" s="218">
        <f t="shared" si="25"/>
        <v>0</v>
      </c>
      <c r="F183" s="218">
        <f t="shared" si="25"/>
        <v>0</v>
      </c>
      <c r="G183" s="218">
        <f t="shared" si="25"/>
        <v>0</v>
      </c>
      <c r="H183" s="218">
        <f t="shared" si="25"/>
        <v>0</v>
      </c>
      <c r="I183" s="218">
        <f t="shared" si="25"/>
        <v>0</v>
      </c>
      <c r="J183" s="219">
        <f t="shared" si="25"/>
        <v>0</v>
      </c>
      <c r="K183" s="219">
        <f t="shared" si="25"/>
        <v>0</v>
      </c>
      <c r="L183" s="218">
        <f t="shared" si="25"/>
        <v>0</v>
      </c>
      <c r="M183" s="218">
        <f t="shared" si="25"/>
        <v>0</v>
      </c>
      <c r="N183" s="218">
        <f t="shared" si="25"/>
        <v>0</v>
      </c>
      <c r="O183" s="218">
        <f t="shared" si="25"/>
        <v>0</v>
      </c>
      <c r="P183" s="218">
        <f t="shared" si="25"/>
        <v>0</v>
      </c>
      <c r="Q183" s="219">
        <f t="shared" si="25"/>
        <v>0</v>
      </c>
      <c r="R183" s="219">
        <f t="shared" si="25"/>
        <v>0</v>
      </c>
      <c r="S183" s="218">
        <f t="shared" si="25"/>
        <v>0</v>
      </c>
      <c r="T183" s="218">
        <f t="shared" si="25"/>
        <v>0</v>
      </c>
      <c r="U183" s="218">
        <f t="shared" si="25"/>
        <v>0</v>
      </c>
      <c r="V183" s="218">
        <f t="shared" si="25"/>
        <v>0</v>
      </c>
      <c r="W183" s="218">
        <f t="shared" si="25"/>
        <v>0</v>
      </c>
      <c r="X183" s="219">
        <f t="shared" si="25"/>
        <v>0</v>
      </c>
      <c r="Y183" s="219">
        <f t="shared" si="25"/>
        <v>0</v>
      </c>
      <c r="Z183" s="218">
        <f t="shared" si="25"/>
        <v>0</v>
      </c>
      <c r="AA183" s="218">
        <f t="shared" si="25"/>
        <v>0</v>
      </c>
      <c r="AB183" s="218">
        <f t="shared" si="25"/>
        <v>0</v>
      </c>
      <c r="AC183" s="218">
        <f t="shared" si="25"/>
        <v>0</v>
      </c>
      <c r="AD183" s="218">
        <f t="shared" si="25"/>
        <v>0</v>
      </c>
      <c r="AE183" s="219">
        <f t="shared" si="25"/>
        <v>0</v>
      </c>
      <c r="AF183" s="219">
        <f t="shared" si="25"/>
        <v>0</v>
      </c>
      <c r="AG183" s="218">
        <f t="shared" si="25"/>
        <v>0</v>
      </c>
      <c r="AH183" s="220">
        <f t="shared" si="25"/>
        <v>0</v>
      </c>
    </row>
    <row r="184" spans="1:34" x14ac:dyDescent="0.3">
      <c r="A184" s="239">
        <f t="shared" si="23"/>
        <v>42989</v>
      </c>
      <c r="B184" s="58"/>
      <c r="C184" s="59">
        <f t="shared" si="21"/>
        <v>0</v>
      </c>
      <c r="D184" s="219">
        <f t="shared" si="25"/>
        <v>0</v>
      </c>
      <c r="E184" s="218">
        <f t="shared" si="25"/>
        <v>0</v>
      </c>
      <c r="F184" s="218">
        <f t="shared" si="25"/>
        <v>0</v>
      </c>
      <c r="G184" s="218">
        <f t="shared" si="25"/>
        <v>0</v>
      </c>
      <c r="H184" s="218">
        <f t="shared" si="25"/>
        <v>0</v>
      </c>
      <c r="I184" s="218">
        <f t="shared" si="25"/>
        <v>0</v>
      </c>
      <c r="J184" s="219">
        <f t="shared" si="25"/>
        <v>0</v>
      </c>
      <c r="K184" s="219">
        <f t="shared" si="25"/>
        <v>0</v>
      </c>
      <c r="L184" s="218">
        <f t="shared" si="25"/>
        <v>0</v>
      </c>
      <c r="M184" s="218">
        <f t="shared" si="25"/>
        <v>0</v>
      </c>
      <c r="N184" s="218">
        <f t="shared" si="25"/>
        <v>0</v>
      </c>
      <c r="O184" s="218">
        <f t="shared" si="25"/>
        <v>0</v>
      </c>
      <c r="P184" s="218">
        <f t="shared" si="25"/>
        <v>0</v>
      </c>
      <c r="Q184" s="219">
        <f t="shared" si="25"/>
        <v>0</v>
      </c>
      <c r="R184" s="219">
        <f t="shared" si="25"/>
        <v>0</v>
      </c>
      <c r="S184" s="218">
        <f t="shared" si="25"/>
        <v>0</v>
      </c>
      <c r="T184" s="218">
        <f t="shared" si="25"/>
        <v>0</v>
      </c>
      <c r="U184" s="218">
        <f t="shared" si="25"/>
        <v>0</v>
      </c>
      <c r="V184" s="218">
        <f t="shared" si="25"/>
        <v>0</v>
      </c>
      <c r="W184" s="218">
        <f t="shared" si="25"/>
        <v>0</v>
      </c>
      <c r="X184" s="219">
        <f t="shared" si="25"/>
        <v>0</v>
      </c>
      <c r="Y184" s="219">
        <f t="shared" si="25"/>
        <v>0</v>
      </c>
      <c r="Z184" s="218">
        <f t="shared" si="25"/>
        <v>0</v>
      </c>
      <c r="AA184" s="218">
        <f t="shared" si="25"/>
        <v>0</v>
      </c>
      <c r="AB184" s="218">
        <f t="shared" si="25"/>
        <v>0</v>
      </c>
      <c r="AC184" s="218">
        <f t="shared" si="25"/>
        <v>0</v>
      </c>
      <c r="AD184" s="218">
        <f t="shared" si="25"/>
        <v>0</v>
      </c>
      <c r="AE184" s="219">
        <f t="shared" si="25"/>
        <v>0</v>
      </c>
      <c r="AF184" s="219">
        <f t="shared" si="25"/>
        <v>0</v>
      </c>
      <c r="AG184" s="218">
        <f t="shared" si="25"/>
        <v>0</v>
      </c>
      <c r="AH184" s="220">
        <f t="shared" si="25"/>
        <v>0</v>
      </c>
    </row>
    <row r="185" spans="1:34" x14ac:dyDescent="0.3">
      <c r="A185" s="239">
        <f t="shared" si="23"/>
        <v>42996</v>
      </c>
      <c r="B185" s="58"/>
      <c r="C185" s="59">
        <f t="shared" si="21"/>
        <v>0</v>
      </c>
      <c r="D185" s="219">
        <f t="shared" si="25"/>
        <v>0</v>
      </c>
      <c r="E185" s="218">
        <f t="shared" si="25"/>
        <v>0</v>
      </c>
      <c r="F185" s="218">
        <f t="shared" si="25"/>
        <v>0</v>
      </c>
      <c r="G185" s="218">
        <f t="shared" si="25"/>
        <v>0</v>
      </c>
      <c r="H185" s="218">
        <f t="shared" si="25"/>
        <v>0</v>
      </c>
      <c r="I185" s="218">
        <f t="shared" si="25"/>
        <v>0</v>
      </c>
      <c r="J185" s="219">
        <f t="shared" si="25"/>
        <v>0</v>
      </c>
      <c r="K185" s="219">
        <f t="shared" si="25"/>
        <v>0</v>
      </c>
      <c r="L185" s="218">
        <f t="shared" si="25"/>
        <v>0</v>
      </c>
      <c r="M185" s="218">
        <f t="shared" si="25"/>
        <v>0</v>
      </c>
      <c r="N185" s="218">
        <f t="shared" si="25"/>
        <v>0</v>
      </c>
      <c r="O185" s="218">
        <f t="shared" si="25"/>
        <v>0</v>
      </c>
      <c r="P185" s="218">
        <f t="shared" si="25"/>
        <v>0</v>
      </c>
      <c r="Q185" s="219">
        <f t="shared" si="25"/>
        <v>0</v>
      </c>
      <c r="R185" s="219">
        <f t="shared" si="25"/>
        <v>0</v>
      </c>
      <c r="S185" s="218">
        <f t="shared" si="25"/>
        <v>0</v>
      </c>
      <c r="T185" s="218">
        <f t="shared" si="25"/>
        <v>0</v>
      </c>
      <c r="U185" s="218">
        <f t="shared" si="25"/>
        <v>0</v>
      </c>
      <c r="V185" s="218">
        <f t="shared" si="25"/>
        <v>0</v>
      </c>
      <c r="W185" s="218">
        <f t="shared" si="25"/>
        <v>0</v>
      </c>
      <c r="X185" s="219">
        <f t="shared" si="25"/>
        <v>0</v>
      </c>
      <c r="Y185" s="219">
        <f t="shared" si="25"/>
        <v>0</v>
      </c>
      <c r="Z185" s="218">
        <f t="shared" si="25"/>
        <v>0</v>
      </c>
      <c r="AA185" s="218">
        <f t="shared" si="25"/>
        <v>0</v>
      </c>
      <c r="AB185" s="218">
        <f t="shared" si="25"/>
        <v>0</v>
      </c>
      <c r="AC185" s="218">
        <f t="shared" si="25"/>
        <v>0</v>
      </c>
      <c r="AD185" s="218">
        <f t="shared" si="25"/>
        <v>0</v>
      </c>
      <c r="AE185" s="219">
        <f t="shared" si="25"/>
        <v>0</v>
      </c>
      <c r="AF185" s="219">
        <f t="shared" si="25"/>
        <v>0</v>
      </c>
      <c r="AG185" s="218">
        <f t="shared" si="25"/>
        <v>0</v>
      </c>
      <c r="AH185" s="220">
        <f t="shared" si="25"/>
        <v>0</v>
      </c>
    </row>
    <row r="186" spans="1:34" x14ac:dyDescent="0.3">
      <c r="A186" s="239">
        <f t="shared" si="23"/>
        <v>43003</v>
      </c>
      <c r="B186" s="58"/>
      <c r="C186" s="59">
        <f t="shared" si="21"/>
        <v>0</v>
      </c>
      <c r="D186" s="219">
        <f t="shared" si="25"/>
        <v>0</v>
      </c>
      <c r="E186" s="218">
        <f t="shared" si="25"/>
        <v>0</v>
      </c>
      <c r="F186" s="218">
        <f t="shared" si="25"/>
        <v>0</v>
      </c>
      <c r="G186" s="218">
        <f t="shared" si="25"/>
        <v>0</v>
      </c>
      <c r="H186" s="218">
        <f t="shared" si="25"/>
        <v>0</v>
      </c>
      <c r="I186" s="218">
        <f t="shared" si="25"/>
        <v>0</v>
      </c>
      <c r="J186" s="219">
        <f t="shared" si="25"/>
        <v>0</v>
      </c>
      <c r="K186" s="219">
        <f t="shared" si="25"/>
        <v>0</v>
      </c>
      <c r="L186" s="218">
        <f t="shared" si="25"/>
        <v>0</v>
      </c>
      <c r="M186" s="218">
        <f t="shared" si="25"/>
        <v>0</v>
      </c>
      <c r="N186" s="218">
        <f t="shared" si="25"/>
        <v>0</v>
      </c>
      <c r="O186" s="218">
        <f t="shared" si="25"/>
        <v>0</v>
      </c>
      <c r="P186" s="218">
        <f t="shared" si="25"/>
        <v>0</v>
      </c>
      <c r="Q186" s="219">
        <f t="shared" si="25"/>
        <v>0</v>
      </c>
      <c r="R186" s="219">
        <f t="shared" si="25"/>
        <v>0</v>
      </c>
      <c r="S186" s="218">
        <f t="shared" si="25"/>
        <v>0</v>
      </c>
      <c r="T186" s="218">
        <f t="shared" si="25"/>
        <v>0</v>
      </c>
      <c r="U186" s="218">
        <f t="shared" si="25"/>
        <v>0</v>
      </c>
      <c r="V186" s="218">
        <f t="shared" si="25"/>
        <v>0</v>
      </c>
      <c r="W186" s="218">
        <f t="shared" si="25"/>
        <v>0</v>
      </c>
      <c r="X186" s="219">
        <f t="shared" si="25"/>
        <v>0</v>
      </c>
      <c r="Y186" s="219">
        <f t="shared" si="25"/>
        <v>0</v>
      </c>
      <c r="Z186" s="218">
        <f t="shared" si="25"/>
        <v>0</v>
      </c>
      <c r="AA186" s="218">
        <f t="shared" si="25"/>
        <v>0</v>
      </c>
      <c r="AB186" s="218">
        <f t="shared" si="25"/>
        <v>0</v>
      </c>
      <c r="AC186" s="218">
        <f t="shared" si="25"/>
        <v>0</v>
      </c>
      <c r="AD186" s="218">
        <f t="shared" si="25"/>
        <v>0</v>
      </c>
      <c r="AE186" s="219">
        <f t="shared" si="25"/>
        <v>0</v>
      </c>
      <c r="AF186" s="219">
        <f t="shared" si="25"/>
        <v>0</v>
      </c>
      <c r="AG186" s="218">
        <f t="shared" si="25"/>
        <v>0</v>
      </c>
      <c r="AH186" s="220">
        <f t="shared" si="25"/>
        <v>0</v>
      </c>
    </row>
    <row r="187" spans="1:34" x14ac:dyDescent="0.3">
      <c r="A187" s="239">
        <f t="shared" si="23"/>
        <v>43010</v>
      </c>
      <c r="B187" s="58"/>
      <c r="C187" s="59">
        <f t="shared" si="21"/>
        <v>0</v>
      </c>
      <c r="D187" s="219">
        <f t="shared" si="25"/>
        <v>0</v>
      </c>
      <c r="E187" s="218">
        <f t="shared" si="25"/>
        <v>0</v>
      </c>
      <c r="F187" s="218">
        <f t="shared" si="25"/>
        <v>0</v>
      </c>
      <c r="G187" s="218">
        <f t="shared" si="25"/>
        <v>0</v>
      </c>
      <c r="H187" s="218">
        <f t="shared" si="25"/>
        <v>0</v>
      </c>
      <c r="I187" s="218">
        <f t="shared" si="25"/>
        <v>0</v>
      </c>
      <c r="J187" s="219">
        <f t="shared" si="25"/>
        <v>0</v>
      </c>
      <c r="K187" s="219">
        <f t="shared" si="25"/>
        <v>0</v>
      </c>
      <c r="L187" s="218">
        <f t="shared" si="25"/>
        <v>0</v>
      </c>
      <c r="M187" s="218">
        <f t="shared" si="25"/>
        <v>0</v>
      </c>
      <c r="N187" s="218">
        <f t="shared" si="25"/>
        <v>0</v>
      </c>
      <c r="O187" s="218">
        <f t="shared" si="25"/>
        <v>0</v>
      </c>
      <c r="P187" s="218">
        <f t="shared" si="25"/>
        <v>0</v>
      </c>
      <c r="Q187" s="219">
        <f t="shared" si="25"/>
        <v>0</v>
      </c>
      <c r="R187" s="219">
        <f t="shared" si="25"/>
        <v>0</v>
      </c>
      <c r="S187" s="218">
        <f t="shared" si="25"/>
        <v>0</v>
      </c>
      <c r="T187" s="218">
        <f t="shared" si="25"/>
        <v>0</v>
      </c>
      <c r="U187" s="218">
        <f t="shared" si="25"/>
        <v>0</v>
      </c>
      <c r="V187" s="218">
        <f t="shared" si="25"/>
        <v>0</v>
      </c>
      <c r="W187" s="218">
        <f t="shared" si="25"/>
        <v>0</v>
      </c>
      <c r="X187" s="219">
        <f t="shared" si="25"/>
        <v>0</v>
      </c>
      <c r="Y187" s="219">
        <f t="shared" si="25"/>
        <v>0</v>
      </c>
      <c r="Z187" s="218">
        <f t="shared" si="25"/>
        <v>0</v>
      </c>
      <c r="AA187" s="218">
        <f t="shared" si="25"/>
        <v>0</v>
      </c>
      <c r="AB187" s="218">
        <f t="shared" si="25"/>
        <v>0</v>
      </c>
      <c r="AC187" s="218">
        <f t="shared" si="25"/>
        <v>0</v>
      </c>
      <c r="AD187" s="218">
        <f t="shared" si="25"/>
        <v>0</v>
      </c>
      <c r="AE187" s="219">
        <f t="shared" si="25"/>
        <v>0</v>
      </c>
      <c r="AF187" s="219">
        <f t="shared" si="25"/>
        <v>0</v>
      </c>
      <c r="AG187" s="218">
        <f t="shared" si="25"/>
        <v>0</v>
      </c>
      <c r="AH187" s="220">
        <f t="shared" si="25"/>
        <v>0</v>
      </c>
    </row>
    <row r="188" spans="1:34" outlineLevel="1" x14ac:dyDescent="0.3">
      <c r="A188" s="239">
        <f t="shared" si="23"/>
        <v>43017</v>
      </c>
      <c r="B188" s="58"/>
      <c r="C188" s="59">
        <f t="shared" si="21"/>
        <v>0</v>
      </c>
      <c r="D188" s="219">
        <f t="shared" si="25"/>
        <v>0</v>
      </c>
      <c r="E188" s="218">
        <f t="shared" si="25"/>
        <v>0</v>
      </c>
      <c r="F188" s="218">
        <f t="shared" si="25"/>
        <v>0</v>
      </c>
      <c r="G188" s="218">
        <f t="shared" si="25"/>
        <v>0</v>
      </c>
      <c r="H188" s="218">
        <f t="shared" si="25"/>
        <v>0</v>
      </c>
      <c r="I188" s="218">
        <f t="shared" si="25"/>
        <v>0</v>
      </c>
      <c r="J188" s="219">
        <f t="shared" si="25"/>
        <v>0</v>
      </c>
      <c r="K188" s="219">
        <f t="shared" si="25"/>
        <v>0</v>
      </c>
      <c r="L188" s="218">
        <f t="shared" si="25"/>
        <v>0</v>
      </c>
      <c r="M188" s="218">
        <f t="shared" si="25"/>
        <v>0</v>
      </c>
      <c r="N188" s="218">
        <f t="shared" si="25"/>
        <v>0</v>
      </c>
      <c r="O188" s="218">
        <f t="shared" si="25"/>
        <v>0</v>
      </c>
      <c r="P188" s="218">
        <f t="shared" si="25"/>
        <v>0</v>
      </c>
      <c r="Q188" s="219">
        <f t="shared" si="25"/>
        <v>0</v>
      </c>
      <c r="R188" s="219">
        <f t="shared" si="25"/>
        <v>0</v>
      </c>
      <c r="S188" s="218">
        <f t="shared" si="25"/>
        <v>0</v>
      </c>
      <c r="T188" s="218">
        <f t="shared" si="25"/>
        <v>0</v>
      </c>
      <c r="U188" s="218">
        <f t="shared" si="25"/>
        <v>0</v>
      </c>
      <c r="V188" s="218">
        <f t="shared" si="25"/>
        <v>0</v>
      </c>
      <c r="W188" s="218">
        <f t="shared" si="25"/>
        <v>0</v>
      </c>
      <c r="X188" s="219">
        <f t="shared" si="25"/>
        <v>0</v>
      </c>
      <c r="Y188" s="219">
        <f t="shared" ref="R188:AH195" si="26">Y33/$C$3</f>
        <v>0</v>
      </c>
      <c r="Z188" s="218">
        <f t="shared" si="26"/>
        <v>0</v>
      </c>
      <c r="AA188" s="218">
        <f t="shared" si="26"/>
        <v>0</v>
      </c>
      <c r="AB188" s="218">
        <f t="shared" si="26"/>
        <v>0</v>
      </c>
      <c r="AC188" s="218">
        <f t="shared" si="26"/>
        <v>0</v>
      </c>
      <c r="AD188" s="218">
        <f t="shared" si="26"/>
        <v>0</v>
      </c>
      <c r="AE188" s="219">
        <f t="shared" si="26"/>
        <v>0</v>
      </c>
      <c r="AF188" s="219">
        <f t="shared" si="26"/>
        <v>0</v>
      </c>
      <c r="AG188" s="218">
        <f t="shared" si="26"/>
        <v>0</v>
      </c>
      <c r="AH188" s="220">
        <f t="shared" si="26"/>
        <v>0</v>
      </c>
    </row>
    <row r="189" spans="1:34" outlineLevel="1" x14ac:dyDescent="0.3">
      <c r="A189" s="239">
        <f t="shared" si="23"/>
        <v>43024</v>
      </c>
      <c r="B189" s="58"/>
      <c r="C189" s="59">
        <f t="shared" si="21"/>
        <v>0</v>
      </c>
      <c r="D189" s="219">
        <f t="shared" ref="D189:S195" si="27">D34/$C$3</f>
        <v>0</v>
      </c>
      <c r="E189" s="218">
        <f t="shared" si="27"/>
        <v>0</v>
      </c>
      <c r="F189" s="218">
        <f t="shared" si="27"/>
        <v>0</v>
      </c>
      <c r="G189" s="218">
        <f t="shared" si="27"/>
        <v>0</v>
      </c>
      <c r="H189" s="218">
        <f t="shared" si="27"/>
        <v>0</v>
      </c>
      <c r="I189" s="218">
        <f t="shared" si="27"/>
        <v>0</v>
      </c>
      <c r="J189" s="219">
        <f t="shared" si="27"/>
        <v>0</v>
      </c>
      <c r="K189" s="219">
        <f t="shared" si="27"/>
        <v>0</v>
      </c>
      <c r="L189" s="218">
        <f t="shared" si="27"/>
        <v>0</v>
      </c>
      <c r="M189" s="218">
        <f t="shared" si="27"/>
        <v>0</v>
      </c>
      <c r="N189" s="218">
        <f t="shared" si="27"/>
        <v>0</v>
      </c>
      <c r="O189" s="218">
        <f t="shared" si="27"/>
        <v>0</v>
      </c>
      <c r="P189" s="218">
        <f t="shared" si="27"/>
        <v>0</v>
      </c>
      <c r="Q189" s="219">
        <f t="shared" si="27"/>
        <v>0</v>
      </c>
      <c r="R189" s="219">
        <f t="shared" si="26"/>
        <v>0</v>
      </c>
      <c r="S189" s="218">
        <f t="shared" si="26"/>
        <v>0</v>
      </c>
      <c r="T189" s="218">
        <f t="shared" si="26"/>
        <v>0</v>
      </c>
      <c r="U189" s="218">
        <f t="shared" si="26"/>
        <v>0</v>
      </c>
      <c r="V189" s="218">
        <f t="shared" si="26"/>
        <v>0</v>
      </c>
      <c r="W189" s="218">
        <f t="shared" si="26"/>
        <v>0</v>
      </c>
      <c r="X189" s="219">
        <f t="shared" si="26"/>
        <v>0</v>
      </c>
      <c r="Y189" s="219">
        <f t="shared" si="26"/>
        <v>0</v>
      </c>
      <c r="Z189" s="218">
        <f t="shared" si="26"/>
        <v>0</v>
      </c>
      <c r="AA189" s="218">
        <f t="shared" si="26"/>
        <v>0</v>
      </c>
      <c r="AB189" s="218">
        <f t="shared" si="26"/>
        <v>0</v>
      </c>
      <c r="AC189" s="218">
        <f t="shared" si="26"/>
        <v>0</v>
      </c>
      <c r="AD189" s="218">
        <f t="shared" si="26"/>
        <v>0</v>
      </c>
      <c r="AE189" s="219">
        <f t="shared" si="26"/>
        <v>0</v>
      </c>
      <c r="AF189" s="219">
        <f t="shared" si="26"/>
        <v>0</v>
      </c>
      <c r="AG189" s="218">
        <f t="shared" si="26"/>
        <v>0</v>
      </c>
      <c r="AH189" s="220">
        <f t="shared" si="26"/>
        <v>0</v>
      </c>
    </row>
    <row r="190" spans="1:34" outlineLevel="1" x14ac:dyDescent="0.3">
      <c r="A190" s="239">
        <f t="shared" si="23"/>
        <v>43031</v>
      </c>
      <c r="B190" s="58"/>
      <c r="C190" s="59">
        <f t="shared" si="21"/>
        <v>0</v>
      </c>
      <c r="D190" s="219">
        <f t="shared" si="27"/>
        <v>0</v>
      </c>
      <c r="E190" s="218">
        <f t="shared" si="27"/>
        <v>0</v>
      </c>
      <c r="F190" s="218">
        <f t="shared" si="27"/>
        <v>0</v>
      </c>
      <c r="G190" s="218">
        <f t="shared" si="27"/>
        <v>0</v>
      </c>
      <c r="H190" s="218">
        <f t="shared" si="27"/>
        <v>0</v>
      </c>
      <c r="I190" s="218">
        <f t="shared" si="27"/>
        <v>0</v>
      </c>
      <c r="J190" s="219">
        <f t="shared" si="27"/>
        <v>0</v>
      </c>
      <c r="K190" s="219">
        <f t="shared" si="27"/>
        <v>0</v>
      </c>
      <c r="L190" s="218">
        <f t="shared" si="27"/>
        <v>0</v>
      </c>
      <c r="M190" s="218">
        <f t="shared" si="27"/>
        <v>0</v>
      </c>
      <c r="N190" s="218">
        <f t="shared" si="27"/>
        <v>0</v>
      </c>
      <c r="O190" s="218">
        <f t="shared" si="27"/>
        <v>0</v>
      </c>
      <c r="P190" s="218">
        <f t="shared" si="27"/>
        <v>0</v>
      </c>
      <c r="Q190" s="219">
        <f t="shared" si="27"/>
        <v>0</v>
      </c>
      <c r="R190" s="219">
        <f t="shared" si="26"/>
        <v>0</v>
      </c>
      <c r="S190" s="218">
        <f t="shared" si="26"/>
        <v>0</v>
      </c>
      <c r="T190" s="218">
        <f t="shared" si="26"/>
        <v>0</v>
      </c>
      <c r="U190" s="218">
        <f t="shared" si="26"/>
        <v>0</v>
      </c>
      <c r="V190" s="218">
        <f t="shared" si="26"/>
        <v>0</v>
      </c>
      <c r="W190" s="218">
        <f t="shared" si="26"/>
        <v>0</v>
      </c>
      <c r="X190" s="219">
        <f t="shared" si="26"/>
        <v>0</v>
      </c>
      <c r="Y190" s="219">
        <f t="shared" si="26"/>
        <v>0</v>
      </c>
      <c r="Z190" s="218">
        <f t="shared" si="26"/>
        <v>0</v>
      </c>
      <c r="AA190" s="218">
        <f t="shared" si="26"/>
        <v>0</v>
      </c>
      <c r="AB190" s="218">
        <f t="shared" si="26"/>
        <v>0</v>
      </c>
      <c r="AC190" s="218">
        <f t="shared" si="26"/>
        <v>0</v>
      </c>
      <c r="AD190" s="218">
        <f t="shared" si="26"/>
        <v>0</v>
      </c>
      <c r="AE190" s="219">
        <f t="shared" si="26"/>
        <v>0</v>
      </c>
      <c r="AF190" s="219">
        <f t="shared" si="26"/>
        <v>0</v>
      </c>
      <c r="AG190" s="218">
        <f t="shared" si="26"/>
        <v>0</v>
      </c>
      <c r="AH190" s="220">
        <f t="shared" si="26"/>
        <v>0</v>
      </c>
    </row>
    <row r="191" spans="1:34" outlineLevel="1" x14ac:dyDescent="0.3">
      <c r="A191" s="239">
        <f t="shared" si="23"/>
        <v>43038</v>
      </c>
      <c r="B191" s="58"/>
      <c r="C191" s="59">
        <f t="shared" si="21"/>
        <v>0</v>
      </c>
      <c r="D191" s="219">
        <f t="shared" si="27"/>
        <v>0</v>
      </c>
      <c r="E191" s="218">
        <f t="shared" si="27"/>
        <v>0</v>
      </c>
      <c r="F191" s="218">
        <f t="shared" si="27"/>
        <v>0</v>
      </c>
      <c r="G191" s="218">
        <f t="shared" si="27"/>
        <v>0</v>
      </c>
      <c r="H191" s="218">
        <f t="shared" si="27"/>
        <v>0</v>
      </c>
      <c r="I191" s="218">
        <f t="shared" si="27"/>
        <v>0</v>
      </c>
      <c r="J191" s="219">
        <f t="shared" si="27"/>
        <v>0</v>
      </c>
      <c r="K191" s="219">
        <f t="shared" si="27"/>
        <v>0</v>
      </c>
      <c r="L191" s="218">
        <f t="shared" si="27"/>
        <v>0</v>
      </c>
      <c r="M191" s="218">
        <f t="shared" si="27"/>
        <v>0</v>
      </c>
      <c r="N191" s="218">
        <f t="shared" si="27"/>
        <v>0</v>
      </c>
      <c r="O191" s="218">
        <f t="shared" si="27"/>
        <v>0</v>
      </c>
      <c r="P191" s="218">
        <f t="shared" si="27"/>
        <v>0</v>
      </c>
      <c r="Q191" s="219">
        <f t="shared" si="27"/>
        <v>0</v>
      </c>
      <c r="R191" s="219">
        <f t="shared" si="26"/>
        <v>0</v>
      </c>
      <c r="S191" s="218">
        <f t="shared" si="26"/>
        <v>0</v>
      </c>
      <c r="T191" s="218">
        <f t="shared" si="26"/>
        <v>0</v>
      </c>
      <c r="U191" s="218">
        <f t="shared" si="26"/>
        <v>0</v>
      </c>
      <c r="V191" s="218">
        <f t="shared" si="26"/>
        <v>0</v>
      </c>
      <c r="W191" s="218">
        <f t="shared" si="26"/>
        <v>0</v>
      </c>
      <c r="X191" s="219">
        <f t="shared" si="26"/>
        <v>0</v>
      </c>
      <c r="Y191" s="219">
        <f t="shared" si="26"/>
        <v>0</v>
      </c>
      <c r="Z191" s="218">
        <f t="shared" si="26"/>
        <v>0</v>
      </c>
      <c r="AA191" s="218">
        <f t="shared" si="26"/>
        <v>0</v>
      </c>
      <c r="AB191" s="218">
        <f t="shared" si="26"/>
        <v>0</v>
      </c>
      <c r="AC191" s="218">
        <f t="shared" si="26"/>
        <v>0</v>
      </c>
      <c r="AD191" s="218">
        <f t="shared" si="26"/>
        <v>0</v>
      </c>
      <c r="AE191" s="219">
        <f t="shared" si="26"/>
        <v>0</v>
      </c>
      <c r="AF191" s="219">
        <f t="shared" si="26"/>
        <v>0</v>
      </c>
      <c r="AG191" s="218">
        <f t="shared" si="26"/>
        <v>0</v>
      </c>
      <c r="AH191" s="220">
        <f t="shared" si="26"/>
        <v>0</v>
      </c>
    </row>
    <row r="192" spans="1:34" outlineLevel="1" x14ac:dyDescent="0.3">
      <c r="A192" s="239">
        <f t="shared" si="23"/>
        <v>43045</v>
      </c>
      <c r="B192" s="58"/>
      <c r="C192" s="59">
        <f t="shared" si="21"/>
        <v>0</v>
      </c>
      <c r="D192" s="219">
        <f t="shared" si="27"/>
        <v>0</v>
      </c>
      <c r="E192" s="218">
        <f t="shared" si="27"/>
        <v>0</v>
      </c>
      <c r="F192" s="218">
        <f t="shared" si="27"/>
        <v>0</v>
      </c>
      <c r="G192" s="218">
        <f t="shared" si="27"/>
        <v>0</v>
      </c>
      <c r="H192" s="218">
        <f t="shared" si="27"/>
        <v>0</v>
      </c>
      <c r="I192" s="218">
        <f t="shared" si="27"/>
        <v>0</v>
      </c>
      <c r="J192" s="219">
        <f t="shared" si="27"/>
        <v>0</v>
      </c>
      <c r="K192" s="219">
        <f t="shared" si="27"/>
        <v>0</v>
      </c>
      <c r="L192" s="218">
        <f t="shared" si="27"/>
        <v>0</v>
      </c>
      <c r="M192" s="218">
        <f t="shared" si="27"/>
        <v>0</v>
      </c>
      <c r="N192" s="218">
        <f t="shared" si="27"/>
        <v>0</v>
      </c>
      <c r="O192" s="218">
        <f t="shared" si="27"/>
        <v>0</v>
      </c>
      <c r="P192" s="218">
        <f t="shared" si="27"/>
        <v>0</v>
      </c>
      <c r="Q192" s="219">
        <f t="shared" si="27"/>
        <v>0</v>
      </c>
      <c r="R192" s="219">
        <f t="shared" si="27"/>
        <v>0</v>
      </c>
      <c r="S192" s="218">
        <f t="shared" si="27"/>
        <v>0</v>
      </c>
      <c r="T192" s="218">
        <f t="shared" si="26"/>
        <v>0</v>
      </c>
      <c r="U192" s="218">
        <f t="shared" si="26"/>
        <v>0</v>
      </c>
      <c r="V192" s="218">
        <f t="shared" si="26"/>
        <v>0</v>
      </c>
      <c r="W192" s="218">
        <f t="shared" si="26"/>
        <v>0</v>
      </c>
      <c r="X192" s="219">
        <f t="shared" si="26"/>
        <v>0</v>
      </c>
      <c r="Y192" s="219">
        <f t="shared" si="26"/>
        <v>0</v>
      </c>
      <c r="Z192" s="218">
        <f t="shared" si="26"/>
        <v>0</v>
      </c>
      <c r="AA192" s="218">
        <f t="shared" si="26"/>
        <v>0</v>
      </c>
      <c r="AB192" s="218">
        <f t="shared" si="26"/>
        <v>0</v>
      </c>
      <c r="AC192" s="218">
        <f t="shared" si="26"/>
        <v>0</v>
      </c>
      <c r="AD192" s="218">
        <f t="shared" si="26"/>
        <v>0</v>
      </c>
      <c r="AE192" s="219">
        <f t="shared" si="26"/>
        <v>0</v>
      </c>
      <c r="AF192" s="219">
        <f t="shared" si="26"/>
        <v>0</v>
      </c>
      <c r="AG192" s="218">
        <f t="shared" si="26"/>
        <v>0</v>
      </c>
      <c r="AH192" s="220">
        <f t="shared" si="26"/>
        <v>0</v>
      </c>
    </row>
    <row r="193" spans="1:34" outlineLevel="1" x14ac:dyDescent="0.3">
      <c r="A193" s="239">
        <f t="shared" si="23"/>
        <v>43052</v>
      </c>
      <c r="B193" s="58"/>
      <c r="C193" s="59">
        <f t="shared" si="21"/>
        <v>0</v>
      </c>
      <c r="D193" s="219">
        <f t="shared" si="27"/>
        <v>0</v>
      </c>
      <c r="E193" s="218">
        <f t="shared" si="27"/>
        <v>0</v>
      </c>
      <c r="F193" s="218">
        <f t="shared" si="27"/>
        <v>0</v>
      </c>
      <c r="G193" s="218">
        <f t="shared" si="27"/>
        <v>0</v>
      </c>
      <c r="H193" s="218">
        <f t="shared" si="27"/>
        <v>0</v>
      </c>
      <c r="I193" s="218">
        <f t="shared" si="27"/>
        <v>0</v>
      </c>
      <c r="J193" s="219">
        <f t="shared" si="27"/>
        <v>0</v>
      </c>
      <c r="K193" s="219">
        <f t="shared" si="27"/>
        <v>0</v>
      </c>
      <c r="L193" s="218">
        <f t="shared" si="27"/>
        <v>0</v>
      </c>
      <c r="M193" s="218">
        <f t="shared" si="27"/>
        <v>0</v>
      </c>
      <c r="N193" s="218">
        <f t="shared" si="27"/>
        <v>0</v>
      </c>
      <c r="O193" s="218">
        <f t="shared" si="27"/>
        <v>0</v>
      </c>
      <c r="P193" s="218">
        <f t="shared" si="27"/>
        <v>0</v>
      </c>
      <c r="Q193" s="219">
        <f t="shared" si="27"/>
        <v>0</v>
      </c>
      <c r="R193" s="219">
        <f t="shared" si="27"/>
        <v>0</v>
      </c>
      <c r="S193" s="218">
        <f t="shared" si="27"/>
        <v>0</v>
      </c>
      <c r="T193" s="218">
        <f t="shared" si="26"/>
        <v>0</v>
      </c>
      <c r="U193" s="218">
        <f t="shared" si="26"/>
        <v>0</v>
      </c>
      <c r="V193" s="218">
        <f t="shared" si="26"/>
        <v>0</v>
      </c>
      <c r="W193" s="218">
        <f t="shared" si="26"/>
        <v>0</v>
      </c>
      <c r="X193" s="219">
        <f t="shared" si="26"/>
        <v>0</v>
      </c>
      <c r="Y193" s="219">
        <f t="shared" si="26"/>
        <v>0</v>
      </c>
      <c r="Z193" s="218">
        <f t="shared" si="26"/>
        <v>0</v>
      </c>
      <c r="AA193" s="218">
        <f t="shared" si="26"/>
        <v>0</v>
      </c>
      <c r="AB193" s="218">
        <f t="shared" si="26"/>
        <v>0</v>
      </c>
      <c r="AC193" s="218">
        <f t="shared" si="26"/>
        <v>0</v>
      </c>
      <c r="AD193" s="218">
        <f t="shared" si="26"/>
        <v>0</v>
      </c>
      <c r="AE193" s="219">
        <f t="shared" si="26"/>
        <v>0</v>
      </c>
      <c r="AF193" s="219">
        <f t="shared" si="26"/>
        <v>0</v>
      </c>
      <c r="AG193" s="218">
        <f t="shared" si="26"/>
        <v>0</v>
      </c>
      <c r="AH193" s="220">
        <f t="shared" si="26"/>
        <v>0</v>
      </c>
    </row>
    <row r="194" spans="1:34" outlineLevel="1" x14ac:dyDescent="0.3">
      <c r="A194" s="239">
        <f t="shared" si="23"/>
        <v>43059</v>
      </c>
      <c r="B194" s="58"/>
      <c r="C194" s="59">
        <f t="shared" si="21"/>
        <v>0</v>
      </c>
      <c r="D194" s="219">
        <f t="shared" si="27"/>
        <v>0</v>
      </c>
      <c r="E194" s="218">
        <f t="shared" si="27"/>
        <v>0</v>
      </c>
      <c r="F194" s="218">
        <f t="shared" si="27"/>
        <v>0</v>
      </c>
      <c r="G194" s="218">
        <f t="shared" si="27"/>
        <v>0</v>
      </c>
      <c r="H194" s="218">
        <f t="shared" si="27"/>
        <v>0</v>
      </c>
      <c r="I194" s="218">
        <f t="shared" si="27"/>
        <v>0</v>
      </c>
      <c r="J194" s="219">
        <f t="shared" si="27"/>
        <v>0</v>
      </c>
      <c r="K194" s="219">
        <f t="shared" si="27"/>
        <v>0</v>
      </c>
      <c r="L194" s="218">
        <f t="shared" si="27"/>
        <v>0</v>
      </c>
      <c r="M194" s="218">
        <f t="shared" si="27"/>
        <v>0</v>
      </c>
      <c r="N194" s="218">
        <f t="shared" si="27"/>
        <v>0</v>
      </c>
      <c r="O194" s="218">
        <f t="shared" si="27"/>
        <v>0</v>
      </c>
      <c r="P194" s="218">
        <f t="shared" si="27"/>
        <v>0</v>
      </c>
      <c r="Q194" s="219">
        <f t="shared" si="27"/>
        <v>0</v>
      </c>
      <c r="R194" s="219">
        <f t="shared" si="27"/>
        <v>0</v>
      </c>
      <c r="S194" s="218">
        <f t="shared" si="27"/>
        <v>0</v>
      </c>
      <c r="T194" s="218">
        <f t="shared" si="26"/>
        <v>0</v>
      </c>
      <c r="U194" s="218">
        <f t="shared" si="26"/>
        <v>0</v>
      </c>
      <c r="V194" s="218">
        <f t="shared" si="26"/>
        <v>0</v>
      </c>
      <c r="W194" s="218">
        <f t="shared" si="26"/>
        <v>0</v>
      </c>
      <c r="X194" s="219">
        <f t="shared" si="26"/>
        <v>0</v>
      </c>
      <c r="Y194" s="219">
        <f t="shared" si="26"/>
        <v>0</v>
      </c>
      <c r="Z194" s="218">
        <f t="shared" si="26"/>
        <v>0</v>
      </c>
      <c r="AA194" s="218">
        <f t="shared" si="26"/>
        <v>0</v>
      </c>
      <c r="AB194" s="218">
        <f t="shared" si="26"/>
        <v>0</v>
      </c>
      <c r="AC194" s="218">
        <f t="shared" si="26"/>
        <v>0</v>
      </c>
      <c r="AD194" s="218">
        <f t="shared" si="26"/>
        <v>0</v>
      </c>
      <c r="AE194" s="219">
        <f t="shared" si="26"/>
        <v>0</v>
      </c>
      <c r="AF194" s="219">
        <f t="shared" si="26"/>
        <v>0</v>
      </c>
      <c r="AG194" s="218">
        <f t="shared" si="26"/>
        <v>0</v>
      </c>
      <c r="AH194" s="220">
        <f t="shared" si="26"/>
        <v>0</v>
      </c>
    </row>
    <row r="195" spans="1:34" outlineLevel="1" x14ac:dyDescent="0.3">
      <c r="A195" s="240">
        <f t="shared" si="23"/>
        <v>43066</v>
      </c>
      <c r="B195" s="58"/>
      <c r="C195" s="59">
        <f t="shared" si="21"/>
        <v>0</v>
      </c>
      <c r="D195" s="219">
        <f t="shared" si="27"/>
        <v>0</v>
      </c>
      <c r="E195" s="222">
        <f t="shared" si="27"/>
        <v>0</v>
      </c>
      <c r="F195" s="222">
        <f t="shared" si="27"/>
        <v>0</v>
      </c>
      <c r="G195" s="222">
        <f t="shared" si="27"/>
        <v>0</v>
      </c>
      <c r="H195" s="222">
        <f t="shared" si="27"/>
        <v>0</v>
      </c>
      <c r="I195" s="222">
        <f t="shared" si="27"/>
        <v>0</v>
      </c>
      <c r="J195" s="219">
        <f t="shared" si="27"/>
        <v>0</v>
      </c>
      <c r="K195" s="219">
        <f t="shared" si="27"/>
        <v>0</v>
      </c>
      <c r="L195" s="222">
        <f t="shared" si="27"/>
        <v>0</v>
      </c>
      <c r="M195" s="222">
        <f t="shared" si="27"/>
        <v>0</v>
      </c>
      <c r="N195" s="222">
        <f t="shared" si="27"/>
        <v>0</v>
      </c>
      <c r="O195" s="222">
        <f t="shared" si="27"/>
        <v>0</v>
      </c>
      <c r="P195" s="222">
        <f t="shared" si="27"/>
        <v>0</v>
      </c>
      <c r="Q195" s="219">
        <f t="shared" si="27"/>
        <v>0</v>
      </c>
      <c r="R195" s="219">
        <f t="shared" si="27"/>
        <v>0</v>
      </c>
      <c r="S195" s="222">
        <f t="shared" si="27"/>
        <v>0</v>
      </c>
      <c r="T195" s="222">
        <f t="shared" si="26"/>
        <v>0</v>
      </c>
      <c r="U195" s="222">
        <f t="shared" si="26"/>
        <v>0</v>
      </c>
      <c r="V195" s="222">
        <f t="shared" si="26"/>
        <v>0</v>
      </c>
      <c r="W195" s="222">
        <f t="shared" si="26"/>
        <v>0</v>
      </c>
      <c r="X195" s="219">
        <f t="shared" si="26"/>
        <v>0</v>
      </c>
      <c r="Y195" s="219">
        <f t="shared" si="26"/>
        <v>0</v>
      </c>
      <c r="Z195" s="222">
        <f t="shared" si="26"/>
        <v>0</v>
      </c>
      <c r="AA195" s="222">
        <f t="shared" si="26"/>
        <v>0</v>
      </c>
      <c r="AB195" s="222">
        <f t="shared" si="26"/>
        <v>0</v>
      </c>
      <c r="AC195" s="222">
        <f t="shared" si="26"/>
        <v>0</v>
      </c>
      <c r="AD195" s="222">
        <f t="shared" si="26"/>
        <v>0</v>
      </c>
      <c r="AE195" s="223">
        <f t="shared" si="26"/>
        <v>0</v>
      </c>
      <c r="AF195" s="223">
        <f t="shared" si="26"/>
        <v>0</v>
      </c>
      <c r="AG195" s="222">
        <f t="shared" si="26"/>
        <v>0</v>
      </c>
      <c r="AH195" s="224">
        <f t="shared" si="26"/>
        <v>0</v>
      </c>
    </row>
    <row r="196" spans="1:34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AG146 U147:V147">
    <cfRule type="cellIs" dxfId="47" priority="17" operator="lessThan">
      <formula>0</formula>
    </cfRule>
    <cfRule type="cellIs" dxfId="46" priority="18" operator="greaterThan">
      <formula>0</formula>
    </cfRule>
  </conditionalFormatting>
  <conditionalFormatting sqref="AF146">
    <cfRule type="cellIs" dxfId="45" priority="15" operator="lessThan">
      <formula>0</formula>
    </cfRule>
    <cfRule type="cellIs" dxfId="44" priority="16" operator="greaterThan">
      <formula>0</formula>
    </cfRule>
  </conditionalFormatting>
  <conditionalFormatting sqref="D93:AH93">
    <cfRule type="cellIs" dxfId="43" priority="11" operator="lessThan">
      <formula>0</formula>
    </cfRule>
    <cfRule type="cellIs" dxfId="42" priority="12" operator="greaterThan">
      <formula>0</formula>
    </cfRule>
  </conditionalFormatting>
  <conditionalFormatting sqref="C145:AH145">
    <cfRule type="cellIs" dxfId="41" priority="9" operator="lessThan">
      <formula>0</formula>
    </cfRule>
    <cfRule type="cellIs" dxfId="40" priority="10" operator="greaterThan">
      <formula>0</formula>
    </cfRule>
  </conditionalFormatting>
  <conditionalFormatting sqref="C196:AH196">
    <cfRule type="cellIs" dxfId="39" priority="7" operator="lessThan">
      <formula>0</formula>
    </cfRule>
    <cfRule type="cellIs" dxfId="38" priority="8" operator="greaterThan">
      <formula>0</formula>
    </cfRule>
  </conditionalFormatting>
  <conditionalFormatting sqref="C93">
    <cfRule type="cellIs" dxfId="37" priority="5" operator="lessThan">
      <formula>0</formula>
    </cfRule>
    <cfRule type="cellIs" dxfId="36" priority="6" operator="greaterThan">
      <formula>0</formula>
    </cfRule>
  </conditionalFormatting>
  <conditionalFormatting sqref="C41">
    <cfRule type="cellIs" dxfId="35" priority="3" operator="lessThan">
      <formula>0</formula>
    </cfRule>
    <cfRule type="cellIs" dxfId="34" priority="4" operator="greaterThan">
      <formula>0</formula>
    </cfRule>
  </conditionalFormatting>
  <conditionalFormatting sqref="D41:AH41">
    <cfRule type="cellIs" dxfId="33" priority="1" operator="lessThan">
      <formula>0</formula>
    </cfRule>
    <cfRule type="cellIs" dxfId="32" priority="2" operator="greater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5"/>
  <dimension ref="A1:AI196"/>
  <sheetViews>
    <sheetView zoomScale="55" zoomScaleNormal="55" workbookViewId="0">
      <selection activeCell="X49" sqref="X49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4" width="10.6640625" customWidth="1"/>
  </cols>
  <sheetData>
    <row r="1" spans="1:35" ht="25.8" x14ac:dyDescent="0.5">
      <c r="A1" s="212" t="s">
        <v>74</v>
      </c>
    </row>
    <row r="2" spans="1:35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</row>
    <row r="3" spans="1:35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</row>
    <row r="4" spans="1:35" x14ac:dyDescent="0.3">
      <c r="A4" s="42" t="s">
        <v>24</v>
      </c>
      <c r="B4" s="43"/>
      <c r="C4" s="44">
        <v>31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</row>
    <row r="5" spans="1:35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</row>
    <row r="6" spans="1:35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5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  <c r="AH7" s="48">
        <v>31</v>
      </c>
    </row>
    <row r="8" spans="1:35" x14ac:dyDescent="0.3">
      <c r="A8" s="51" t="s">
        <v>29</v>
      </c>
      <c r="B8" s="52"/>
      <c r="C8" s="105">
        <f>SUM(D8:AH8)</f>
        <v>1363</v>
      </c>
      <c r="D8" s="55">
        <v>40</v>
      </c>
      <c r="E8" s="55">
        <v>40</v>
      </c>
      <c r="F8" s="55">
        <v>40</v>
      </c>
      <c r="G8" s="55">
        <v>55</v>
      </c>
      <c r="H8" s="55">
        <v>55</v>
      </c>
      <c r="I8" s="55">
        <v>45</v>
      </c>
      <c r="J8" s="55">
        <v>45</v>
      </c>
      <c r="K8" s="55">
        <v>45</v>
      </c>
      <c r="L8" s="55">
        <v>45</v>
      </c>
      <c r="M8" s="55">
        <v>45</v>
      </c>
      <c r="N8" s="55">
        <v>54</v>
      </c>
      <c r="O8" s="55">
        <v>55</v>
      </c>
      <c r="P8" s="55">
        <v>45</v>
      </c>
      <c r="Q8" s="55">
        <v>45</v>
      </c>
      <c r="R8" s="55">
        <v>45</v>
      </c>
      <c r="S8" s="55">
        <v>45</v>
      </c>
      <c r="T8" s="55">
        <v>45</v>
      </c>
      <c r="U8" s="55">
        <v>50</v>
      </c>
      <c r="V8" s="55">
        <v>50</v>
      </c>
      <c r="W8" s="55">
        <v>40</v>
      </c>
      <c r="X8" s="55">
        <v>40</v>
      </c>
      <c r="Y8" s="55">
        <v>40</v>
      </c>
      <c r="Z8" s="55">
        <v>40</v>
      </c>
      <c r="AA8" s="55">
        <v>40</v>
      </c>
      <c r="AB8" s="55">
        <v>49</v>
      </c>
      <c r="AC8" s="55">
        <v>50</v>
      </c>
      <c r="AD8" s="55">
        <v>35</v>
      </c>
      <c r="AE8" s="55">
        <v>35</v>
      </c>
      <c r="AF8" s="55">
        <v>35</v>
      </c>
      <c r="AG8" s="55">
        <v>35</v>
      </c>
      <c r="AH8" s="55">
        <v>35</v>
      </c>
      <c r="AI8" s="56"/>
    </row>
    <row r="9" spans="1:35" hidden="1" x14ac:dyDescent="0.3">
      <c r="A9" s="57">
        <v>42102</v>
      </c>
      <c r="B9" s="58"/>
      <c r="C9" s="59">
        <f t="shared" ref="C9:C27" si="0">SUM(D9:AH9)</f>
        <v>518</v>
      </c>
      <c r="D9" s="61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1">
        <v>14</v>
      </c>
      <c r="Z9" s="63">
        <v>5</v>
      </c>
      <c r="AA9" s="63">
        <v>5</v>
      </c>
      <c r="AB9" s="61">
        <v>6</v>
      </c>
      <c r="AC9" s="61">
        <v>2</v>
      </c>
      <c r="AD9" s="62">
        <v>13</v>
      </c>
      <c r="AE9" s="62">
        <v>18</v>
      </c>
      <c r="AF9" s="61">
        <v>20</v>
      </c>
      <c r="AG9" s="63">
        <v>20</v>
      </c>
      <c r="AH9" s="63">
        <v>19</v>
      </c>
    </row>
    <row r="10" spans="1:35" hidden="1" x14ac:dyDescent="0.3">
      <c r="A10" s="57">
        <v>42123</v>
      </c>
      <c r="B10" s="58"/>
      <c r="C10" s="59">
        <f t="shared" si="0"/>
        <v>561</v>
      </c>
      <c r="D10" s="61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1">
        <v>18</v>
      </c>
      <c r="Z10" s="63">
        <v>11</v>
      </c>
      <c r="AA10" s="63">
        <v>11</v>
      </c>
      <c r="AB10" s="61">
        <v>12</v>
      </c>
      <c r="AC10" s="61">
        <v>9</v>
      </c>
      <c r="AD10" s="62">
        <v>15</v>
      </c>
      <c r="AE10" s="62">
        <v>19</v>
      </c>
      <c r="AF10" s="61">
        <v>18</v>
      </c>
      <c r="AG10" s="63">
        <v>18</v>
      </c>
      <c r="AH10" s="63">
        <v>17</v>
      </c>
    </row>
    <row r="11" spans="1:35" hidden="1" outlineLevel="1" x14ac:dyDescent="0.3">
      <c r="A11" s="57">
        <v>42142</v>
      </c>
      <c r="B11" s="58"/>
      <c r="C11" s="59">
        <f t="shared" si="0"/>
        <v>603</v>
      </c>
      <c r="D11" s="61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1">
        <v>17</v>
      </c>
      <c r="Z11" s="63">
        <v>19</v>
      </c>
      <c r="AA11" s="63">
        <v>20</v>
      </c>
      <c r="AB11" s="61">
        <v>21</v>
      </c>
      <c r="AC11" s="61">
        <v>13</v>
      </c>
      <c r="AD11" s="62">
        <v>18</v>
      </c>
      <c r="AE11" s="62">
        <v>20</v>
      </c>
      <c r="AF11" s="61">
        <v>18</v>
      </c>
      <c r="AG11" s="63">
        <v>18</v>
      </c>
      <c r="AH11" s="63">
        <v>17</v>
      </c>
    </row>
    <row r="12" spans="1:35" hidden="1" outlineLevel="1" x14ac:dyDescent="0.3">
      <c r="A12" s="57">
        <v>42157</v>
      </c>
      <c r="B12" s="58"/>
      <c r="C12" s="59">
        <f t="shared" si="0"/>
        <v>650</v>
      </c>
      <c r="D12" s="61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1">
        <v>17</v>
      </c>
      <c r="Z12" s="63">
        <v>16</v>
      </c>
      <c r="AA12" s="63">
        <v>15</v>
      </c>
      <c r="AB12" s="61">
        <v>18</v>
      </c>
      <c r="AC12" s="61">
        <v>17</v>
      </c>
      <c r="AD12" s="62">
        <v>22</v>
      </c>
      <c r="AE12" s="62">
        <v>23</v>
      </c>
      <c r="AF12" s="61">
        <v>20</v>
      </c>
      <c r="AG12" s="63">
        <v>19</v>
      </c>
      <c r="AH12" s="63">
        <v>18</v>
      </c>
    </row>
    <row r="13" spans="1:35" hidden="1" outlineLevel="1" x14ac:dyDescent="0.3">
      <c r="A13" s="57">
        <v>42172</v>
      </c>
      <c r="B13" s="58"/>
      <c r="C13" s="59">
        <f>SUM(D13:AH13)</f>
        <v>891</v>
      </c>
      <c r="D13" s="61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1">
        <v>21</v>
      </c>
      <c r="Z13" s="63">
        <v>20</v>
      </c>
      <c r="AA13" s="63">
        <v>20</v>
      </c>
      <c r="AB13" s="61">
        <v>23</v>
      </c>
      <c r="AC13" s="61">
        <v>18</v>
      </c>
      <c r="AD13" s="62">
        <v>24</v>
      </c>
      <c r="AE13" s="62">
        <v>28</v>
      </c>
      <c r="AF13" s="61">
        <v>25</v>
      </c>
      <c r="AG13" s="63">
        <v>25</v>
      </c>
      <c r="AH13" s="63">
        <v>24</v>
      </c>
    </row>
    <row r="14" spans="1:35" hidden="1" outlineLevel="1" x14ac:dyDescent="0.3">
      <c r="A14" s="57">
        <v>42193</v>
      </c>
      <c r="B14" s="58"/>
      <c r="C14" s="59">
        <f t="shared" si="0"/>
        <v>880</v>
      </c>
      <c r="D14" s="61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1">
        <v>18</v>
      </c>
      <c r="Z14" s="63">
        <v>22</v>
      </c>
      <c r="AA14" s="63">
        <v>26</v>
      </c>
      <c r="AB14" s="61">
        <v>30</v>
      </c>
      <c r="AC14" s="61">
        <v>23</v>
      </c>
      <c r="AD14" s="62">
        <v>24</v>
      </c>
      <c r="AE14" s="62">
        <v>29</v>
      </c>
      <c r="AF14" s="61">
        <v>26</v>
      </c>
      <c r="AG14" s="63">
        <v>25</v>
      </c>
      <c r="AH14" s="63">
        <v>23</v>
      </c>
    </row>
    <row r="15" spans="1:35" hidden="1" outlineLevel="1" x14ac:dyDescent="0.3">
      <c r="A15" s="57">
        <v>42200</v>
      </c>
      <c r="B15" s="58"/>
      <c r="C15" s="59">
        <f t="shared" si="0"/>
        <v>741</v>
      </c>
      <c r="D15" s="61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1">
        <v>21</v>
      </c>
      <c r="Z15" s="63">
        <v>26</v>
      </c>
      <c r="AA15" s="63">
        <v>30</v>
      </c>
      <c r="AB15" s="61">
        <v>34</v>
      </c>
      <c r="AC15" s="61">
        <v>27</v>
      </c>
      <c r="AD15" s="62">
        <v>28</v>
      </c>
      <c r="AE15" s="62">
        <v>33</v>
      </c>
      <c r="AF15" s="61">
        <v>28</v>
      </c>
      <c r="AG15" s="63">
        <v>26</v>
      </c>
      <c r="AH15" s="63">
        <v>24</v>
      </c>
    </row>
    <row r="16" spans="1:35" hidden="1" outlineLevel="1" x14ac:dyDescent="0.3">
      <c r="A16" s="57">
        <v>42207</v>
      </c>
      <c r="B16" s="58"/>
      <c r="C16" s="59">
        <f t="shared" si="0"/>
        <v>914</v>
      </c>
      <c r="D16" s="61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1">
        <v>22</v>
      </c>
      <c r="Z16" s="63">
        <v>27</v>
      </c>
      <c r="AA16" s="63">
        <v>31</v>
      </c>
      <c r="AB16" s="61">
        <v>40</v>
      </c>
      <c r="AC16" s="61">
        <v>32</v>
      </c>
      <c r="AD16" s="62">
        <v>30</v>
      </c>
      <c r="AE16" s="62">
        <v>35</v>
      </c>
      <c r="AF16" s="61">
        <v>30</v>
      </c>
      <c r="AG16" s="63">
        <v>29</v>
      </c>
      <c r="AH16" s="63">
        <v>26</v>
      </c>
    </row>
    <row r="17" spans="1:34" hidden="1" outlineLevel="1" x14ac:dyDescent="0.3">
      <c r="A17" s="57">
        <v>42214</v>
      </c>
      <c r="B17" s="58"/>
      <c r="C17" s="59">
        <f t="shared" si="0"/>
        <v>945</v>
      </c>
      <c r="D17" s="61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1">
        <v>23</v>
      </c>
      <c r="Z17" s="63">
        <v>27</v>
      </c>
      <c r="AA17" s="63">
        <v>31</v>
      </c>
      <c r="AB17" s="61">
        <v>40</v>
      </c>
      <c r="AC17" s="61">
        <v>32</v>
      </c>
      <c r="AD17" s="62">
        <v>30</v>
      </c>
      <c r="AE17" s="62">
        <v>35</v>
      </c>
      <c r="AF17" s="61">
        <v>31</v>
      </c>
      <c r="AG17" s="63">
        <v>30</v>
      </c>
      <c r="AH17" s="63">
        <v>27</v>
      </c>
    </row>
    <row r="18" spans="1:34" hidden="1" outlineLevel="1" x14ac:dyDescent="0.3">
      <c r="A18" s="57">
        <v>42221</v>
      </c>
      <c r="B18" s="58"/>
      <c r="C18" s="59">
        <f t="shared" si="0"/>
        <v>955</v>
      </c>
      <c r="D18" s="61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1">
        <v>23</v>
      </c>
      <c r="Z18" s="63">
        <v>27</v>
      </c>
      <c r="AA18" s="63">
        <v>31</v>
      </c>
      <c r="AB18" s="61">
        <v>39</v>
      </c>
      <c r="AC18" s="61">
        <v>31</v>
      </c>
      <c r="AD18" s="62">
        <v>29</v>
      </c>
      <c r="AE18" s="62">
        <v>34</v>
      </c>
      <c r="AF18" s="61">
        <v>30</v>
      </c>
      <c r="AG18" s="63">
        <v>29</v>
      </c>
      <c r="AH18" s="63">
        <v>27</v>
      </c>
    </row>
    <row r="19" spans="1:34" hidden="1" outlineLevel="1" x14ac:dyDescent="0.3">
      <c r="A19" s="57">
        <v>42228</v>
      </c>
      <c r="B19" s="58"/>
      <c r="C19" s="59">
        <f t="shared" si="0"/>
        <v>1056</v>
      </c>
      <c r="D19" s="61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1">
        <v>22</v>
      </c>
      <c r="Z19" s="63">
        <v>29</v>
      </c>
      <c r="AA19" s="63">
        <v>33</v>
      </c>
      <c r="AB19" s="61">
        <v>41</v>
      </c>
      <c r="AC19" s="61">
        <v>31</v>
      </c>
      <c r="AD19" s="62">
        <v>30</v>
      </c>
      <c r="AE19" s="62">
        <v>35</v>
      </c>
      <c r="AF19" s="61">
        <v>31</v>
      </c>
      <c r="AG19" s="63">
        <v>30</v>
      </c>
      <c r="AH19" s="63">
        <v>28</v>
      </c>
    </row>
    <row r="20" spans="1:34" hidden="1" outlineLevel="1" x14ac:dyDescent="0.3">
      <c r="A20" s="57">
        <v>42235</v>
      </c>
      <c r="B20" s="58"/>
      <c r="C20" s="59">
        <f t="shared" si="0"/>
        <v>1155</v>
      </c>
      <c r="D20" s="61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1">
        <v>24</v>
      </c>
      <c r="Z20" s="63">
        <v>33</v>
      </c>
      <c r="AA20" s="63">
        <v>41</v>
      </c>
      <c r="AB20" s="61">
        <v>49</v>
      </c>
      <c r="AC20" s="61">
        <v>40</v>
      </c>
      <c r="AD20" s="62">
        <v>41</v>
      </c>
      <c r="AE20" s="62">
        <v>47</v>
      </c>
      <c r="AF20" s="61">
        <v>42</v>
      </c>
      <c r="AG20" s="63">
        <v>41</v>
      </c>
      <c r="AH20" s="63">
        <v>39</v>
      </c>
    </row>
    <row r="21" spans="1:34" hidden="1" outlineLevel="1" x14ac:dyDescent="0.3">
      <c r="A21" s="57">
        <v>42242</v>
      </c>
      <c r="B21" s="58"/>
      <c r="C21" s="59">
        <f t="shared" si="0"/>
        <v>1100</v>
      </c>
      <c r="D21" s="61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1">
        <v>28</v>
      </c>
      <c r="Z21" s="63">
        <v>33</v>
      </c>
      <c r="AA21" s="63">
        <v>41</v>
      </c>
      <c r="AB21" s="61">
        <v>47</v>
      </c>
      <c r="AC21" s="61">
        <v>41</v>
      </c>
      <c r="AD21" s="62">
        <v>41</v>
      </c>
      <c r="AE21" s="62">
        <v>47</v>
      </c>
      <c r="AF21" s="61">
        <v>43</v>
      </c>
      <c r="AG21" s="63">
        <v>41</v>
      </c>
      <c r="AH21" s="63">
        <v>39</v>
      </c>
    </row>
    <row r="22" spans="1:34" hidden="1" outlineLevel="1" x14ac:dyDescent="0.3">
      <c r="A22" s="57">
        <v>42249</v>
      </c>
      <c r="B22" s="58"/>
      <c r="C22" s="59">
        <f t="shared" si="0"/>
        <v>1185</v>
      </c>
      <c r="D22" s="61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1">
        <v>28</v>
      </c>
      <c r="Z22" s="63">
        <v>33</v>
      </c>
      <c r="AA22" s="63">
        <v>41</v>
      </c>
      <c r="AB22" s="61">
        <v>47</v>
      </c>
      <c r="AC22" s="61">
        <v>41</v>
      </c>
      <c r="AD22" s="62">
        <v>41</v>
      </c>
      <c r="AE22" s="62">
        <v>49</v>
      </c>
      <c r="AF22" s="61">
        <v>45</v>
      </c>
      <c r="AG22" s="63">
        <v>44</v>
      </c>
      <c r="AH22" s="63">
        <v>42</v>
      </c>
    </row>
    <row r="23" spans="1:34" hidden="1" outlineLevel="1" x14ac:dyDescent="0.3">
      <c r="A23" s="57">
        <v>42256</v>
      </c>
      <c r="B23" s="58"/>
      <c r="C23" s="59">
        <f t="shared" si="0"/>
        <v>1261</v>
      </c>
      <c r="D23" s="61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1">
        <v>29</v>
      </c>
      <c r="Z23" s="63">
        <v>29</v>
      </c>
      <c r="AA23" s="63">
        <v>38</v>
      </c>
      <c r="AB23" s="61">
        <v>46</v>
      </c>
      <c r="AC23" s="61">
        <v>43</v>
      </c>
      <c r="AD23" s="62">
        <v>41</v>
      </c>
      <c r="AE23" s="62">
        <v>52</v>
      </c>
      <c r="AF23" s="61">
        <v>47</v>
      </c>
      <c r="AG23" s="63">
        <v>46</v>
      </c>
      <c r="AH23" s="63">
        <v>44</v>
      </c>
    </row>
    <row r="24" spans="1:34" hidden="1" outlineLevel="1" x14ac:dyDescent="0.3">
      <c r="A24" s="57">
        <v>42263</v>
      </c>
      <c r="B24" s="58"/>
      <c r="C24" s="59">
        <f t="shared" si="0"/>
        <v>1314</v>
      </c>
      <c r="D24" s="61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1">
        <v>31</v>
      </c>
      <c r="Z24" s="63">
        <v>31</v>
      </c>
      <c r="AA24" s="63">
        <v>41</v>
      </c>
      <c r="AB24" s="61">
        <v>48</v>
      </c>
      <c r="AC24" s="61">
        <v>44</v>
      </c>
      <c r="AD24" s="62">
        <v>45</v>
      </c>
      <c r="AE24" s="62">
        <v>52</v>
      </c>
      <c r="AF24" s="61">
        <v>45</v>
      </c>
      <c r="AG24" s="63">
        <v>44</v>
      </c>
      <c r="AH24" s="63">
        <v>42</v>
      </c>
    </row>
    <row r="25" spans="1:34" hidden="1" outlineLevel="1" x14ac:dyDescent="0.3">
      <c r="A25" s="57">
        <v>42270</v>
      </c>
      <c r="B25" s="58"/>
      <c r="C25" s="59">
        <f t="shared" si="0"/>
        <v>1309</v>
      </c>
      <c r="D25" s="61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1">
        <v>31</v>
      </c>
      <c r="Z25" s="63">
        <v>31</v>
      </c>
      <c r="AA25" s="63">
        <v>39</v>
      </c>
      <c r="AB25" s="61">
        <v>46</v>
      </c>
      <c r="AC25" s="61">
        <v>44</v>
      </c>
      <c r="AD25" s="62">
        <v>50</v>
      </c>
      <c r="AE25" s="62">
        <v>57</v>
      </c>
      <c r="AF25" s="61">
        <v>50</v>
      </c>
      <c r="AG25" s="63">
        <v>49</v>
      </c>
      <c r="AH25" s="63">
        <v>47</v>
      </c>
    </row>
    <row r="26" spans="1:34" hidden="1" outlineLevel="1" x14ac:dyDescent="0.3">
      <c r="A26" s="57">
        <v>42277</v>
      </c>
      <c r="B26" s="58"/>
      <c r="C26" s="59">
        <f t="shared" si="0"/>
        <v>1414</v>
      </c>
      <c r="D26" s="61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1">
        <v>32</v>
      </c>
      <c r="Z26" s="63">
        <v>32</v>
      </c>
      <c r="AA26" s="63">
        <v>40</v>
      </c>
      <c r="AB26" s="61">
        <v>50</v>
      </c>
      <c r="AC26" s="61">
        <v>47</v>
      </c>
      <c r="AD26" s="62">
        <v>51</v>
      </c>
      <c r="AE26" s="62">
        <v>58</v>
      </c>
      <c r="AF26" s="61">
        <v>54</v>
      </c>
      <c r="AG26" s="63">
        <v>54</v>
      </c>
      <c r="AH26" s="63">
        <v>52</v>
      </c>
    </row>
    <row r="27" spans="1:34" collapsed="1" x14ac:dyDescent="0.3">
      <c r="A27" s="57">
        <v>42975</v>
      </c>
      <c r="B27" s="58"/>
      <c r="C27" s="59">
        <f t="shared" si="0"/>
        <v>0</v>
      </c>
      <c r="D27" s="214"/>
      <c r="E27" s="214"/>
      <c r="F27" s="214"/>
      <c r="G27" s="219"/>
      <c r="H27" s="219"/>
      <c r="I27" s="214"/>
      <c r="J27" s="214"/>
      <c r="K27" s="214"/>
      <c r="L27" s="214"/>
      <c r="M27" s="214"/>
      <c r="N27" s="219"/>
      <c r="O27" s="219"/>
      <c r="P27" s="214"/>
      <c r="Q27" s="214"/>
      <c r="R27" s="214"/>
      <c r="S27" s="214"/>
      <c r="T27" s="214"/>
      <c r="U27" s="219"/>
      <c r="V27" s="219"/>
      <c r="W27" s="214"/>
      <c r="X27" s="214"/>
      <c r="Y27" s="214"/>
      <c r="Z27" s="214"/>
      <c r="AA27" s="214"/>
      <c r="AB27" s="219"/>
      <c r="AC27" s="219"/>
      <c r="AD27" s="214"/>
      <c r="AE27" s="214"/>
      <c r="AF27" s="214"/>
      <c r="AG27" s="214"/>
      <c r="AH27" s="216"/>
    </row>
    <row r="28" spans="1:34" x14ac:dyDescent="0.3">
      <c r="A28" s="239">
        <f>A27+7</f>
        <v>42982</v>
      </c>
      <c r="B28" s="58"/>
      <c r="C28" s="59">
        <f>SUM(D28:AH28)</f>
        <v>0</v>
      </c>
      <c r="D28" s="218"/>
      <c r="E28" s="218"/>
      <c r="F28" s="218"/>
      <c r="G28" s="219"/>
      <c r="H28" s="219"/>
      <c r="I28" s="218"/>
      <c r="J28" s="218"/>
      <c r="K28" s="218"/>
      <c r="L28" s="218"/>
      <c r="M28" s="218"/>
      <c r="N28" s="219"/>
      <c r="O28" s="219"/>
      <c r="P28" s="218"/>
      <c r="Q28" s="218"/>
      <c r="R28" s="218"/>
      <c r="S28" s="218"/>
      <c r="T28" s="218"/>
      <c r="U28" s="219"/>
      <c r="V28" s="219"/>
      <c r="W28" s="218"/>
      <c r="X28" s="218"/>
      <c r="Y28" s="218"/>
      <c r="Z28" s="218"/>
      <c r="AA28" s="218"/>
      <c r="AB28" s="219"/>
      <c r="AC28" s="219"/>
      <c r="AD28" s="218"/>
      <c r="AE28" s="218"/>
      <c r="AF28" s="218"/>
      <c r="AG28" s="218"/>
      <c r="AH28" s="220"/>
    </row>
    <row r="29" spans="1:34" x14ac:dyDescent="0.3">
      <c r="A29" s="239">
        <f t="shared" ref="A29:A40" si="1">A28+7</f>
        <v>42989</v>
      </c>
      <c r="B29" s="58"/>
      <c r="C29" s="59">
        <f t="shared" ref="C29:C40" si="2">SUM(D29:AH29)</f>
        <v>0</v>
      </c>
      <c r="D29" s="218"/>
      <c r="E29" s="218"/>
      <c r="F29" s="218"/>
      <c r="G29" s="219"/>
      <c r="H29" s="219"/>
      <c r="I29" s="218"/>
      <c r="J29" s="218"/>
      <c r="K29" s="218"/>
      <c r="L29" s="218"/>
      <c r="M29" s="218"/>
      <c r="N29" s="219"/>
      <c r="O29" s="219"/>
      <c r="P29" s="218"/>
      <c r="Q29" s="218"/>
      <c r="R29" s="218"/>
      <c r="S29" s="218"/>
      <c r="T29" s="218"/>
      <c r="U29" s="219"/>
      <c r="V29" s="219"/>
      <c r="W29" s="218"/>
      <c r="X29" s="218"/>
      <c r="Y29" s="218"/>
      <c r="Z29" s="218"/>
      <c r="AA29" s="218"/>
      <c r="AB29" s="219"/>
      <c r="AC29" s="219"/>
      <c r="AD29" s="218"/>
      <c r="AE29" s="218"/>
      <c r="AF29" s="218"/>
      <c r="AG29" s="218"/>
      <c r="AH29" s="220"/>
    </row>
    <row r="30" spans="1:34" x14ac:dyDescent="0.3">
      <c r="A30" s="239">
        <f t="shared" si="1"/>
        <v>42996</v>
      </c>
      <c r="B30" s="58"/>
      <c r="C30" s="59">
        <f t="shared" si="2"/>
        <v>0</v>
      </c>
      <c r="D30" s="218"/>
      <c r="E30" s="218"/>
      <c r="F30" s="218"/>
      <c r="G30" s="219"/>
      <c r="H30" s="219"/>
      <c r="I30" s="218"/>
      <c r="J30" s="218"/>
      <c r="K30" s="218"/>
      <c r="L30" s="218"/>
      <c r="M30" s="218"/>
      <c r="N30" s="219"/>
      <c r="O30" s="219"/>
      <c r="P30" s="218"/>
      <c r="Q30" s="218"/>
      <c r="R30" s="218"/>
      <c r="S30" s="218"/>
      <c r="T30" s="218"/>
      <c r="U30" s="219"/>
      <c r="V30" s="219"/>
      <c r="W30" s="218"/>
      <c r="X30" s="218"/>
      <c r="Y30" s="218"/>
      <c r="Z30" s="218"/>
      <c r="AA30" s="218"/>
      <c r="AB30" s="219"/>
      <c r="AC30" s="219"/>
      <c r="AD30" s="218"/>
      <c r="AE30" s="218"/>
      <c r="AF30" s="218"/>
      <c r="AG30" s="218"/>
      <c r="AH30" s="220"/>
    </row>
    <row r="31" spans="1:34" x14ac:dyDescent="0.3">
      <c r="A31" s="239">
        <f t="shared" si="1"/>
        <v>43003</v>
      </c>
      <c r="B31" s="58"/>
      <c r="C31" s="59">
        <f t="shared" si="2"/>
        <v>0</v>
      </c>
      <c r="D31" s="218"/>
      <c r="E31" s="218"/>
      <c r="F31" s="218"/>
      <c r="G31" s="219"/>
      <c r="H31" s="219"/>
      <c r="I31" s="218"/>
      <c r="J31" s="218"/>
      <c r="K31" s="218"/>
      <c r="L31" s="218"/>
      <c r="M31" s="218"/>
      <c r="N31" s="219"/>
      <c r="O31" s="219"/>
      <c r="P31" s="218"/>
      <c r="Q31" s="218"/>
      <c r="R31" s="218"/>
      <c r="S31" s="218"/>
      <c r="T31" s="218"/>
      <c r="U31" s="219"/>
      <c r="V31" s="219"/>
      <c r="W31" s="218"/>
      <c r="X31" s="218"/>
      <c r="Y31" s="218"/>
      <c r="Z31" s="218"/>
      <c r="AA31" s="218"/>
      <c r="AB31" s="219"/>
      <c r="AC31" s="219"/>
      <c r="AD31" s="218"/>
      <c r="AE31" s="218"/>
      <c r="AF31" s="218"/>
      <c r="AG31" s="218"/>
      <c r="AH31" s="220"/>
    </row>
    <row r="32" spans="1:34" x14ac:dyDescent="0.3">
      <c r="A32" s="239">
        <f t="shared" si="1"/>
        <v>43010</v>
      </c>
      <c r="B32" s="58"/>
      <c r="C32" s="59">
        <f t="shared" si="2"/>
        <v>0</v>
      </c>
      <c r="D32" s="218"/>
      <c r="E32" s="218"/>
      <c r="F32" s="218"/>
      <c r="G32" s="219"/>
      <c r="H32" s="219"/>
      <c r="I32" s="218"/>
      <c r="J32" s="218"/>
      <c r="K32" s="218"/>
      <c r="L32" s="218"/>
      <c r="M32" s="218"/>
      <c r="N32" s="219"/>
      <c r="O32" s="219"/>
      <c r="P32" s="218"/>
      <c r="Q32" s="218"/>
      <c r="R32" s="218"/>
      <c r="S32" s="218"/>
      <c r="T32" s="218"/>
      <c r="U32" s="219"/>
      <c r="V32" s="219"/>
      <c r="W32" s="218"/>
      <c r="X32" s="218"/>
      <c r="Y32" s="218"/>
      <c r="Z32" s="218"/>
      <c r="AA32" s="218"/>
      <c r="AB32" s="219"/>
      <c r="AC32" s="219"/>
      <c r="AD32" s="218"/>
      <c r="AE32" s="218"/>
      <c r="AF32" s="218"/>
      <c r="AG32" s="218"/>
      <c r="AH32" s="220"/>
    </row>
    <row r="33" spans="1:34" outlineLevel="1" x14ac:dyDescent="0.3">
      <c r="A33" s="239">
        <f t="shared" si="1"/>
        <v>43017</v>
      </c>
      <c r="B33" s="58"/>
      <c r="C33" s="59">
        <f t="shared" si="2"/>
        <v>0</v>
      </c>
      <c r="D33" s="218"/>
      <c r="E33" s="218"/>
      <c r="F33" s="218"/>
      <c r="G33" s="219"/>
      <c r="H33" s="219"/>
      <c r="I33" s="218"/>
      <c r="J33" s="218"/>
      <c r="K33" s="218"/>
      <c r="L33" s="218"/>
      <c r="M33" s="218"/>
      <c r="N33" s="219"/>
      <c r="O33" s="219"/>
      <c r="P33" s="218"/>
      <c r="Q33" s="218"/>
      <c r="R33" s="218"/>
      <c r="S33" s="218"/>
      <c r="T33" s="218"/>
      <c r="U33" s="219"/>
      <c r="V33" s="219"/>
      <c r="W33" s="218"/>
      <c r="X33" s="218"/>
      <c r="Y33" s="218"/>
      <c r="Z33" s="218"/>
      <c r="AA33" s="218"/>
      <c r="AB33" s="219"/>
      <c r="AC33" s="219"/>
      <c r="AD33" s="218"/>
      <c r="AE33" s="218"/>
      <c r="AF33" s="218"/>
      <c r="AG33" s="218"/>
      <c r="AH33" s="220"/>
    </row>
    <row r="34" spans="1:34" outlineLevel="1" x14ac:dyDescent="0.3">
      <c r="A34" s="239">
        <f t="shared" si="1"/>
        <v>43024</v>
      </c>
      <c r="B34" s="58"/>
      <c r="C34" s="59">
        <f t="shared" si="2"/>
        <v>0</v>
      </c>
      <c r="D34" s="218"/>
      <c r="E34" s="218"/>
      <c r="F34" s="218"/>
      <c r="G34" s="219"/>
      <c r="H34" s="219"/>
      <c r="I34" s="218"/>
      <c r="J34" s="218"/>
      <c r="K34" s="218"/>
      <c r="L34" s="218"/>
      <c r="M34" s="218"/>
      <c r="N34" s="219"/>
      <c r="O34" s="219"/>
      <c r="P34" s="218"/>
      <c r="Q34" s="218"/>
      <c r="R34" s="218"/>
      <c r="S34" s="218"/>
      <c r="T34" s="218"/>
      <c r="U34" s="219"/>
      <c r="V34" s="219"/>
      <c r="W34" s="218"/>
      <c r="X34" s="218"/>
      <c r="Y34" s="218"/>
      <c r="Z34" s="218"/>
      <c r="AA34" s="218"/>
      <c r="AB34" s="219"/>
      <c r="AC34" s="219"/>
      <c r="AD34" s="218"/>
      <c r="AE34" s="218"/>
      <c r="AF34" s="218"/>
      <c r="AG34" s="218"/>
      <c r="AH34" s="220"/>
    </row>
    <row r="35" spans="1:34" outlineLevel="1" x14ac:dyDescent="0.3">
      <c r="A35" s="239">
        <f t="shared" si="1"/>
        <v>43031</v>
      </c>
      <c r="B35" s="58"/>
      <c r="C35" s="59">
        <f t="shared" si="2"/>
        <v>0</v>
      </c>
      <c r="D35" s="218"/>
      <c r="E35" s="218"/>
      <c r="F35" s="218"/>
      <c r="G35" s="219"/>
      <c r="H35" s="219"/>
      <c r="I35" s="218"/>
      <c r="J35" s="218"/>
      <c r="K35" s="218"/>
      <c r="L35" s="218"/>
      <c r="M35" s="218"/>
      <c r="N35" s="219"/>
      <c r="O35" s="219"/>
      <c r="P35" s="218"/>
      <c r="Q35" s="218"/>
      <c r="R35" s="218"/>
      <c r="S35" s="218"/>
      <c r="T35" s="218"/>
      <c r="U35" s="219"/>
      <c r="V35" s="219"/>
      <c r="W35" s="218"/>
      <c r="X35" s="218"/>
      <c r="Y35" s="218"/>
      <c r="Z35" s="218"/>
      <c r="AA35" s="218"/>
      <c r="AB35" s="219"/>
      <c r="AC35" s="219"/>
      <c r="AD35" s="218"/>
      <c r="AE35" s="218"/>
      <c r="AF35" s="218"/>
      <c r="AG35" s="218"/>
      <c r="AH35" s="220"/>
    </row>
    <row r="36" spans="1:34" outlineLevel="1" x14ac:dyDescent="0.3">
      <c r="A36" s="239">
        <f t="shared" si="1"/>
        <v>43038</v>
      </c>
      <c r="B36" s="58"/>
      <c r="C36" s="59">
        <f t="shared" si="2"/>
        <v>0</v>
      </c>
      <c r="D36" s="218"/>
      <c r="E36" s="218"/>
      <c r="F36" s="218"/>
      <c r="G36" s="219"/>
      <c r="H36" s="219"/>
      <c r="I36" s="218"/>
      <c r="J36" s="218"/>
      <c r="K36" s="218"/>
      <c r="L36" s="218"/>
      <c r="M36" s="218"/>
      <c r="N36" s="219"/>
      <c r="O36" s="219"/>
      <c r="P36" s="218"/>
      <c r="Q36" s="218"/>
      <c r="R36" s="218"/>
      <c r="S36" s="218"/>
      <c r="T36" s="218"/>
      <c r="U36" s="219"/>
      <c r="V36" s="219"/>
      <c r="W36" s="218"/>
      <c r="X36" s="218"/>
      <c r="Y36" s="218"/>
      <c r="Z36" s="218"/>
      <c r="AA36" s="218"/>
      <c r="AB36" s="219"/>
      <c r="AC36" s="219"/>
      <c r="AD36" s="218"/>
      <c r="AE36" s="218"/>
      <c r="AF36" s="218"/>
      <c r="AG36" s="218"/>
      <c r="AH36" s="220"/>
    </row>
    <row r="37" spans="1:34" outlineLevel="1" x14ac:dyDescent="0.3">
      <c r="A37" s="239">
        <f t="shared" si="1"/>
        <v>43045</v>
      </c>
      <c r="B37" s="58"/>
      <c r="C37" s="59">
        <f t="shared" si="2"/>
        <v>0</v>
      </c>
      <c r="D37" s="218"/>
      <c r="E37" s="218"/>
      <c r="F37" s="218"/>
      <c r="G37" s="219"/>
      <c r="H37" s="219"/>
      <c r="I37" s="218"/>
      <c r="J37" s="218"/>
      <c r="K37" s="218"/>
      <c r="L37" s="218"/>
      <c r="M37" s="218"/>
      <c r="N37" s="219"/>
      <c r="O37" s="219"/>
      <c r="P37" s="218"/>
      <c r="Q37" s="218"/>
      <c r="R37" s="218"/>
      <c r="S37" s="218"/>
      <c r="T37" s="218"/>
      <c r="U37" s="219"/>
      <c r="V37" s="219"/>
      <c r="W37" s="218"/>
      <c r="X37" s="218"/>
      <c r="Y37" s="218"/>
      <c r="Z37" s="218"/>
      <c r="AA37" s="218"/>
      <c r="AB37" s="219"/>
      <c r="AC37" s="219"/>
      <c r="AD37" s="218"/>
      <c r="AE37" s="218"/>
      <c r="AF37" s="218"/>
      <c r="AG37" s="218"/>
      <c r="AH37" s="220"/>
    </row>
    <row r="38" spans="1:34" outlineLevel="1" x14ac:dyDescent="0.3">
      <c r="A38" s="239">
        <f t="shared" si="1"/>
        <v>43052</v>
      </c>
      <c r="B38" s="58"/>
      <c r="C38" s="59">
        <f t="shared" si="2"/>
        <v>0</v>
      </c>
      <c r="D38" s="218"/>
      <c r="E38" s="218"/>
      <c r="F38" s="218"/>
      <c r="G38" s="219"/>
      <c r="H38" s="219"/>
      <c r="I38" s="218"/>
      <c r="J38" s="218"/>
      <c r="K38" s="218"/>
      <c r="L38" s="218"/>
      <c r="M38" s="218"/>
      <c r="N38" s="219"/>
      <c r="O38" s="219"/>
      <c r="P38" s="218"/>
      <c r="Q38" s="218"/>
      <c r="R38" s="218"/>
      <c r="S38" s="218"/>
      <c r="T38" s="218"/>
      <c r="U38" s="219"/>
      <c r="V38" s="219"/>
      <c r="W38" s="218"/>
      <c r="X38" s="218"/>
      <c r="Y38" s="218"/>
      <c r="Z38" s="218"/>
      <c r="AA38" s="218"/>
      <c r="AB38" s="219"/>
      <c r="AC38" s="219"/>
      <c r="AD38" s="218"/>
      <c r="AE38" s="218"/>
      <c r="AF38" s="218"/>
      <c r="AG38" s="218"/>
      <c r="AH38" s="220"/>
    </row>
    <row r="39" spans="1:34" outlineLevel="1" x14ac:dyDescent="0.3">
      <c r="A39" s="239">
        <f t="shared" si="1"/>
        <v>43059</v>
      </c>
      <c r="B39" s="58"/>
      <c r="C39" s="59">
        <f t="shared" si="2"/>
        <v>0</v>
      </c>
      <c r="D39" s="218"/>
      <c r="E39" s="218"/>
      <c r="F39" s="218"/>
      <c r="G39" s="219"/>
      <c r="H39" s="219"/>
      <c r="I39" s="218"/>
      <c r="J39" s="218"/>
      <c r="K39" s="218"/>
      <c r="L39" s="218"/>
      <c r="M39" s="218"/>
      <c r="N39" s="219"/>
      <c r="O39" s="219"/>
      <c r="P39" s="218"/>
      <c r="Q39" s="218"/>
      <c r="R39" s="218"/>
      <c r="S39" s="218"/>
      <c r="T39" s="218"/>
      <c r="U39" s="219"/>
      <c r="V39" s="219"/>
      <c r="W39" s="218"/>
      <c r="X39" s="218"/>
      <c r="Y39" s="218"/>
      <c r="Z39" s="218"/>
      <c r="AA39" s="218"/>
      <c r="AB39" s="219"/>
      <c r="AC39" s="219"/>
      <c r="AD39" s="218"/>
      <c r="AE39" s="218"/>
      <c r="AF39" s="218"/>
      <c r="AG39" s="218"/>
      <c r="AH39" s="220"/>
    </row>
    <row r="40" spans="1:34" outlineLevel="1" x14ac:dyDescent="0.3">
      <c r="A40" s="240">
        <f t="shared" si="1"/>
        <v>43066</v>
      </c>
      <c r="B40" s="58"/>
      <c r="C40" s="242">
        <f t="shared" si="2"/>
        <v>0</v>
      </c>
      <c r="D40" s="222"/>
      <c r="E40" s="222"/>
      <c r="F40" s="222"/>
      <c r="G40" s="219"/>
      <c r="H40" s="219"/>
      <c r="I40" s="222"/>
      <c r="J40" s="222"/>
      <c r="K40" s="222"/>
      <c r="L40" s="222"/>
      <c r="M40" s="222"/>
      <c r="N40" s="219"/>
      <c r="O40" s="219"/>
      <c r="P40" s="222"/>
      <c r="Q40" s="222"/>
      <c r="R40" s="222"/>
      <c r="S40" s="222"/>
      <c r="T40" s="222"/>
      <c r="U40" s="219"/>
      <c r="V40" s="219"/>
      <c r="W40" s="222"/>
      <c r="X40" s="222"/>
      <c r="Y40" s="222"/>
      <c r="Z40" s="222"/>
      <c r="AA40" s="222"/>
      <c r="AB40" s="223"/>
      <c r="AC40" s="223"/>
      <c r="AD40" s="222"/>
      <c r="AE40" s="222"/>
      <c r="AF40" s="222"/>
      <c r="AG40" s="222"/>
      <c r="AH40" s="224"/>
    </row>
    <row r="41" spans="1:34" x14ac:dyDescent="0.3">
      <c r="A41" s="57"/>
      <c r="B41" s="38"/>
      <c r="C41" s="67">
        <f>SUM(C27:C40)</f>
        <v>0</v>
      </c>
      <c r="D41" s="67">
        <f t="shared" ref="D41:AH41" si="3">SUM(D27:D40)</f>
        <v>0</v>
      </c>
      <c r="E41" s="67">
        <f t="shared" si="3"/>
        <v>0</v>
      </c>
      <c r="F41" s="67">
        <f t="shared" si="3"/>
        <v>0</v>
      </c>
      <c r="G41" s="67">
        <f t="shared" si="3"/>
        <v>0</v>
      </c>
      <c r="H41" s="67">
        <f t="shared" si="3"/>
        <v>0</v>
      </c>
      <c r="I41" s="67">
        <f t="shared" si="3"/>
        <v>0</v>
      </c>
      <c r="J41" s="67">
        <f t="shared" si="3"/>
        <v>0</v>
      </c>
      <c r="K41" s="67">
        <f t="shared" si="3"/>
        <v>0</v>
      </c>
      <c r="L41" s="67">
        <f t="shared" si="3"/>
        <v>0</v>
      </c>
      <c r="M41" s="67">
        <f t="shared" si="3"/>
        <v>0</v>
      </c>
      <c r="N41" s="67">
        <f t="shared" si="3"/>
        <v>0</v>
      </c>
      <c r="O41" s="67">
        <f t="shared" si="3"/>
        <v>0</v>
      </c>
      <c r="P41" s="67">
        <f t="shared" si="3"/>
        <v>0</v>
      </c>
      <c r="Q41" s="67">
        <f t="shared" si="3"/>
        <v>0</v>
      </c>
      <c r="R41" s="67">
        <f t="shared" si="3"/>
        <v>0</v>
      </c>
      <c r="S41" s="67">
        <f t="shared" si="3"/>
        <v>0</v>
      </c>
      <c r="T41" s="67">
        <f t="shared" si="3"/>
        <v>0</v>
      </c>
      <c r="U41" s="67">
        <f t="shared" si="3"/>
        <v>0</v>
      </c>
      <c r="V41" s="67">
        <f t="shared" si="3"/>
        <v>0</v>
      </c>
      <c r="W41" s="67">
        <f t="shared" si="3"/>
        <v>0</v>
      </c>
      <c r="X41" s="67">
        <f t="shared" si="3"/>
        <v>0</v>
      </c>
      <c r="Y41" s="67">
        <f t="shared" si="3"/>
        <v>0</v>
      </c>
      <c r="Z41" s="67">
        <f t="shared" si="3"/>
        <v>0</v>
      </c>
      <c r="AA41" s="67">
        <f t="shared" si="3"/>
        <v>0</v>
      </c>
      <c r="AB41" s="67">
        <f t="shared" si="3"/>
        <v>0</v>
      </c>
      <c r="AC41" s="67">
        <f t="shared" si="3"/>
        <v>0</v>
      </c>
      <c r="AD41" s="67">
        <f t="shared" si="3"/>
        <v>0</v>
      </c>
      <c r="AE41" s="67">
        <f t="shared" si="3"/>
        <v>0</v>
      </c>
      <c r="AF41" s="67">
        <f t="shared" si="3"/>
        <v>0</v>
      </c>
      <c r="AG41" s="67">
        <f t="shared" si="3"/>
        <v>0</v>
      </c>
      <c r="AH41" s="67">
        <f t="shared" si="3"/>
        <v>0</v>
      </c>
    </row>
    <row r="44" spans="1:34" x14ac:dyDescent="0.3">
      <c r="C44" s="68">
        <f>A27</f>
        <v>42975</v>
      </c>
      <c r="D44" s="68">
        <f>C44+7</f>
        <v>42982</v>
      </c>
      <c r="E44" s="68">
        <f t="shared" ref="E44:K44" si="4">D44+7</f>
        <v>42989</v>
      </c>
      <c r="F44" s="68">
        <f t="shared" si="4"/>
        <v>42996</v>
      </c>
      <c r="G44" s="68">
        <f t="shared" si="4"/>
        <v>43003</v>
      </c>
      <c r="H44" s="68">
        <f t="shared" si="4"/>
        <v>43010</v>
      </c>
      <c r="I44" s="68">
        <f t="shared" si="4"/>
        <v>43017</v>
      </c>
      <c r="J44" s="68">
        <f t="shared" si="4"/>
        <v>43024</v>
      </c>
      <c r="K44" s="68">
        <f t="shared" si="4"/>
        <v>43031</v>
      </c>
      <c r="L44" s="68">
        <f>K44+7</f>
        <v>43038</v>
      </c>
      <c r="M44" s="68">
        <f t="shared" ref="M44:T44" si="5">L44+7</f>
        <v>43045</v>
      </c>
      <c r="N44" s="68">
        <f t="shared" si="5"/>
        <v>43052</v>
      </c>
      <c r="O44" s="68">
        <f t="shared" si="5"/>
        <v>43059</v>
      </c>
      <c r="P44" s="68">
        <f t="shared" si="5"/>
        <v>43066</v>
      </c>
      <c r="Q44" s="68">
        <f t="shared" si="5"/>
        <v>43073</v>
      </c>
      <c r="R44" s="68">
        <f t="shared" si="5"/>
        <v>43080</v>
      </c>
      <c r="S44" s="68">
        <f t="shared" si="5"/>
        <v>43087</v>
      </c>
      <c r="T44" s="68">
        <f t="shared" si="5"/>
        <v>43094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  <c r="AH46" s="209"/>
    </row>
    <row r="47" spans="1:34" x14ac:dyDescent="0.3">
      <c r="A47" s="447" t="s">
        <v>32</v>
      </c>
      <c r="B47" s="448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  <c r="AH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  <c r="AH48" s="77"/>
    </row>
    <row r="49" spans="1:34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  <c r="AH49" s="80"/>
    </row>
    <row r="50" spans="1:34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  <c r="AH50" s="80"/>
    </row>
    <row r="51" spans="1:34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  <c r="AH51" s="80"/>
    </row>
    <row r="52" spans="1:34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  <c r="AF52" s="80"/>
      <c r="AG52" s="83"/>
      <c r="AH52" s="80"/>
    </row>
    <row r="53" spans="1:34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  <c r="AF53" s="80"/>
      <c r="AG53" s="83"/>
      <c r="AH53" s="80"/>
    </row>
    <row r="54" spans="1:34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4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4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4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  <c r="AH59" s="48">
        <v>31</v>
      </c>
    </row>
    <row r="60" spans="1:34" s="87" customFormat="1" x14ac:dyDescent="0.3">
      <c r="A60" s="51" t="s">
        <v>29</v>
      </c>
      <c r="B60" s="52"/>
      <c r="C60" s="105">
        <f>SUM(D60:AH60)</f>
        <v>140639</v>
      </c>
      <c r="D60" s="55">
        <f t="shared" ref="D60:AH68" si="6">D8*D112</f>
        <v>4320</v>
      </c>
      <c r="E60" s="55">
        <f t="shared" si="6"/>
        <v>4320</v>
      </c>
      <c r="F60" s="55">
        <f t="shared" si="6"/>
        <v>4320</v>
      </c>
      <c r="G60" s="55">
        <f t="shared" si="6"/>
        <v>5775</v>
      </c>
      <c r="H60" s="55">
        <f t="shared" si="6"/>
        <v>5775</v>
      </c>
      <c r="I60" s="55">
        <f t="shared" si="6"/>
        <v>4320</v>
      </c>
      <c r="J60" s="55">
        <f t="shared" si="6"/>
        <v>4320</v>
      </c>
      <c r="K60" s="55">
        <f t="shared" si="6"/>
        <v>4320</v>
      </c>
      <c r="L60" s="55">
        <f t="shared" si="6"/>
        <v>4320</v>
      </c>
      <c r="M60" s="55">
        <f t="shared" si="6"/>
        <v>4320</v>
      </c>
      <c r="N60" s="55">
        <f t="shared" si="6"/>
        <v>5670</v>
      </c>
      <c r="O60" s="55">
        <f t="shared" si="6"/>
        <v>5775</v>
      </c>
      <c r="P60" s="55">
        <f t="shared" si="6"/>
        <v>4320</v>
      </c>
      <c r="Q60" s="55">
        <f t="shared" si="6"/>
        <v>4320</v>
      </c>
      <c r="R60" s="55">
        <f t="shared" si="6"/>
        <v>4320</v>
      </c>
      <c r="S60" s="55">
        <f t="shared" si="6"/>
        <v>4320</v>
      </c>
      <c r="T60" s="55">
        <f t="shared" si="6"/>
        <v>4320</v>
      </c>
      <c r="U60" s="55">
        <f t="shared" si="6"/>
        <v>5800</v>
      </c>
      <c r="V60" s="55">
        <f t="shared" si="6"/>
        <v>5800</v>
      </c>
      <c r="W60" s="55">
        <f t="shared" si="6"/>
        <v>4320</v>
      </c>
      <c r="X60" s="55">
        <f t="shared" si="6"/>
        <v>4320</v>
      </c>
      <c r="Y60" s="55">
        <f t="shared" si="6"/>
        <v>4320</v>
      </c>
      <c r="Z60" s="55">
        <f t="shared" si="6"/>
        <v>4320</v>
      </c>
      <c r="AA60" s="55">
        <f t="shared" si="6"/>
        <v>4320</v>
      </c>
      <c r="AB60" s="55">
        <f t="shared" si="6"/>
        <v>5684</v>
      </c>
      <c r="AC60" s="55">
        <f t="shared" si="6"/>
        <v>5800</v>
      </c>
      <c r="AD60" s="55">
        <f t="shared" si="6"/>
        <v>3360</v>
      </c>
      <c r="AE60" s="55">
        <f t="shared" si="6"/>
        <v>3360</v>
      </c>
      <c r="AF60" s="55">
        <f t="shared" si="6"/>
        <v>3360</v>
      </c>
      <c r="AG60" s="55">
        <f t="shared" si="6"/>
        <v>3360</v>
      </c>
      <c r="AH60" s="55">
        <f t="shared" si="6"/>
        <v>3360</v>
      </c>
    </row>
    <row r="61" spans="1:34" hidden="1" x14ac:dyDescent="0.3">
      <c r="A61" s="57">
        <f t="shared" ref="A61:A92" si="7">+A9</f>
        <v>42102</v>
      </c>
      <c r="B61" s="58"/>
      <c r="C61" s="59">
        <f>SUM(D61:AH61)</f>
        <v>89737.002100000027</v>
      </c>
      <c r="D61" s="61">
        <f t="shared" si="6"/>
        <v>0</v>
      </c>
      <c r="E61" s="63">
        <f t="shared" si="6"/>
        <v>0</v>
      </c>
      <c r="F61" s="63">
        <f t="shared" si="6"/>
        <v>5722.0009</v>
      </c>
      <c r="G61" s="61">
        <f t="shared" si="6"/>
        <v>5722.0009</v>
      </c>
      <c r="H61" s="61">
        <f t="shared" si="6"/>
        <v>5722.0009</v>
      </c>
      <c r="I61" s="62">
        <f t="shared" si="6"/>
        <v>260</v>
      </c>
      <c r="J61" s="62">
        <f t="shared" si="6"/>
        <v>90</v>
      </c>
      <c r="K61" s="61">
        <f t="shared" si="6"/>
        <v>180</v>
      </c>
      <c r="L61" s="63">
        <f t="shared" si="6"/>
        <v>180</v>
      </c>
      <c r="M61" s="63">
        <f t="shared" si="6"/>
        <v>250.20000000000002</v>
      </c>
      <c r="N61" s="61">
        <f t="shared" si="6"/>
        <v>204.7</v>
      </c>
      <c r="O61" s="61">
        <f t="shared" si="6"/>
        <v>434.7</v>
      </c>
      <c r="P61" s="62">
        <f t="shared" si="6"/>
        <v>250.20000000000002</v>
      </c>
      <c r="Q61" s="62">
        <f t="shared" si="6"/>
        <v>340.2</v>
      </c>
      <c r="R61" s="61">
        <f t="shared" si="6"/>
        <v>340.2</v>
      </c>
      <c r="S61" s="63">
        <f t="shared" si="6"/>
        <v>1665</v>
      </c>
      <c r="T61" s="63">
        <f t="shared" si="6"/>
        <v>4310.9993999999997</v>
      </c>
      <c r="U61" s="61">
        <f t="shared" si="6"/>
        <v>4560.9992999999995</v>
      </c>
      <c r="V61" s="61">
        <f t="shared" si="6"/>
        <v>9005.7990000000009</v>
      </c>
      <c r="W61" s="62">
        <f t="shared" si="6"/>
        <v>3906.8002999999999</v>
      </c>
      <c r="X61" s="62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  <c r="AF61" s="61">
        <f t="shared" si="6"/>
        <v>7358.0499999999993</v>
      </c>
      <c r="AG61" s="63">
        <f t="shared" si="6"/>
        <v>7358.0499999999993</v>
      </c>
      <c r="AH61" s="63">
        <f t="shared" si="6"/>
        <v>6782.05</v>
      </c>
    </row>
    <row r="62" spans="1:34" hidden="1" x14ac:dyDescent="0.3">
      <c r="A62" s="57">
        <f t="shared" si="7"/>
        <v>42123</v>
      </c>
      <c r="B62" s="58"/>
      <c r="C62" s="59">
        <f t="shared" ref="C62:C79" si="8">SUM(D62:AH62)</f>
        <v>97447.992199999979</v>
      </c>
      <c r="D62" s="61">
        <f t="shared" si="6"/>
        <v>110</v>
      </c>
      <c r="E62" s="63">
        <f t="shared" si="6"/>
        <v>110</v>
      </c>
      <c r="F62" s="63">
        <f t="shared" si="6"/>
        <v>5831.9975999999997</v>
      </c>
      <c r="G62" s="61">
        <f t="shared" si="6"/>
        <v>5856.9965999999995</v>
      </c>
      <c r="H62" s="61">
        <f t="shared" si="6"/>
        <v>5856.9965999999995</v>
      </c>
      <c r="I62" s="62">
        <f t="shared" si="6"/>
        <v>369.99989999999997</v>
      </c>
      <c r="J62" s="62">
        <f t="shared" si="6"/>
        <v>200</v>
      </c>
      <c r="K62" s="61">
        <f t="shared" si="6"/>
        <v>290.00010000000003</v>
      </c>
      <c r="L62" s="63">
        <f t="shared" si="6"/>
        <v>290.00010000000003</v>
      </c>
      <c r="M62" s="63">
        <f t="shared" si="6"/>
        <v>360.2</v>
      </c>
      <c r="N62" s="61">
        <f t="shared" si="6"/>
        <v>339.69990000000001</v>
      </c>
      <c r="O62" s="61">
        <f t="shared" si="6"/>
        <v>764.7</v>
      </c>
      <c r="P62" s="62">
        <f t="shared" si="6"/>
        <v>360.2</v>
      </c>
      <c r="Q62" s="62">
        <f t="shared" si="6"/>
        <v>450.20000000000005</v>
      </c>
      <c r="R62" s="61">
        <f t="shared" si="6"/>
        <v>450.20000000000005</v>
      </c>
      <c r="S62" s="63">
        <f t="shared" si="6"/>
        <v>1355</v>
      </c>
      <c r="T62" s="63">
        <f t="shared" si="6"/>
        <v>4231.0007999999998</v>
      </c>
      <c r="U62" s="61">
        <f t="shared" si="6"/>
        <v>4481.0007000000005</v>
      </c>
      <c r="V62" s="61">
        <f t="shared" si="6"/>
        <v>8905.7991000000002</v>
      </c>
      <c r="W62" s="62">
        <f t="shared" si="6"/>
        <v>4091.7996000000003</v>
      </c>
      <c r="X62" s="62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  <c r="AF62" s="61">
        <f t="shared" si="6"/>
        <v>6324.0497999999998</v>
      </c>
      <c r="AG62" s="63">
        <f t="shared" si="6"/>
        <v>6324.0497999999998</v>
      </c>
      <c r="AH62" s="63">
        <f t="shared" si="6"/>
        <v>5748.0502000000006</v>
      </c>
    </row>
    <row r="63" spans="1:34" hidden="1" outlineLevel="1" x14ac:dyDescent="0.3">
      <c r="A63" s="57">
        <f t="shared" si="7"/>
        <v>42142</v>
      </c>
      <c r="B63" s="58"/>
      <c r="C63" s="59">
        <f t="shared" si="8"/>
        <v>107430.02539999998</v>
      </c>
      <c r="D63" s="61">
        <f t="shared" si="6"/>
        <v>0</v>
      </c>
      <c r="E63" s="63">
        <f t="shared" si="6"/>
        <v>0</v>
      </c>
      <c r="F63" s="63">
        <f t="shared" si="6"/>
        <v>5722</v>
      </c>
      <c r="G63" s="61">
        <f t="shared" si="6"/>
        <v>5856.9965999999995</v>
      </c>
      <c r="H63" s="61">
        <f t="shared" si="6"/>
        <v>6257.0003999999999</v>
      </c>
      <c r="I63" s="62">
        <f t="shared" si="6"/>
        <v>349.99979999999999</v>
      </c>
      <c r="J63" s="62">
        <f t="shared" si="6"/>
        <v>90</v>
      </c>
      <c r="K63" s="61">
        <f t="shared" si="6"/>
        <v>180</v>
      </c>
      <c r="L63" s="63">
        <f t="shared" si="6"/>
        <v>180</v>
      </c>
      <c r="M63" s="63">
        <f t="shared" si="6"/>
        <v>250.20000000000002</v>
      </c>
      <c r="N63" s="61">
        <f t="shared" si="6"/>
        <v>204.7</v>
      </c>
      <c r="O63" s="61">
        <f t="shared" si="6"/>
        <v>614.70000000000005</v>
      </c>
      <c r="P63" s="62">
        <f t="shared" si="6"/>
        <v>250.20000000000002</v>
      </c>
      <c r="Q63" s="62">
        <f t="shared" si="6"/>
        <v>340.2</v>
      </c>
      <c r="R63" s="61">
        <f t="shared" si="6"/>
        <v>430.20000000000005</v>
      </c>
      <c r="S63" s="63">
        <f t="shared" si="6"/>
        <v>1379.9994999999999</v>
      </c>
      <c r="T63" s="63">
        <f t="shared" si="6"/>
        <v>4515.0012000000006</v>
      </c>
      <c r="U63" s="61">
        <f t="shared" si="6"/>
        <v>4694.9988000000003</v>
      </c>
      <c r="V63" s="61">
        <f t="shared" si="6"/>
        <v>8849.8014000000003</v>
      </c>
      <c r="W63" s="62">
        <f t="shared" si="6"/>
        <v>3791.7997</v>
      </c>
      <c r="X63" s="62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  <c r="AF63" s="61">
        <f t="shared" si="6"/>
        <v>6324.0497999999998</v>
      </c>
      <c r="AG63" s="63">
        <f t="shared" si="6"/>
        <v>6324.0497999999998</v>
      </c>
      <c r="AH63" s="63">
        <f t="shared" si="6"/>
        <v>5748.0502000000006</v>
      </c>
    </row>
    <row r="64" spans="1:34" hidden="1" outlineLevel="1" x14ac:dyDescent="0.3">
      <c r="A64" s="57">
        <f t="shared" si="7"/>
        <v>42157</v>
      </c>
      <c r="B64" s="58"/>
      <c r="C64" s="59">
        <f t="shared" si="8"/>
        <v>114418.57330000002</v>
      </c>
      <c r="D64" s="61">
        <f t="shared" si="6"/>
        <v>0</v>
      </c>
      <c r="E64" s="63">
        <f t="shared" si="6"/>
        <v>0</v>
      </c>
      <c r="F64" s="63">
        <f t="shared" si="6"/>
        <v>5722</v>
      </c>
      <c r="G64" s="61">
        <f t="shared" si="6"/>
        <v>5856.9965999999995</v>
      </c>
      <c r="H64" s="61">
        <f t="shared" si="6"/>
        <v>6257.0003999999999</v>
      </c>
      <c r="I64" s="62">
        <f t="shared" si="6"/>
        <v>349.99979999999999</v>
      </c>
      <c r="J64" s="62">
        <f t="shared" si="6"/>
        <v>90</v>
      </c>
      <c r="K64" s="61">
        <f t="shared" si="6"/>
        <v>180</v>
      </c>
      <c r="L64" s="63">
        <f t="shared" si="6"/>
        <v>270</v>
      </c>
      <c r="M64" s="63">
        <f t="shared" si="6"/>
        <v>2548.1987999999997</v>
      </c>
      <c r="N64" s="61">
        <f t="shared" si="6"/>
        <v>294.69990000000001</v>
      </c>
      <c r="O64" s="61">
        <f t="shared" si="6"/>
        <v>1049.6997000000001</v>
      </c>
      <c r="P64" s="62">
        <f t="shared" si="6"/>
        <v>755.2</v>
      </c>
      <c r="Q64" s="62">
        <f t="shared" si="6"/>
        <v>575.2002</v>
      </c>
      <c r="R64" s="61">
        <f t="shared" si="6"/>
        <v>575.2002</v>
      </c>
      <c r="S64" s="63">
        <f t="shared" si="6"/>
        <v>1520.0004000000001</v>
      </c>
      <c r="T64" s="63">
        <f t="shared" si="6"/>
        <v>4729.9985999999999</v>
      </c>
      <c r="U64" s="61">
        <f t="shared" si="6"/>
        <v>4779.9988000000003</v>
      </c>
      <c r="V64" s="61">
        <f t="shared" si="6"/>
        <v>8849.8014000000003</v>
      </c>
      <c r="W64" s="62">
        <f t="shared" si="6"/>
        <v>3791.7997</v>
      </c>
      <c r="X64" s="62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  <c r="AF64" s="61">
        <f t="shared" si="6"/>
        <v>7217.05</v>
      </c>
      <c r="AG64" s="63">
        <f t="shared" si="6"/>
        <v>6944.0496999999996</v>
      </c>
      <c r="AH64" s="63">
        <f t="shared" si="6"/>
        <v>6368.0508</v>
      </c>
    </row>
    <row r="65" spans="1:34" hidden="1" outlineLevel="1" x14ac:dyDescent="0.3">
      <c r="A65" s="57">
        <f t="shared" si="7"/>
        <v>42172</v>
      </c>
      <c r="B65" s="58"/>
      <c r="C65" s="59">
        <f t="shared" si="8"/>
        <v>148199.43849999996</v>
      </c>
      <c r="D65" s="61">
        <f t="shared" si="6"/>
        <v>63</v>
      </c>
      <c r="E65" s="63">
        <f t="shared" si="6"/>
        <v>0</v>
      </c>
      <c r="F65" s="63">
        <f t="shared" si="6"/>
        <v>5722</v>
      </c>
      <c r="G65" s="61">
        <f t="shared" si="6"/>
        <v>5856.9965999999995</v>
      </c>
      <c r="H65" s="61">
        <f t="shared" si="6"/>
        <v>6367.0015000000003</v>
      </c>
      <c r="I65" s="62">
        <f t="shared" si="6"/>
        <v>520</v>
      </c>
      <c r="J65" s="62">
        <f t="shared" si="6"/>
        <v>260.00010000000003</v>
      </c>
      <c r="K65" s="61">
        <f t="shared" si="6"/>
        <v>180</v>
      </c>
      <c r="L65" s="63">
        <f t="shared" si="6"/>
        <v>270</v>
      </c>
      <c r="M65" s="63">
        <f t="shared" si="6"/>
        <v>2638.1995999999999</v>
      </c>
      <c r="N65" s="61">
        <f t="shared" si="6"/>
        <v>604.70000000000005</v>
      </c>
      <c r="O65" s="61">
        <f t="shared" si="6"/>
        <v>1239.7</v>
      </c>
      <c r="P65" s="62">
        <f t="shared" si="6"/>
        <v>515.2002</v>
      </c>
      <c r="Q65" s="62">
        <f t="shared" si="6"/>
        <v>7165.1970000000001</v>
      </c>
      <c r="R65" s="61">
        <f t="shared" si="6"/>
        <v>7235.3994999999995</v>
      </c>
      <c r="S65" s="63">
        <f t="shared" si="6"/>
        <v>1264.1002000000001</v>
      </c>
      <c r="T65" s="63">
        <f t="shared" si="6"/>
        <v>4412.1594999999998</v>
      </c>
      <c r="U65" s="61">
        <f t="shared" si="6"/>
        <v>4319.6009999999997</v>
      </c>
      <c r="V65" s="61">
        <f t="shared" si="6"/>
        <v>10285.3992</v>
      </c>
      <c r="W65" s="62">
        <f t="shared" si="6"/>
        <v>5717.4002</v>
      </c>
      <c r="X65" s="62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  <c r="AF65" s="61">
        <f t="shared" si="6"/>
        <v>9046.0499999999993</v>
      </c>
      <c r="AG65" s="63">
        <f t="shared" si="6"/>
        <v>9208.0499999999993</v>
      </c>
      <c r="AH65" s="63">
        <f t="shared" si="6"/>
        <v>8632.0511999999999</v>
      </c>
    </row>
    <row r="66" spans="1:34" hidden="1" outlineLevel="1" x14ac:dyDescent="0.3">
      <c r="A66" s="57">
        <f t="shared" si="7"/>
        <v>42193</v>
      </c>
      <c r="B66" s="58"/>
      <c r="C66" s="59">
        <f>SUM(D66:AH66)</f>
        <v>153774.6464</v>
      </c>
      <c r="D66" s="61">
        <f t="shared" si="6"/>
        <v>153</v>
      </c>
      <c r="E66" s="63">
        <f t="shared" si="6"/>
        <v>90</v>
      </c>
      <c r="F66" s="63">
        <f t="shared" si="6"/>
        <v>5877.0036</v>
      </c>
      <c r="G66" s="61">
        <f t="shared" si="6"/>
        <v>5856.9965999999995</v>
      </c>
      <c r="H66" s="61">
        <f t="shared" si="6"/>
        <v>6367.0015000000003</v>
      </c>
      <c r="I66" s="62">
        <f t="shared" si="6"/>
        <v>695</v>
      </c>
      <c r="J66" s="62">
        <f t="shared" si="6"/>
        <v>544.99979999999994</v>
      </c>
      <c r="K66" s="61">
        <f t="shared" si="6"/>
        <v>290.00010000000003</v>
      </c>
      <c r="L66" s="63">
        <f t="shared" si="6"/>
        <v>380</v>
      </c>
      <c r="M66" s="63">
        <f t="shared" si="6"/>
        <v>540.19979999999998</v>
      </c>
      <c r="N66" s="61">
        <f t="shared" si="6"/>
        <v>874.69970000000001</v>
      </c>
      <c r="O66" s="61">
        <f t="shared" si="6"/>
        <v>1629.6995000000002</v>
      </c>
      <c r="P66" s="62">
        <f t="shared" si="6"/>
        <v>800.19990000000007</v>
      </c>
      <c r="Q66" s="62">
        <f t="shared" si="6"/>
        <v>9065.2001999999993</v>
      </c>
      <c r="R66" s="61">
        <f t="shared" si="6"/>
        <v>9135.3994999999995</v>
      </c>
      <c r="S66" s="63">
        <f t="shared" si="6"/>
        <v>489.10019999999997</v>
      </c>
      <c r="T66" s="63">
        <f t="shared" si="6"/>
        <v>3637.1610000000001</v>
      </c>
      <c r="U66" s="61">
        <f t="shared" si="6"/>
        <v>3544.6012000000001</v>
      </c>
      <c r="V66" s="61">
        <f t="shared" si="6"/>
        <v>9493.4</v>
      </c>
      <c r="W66" s="62">
        <f t="shared" si="6"/>
        <v>4925.3999999999996</v>
      </c>
      <c r="X66" s="62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  <c r="AF66" s="61">
        <f t="shared" si="6"/>
        <v>9424.0509999999995</v>
      </c>
      <c r="AG66" s="63">
        <f t="shared" si="6"/>
        <v>9151.0499999999993</v>
      </c>
      <c r="AH66" s="63">
        <f t="shared" si="6"/>
        <v>8520.0509999999995</v>
      </c>
    </row>
    <row r="67" spans="1:34" hidden="1" outlineLevel="1" x14ac:dyDescent="0.3">
      <c r="A67" s="57">
        <f t="shared" si="7"/>
        <v>42200</v>
      </c>
      <c r="B67" s="58"/>
      <c r="C67" s="59">
        <f t="shared" si="8"/>
        <v>148239.14350000001</v>
      </c>
      <c r="D67" s="61">
        <f t="shared" si="6"/>
        <v>323.00010000000003</v>
      </c>
      <c r="E67" s="63">
        <f t="shared" si="6"/>
        <v>260</v>
      </c>
      <c r="F67" s="63">
        <f t="shared" si="6"/>
        <v>6112.0012000000006</v>
      </c>
      <c r="G67" s="61">
        <f t="shared" si="6"/>
        <v>6092.0014000000001</v>
      </c>
      <c r="H67" s="61">
        <f t="shared" si="6"/>
        <v>6601.9964</v>
      </c>
      <c r="I67" s="62">
        <f t="shared" si="6"/>
        <v>775</v>
      </c>
      <c r="J67" s="62">
        <f t="shared" si="6"/>
        <v>455</v>
      </c>
      <c r="K67" s="61">
        <f t="shared" si="6"/>
        <v>200</v>
      </c>
      <c r="L67" s="63">
        <f t="shared" si="6"/>
        <v>290.00010000000003</v>
      </c>
      <c r="M67" s="63">
        <f t="shared" si="6"/>
        <v>450.20000000000005</v>
      </c>
      <c r="N67" s="61">
        <f t="shared" si="6"/>
        <v>759.7002</v>
      </c>
      <c r="O67" s="61">
        <f t="shared" si="6"/>
        <v>1514.6999999999998</v>
      </c>
      <c r="P67" s="62">
        <f t="shared" si="6"/>
        <v>1050.1997000000001</v>
      </c>
      <c r="Q67" s="62">
        <f t="shared" si="6"/>
        <v>585.19979999999998</v>
      </c>
      <c r="R67" s="61">
        <f t="shared" si="6"/>
        <v>655.40020000000004</v>
      </c>
      <c r="S67" s="63">
        <f t="shared" si="6"/>
        <v>739.1</v>
      </c>
      <c r="T67" s="63">
        <f t="shared" si="6"/>
        <v>3962.16</v>
      </c>
      <c r="U67" s="61">
        <f t="shared" si="6"/>
        <v>3544.6012000000001</v>
      </c>
      <c r="V67" s="61">
        <f t="shared" si="6"/>
        <v>9493.4</v>
      </c>
      <c r="W67" s="62">
        <f t="shared" si="6"/>
        <v>4925.3999999999996</v>
      </c>
      <c r="X67" s="62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  <c r="AF67" s="61">
        <f t="shared" si="6"/>
        <v>10108.5488</v>
      </c>
      <c r="AG67" s="63">
        <f t="shared" si="6"/>
        <v>9541.0509999999995</v>
      </c>
      <c r="AH67" s="63">
        <f t="shared" si="6"/>
        <v>8910.0504000000001</v>
      </c>
    </row>
    <row r="68" spans="1:34" hidden="1" outlineLevel="1" x14ac:dyDescent="0.3">
      <c r="A68" s="57">
        <f t="shared" si="7"/>
        <v>42207</v>
      </c>
      <c r="B68" s="58"/>
      <c r="C68" s="59">
        <f t="shared" si="8"/>
        <v>170581.14770000003</v>
      </c>
      <c r="D68" s="61">
        <f t="shared" si="6"/>
        <v>233</v>
      </c>
      <c r="E68" s="63">
        <f t="shared" si="6"/>
        <v>170</v>
      </c>
      <c r="F68" s="63">
        <f t="shared" si="6"/>
        <v>5956.9992000000002</v>
      </c>
      <c r="G68" s="61">
        <f t="shared" si="6"/>
        <v>6391.9968000000008</v>
      </c>
      <c r="H68" s="61">
        <f t="shared" si="6"/>
        <v>7554.0003999999999</v>
      </c>
      <c r="I68" s="62">
        <f t="shared" si="6"/>
        <v>1181.3004000000001</v>
      </c>
      <c r="J68" s="62">
        <f t="shared" si="6"/>
        <v>951.3</v>
      </c>
      <c r="K68" s="61">
        <f t="shared" ref="K68:AH68" si="9">K16*K120</f>
        <v>6421.3029999999999</v>
      </c>
      <c r="L68" s="63">
        <f t="shared" si="9"/>
        <v>6511.3035</v>
      </c>
      <c r="M68" s="63">
        <f t="shared" si="9"/>
        <v>625.20010000000002</v>
      </c>
      <c r="N68" s="61">
        <f t="shared" si="9"/>
        <v>879.6998000000001</v>
      </c>
      <c r="O68" s="61">
        <f t="shared" si="9"/>
        <v>1519.7003999999999</v>
      </c>
      <c r="P68" s="62">
        <f t="shared" si="9"/>
        <v>805.20029999999997</v>
      </c>
      <c r="Q68" s="62">
        <f t="shared" si="9"/>
        <v>490.39980000000003</v>
      </c>
      <c r="R68" s="61">
        <f t="shared" si="9"/>
        <v>475.60019999999997</v>
      </c>
      <c r="S68" s="63">
        <f t="shared" si="9"/>
        <v>559.30000000000007</v>
      </c>
      <c r="T68" s="63">
        <f t="shared" si="9"/>
        <v>3765.8613999999998</v>
      </c>
      <c r="U68" s="61">
        <f t="shared" si="9"/>
        <v>3544.6012000000001</v>
      </c>
      <c r="V68" s="61">
        <f t="shared" si="9"/>
        <v>9395.4</v>
      </c>
      <c r="W68" s="62">
        <f t="shared" si="9"/>
        <v>4827.3999999999996</v>
      </c>
      <c r="X68" s="62">
        <f t="shared" si="9"/>
        <v>5939.9</v>
      </c>
      <c r="Y68" s="61">
        <f t="shared" si="9"/>
        <v>6559.2999999999993</v>
      </c>
      <c r="Z68" s="63">
        <f t="shared" si="9"/>
        <v>7728.2289000000001</v>
      </c>
      <c r="AA68" s="63">
        <f t="shared" si="9"/>
        <v>9226.2292999999991</v>
      </c>
      <c r="AB68" s="61">
        <f t="shared" si="9"/>
        <v>11974.232</v>
      </c>
      <c r="AC68" s="61">
        <f t="shared" si="9"/>
        <v>11922.2304</v>
      </c>
      <c r="AD68" s="62">
        <f t="shared" si="9"/>
        <v>10754.030999999999</v>
      </c>
      <c r="AE68" s="62">
        <f t="shared" si="9"/>
        <v>12273.5795</v>
      </c>
      <c r="AF68" s="61">
        <f t="shared" si="9"/>
        <v>10824.651</v>
      </c>
      <c r="AG68" s="63">
        <f t="shared" si="9"/>
        <v>10891.150099999999</v>
      </c>
      <c r="AH68" s="63">
        <f t="shared" si="9"/>
        <v>10228.049000000001</v>
      </c>
    </row>
    <row r="69" spans="1:34" hidden="1" outlineLevel="1" x14ac:dyDescent="0.3">
      <c r="A69" s="57">
        <f t="shared" si="7"/>
        <v>42214</v>
      </c>
      <c r="B69" s="58"/>
      <c r="C69" s="59">
        <f t="shared" si="8"/>
        <v>174628.41560000004</v>
      </c>
      <c r="D69" s="61">
        <f t="shared" ref="D69:AH77" si="10">D17*D121</f>
        <v>312</v>
      </c>
      <c r="E69" s="63">
        <f t="shared" si="10"/>
        <v>249</v>
      </c>
      <c r="F69" s="63">
        <f t="shared" si="10"/>
        <v>6091.0010000000002</v>
      </c>
      <c r="G69" s="61">
        <f t="shared" si="10"/>
        <v>6391.9968000000008</v>
      </c>
      <c r="H69" s="61">
        <f t="shared" si="10"/>
        <v>7169.0040000000008</v>
      </c>
      <c r="I69" s="62">
        <f t="shared" si="10"/>
        <v>926.30039999999997</v>
      </c>
      <c r="J69" s="62">
        <f t="shared" si="10"/>
        <v>606.30010000000004</v>
      </c>
      <c r="K69" s="61">
        <f t="shared" si="10"/>
        <v>6331.3019999999997</v>
      </c>
      <c r="L69" s="63">
        <f t="shared" si="10"/>
        <v>6421.3029999999999</v>
      </c>
      <c r="M69" s="63">
        <f t="shared" si="10"/>
        <v>535.20000000000005</v>
      </c>
      <c r="N69" s="61">
        <f t="shared" si="10"/>
        <v>1809.7000999999998</v>
      </c>
      <c r="O69" s="61">
        <f t="shared" si="10"/>
        <v>2569.7006000000001</v>
      </c>
      <c r="P69" s="62">
        <f t="shared" si="10"/>
        <v>890.19999999999993</v>
      </c>
      <c r="Q69" s="62">
        <f t="shared" si="10"/>
        <v>745.4</v>
      </c>
      <c r="R69" s="61">
        <f t="shared" si="10"/>
        <v>730.6</v>
      </c>
      <c r="S69" s="63">
        <f t="shared" si="10"/>
        <v>814.30020000000002</v>
      </c>
      <c r="T69" s="63">
        <f t="shared" si="10"/>
        <v>4010.8607999999999</v>
      </c>
      <c r="U69" s="61">
        <f t="shared" si="10"/>
        <v>4359.5999999999995</v>
      </c>
      <c r="V69" s="61">
        <f t="shared" si="10"/>
        <v>10258.400100000001</v>
      </c>
      <c r="W69" s="62">
        <f t="shared" si="10"/>
        <v>5690.4</v>
      </c>
      <c r="X69" s="62">
        <f t="shared" si="10"/>
        <v>6352.8990000000003</v>
      </c>
      <c r="Y69" s="61">
        <f t="shared" si="10"/>
        <v>6347.3008</v>
      </c>
      <c r="Z69" s="63">
        <f t="shared" si="10"/>
        <v>7221.2499000000007</v>
      </c>
      <c r="AA69" s="63">
        <f t="shared" si="10"/>
        <v>8719.2490999999991</v>
      </c>
      <c r="AB69" s="61">
        <f t="shared" si="10"/>
        <v>11407.248</v>
      </c>
      <c r="AC69" s="61">
        <f t="shared" si="10"/>
        <v>11815.299199999999</v>
      </c>
      <c r="AD69" s="62">
        <f t="shared" si="10"/>
        <v>10707.099</v>
      </c>
      <c r="AE69" s="62">
        <f t="shared" si="10"/>
        <v>12226.6515</v>
      </c>
      <c r="AF69" s="61">
        <f t="shared" si="10"/>
        <v>11149.649099999999</v>
      </c>
      <c r="AG69" s="63">
        <f t="shared" si="10"/>
        <v>11216.151</v>
      </c>
      <c r="AH69" s="63">
        <f t="shared" si="10"/>
        <v>10553.0499</v>
      </c>
    </row>
    <row r="70" spans="1:34" hidden="1" outlineLevel="1" x14ac:dyDescent="0.3">
      <c r="A70" s="57">
        <f t="shared" si="7"/>
        <v>42221</v>
      </c>
      <c r="B70" s="58"/>
      <c r="C70" s="59">
        <f t="shared" si="8"/>
        <v>173544.41399999999</v>
      </c>
      <c r="D70" s="61">
        <f t="shared" si="10"/>
        <v>482</v>
      </c>
      <c r="E70" s="63">
        <f t="shared" si="10"/>
        <v>418.99970000000002</v>
      </c>
      <c r="F70" s="63">
        <f t="shared" si="10"/>
        <v>6390.9971999999998</v>
      </c>
      <c r="G70" s="61">
        <f t="shared" si="10"/>
        <v>6526.0024999999996</v>
      </c>
      <c r="H70" s="61">
        <f t="shared" si="10"/>
        <v>7302.9957000000004</v>
      </c>
      <c r="I70" s="62">
        <f t="shared" si="10"/>
        <v>1016.2997</v>
      </c>
      <c r="J70" s="62">
        <f t="shared" si="10"/>
        <v>696.3</v>
      </c>
      <c r="K70" s="61">
        <f t="shared" si="10"/>
        <v>6331.3019999999997</v>
      </c>
      <c r="L70" s="63">
        <f t="shared" si="10"/>
        <v>6421.3029999999999</v>
      </c>
      <c r="M70" s="63">
        <f t="shared" si="10"/>
        <v>620.19999999999993</v>
      </c>
      <c r="N70" s="61">
        <f t="shared" si="10"/>
        <v>1979.6994000000002</v>
      </c>
      <c r="O70" s="61">
        <f t="shared" si="10"/>
        <v>2974.7004000000002</v>
      </c>
      <c r="P70" s="62">
        <f t="shared" si="10"/>
        <v>1000.2003</v>
      </c>
      <c r="Q70" s="62">
        <f t="shared" si="10"/>
        <v>745.4</v>
      </c>
      <c r="R70" s="61">
        <f t="shared" si="10"/>
        <v>730.6</v>
      </c>
      <c r="S70" s="63">
        <f t="shared" si="10"/>
        <v>814.30020000000002</v>
      </c>
      <c r="T70" s="63">
        <f t="shared" si="10"/>
        <v>4159.8612000000003</v>
      </c>
      <c r="U70" s="61">
        <f t="shared" si="10"/>
        <v>4508.5997000000007</v>
      </c>
      <c r="V70" s="61">
        <f t="shared" si="10"/>
        <v>9683.9009999999998</v>
      </c>
      <c r="W70" s="62">
        <f t="shared" si="10"/>
        <v>5538.9</v>
      </c>
      <c r="X70" s="62">
        <f t="shared" si="10"/>
        <v>6201.4003000000002</v>
      </c>
      <c r="Y70" s="61">
        <f t="shared" si="10"/>
        <v>6195.7998000000007</v>
      </c>
      <c r="Z70" s="63">
        <f t="shared" si="10"/>
        <v>7087.7510999999995</v>
      </c>
      <c r="AA70" s="63">
        <f t="shared" si="10"/>
        <v>8857.7509000000009</v>
      </c>
      <c r="AB70" s="61">
        <f t="shared" si="10"/>
        <v>10787.2518</v>
      </c>
      <c r="AC70" s="61">
        <f t="shared" si="10"/>
        <v>11490.2988</v>
      </c>
      <c r="AD70" s="62">
        <f t="shared" si="10"/>
        <v>10382.098599999999</v>
      </c>
      <c r="AE70" s="62">
        <f t="shared" si="10"/>
        <v>11901.648999999999</v>
      </c>
      <c r="AF70" s="61">
        <f t="shared" si="10"/>
        <v>10824.651</v>
      </c>
      <c r="AG70" s="63">
        <f t="shared" si="10"/>
        <v>10891.150099999999</v>
      </c>
      <c r="AH70" s="63">
        <f t="shared" si="10"/>
        <v>10582.0506</v>
      </c>
    </row>
    <row r="71" spans="1:34" hidden="1" outlineLevel="1" x14ac:dyDescent="0.3">
      <c r="A71" s="57">
        <f t="shared" si="7"/>
        <v>42228</v>
      </c>
      <c r="B71" s="58"/>
      <c r="C71" s="59">
        <f t="shared" si="8"/>
        <v>188179.20670000001</v>
      </c>
      <c r="D71" s="61">
        <f t="shared" si="10"/>
        <v>312</v>
      </c>
      <c r="E71" s="63">
        <f t="shared" si="10"/>
        <v>249</v>
      </c>
      <c r="F71" s="63">
        <f t="shared" si="10"/>
        <v>6156.0020999999997</v>
      </c>
      <c r="G71" s="61">
        <f t="shared" si="10"/>
        <v>6291.0036</v>
      </c>
      <c r="H71" s="61">
        <f t="shared" si="10"/>
        <v>7067.9969999999994</v>
      </c>
      <c r="I71" s="62">
        <f t="shared" si="10"/>
        <v>1016.3006</v>
      </c>
      <c r="J71" s="62">
        <f t="shared" si="10"/>
        <v>866.3</v>
      </c>
      <c r="K71" s="61">
        <f t="shared" si="10"/>
        <v>6501.2996000000003</v>
      </c>
      <c r="L71" s="63">
        <f t="shared" si="10"/>
        <v>6591.2975999999999</v>
      </c>
      <c r="M71" s="63">
        <f t="shared" si="10"/>
        <v>790.19999999999993</v>
      </c>
      <c r="N71" s="61">
        <f t="shared" si="10"/>
        <v>2434.6992</v>
      </c>
      <c r="O71" s="61">
        <f t="shared" si="10"/>
        <v>3418.6992</v>
      </c>
      <c r="P71" s="62">
        <f t="shared" si="10"/>
        <v>3140.2008000000001</v>
      </c>
      <c r="Q71" s="62">
        <f t="shared" si="10"/>
        <v>2995.4013</v>
      </c>
      <c r="R71" s="61">
        <f t="shared" si="10"/>
        <v>2980.5997000000002</v>
      </c>
      <c r="S71" s="63">
        <f t="shared" si="10"/>
        <v>3064.299</v>
      </c>
      <c r="T71" s="63">
        <f t="shared" si="10"/>
        <v>4324.8612000000003</v>
      </c>
      <c r="U71" s="61">
        <f t="shared" si="10"/>
        <v>4508.5997000000007</v>
      </c>
      <c r="V71" s="61">
        <f t="shared" si="10"/>
        <v>9688.3981999999996</v>
      </c>
      <c r="W71" s="62">
        <f t="shared" si="10"/>
        <v>5543.4000999999998</v>
      </c>
      <c r="X71" s="62">
        <f t="shared" si="10"/>
        <v>6205.9008000000003</v>
      </c>
      <c r="Y71" s="61">
        <f t="shared" si="10"/>
        <v>6200.2995999999994</v>
      </c>
      <c r="Z71" s="63">
        <f t="shared" si="10"/>
        <v>8018.2506000000003</v>
      </c>
      <c r="AA71" s="63">
        <f t="shared" si="10"/>
        <v>9948.6486000000004</v>
      </c>
      <c r="AB71" s="61">
        <f t="shared" si="10"/>
        <v>11873.6492</v>
      </c>
      <c r="AC71" s="61">
        <f t="shared" si="10"/>
        <v>11490.2988</v>
      </c>
      <c r="AD71" s="62">
        <f t="shared" si="10"/>
        <v>10766.1</v>
      </c>
      <c r="AE71" s="62">
        <f t="shared" si="10"/>
        <v>12285.651</v>
      </c>
      <c r="AF71" s="61">
        <f t="shared" si="10"/>
        <v>11208.651399999999</v>
      </c>
      <c r="AG71" s="63">
        <f t="shared" si="10"/>
        <v>11275.148999999999</v>
      </c>
      <c r="AH71" s="63">
        <f t="shared" si="10"/>
        <v>10966.0488</v>
      </c>
    </row>
    <row r="72" spans="1:34" hidden="1" outlineLevel="1" x14ac:dyDescent="0.3">
      <c r="A72" s="57">
        <f t="shared" si="7"/>
        <v>42235</v>
      </c>
      <c r="B72" s="58"/>
      <c r="C72" s="59">
        <f t="shared" si="8"/>
        <v>226157.4063</v>
      </c>
      <c r="D72" s="61">
        <f t="shared" si="10"/>
        <v>312</v>
      </c>
      <c r="E72" s="63">
        <f t="shared" si="10"/>
        <v>249</v>
      </c>
      <c r="F72" s="63">
        <f t="shared" si="10"/>
        <v>6156.0020999999997</v>
      </c>
      <c r="G72" s="61">
        <f t="shared" si="10"/>
        <v>6291.0036</v>
      </c>
      <c r="H72" s="61">
        <f t="shared" si="10"/>
        <v>7067.9969999999994</v>
      </c>
      <c r="I72" s="62">
        <f t="shared" si="10"/>
        <v>1111.3004999999998</v>
      </c>
      <c r="J72" s="62">
        <f t="shared" si="10"/>
        <v>1296.3006</v>
      </c>
      <c r="K72" s="61">
        <f t="shared" si="10"/>
        <v>6836.2975999999999</v>
      </c>
      <c r="L72" s="63">
        <f t="shared" si="10"/>
        <v>6741.3017999999993</v>
      </c>
      <c r="M72" s="63">
        <f t="shared" si="10"/>
        <v>1110.3996</v>
      </c>
      <c r="N72" s="61">
        <f t="shared" si="10"/>
        <v>2706.7001</v>
      </c>
      <c r="O72" s="61">
        <f t="shared" si="10"/>
        <v>3690.7</v>
      </c>
      <c r="P72" s="62">
        <f t="shared" si="10"/>
        <v>3030.201</v>
      </c>
      <c r="Q72" s="62">
        <f t="shared" si="10"/>
        <v>3165.4</v>
      </c>
      <c r="R72" s="61">
        <f t="shared" si="10"/>
        <v>3150.5992000000001</v>
      </c>
      <c r="S72" s="63">
        <f t="shared" si="10"/>
        <v>3234.3004000000001</v>
      </c>
      <c r="T72" s="63">
        <f t="shared" si="10"/>
        <v>4369.8591999999999</v>
      </c>
      <c r="U72" s="61">
        <f t="shared" si="10"/>
        <v>4513.5990000000002</v>
      </c>
      <c r="V72" s="61">
        <f t="shared" si="10"/>
        <v>9498.3984</v>
      </c>
      <c r="W72" s="62">
        <f t="shared" si="10"/>
        <v>6503.3996999999999</v>
      </c>
      <c r="X72" s="62">
        <f t="shared" si="10"/>
        <v>7165.9008000000003</v>
      </c>
      <c r="Y72" s="61">
        <f t="shared" si="10"/>
        <v>7160.2991999999995</v>
      </c>
      <c r="Z72" s="63">
        <f t="shared" si="10"/>
        <v>9268.2513000000017</v>
      </c>
      <c r="AA72" s="63">
        <f t="shared" si="10"/>
        <v>13076.6507</v>
      </c>
      <c r="AB72" s="61">
        <f t="shared" si="10"/>
        <v>15001.648899999998</v>
      </c>
      <c r="AC72" s="61">
        <f t="shared" si="10"/>
        <v>15002.3</v>
      </c>
      <c r="AD72" s="62">
        <f t="shared" si="10"/>
        <v>15057.098300000001</v>
      </c>
      <c r="AE72" s="62">
        <f t="shared" si="10"/>
        <v>16911.648099999999</v>
      </c>
      <c r="AF72" s="61">
        <f t="shared" si="10"/>
        <v>15416.6502</v>
      </c>
      <c r="AG72" s="63">
        <f t="shared" si="10"/>
        <v>15483.149800000001</v>
      </c>
      <c r="AH72" s="63">
        <f t="shared" si="10"/>
        <v>15579.049200000001</v>
      </c>
    </row>
    <row r="73" spans="1:34" hidden="1" outlineLevel="1" x14ac:dyDescent="0.3">
      <c r="A73" s="57">
        <f t="shared" si="7"/>
        <v>42242</v>
      </c>
      <c r="B73" s="58"/>
      <c r="C73" s="59">
        <f t="shared" si="8"/>
        <v>222857.6882</v>
      </c>
      <c r="D73" s="61">
        <f t="shared" si="10"/>
        <v>312</v>
      </c>
      <c r="E73" s="63">
        <f t="shared" si="10"/>
        <v>249</v>
      </c>
      <c r="F73" s="63">
        <f t="shared" si="10"/>
        <v>6156.0020999999997</v>
      </c>
      <c r="G73" s="61">
        <f t="shared" si="10"/>
        <v>6590.9969999999994</v>
      </c>
      <c r="H73" s="61">
        <f t="shared" si="10"/>
        <v>7457.9955</v>
      </c>
      <c r="I73" s="62">
        <f t="shared" si="10"/>
        <v>1381.3002000000001</v>
      </c>
      <c r="J73" s="62">
        <f t="shared" si="10"/>
        <v>1411.3004999999998</v>
      </c>
      <c r="K73" s="61">
        <f t="shared" si="10"/>
        <v>6861.3021999999992</v>
      </c>
      <c r="L73" s="63">
        <f t="shared" si="10"/>
        <v>6951.3</v>
      </c>
      <c r="M73" s="63">
        <f t="shared" si="10"/>
        <v>1205.4003</v>
      </c>
      <c r="N73" s="61">
        <f t="shared" si="10"/>
        <v>2941.7000000000003</v>
      </c>
      <c r="O73" s="61">
        <f t="shared" si="10"/>
        <v>3925.7001</v>
      </c>
      <c r="P73" s="62">
        <f t="shared" si="10"/>
        <v>890.19999999999993</v>
      </c>
      <c r="Q73" s="62">
        <f t="shared" si="10"/>
        <v>674.4</v>
      </c>
      <c r="R73" s="61">
        <f t="shared" si="10"/>
        <v>659.6</v>
      </c>
      <c r="S73" s="63">
        <f t="shared" si="10"/>
        <v>743.30009999999993</v>
      </c>
      <c r="T73" s="63">
        <f t="shared" si="10"/>
        <v>3919.8601000000003</v>
      </c>
      <c r="U73" s="61">
        <f t="shared" si="10"/>
        <v>4768.5998</v>
      </c>
      <c r="V73" s="61">
        <f t="shared" si="10"/>
        <v>9753.3997999999992</v>
      </c>
      <c r="W73" s="62">
        <f t="shared" si="10"/>
        <v>7238.3990000000003</v>
      </c>
      <c r="X73" s="62">
        <f t="shared" si="10"/>
        <v>8819.8991999999998</v>
      </c>
      <c r="Y73" s="61">
        <f t="shared" si="10"/>
        <v>8814.2991999999995</v>
      </c>
      <c r="Z73" s="63">
        <f t="shared" si="10"/>
        <v>9507.2505000000001</v>
      </c>
      <c r="AA73" s="63">
        <f t="shared" si="10"/>
        <v>13538.3107</v>
      </c>
      <c r="AB73" s="61">
        <f t="shared" si="10"/>
        <v>14154.308500000001</v>
      </c>
      <c r="AC73" s="61">
        <f t="shared" si="10"/>
        <v>15394.9588</v>
      </c>
      <c r="AD73" s="62">
        <f t="shared" si="10"/>
        <v>15058.758800000001</v>
      </c>
      <c r="AE73" s="62">
        <f t="shared" si="10"/>
        <v>16913.311900000001</v>
      </c>
      <c r="AF73" s="61">
        <f t="shared" si="10"/>
        <v>15836.310899999999</v>
      </c>
      <c r="AG73" s="63">
        <f t="shared" si="10"/>
        <v>15518.811600000001</v>
      </c>
      <c r="AH73" s="63">
        <f t="shared" si="10"/>
        <v>15209.7114</v>
      </c>
    </row>
    <row r="74" spans="1:34" hidden="1" outlineLevel="1" x14ac:dyDescent="0.3">
      <c r="A74" s="57">
        <f t="shared" si="7"/>
        <v>42249</v>
      </c>
      <c r="B74" s="58"/>
      <c r="C74" s="59">
        <f>SUM(D74:AH74)</f>
        <v>237613.39230000001</v>
      </c>
      <c r="D74" s="61">
        <f t="shared" si="10"/>
        <v>312</v>
      </c>
      <c r="E74" s="63">
        <f t="shared" si="10"/>
        <v>249</v>
      </c>
      <c r="F74" s="63">
        <f t="shared" si="10"/>
        <v>6156.0020999999997</v>
      </c>
      <c r="G74" s="61">
        <f t="shared" si="10"/>
        <v>6441.0024999999996</v>
      </c>
      <c r="H74" s="61">
        <f t="shared" si="10"/>
        <v>7308.0015999999996</v>
      </c>
      <c r="I74" s="62">
        <f t="shared" si="10"/>
        <v>1450.3003999999999</v>
      </c>
      <c r="J74" s="62">
        <f t="shared" si="10"/>
        <v>1480.3008</v>
      </c>
      <c r="K74" s="61">
        <f t="shared" si="10"/>
        <v>6861.3021999999992</v>
      </c>
      <c r="L74" s="63">
        <f t="shared" si="10"/>
        <v>8280.2983999999997</v>
      </c>
      <c r="M74" s="63">
        <f t="shared" si="10"/>
        <v>2689.3998000000001</v>
      </c>
      <c r="N74" s="61">
        <f t="shared" si="10"/>
        <v>4833.6985000000004</v>
      </c>
      <c r="O74" s="61">
        <f t="shared" si="10"/>
        <v>5782.5989999999993</v>
      </c>
      <c r="P74" s="62">
        <f t="shared" si="10"/>
        <v>976.00030000000004</v>
      </c>
      <c r="Q74" s="62">
        <f t="shared" si="10"/>
        <v>674.4</v>
      </c>
      <c r="R74" s="61">
        <f t="shared" si="10"/>
        <v>659.6</v>
      </c>
      <c r="S74" s="63">
        <f t="shared" si="10"/>
        <v>743.30009999999993</v>
      </c>
      <c r="T74" s="63">
        <f t="shared" si="10"/>
        <v>4028.8607999999999</v>
      </c>
      <c r="U74" s="61">
        <f t="shared" si="10"/>
        <v>5897.6015000000007</v>
      </c>
      <c r="V74" s="61">
        <f t="shared" si="10"/>
        <v>10773.4</v>
      </c>
      <c r="W74" s="62">
        <f t="shared" si="10"/>
        <v>8258.4008000000013</v>
      </c>
      <c r="X74" s="62">
        <f t="shared" si="10"/>
        <v>9119.8996999999999</v>
      </c>
      <c r="Y74" s="61">
        <f t="shared" si="10"/>
        <v>8814.2991999999995</v>
      </c>
      <c r="Z74" s="63">
        <f t="shared" si="10"/>
        <v>9507.2505000000001</v>
      </c>
      <c r="AA74" s="63">
        <f t="shared" si="10"/>
        <v>13538.3107</v>
      </c>
      <c r="AB74" s="61">
        <f t="shared" si="10"/>
        <v>14154.308500000001</v>
      </c>
      <c r="AC74" s="61">
        <f t="shared" si="10"/>
        <v>15394.9588</v>
      </c>
      <c r="AD74" s="62">
        <f t="shared" si="10"/>
        <v>15058.758800000001</v>
      </c>
      <c r="AE74" s="62">
        <f t="shared" si="10"/>
        <v>17886.308300000001</v>
      </c>
      <c r="AF74" s="61">
        <f t="shared" si="10"/>
        <v>16809.309000000001</v>
      </c>
      <c r="AG74" s="63">
        <f t="shared" si="10"/>
        <v>16891.8112</v>
      </c>
      <c r="AH74" s="63">
        <f t="shared" si="10"/>
        <v>16582.7088</v>
      </c>
    </row>
    <row r="75" spans="1:34" hidden="1" outlineLevel="1" x14ac:dyDescent="0.3">
      <c r="A75" s="57">
        <f t="shared" si="7"/>
        <v>42256</v>
      </c>
      <c r="B75" s="58"/>
      <c r="C75" s="59">
        <f t="shared" si="8"/>
        <v>250730.82949999999</v>
      </c>
      <c r="D75" s="61">
        <f t="shared" si="10"/>
        <v>312</v>
      </c>
      <c r="E75" s="63">
        <f t="shared" si="10"/>
        <v>249</v>
      </c>
      <c r="F75" s="63">
        <f t="shared" si="10"/>
        <v>6156.0020999999997</v>
      </c>
      <c r="G75" s="61">
        <f t="shared" si="10"/>
        <v>6590.9969999999994</v>
      </c>
      <c r="H75" s="61">
        <f t="shared" si="10"/>
        <v>7608.0028000000002</v>
      </c>
      <c r="I75" s="62">
        <f t="shared" si="10"/>
        <v>1899.3000000000002</v>
      </c>
      <c r="J75" s="62">
        <f t="shared" si="10"/>
        <v>1865.3</v>
      </c>
      <c r="K75" s="61">
        <f t="shared" si="10"/>
        <v>7041.3012000000008</v>
      </c>
      <c r="L75" s="63">
        <f t="shared" si="10"/>
        <v>8575.3030999999992</v>
      </c>
      <c r="M75" s="63">
        <f t="shared" si="10"/>
        <v>2984.4</v>
      </c>
      <c r="N75" s="61">
        <f t="shared" si="10"/>
        <v>6906.7004999999999</v>
      </c>
      <c r="O75" s="61">
        <f t="shared" si="10"/>
        <v>7888.5973999999997</v>
      </c>
      <c r="P75" s="62">
        <f t="shared" si="10"/>
        <v>2021</v>
      </c>
      <c r="Q75" s="62">
        <f t="shared" si="10"/>
        <v>1379.4000999999998</v>
      </c>
      <c r="R75" s="61">
        <f t="shared" si="10"/>
        <v>1054.5997</v>
      </c>
      <c r="S75" s="63">
        <f t="shared" si="10"/>
        <v>1028.2998</v>
      </c>
      <c r="T75" s="63">
        <f t="shared" si="10"/>
        <v>4564.9414999999999</v>
      </c>
      <c r="U75" s="61">
        <f t="shared" si="10"/>
        <v>5897.6015000000007</v>
      </c>
      <c r="V75" s="61">
        <f t="shared" si="10"/>
        <v>11147.801600000001</v>
      </c>
      <c r="W75" s="62">
        <f t="shared" si="10"/>
        <v>8632.7991000000002</v>
      </c>
      <c r="X75" s="62">
        <f t="shared" si="10"/>
        <v>9494.3009999999995</v>
      </c>
      <c r="Y75" s="61">
        <f t="shared" si="10"/>
        <v>9188.6993000000002</v>
      </c>
      <c r="Z75" s="63">
        <f t="shared" si="10"/>
        <v>8478.1006999999991</v>
      </c>
      <c r="AA75" s="63">
        <f t="shared" si="10"/>
        <v>12870.759600000001</v>
      </c>
      <c r="AB75" s="61">
        <f t="shared" si="10"/>
        <v>14266.761999999999</v>
      </c>
      <c r="AC75" s="61">
        <f t="shared" si="10"/>
        <v>16235.4584</v>
      </c>
      <c r="AD75" s="62">
        <f t="shared" si="10"/>
        <v>15151.258899999999</v>
      </c>
      <c r="AE75" s="62">
        <f t="shared" si="10"/>
        <v>19022.312399999999</v>
      </c>
      <c r="AF75" s="61">
        <f t="shared" si="10"/>
        <v>17521.3086</v>
      </c>
      <c r="AG75" s="63">
        <f t="shared" si="10"/>
        <v>17503.809600000001</v>
      </c>
      <c r="AH75" s="63">
        <f t="shared" si="10"/>
        <v>17194.711600000002</v>
      </c>
    </row>
    <row r="76" spans="1:34" hidden="1" outlineLevel="1" x14ac:dyDescent="0.3">
      <c r="A76" s="57">
        <f t="shared" si="7"/>
        <v>42263</v>
      </c>
      <c r="B76" s="58"/>
      <c r="C76" s="59">
        <f t="shared" si="8"/>
        <v>260697.2231</v>
      </c>
      <c r="D76" s="61">
        <f t="shared" si="10"/>
        <v>402</v>
      </c>
      <c r="E76" s="63">
        <f t="shared" si="10"/>
        <v>339.00020000000001</v>
      </c>
      <c r="F76" s="63">
        <f t="shared" si="10"/>
        <v>6156.0020999999997</v>
      </c>
      <c r="G76" s="61">
        <f t="shared" si="10"/>
        <v>6441.0024999999996</v>
      </c>
      <c r="H76" s="61">
        <f t="shared" si="10"/>
        <v>7457.9955</v>
      </c>
      <c r="I76" s="62">
        <f t="shared" si="10"/>
        <v>1939.3008</v>
      </c>
      <c r="J76" s="62">
        <f t="shared" si="10"/>
        <v>2305.2991999999999</v>
      </c>
      <c r="K76" s="61">
        <f t="shared" si="10"/>
        <v>7041.3012000000008</v>
      </c>
      <c r="L76" s="63">
        <f t="shared" si="10"/>
        <v>8575.3030999999992</v>
      </c>
      <c r="M76" s="63">
        <f t="shared" si="10"/>
        <v>4148.3987999999999</v>
      </c>
      <c r="N76" s="61">
        <f t="shared" si="10"/>
        <v>6770.6988000000001</v>
      </c>
      <c r="O76" s="61">
        <f t="shared" si="10"/>
        <v>7752.5990000000002</v>
      </c>
      <c r="P76" s="62">
        <f t="shared" si="10"/>
        <v>2156.0007000000001</v>
      </c>
      <c r="Q76" s="62">
        <f t="shared" si="10"/>
        <v>1589.3999999999999</v>
      </c>
      <c r="R76" s="61">
        <f t="shared" si="10"/>
        <v>1264.5997</v>
      </c>
      <c r="S76" s="63">
        <f t="shared" si="10"/>
        <v>1238.2993999999999</v>
      </c>
      <c r="T76" s="63">
        <f t="shared" si="10"/>
        <v>4788.9396000000006</v>
      </c>
      <c r="U76" s="61">
        <f t="shared" si="10"/>
        <v>6121.5982000000004</v>
      </c>
      <c r="V76" s="61">
        <f t="shared" si="10"/>
        <v>11556.198400000001</v>
      </c>
      <c r="W76" s="62">
        <f t="shared" si="10"/>
        <v>11366.200800000001</v>
      </c>
      <c r="X76" s="62">
        <f t="shared" si="10"/>
        <v>11758.701000000001</v>
      </c>
      <c r="Y76" s="61">
        <f t="shared" si="10"/>
        <v>9828.1005000000005</v>
      </c>
      <c r="Z76" s="63">
        <f t="shared" si="10"/>
        <v>9117.4999000000007</v>
      </c>
      <c r="AA76" s="63">
        <f t="shared" si="10"/>
        <v>14160.1618</v>
      </c>
      <c r="AB76" s="61">
        <f t="shared" si="10"/>
        <v>14690.76</v>
      </c>
      <c r="AC76" s="61">
        <f t="shared" si="10"/>
        <v>16659.4604</v>
      </c>
      <c r="AD76" s="62">
        <f t="shared" si="10"/>
        <v>16648.960500000001</v>
      </c>
      <c r="AE76" s="62">
        <f t="shared" si="10"/>
        <v>18886.009999999998</v>
      </c>
      <c r="AF76" s="61">
        <f t="shared" si="10"/>
        <v>16615.512000000002</v>
      </c>
      <c r="AG76" s="63">
        <f t="shared" si="10"/>
        <v>16598.010000000002</v>
      </c>
      <c r="AH76" s="63">
        <f t="shared" si="10"/>
        <v>16323.909</v>
      </c>
    </row>
    <row r="77" spans="1:34" hidden="1" outlineLevel="1" x14ac:dyDescent="0.3">
      <c r="A77" s="57">
        <f t="shared" si="7"/>
        <v>42270</v>
      </c>
      <c r="B77" s="58"/>
      <c r="C77" s="59">
        <f t="shared" si="8"/>
        <v>270364.46270000003</v>
      </c>
      <c r="D77" s="61">
        <f t="shared" si="10"/>
        <v>558.74979999999994</v>
      </c>
      <c r="E77" s="63">
        <f t="shared" si="10"/>
        <v>495.74970000000002</v>
      </c>
      <c r="F77" s="63">
        <f t="shared" si="10"/>
        <v>6424.9970000000003</v>
      </c>
      <c r="G77" s="61">
        <f t="shared" si="10"/>
        <v>6693.9974999999995</v>
      </c>
      <c r="H77" s="61">
        <f t="shared" si="10"/>
        <v>7368.0039999999999</v>
      </c>
      <c r="I77" s="62">
        <f t="shared" si="10"/>
        <v>1849.2989000000002</v>
      </c>
      <c r="J77" s="62">
        <f t="shared" si="10"/>
        <v>2305.2991999999999</v>
      </c>
      <c r="K77" s="61">
        <f t="shared" ref="K77:AH77" si="11">K25*K129</f>
        <v>7151.2979999999998</v>
      </c>
      <c r="L77" s="63">
        <f t="shared" si="11"/>
        <v>7736.2982000000002</v>
      </c>
      <c r="M77" s="63">
        <f t="shared" si="11"/>
        <v>2035.3999999999999</v>
      </c>
      <c r="N77" s="61">
        <f t="shared" si="11"/>
        <v>5931.6995999999999</v>
      </c>
      <c r="O77" s="61">
        <f t="shared" si="11"/>
        <v>6988.5983999999999</v>
      </c>
      <c r="P77" s="62">
        <f t="shared" si="11"/>
        <v>2510.9997000000003</v>
      </c>
      <c r="Q77" s="62">
        <f t="shared" si="11"/>
        <v>1944.4005</v>
      </c>
      <c r="R77" s="61">
        <f t="shared" si="11"/>
        <v>1619.5994999999998</v>
      </c>
      <c r="S77" s="63">
        <f t="shared" si="11"/>
        <v>1713.2991999999999</v>
      </c>
      <c r="T77" s="63">
        <f t="shared" si="11"/>
        <v>5653.1915999999992</v>
      </c>
      <c r="U77" s="61">
        <f t="shared" si="11"/>
        <v>6905.848</v>
      </c>
      <c r="V77" s="61">
        <f t="shared" si="11"/>
        <v>11750.450800000001</v>
      </c>
      <c r="W77" s="62">
        <f t="shared" si="11"/>
        <v>11446.199999999999</v>
      </c>
      <c r="X77" s="62">
        <f t="shared" si="11"/>
        <v>11958.6988</v>
      </c>
      <c r="Y77" s="61">
        <f t="shared" si="11"/>
        <v>10058.0988</v>
      </c>
      <c r="Z77" s="63">
        <f t="shared" si="11"/>
        <v>9347.5012999999999</v>
      </c>
      <c r="AA77" s="63">
        <f t="shared" si="11"/>
        <v>13464.161099999999</v>
      </c>
      <c r="AB77" s="61">
        <f t="shared" si="11"/>
        <v>14030.759</v>
      </c>
      <c r="AC77" s="61">
        <f t="shared" si="11"/>
        <v>16659.4604</v>
      </c>
      <c r="AD77" s="62">
        <f t="shared" si="11"/>
        <v>18786.96</v>
      </c>
      <c r="AE77" s="62">
        <f t="shared" si="11"/>
        <v>21024.0111</v>
      </c>
      <c r="AF77" s="61">
        <f t="shared" si="11"/>
        <v>18753.509999999998</v>
      </c>
      <c r="AG77" s="63">
        <f t="shared" si="11"/>
        <v>18736.0124</v>
      </c>
      <c r="AH77" s="63">
        <f t="shared" si="11"/>
        <v>18461.910199999998</v>
      </c>
    </row>
    <row r="78" spans="1:34" hidden="1" outlineLevel="1" x14ac:dyDescent="0.3">
      <c r="A78" s="57">
        <f t="shared" si="7"/>
        <v>42277</v>
      </c>
      <c r="B78" s="58"/>
      <c r="C78" s="59">
        <f t="shared" si="8"/>
        <v>298020.96580000001</v>
      </c>
      <c r="D78" s="61">
        <f t="shared" ref="D78:AH86" si="12">D26*D130</f>
        <v>648.75040000000001</v>
      </c>
      <c r="E78" s="63">
        <f t="shared" si="12"/>
        <v>585.75</v>
      </c>
      <c r="F78" s="63">
        <f t="shared" si="12"/>
        <v>6564.9991999999993</v>
      </c>
      <c r="G78" s="61">
        <f t="shared" si="12"/>
        <v>6693.9974999999995</v>
      </c>
      <c r="H78" s="61">
        <f t="shared" si="12"/>
        <v>7368.0039999999999</v>
      </c>
      <c r="I78" s="62">
        <f t="shared" si="12"/>
        <v>2014.3000000000002</v>
      </c>
      <c r="J78" s="62">
        <f t="shared" si="12"/>
        <v>2305.3008</v>
      </c>
      <c r="K78" s="61">
        <f t="shared" si="12"/>
        <v>7881.3019999999997</v>
      </c>
      <c r="L78" s="63">
        <f t="shared" si="12"/>
        <v>8351.3016000000007</v>
      </c>
      <c r="M78" s="63">
        <f t="shared" si="12"/>
        <v>9136.4</v>
      </c>
      <c r="N78" s="61">
        <f t="shared" si="12"/>
        <v>6487.6994999999997</v>
      </c>
      <c r="O78" s="61">
        <f t="shared" si="12"/>
        <v>7673.2975999999999</v>
      </c>
      <c r="P78" s="62">
        <f t="shared" si="12"/>
        <v>2540.5992000000001</v>
      </c>
      <c r="Q78" s="62">
        <f t="shared" si="12"/>
        <v>1698</v>
      </c>
      <c r="R78" s="61">
        <f t="shared" si="12"/>
        <v>1503.1995999999999</v>
      </c>
      <c r="S78" s="63">
        <f t="shared" si="12"/>
        <v>1727.2991999999999</v>
      </c>
      <c r="T78" s="63">
        <f t="shared" si="12"/>
        <v>6031.1880000000001</v>
      </c>
      <c r="U78" s="61">
        <f t="shared" si="12"/>
        <v>8432.8515000000007</v>
      </c>
      <c r="V78" s="61">
        <f t="shared" si="12"/>
        <v>13690.45</v>
      </c>
      <c r="W78" s="62">
        <f t="shared" si="12"/>
        <v>13283.2014</v>
      </c>
      <c r="X78" s="62">
        <f t="shared" si="12"/>
        <v>13501.699000000001</v>
      </c>
      <c r="Y78" s="61">
        <f t="shared" si="12"/>
        <v>10163.1008</v>
      </c>
      <c r="Z78" s="63">
        <f t="shared" si="12"/>
        <v>9386.4992000000002</v>
      </c>
      <c r="AA78" s="63">
        <f t="shared" si="12"/>
        <v>13393.16</v>
      </c>
      <c r="AB78" s="61">
        <f t="shared" si="12"/>
        <v>15584.76</v>
      </c>
      <c r="AC78" s="61">
        <f t="shared" si="12"/>
        <v>18115.4591</v>
      </c>
      <c r="AD78" s="62">
        <f t="shared" si="12"/>
        <v>19503.960600000002</v>
      </c>
      <c r="AE78" s="62">
        <f t="shared" si="12"/>
        <v>21741.010000000002</v>
      </c>
      <c r="AF78" s="61">
        <f t="shared" si="12"/>
        <v>20583.509400000003</v>
      </c>
      <c r="AG78" s="63">
        <f t="shared" si="12"/>
        <v>20852.0082</v>
      </c>
      <c r="AH78" s="63">
        <f t="shared" si="12"/>
        <v>20577.907999999999</v>
      </c>
    </row>
    <row r="79" spans="1:34" collapsed="1" x14ac:dyDescent="0.3">
      <c r="A79" s="238">
        <f t="shared" si="7"/>
        <v>42975</v>
      </c>
      <c r="B79" s="58"/>
      <c r="C79" s="59">
        <f t="shared" si="8"/>
        <v>0</v>
      </c>
      <c r="D79" s="214">
        <f t="shared" si="12"/>
        <v>0</v>
      </c>
      <c r="E79" s="214">
        <f t="shared" si="12"/>
        <v>0</v>
      </c>
      <c r="F79" s="214">
        <f t="shared" si="12"/>
        <v>0</v>
      </c>
      <c r="G79" s="219">
        <f t="shared" si="12"/>
        <v>0</v>
      </c>
      <c r="H79" s="219">
        <f t="shared" si="12"/>
        <v>0</v>
      </c>
      <c r="I79" s="214">
        <f t="shared" si="12"/>
        <v>0</v>
      </c>
      <c r="J79" s="214">
        <f t="shared" si="12"/>
        <v>0</v>
      </c>
      <c r="K79" s="214">
        <f t="shared" si="12"/>
        <v>0</v>
      </c>
      <c r="L79" s="214">
        <f t="shared" si="12"/>
        <v>0</v>
      </c>
      <c r="M79" s="214">
        <f t="shared" si="12"/>
        <v>0</v>
      </c>
      <c r="N79" s="219">
        <f t="shared" si="12"/>
        <v>0</v>
      </c>
      <c r="O79" s="219">
        <f t="shared" si="12"/>
        <v>0</v>
      </c>
      <c r="P79" s="214">
        <f t="shared" si="12"/>
        <v>0</v>
      </c>
      <c r="Q79" s="214">
        <f t="shared" si="12"/>
        <v>0</v>
      </c>
      <c r="R79" s="214">
        <f t="shared" si="12"/>
        <v>0</v>
      </c>
      <c r="S79" s="214">
        <f t="shared" si="12"/>
        <v>0</v>
      </c>
      <c r="T79" s="214">
        <f t="shared" si="12"/>
        <v>0</v>
      </c>
      <c r="U79" s="219">
        <f t="shared" si="12"/>
        <v>0</v>
      </c>
      <c r="V79" s="219">
        <f t="shared" si="12"/>
        <v>0</v>
      </c>
      <c r="W79" s="214">
        <f t="shared" si="12"/>
        <v>0</v>
      </c>
      <c r="X79" s="214">
        <f t="shared" si="12"/>
        <v>0</v>
      </c>
      <c r="Y79" s="214">
        <f t="shared" si="12"/>
        <v>0</v>
      </c>
      <c r="Z79" s="214">
        <f t="shared" si="12"/>
        <v>0</v>
      </c>
      <c r="AA79" s="214">
        <f t="shared" si="12"/>
        <v>0</v>
      </c>
      <c r="AB79" s="219">
        <f t="shared" si="12"/>
        <v>0</v>
      </c>
      <c r="AC79" s="219">
        <f t="shared" si="12"/>
        <v>0</v>
      </c>
      <c r="AD79" s="214">
        <f t="shared" si="12"/>
        <v>0</v>
      </c>
      <c r="AE79" s="214">
        <f t="shared" si="12"/>
        <v>0</v>
      </c>
      <c r="AF79" s="214">
        <f t="shared" si="12"/>
        <v>0</v>
      </c>
      <c r="AG79" s="214">
        <f t="shared" si="12"/>
        <v>0</v>
      </c>
      <c r="AH79" s="216">
        <f t="shared" si="12"/>
        <v>0</v>
      </c>
    </row>
    <row r="80" spans="1:34" x14ac:dyDescent="0.3">
      <c r="A80" s="239">
        <f t="shared" si="7"/>
        <v>42982</v>
      </c>
      <c r="B80" s="58"/>
      <c r="C80" s="59">
        <f>SUM(D80:AH80)</f>
        <v>0</v>
      </c>
      <c r="D80" s="218">
        <f t="shared" si="12"/>
        <v>0</v>
      </c>
      <c r="E80" s="218">
        <f t="shared" si="12"/>
        <v>0</v>
      </c>
      <c r="F80" s="218">
        <f t="shared" si="12"/>
        <v>0</v>
      </c>
      <c r="G80" s="219">
        <f t="shared" si="12"/>
        <v>0</v>
      </c>
      <c r="H80" s="219">
        <f t="shared" si="12"/>
        <v>0</v>
      </c>
      <c r="I80" s="218">
        <f t="shared" si="12"/>
        <v>0</v>
      </c>
      <c r="J80" s="218">
        <f t="shared" si="12"/>
        <v>0</v>
      </c>
      <c r="K80" s="218">
        <f t="shared" si="12"/>
        <v>0</v>
      </c>
      <c r="L80" s="218">
        <f t="shared" si="12"/>
        <v>0</v>
      </c>
      <c r="M80" s="218">
        <f t="shared" si="12"/>
        <v>0</v>
      </c>
      <c r="N80" s="219">
        <f t="shared" si="12"/>
        <v>0</v>
      </c>
      <c r="O80" s="219">
        <f t="shared" si="12"/>
        <v>0</v>
      </c>
      <c r="P80" s="218">
        <f t="shared" si="12"/>
        <v>0</v>
      </c>
      <c r="Q80" s="218">
        <f t="shared" si="12"/>
        <v>0</v>
      </c>
      <c r="R80" s="218">
        <f t="shared" si="12"/>
        <v>0</v>
      </c>
      <c r="S80" s="218">
        <f t="shared" si="12"/>
        <v>0</v>
      </c>
      <c r="T80" s="218">
        <f t="shared" si="12"/>
        <v>0</v>
      </c>
      <c r="U80" s="219">
        <f t="shared" si="12"/>
        <v>0</v>
      </c>
      <c r="V80" s="219">
        <f t="shared" si="12"/>
        <v>0</v>
      </c>
      <c r="W80" s="218">
        <f t="shared" si="12"/>
        <v>0</v>
      </c>
      <c r="X80" s="218">
        <f t="shared" si="12"/>
        <v>0</v>
      </c>
      <c r="Y80" s="218">
        <f t="shared" si="12"/>
        <v>0</v>
      </c>
      <c r="Z80" s="218">
        <f t="shared" si="12"/>
        <v>0</v>
      </c>
      <c r="AA80" s="218">
        <f t="shared" si="12"/>
        <v>0</v>
      </c>
      <c r="AB80" s="219">
        <f t="shared" si="12"/>
        <v>0</v>
      </c>
      <c r="AC80" s="219">
        <f t="shared" si="12"/>
        <v>0</v>
      </c>
      <c r="AD80" s="218">
        <f t="shared" si="12"/>
        <v>0</v>
      </c>
      <c r="AE80" s="218">
        <f t="shared" si="12"/>
        <v>0</v>
      </c>
      <c r="AF80" s="218">
        <f t="shared" si="12"/>
        <v>0</v>
      </c>
      <c r="AG80" s="218">
        <f t="shared" si="12"/>
        <v>0</v>
      </c>
      <c r="AH80" s="220">
        <f t="shared" si="12"/>
        <v>0</v>
      </c>
    </row>
    <row r="81" spans="1:34" x14ac:dyDescent="0.3">
      <c r="A81" s="239">
        <f t="shared" si="7"/>
        <v>42989</v>
      </c>
      <c r="B81" s="58"/>
      <c r="C81" s="59">
        <f t="shared" ref="C81:C92" si="13">SUM(D81:AH81)</f>
        <v>0</v>
      </c>
      <c r="D81" s="218">
        <f t="shared" si="12"/>
        <v>0</v>
      </c>
      <c r="E81" s="218">
        <f t="shared" si="12"/>
        <v>0</v>
      </c>
      <c r="F81" s="218">
        <f t="shared" si="12"/>
        <v>0</v>
      </c>
      <c r="G81" s="219">
        <f t="shared" si="12"/>
        <v>0</v>
      </c>
      <c r="H81" s="219">
        <f t="shared" si="12"/>
        <v>0</v>
      </c>
      <c r="I81" s="218">
        <f t="shared" si="12"/>
        <v>0</v>
      </c>
      <c r="J81" s="218">
        <f t="shared" si="12"/>
        <v>0</v>
      </c>
      <c r="K81" s="218">
        <f t="shared" si="12"/>
        <v>0</v>
      </c>
      <c r="L81" s="218">
        <f t="shared" si="12"/>
        <v>0</v>
      </c>
      <c r="M81" s="218">
        <f t="shared" si="12"/>
        <v>0</v>
      </c>
      <c r="N81" s="219">
        <f t="shared" si="12"/>
        <v>0</v>
      </c>
      <c r="O81" s="219">
        <f t="shared" si="12"/>
        <v>0</v>
      </c>
      <c r="P81" s="218">
        <f t="shared" si="12"/>
        <v>0</v>
      </c>
      <c r="Q81" s="218">
        <f t="shared" si="12"/>
        <v>0</v>
      </c>
      <c r="R81" s="218">
        <f t="shared" si="12"/>
        <v>0</v>
      </c>
      <c r="S81" s="218">
        <f t="shared" si="12"/>
        <v>0</v>
      </c>
      <c r="T81" s="218">
        <f t="shared" si="12"/>
        <v>0</v>
      </c>
      <c r="U81" s="219">
        <f t="shared" si="12"/>
        <v>0</v>
      </c>
      <c r="V81" s="219">
        <f t="shared" si="12"/>
        <v>0</v>
      </c>
      <c r="W81" s="218">
        <f t="shared" si="12"/>
        <v>0</v>
      </c>
      <c r="X81" s="218">
        <f t="shared" si="12"/>
        <v>0</v>
      </c>
      <c r="Y81" s="218">
        <f t="shared" si="12"/>
        <v>0</v>
      </c>
      <c r="Z81" s="218">
        <f t="shared" si="12"/>
        <v>0</v>
      </c>
      <c r="AA81" s="218">
        <f t="shared" si="12"/>
        <v>0</v>
      </c>
      <c r="AB81" s="219">
        <f t="shared" si="12"/>
        <v>0</v>
      </c>
      <c r="AC81" s="219">
        <f t="shared" si="12"/>
        <v>0</v>
      </c>
      <c r="AD81" s="218">
        <f t="shared" si="12"/>
        <v>0</v>
      </c>
      <c r="AE81" s="218">
        <f t="shared" si="12"/>
        <v>0</v>
      </c>
      <c r="AF81" s="218">
        <f t="shared" si="12"/>
        <v>0</v>
      </c>
      <c r="AG81" s="218">
        <f t="shared" si="12"/>
        <v>0</v>
      </c>
      <c r="AH81" s="220">
        <f t="shared" si="12"/>
        <v>0</v>
      </c>
    </row>
    <row r="82" spans="1:34" x14ac:dyDescent="0.3">
      <c r="A82" s="239">
        <f t="shared" si="7"/>
        <v>42996</v>
      </c>
      <c r="B82" s="58"/>
      <c r="C82" s="59">
        <f t="shared" si="13"/>
        <v>0</v>
      </c>
      <c r="D82" s="218">
        <f t="shared" si="12"/>
        <v>0</v>
      </c>
      <c r="E82" s="218">
        <f t="shared" si="12"/>
        <v>0</v>
      </c>
      <c r="F82" s="218">
        <f t="shared" si="12"/>
        <v>0</v>
      </c>
      <c r="G82" s="219">
        <f t="shared" si="12"/>
        <v>0</v>
      </c>
      <c r="H82" s="219">
        <f t="shared" si="12"/>
        <v>0</v>
      </c>
      <c r="I82" s="218">
        <f t="shared" si="12"/>
        <v>0</v>
      </c>
      <c r="J82" s="218">
        <f t="shared" si="12"/>
        <v>0</v>
      </c>
      <c r="K82" s="218">
        <f t="shared" si="12"/>
        <v>0</v>
      </c>
      <c r="L82" s="218">
        <f t="shared" si="12"/>
        <v>0</v>
      </c>
      <c r="M82" s="218">
        <f t="shared" si="12"/>
        <v>0</v>
      </c>
      <c r="N82" s="219">
        <f t="shared" si="12"/>
        <v>0</v>
      </c>
      <c r="O82" s="219">
        <f t="shared" si="12"/>
        <v>0</v>
      </c>
      <c r="P82" s="218">
        <f t="shared" si="12"/>
        <v>0</v>
      </c>
      <c r="Q82" s="218">
        <f t="shared" si="12"/>
        <v>0</v>
      </c>
      <c r="R82" s="218">
        <f t="shared" si="12"/>
        <v>0</v>
      </c>
      <c r="S82" s="218">
        <f t="shared" si="12"/>
        <v>0</v>
      </c>
      <c r="T82" s="218">
        <f t="shared" si="12"/>
        <v>0</v>
      </c>
      <c r="U82" s="219">
        <f t="shared" si="12"/>
        <v>0</v>
      </c>
      <c r="V82" s="219">
        <f t="shared" si="12"/>
        <v>0</v>
      </c>
      <c r="W82" s="218">
        <f t="shared" si="12"/>
        <v>0</v>
      </c>
      <c r="X82" s="218">
        <f t="shared" si="12"/>
        <v>0</v>
      </c>
      <c r="Y82" s="218">
        <f t="shared" si="12"/>
        <v>0</v>
      </c>
      <c r="Z82" s="218">
        <f t="shared" si="12"/>
        <v>0</v>
      </c>
      <c r="AA82" s="218">
        <f t="shared" si="12"/>
        <v>0</v>
      </c>
      <c r="AB82" s="219">
        <f t="shared" si="12"/>
        <v>0</v>
      </c>
      <c r="AC82" s="219">
        <f t="shared" si="12"/>
        <v>0</v>
      </c>
      <c r="AD82" s="218">
        <f t="shared" si="12"/>
        <v>0</v>
      </c>
      <c r="AE82" s="218">
        <f t="shared" si="12"/>
        <v>0</v>
      </c>
      <c r="AF82" s="218">
        <f t="shared" si="12"/>
        <v>0</v>
      </c>
      <c r="AG82" s="218">
        <f t="shared" si="12"/>
        <v>0</v>
      </c>
      <c r="AH82" s="220">
        <f t="shared" si="12"/>
        <v>0</v>
      </c>
    </row>
    <row r="83" spans="1:34" x14ac:dyDescent="0.3">
      <c r="A83" s="239">
        <f t="shared" si="7"/>
        <v>43003</v>
      </c>
      <c r="B83" s="58"/>
      <c r="C83" s="59">
        <f t="shared" si="13"/>
        <v>0</v>
      </c>
      <c r="D83" s="218">
        <f t="shared" si="12"/>
        <v>0</v>
      </c>
      <c r="E83" s="218">
        <f t="shared" si="12"/>
        <v>0</v>
      </c>
      <c r="F83" s="218">
        <f t="shared" si="12"/>
        <v>0</v>
      </c>
      <c r="G83" s="219">
        <f t="shared" si="12"/>
        <v>0</v>
      </c>
      <c r="H83" s="219">
        <f t="shared" si="12"/>
        <v>0</v>
      </c>
      <c r="I83" s="218">
        <f t="shared" si="12"/>
        <v>0</v>
      </c>
      <c r="J83" s="218">
        <f t="shared" si="12"/>
        <v>0</v>
      </c>
      <c r="K83" s="218">
        <f t="shared" si="12"/>
        <v>0</v>
      </c>
      <c r="L83" s="218">
        <f t="shared" si="12"/>
        <v>0</v>
      </c>
      <c r="M83" s="218">
        <f t="shared" si="12"/>
        <v>0</v>
      </c>
      <c r="N83" s="219">
        <f t="shared" si="12"/>
        <v>0</v>
      </c>
      <c r="O83" s="219">
        <f t="shared" si="12"/>
        <v>0</v>
      </c>
      <c r="P83" s="218">
        <f t="shared" si="12"/>
        <v>0</v>
      </c>
      <c r="Q83" s="218">
        <f t="shared" si="12"/>
        <v>0</v>
      </c>
      <c r="R83" s="218">
        <f t="shared" si="12"/>
        <v>0</v>
      </c>
      <c r="S83" s="218">
        <f t="shared" si="12"/>
        <v>0</v>
      </c>
      <c r="T83" s="218">
        <f t="shared" si="12"/>
        <v>0</v>
      </c>
      <c r="U83" s="219">
        <f t="shared" si="12"/>
        <v>0</v>
      </c>
      <c r="V83" s="219">
        <f t="shared" si="12"/>
        <v>0</v>
      </c>
      <c r="W83" s="218">
        <f t="shared" si="12"/>
        <v>0</v>
      </c>
      <c r="X83" s="218">
        <f t="shared" si="12"/>
        <v>0</v>
      </c>
      <c r="Y83" s="218">
        <f t="shared" si="12"/>
        <v>0</v>
      </c>
      <c r="Z83" s="218">
        <f t="shared" si="12"/>
        <v>0</v>
      </c>
      <c r="AA83" s="218">
        <f t="shared" si="12"/>
        <v>0</v>
      </c>
      <c r="AB83" s="219">
        <f t="shared" si="12"/>
        <v>0</v>
      </c>
      <c r="AC83" s="219">
        <f t="shared" si="12"/>
        <v>0</v>
      </c>
      <c r="AD83" s="218">
        <f t="shared" si="12"/>
        <v>0</v>
      </c>
      <c r="AE83" s="218">
        <f t="shared" si="12"/>
        <v>0</v>
      </c>
      <c r="AF83" s="218">
        <f t="shared" si="12"/>
        <v>0</v>
      </c>
      <c r="AG83" s="218">
        <f t="shared" si="12"/>
        <v>0</v>
      </c>
      <c r="AH83" s="220">
        <f t="shared" si="12"/>
        <v>0</v>
      </c>
    </row>
    <row r="84" spans="1:34" x14ac:dyDescent="0.3">
      <c r="A84" s="239">
        <f t="shared" si="7"/>
        <v>43010</v>
      </c>
      <c r="B84" s="58"/>
      <c r="C84" s="59">
        <f t="shared" si="13"/>
        <v>0</v>
      </c>
      <c r="D84" s="218">
        <f t="shared" si="12"/>
        <v>0</v>
      </c>
      <c r="E84" s="218">
        <f t="shared" si="12"/>
        <v>0</v>
      </c>
      <c r="F84" s="218">
        <f t="shared" si="12"/>
        <v>0</v>
      </c>
      <c r="G84" s="219">
        <f t="shared" si="12"/>
        <v>0</v>
      </c>
      <c r="H84" s="219">
        <f t="shared" si="12"/>
        <v>0</v>
      </c>
      <c r="I84" s="218">
        <f t="shared" si="12"/>
        <v>0</v>
      </c>
      <c r="J84" s="218">
        <f>J32*J136</f>
        <v>0</v>
      </c>
      <c r="K84" s="218">
        <f t="shared" si="12"/>
        <v>0</v>
      </c>
      <c r="L84" s="218">
        <f t="shared" si="12"/>
        <v>0</v>
      </c>
      <c r="M84" s="218">
        <f t="shared" si="12"/>
        <v>0</v>
      </c>
      <c r="N84" s="219">
        <f t="shared" si="12"/>
        <v>0</v>
      </c>
      <c r="O84" s="219">
        <f t="shared" si="12"/>
        <v>0</v>
      </c>
      <c r="P84" s="218">
        <f t="shared" si="12"/>
        <v>0</v>
      </c>
      <c r="Q84" s="218">
        <f t="shared" si="12"/>
        <v>0</v>
      </c>
      <c r="R84" s="218">
        <f t="shared" si="12"/>
        <v>0</v>
      </c>
      <c r="S84" s="218">
        <f t="shared" si="12"/>
        <v>0</v>
      </c>
      <c r="T84" s="218">
        <f t="shared" si="12"/>
        <v>0</v>
      </c>
      <c r="U84" s="219">
        <f t="shared" si="12"/>
        <v>0</v>
      </c>
      <c r="V84" s="219">
        <f t="shared" si="12"/>
        <v>0</v>
      </c>
      <c r="W84" s="218">
        <f t="shared" si="12"/>
        <v>0</v>
      </c>
      <c r="X84" s="218">
        <f t="shared" si="12"/>
        <v>0</v>
      </c>
      <c r="Y84" s="218">
        <f t="shared" si="12"/>
        <v>0</v>
      </c>
      <c r="Z84" s="218">
        <f t="shared" si="12"/>
        <v>0</v>
      </c>
      <c r="AA84" s="218">
        <f t="shared" si="12"/>
        <v>0</v>
      </c>
      <c r="AB84" s="219">
        <f t="shared" si="12"/>
        <v>0</v>
      </c>
      <c r="AC84" s="219">
        <f t="shared" si="12"/>
        <v>0</v>
      </c>
      <c r="AD84" s="218">
        <f t="shared" si="12"/>
        <v>0</v>
      </c>
      <c r="AE84" s="218">
        <f t="shared" si="12"/>
        <v>0</v>
      </c>
      <c r="AF84" s="218">
        <f t="shared" si="12"/>
        <v>0</v>
      </c>
      <c r="AG84" s="218">
        <f t="shared" si="12"/>
        <v>0</v>
      </c>
      <c r="AH84" s="220">
        <f t="shared" si="12"/>
        <v>0</v>
      </c>
    </row>
    <row r="85" spans="1:34" outlineLevel="1" x14ac:dyDescent="0.3">
      <c r="A85" s="239">
        <f t="shared" si="7"/>
        <v>43017</v>
      </c>
      <c r="B85" s="58"/>
      <c r="C85" s="59">
        <f t="shared" si="13"/>
        <v>0</v>
      </c>
      <c r="D85" s="218">
        <f t="shared" si="12"/>
        <v>0</v>
      </c>
      <c r="E85" s="218">
        <f t="shared" si="12"/>
        <v>0</v>
      </c>
      <c r="F85" s="218">
        <f t="shared" si="12"/>
        <v>0</v>
      </c>
      <c r="G85" s="219">
        <f t="shared" si="12"/>
        <v>0</v>
      </c>
      <c r="H85" s="219">
        <f t="shared" si="12"/>
        <v>0</v>
      </c>
      <c r="I85" s="218">
        <f t="shared" si="12"/>
        <v>0</v>
      </c>
      <c r="J85" s="218">
        <f t="shared" si="12"/>
        <v>0</v>
      </c>
      <c r="K85" s="218">
        <f t="shared" si="12"/>
        <v>0</v>
      </c>
      <c r="L85" s="218">
        <f t="shared" si="12"/>
        <v>0</v>
      </c>
      <c r="M85" s="218">
        <f t="shared" si="12"/>
        <v>0</v>
      </c>
      <c r="N85" s="219">
        <f t="shared" si="12"/>
        <v>0</v>
      </c>
      <c r="O85" s="219">
        <f t="shared" si="12"/>
        <v>0</v>
      </c>
      <c r="P85" s="218">
        <f t="shared" si="12"/>
        <v>0</v>
      </c>
      <c r="Q85" s="218">
        <f t="shared" si="12"/>
        <v>0</v>
      </c>
      <c r="R85" s="218">
        <f t="shared" si="12"/>
        <v>0</v>
      </c>
      <c r="S85" s="218">
        <f t="shared" si="12"/>
        <v>0</v>
      </c>
      <c r="T85" s="218">
        <f t="shared" si="12"/>
        <v>0</v>
      </c>
      <c r="U85" s="219">
        <f t="shared" si="12"/>
        <v>0</v>
      </c>
      <c r="V85" s="219">
        <f t="shared" si="12"/>
        <v>0</v>
      </c>
      <c r="W85" s="218">
        <f t="shared" si="12"/>
        <v>0</v>
      </c>
      <c r="X85" s="218">
        <f t="shared" si="12"/>
        <v>0</v>
      </c>
      <c r="Y85" s="218">
        <f t="shared" si="12"/>
        <v>0</v>
      </c>
      <c r="Z85" s="218">
        <f t="shared" si="12"/>
        <v>0</v>
      </c>
      <c r="AA85" s="218">
        <f t="shared" si="12"/>
        <v>0</v>
      </c>
      <c r="AB85" s="219">
        <f t="shared" si="12"/>
        <v>0</v>
      </c>
      <c r="AC85" s="219">
        <f t="shared" si="12"/>
        <v>0</v>
      </c>
      <c r="AD85" s="218">
        <f t="shared" si="12"/>
        <v>0</v>
      </c>
      <c r="AE85" s="218">
        <f t="shared" si="12"/>
        <v>0</v>
      </c>
      <c r="AF85" s="218">
        <f t="shared" si="12"/>
        <v>0</v>
      </c>
      <c r="AG85" s="218">
        <f t="shared" si="12"/>
        <v>0</v>
      </c>
      <c r="AH85" s="220">
        <f t="shared" si="12"/>
        <v>0</v>
      </c>
    </row>
    <row r="86" spans="1:34" outlineLevel="1" x14ac:dyDescent="0.3">
      <c r="A86" s="239">
        <f t="shared" si="7"/>
        <v>43024</v>
      </c>
      <c r="B86" s="58"/>
      <c r="C86" s="59">
        <f t="shared" si="13"/>
        <v>0</v>
      </c>
      <c r="D86" s="218">
        <f t="shared" si="12"/>
        <v>0</v>
      </c>
      <c r="E86" s="218">
        <f t="shared" si="12"/>
        <v>0</v>
      </c>
      <c r="F86" s="218">
        <f t="shared" si="12"/>
        <v>0</v>
      </c>
      <c r="G86" s="219">
        <f t="shared" si="12"/>
        <v>0</v>
      </c>
      <c r="H86" s="219">
        <f t="shared" si="12"/>
        <v>0</v>
      </c>
      <c r="I86" s="218">
        <f t="shared" si="12"/>
        <v>0</v>
      </c>
      <c r="J86" s="218">
        <f t="shared" si="12"/>
        <v>0</v>
      </c>
      <c r="K86" s="218">
        <f t="shared" si="12"/>
        <v>0</v>
      </c>
      <c r="L86" s="218">
        <f t="shared" ref="L86:AH86" si="14">L34*L138</f>
        <v>0</v>
      </c>
      <c r="M86" s="218">
        <f t="shared" si="14"/>
        <v>0</v>
      </c>
      <c r="N86" s="219">
        <f t="shared" si="14"/>
        <v>0</v>
      </c>
      <c r="O86" s="219">
        <f t="shared" si="14"/>
        <v>0</v>
      </c>
      <c r="P86" s="218">
        <f t="shared" si="14"/>
        <v>0</v>
      </c>
      <c r="Q86" s="218">
        <f t="shared" si="14"/>
        <v>0</v>
      </c>
      <c r="R86" s="218">
        <f t="shared" si="14"/>
        <v>0</v>
      </c>
      <c r="S86" s="218">
        <f t="shared" si="14"/>
        <v>0</v>
      </c>
      <c r="T86" s="218">
        <f t="shared" si="14"/>
        <v>0</v>
      </c>
      <c r="U86" s="219">
        <f t="shared" si="14"/>
        <v>0</v>
      </c>
      <c r="V86" s="219">
        <f t="shared" si="14"/>
        <v>0</v>
      </c>
      <c r="W86" s="218">
        <f t="shared" si="14"/>
        <v>0</v>
      </c>
      <c r="X86" s="218">
        <f t="shared" si="14"/>
        <v>0</v>
      </c>
      <c r="Y86" s="218">
        <f t="shared" si="14"/>
        <v>0</v>
      </c>
      <c r="Z86" s="218">
        <f t="shared" si="14"/>
        <v>0</v>
      </c>
      <c r="AA86" s="218">
        <f t="shared" si="14"/>
        <v>0</v>
      </c>
      <c r="AB86" s="219">
        <f t="shared" si="14"/>
        <v>0</v>
      </c>
      <c r="AC86" s="219">
        <f t="shared" si="14"/>
        <v>0</v>
      </c>
      <c r="AD86" s="218">
        <f t="shared" si="14"/>
        <v>0</v>
      </c>
      <c r="AE86" s="218">
        <f t="shared" si="14"/>
        <v>0</v>
      </c>
      <c r="AF86" s="218">
        <f t="shared" si="14"/>
        <v>0</v>
      </c>
      <c r="AG86" s="218">
        <f t="shared" si="14"/>
        <v>0</v>
      </c>
      <c r="AH86" s="220">
        <f t="shared" si="14"/>
        <v>0</v>
      </c>
    </row>
    <row r="87" spans="1:34" outlineLevel="1" x14ac:dyDescent="0.3">
      <c r="A87" s="239">
        <f t="shared" si="7"/>
        <v>43031</v>
      </c>
      <c r="B87" s="58"/>
      <c r="C87" s="59">
        <f t="shared" si="13"/>
        <v>0</v>
      </c>
      <c r="D87" s="218">
        <f t="shared" ref="D87:AH92" si="15">D35*D139</f>
        <v>0</v>
      </c>
      <c r="E87" s="218">
        <f t="shared" si="15"/>
        <v>0</v>
      </c>
      <c r="F87" s="218">
        <f t="shared" si="15"/>
        <v>0</v>
      </c>
      <c r="G87" s="219">
        <f t="shared" si="15"/>
        <v>0</v>
      </c>
      <c r="H87" s="219">
        <f t="shared" si="15"/>
        <v>0</v>
      </c>
      <c r="I87" s="218">
        <f t="shared" si="15"/>
        <v>0</v>
      </c>
      <c r="J87" s="218">
        <f t="shared" si="15"/>
        <v>0</v>
      </c>
      <c r="K87" s="218">
        <f t="shared" si="15"/>
        <v>0</v>
      </c>
      <c r="L87" s="218">
        <f t="shared" si="15"/>
        <v>0</v>
      </c>
      <c r="M87" s="218">
        <f t="shared" si="15"/>
        <v>0</v>
      </c>
      <c r="N87" s="219">
        <f t="shared" si="15"/>
        <v>0</v>
      </c>
      <c r="O87" s="219">
        <f t="shared" si="15"/>
        <v>0</v>
      </c>
      <c r="P87" s="218">
        <f t="shared" si="15"/>
        <v>0</v>
      </c>
      <c r="Q87" s="218">
        <f t="shared" si="15"/>
        <v>0</v>
      </c>
      <c r="R87" s="218">
        <f t="shared" si="15"/>
        <v>0</v>
      </c>
      <c r="S87" s="218">
        <f t="shared" si="15"/>
        <v>0</v>
      </c>
      <c r="T87" s="218">
        <f t="shared" si="15"/>
        <v>0</v>
      </c>
      <c r="U87" s="219">
        <f t="shared" si="15"/>
        <v>0</v>
      </c>
      <c r="V87" s="219">
        <f t="shared" si="15"/>
        <v>0</v>
      </c>
      <c r="W87" s="218">
        <f t="shared" si="15"/>
        <v>0</v>
      </c>
      <c r="X87" s="218">
        <f t="shared" si="15"/>
        <v>0</v>
      </c>
      <c r="Y87" s="218">
        <f t="shared" si="15"/>
        <v>0</v>
      </c>
      <c r="Z87" s="218">
        <f t="shared" si="15"/>
        <v>0</v>
      </c>
      <c r="AA87" s="218">
        <f t="shared" si="15"/>
        <v>0</v>
      </c>
      <c r="AB87" s="219">
        <f t="shared" si="15"/>
        <v>0</v>
      </c>
      <c r="AC87" s="219">
        <f t="shared" si="15"/>
        <v>0</v>
      </c>
      <c r="AD87" s="218">
        <f t="shared" si="15"/>
        <v>0</v>
      </c>
      <c r="AE87" s="218">
        <f t="shared" si="15"/>
        <v>0</v>
      </c>
      <c r="AF87" s="218">
        <f t="shared" si="15"/>
        <v>0</v>
      </c>
      <c r="AG87" s="218">
        <f t="shared" si="15"/>
        <v>0</v>
      </c>
      <c r="AH87" s="220">
        <f t="shared" si="15"/>
        <v>0</v>
      </c>
    </row>
    <row r="88" spans="1:34" outlineLevel="1" x14ac:dyDescent="0.3">
      <c r="A88" s="239">
        <f t="shared" si="7"/>
        <v>43038</v>
      </c>
      <c r="B88" s="58"/>
      <c r="C88" s="59">
        <f t="shared" si="13"/>
        <v>0</v>
      </c>
      <c r="D88" s="218">
        <f t="shared" si="15"/>
        <v>0</v>
      </c>
      <c r="E88" s="218">
        <f t="shared" si="15"/>
        <v>0</v>
      </c>
      <c r="F88" s="218">
        <f t="shared" si="15"/>
        <v>0</v>
      </c>
      <c r="G88" s="219">
        <f t="shared" si="15"/>
        <v>0</v>
      </c>
      <c r="H88" s="219">
        <f t="shared" si="15"/>
        <v>0</v>
      </c>
      <c r="I88" s="218">
        <f t="shared" si="15"/>
        <v>0</v>
      </c>
      <c r="J88" s="218">
        <f t="shared" si="15"/>
        <v>0</v>
      </c>
      <c r="K88" s="218">
        <f t="shared" si="15"/>
        <v>0</v>
      </c>
      <c r="L88" s="218">
        <f t="shared" si="15"/>
        <v>0</v>
      </c>
      <c r="M88" s="218">
        <f t="shared" si="15"/>
        <v>0</v>
      </c>
      <c r="N88" s="219">
        <f t="shared" si="15"/>
        <v>0</v>
      </c>
      <c r="O88" s="219">
        <f t="shared" si="15"/>
        <v>0</v>
      </c>
      <c r="P88" s="218">
        <f t="shared" si="15"/>
        <v>0</v>
      </c>
      <c r="Q88" s="218">
        <f t="shared" si="15"/>
        <v>0</v>
      </c>
      <c r="R88" s="218">
        <f t="shared" si="15"/>
        <v>0</v>
      </c>
      <c r="S88" s="218">
        <f t="shared" si="15"/>
        <v>0</v>
      </c>
      <c r="T88" s="218">
        <f t="shared" si="15"/>
        <v>0</v>
      </c>
      <c r="U88" s="219">
        <f t="shared" si="15"/>
        <v>0</v>
      </c>
      <c r="V88" s="219">
        <f t="shared" si="15"/>
        <v>0</v>
      </c>
      <c r="W88" s="218">
        <f t="shared" si="15"/>
        <v>0</v>
      </c>
      <c r="X88" s="218">
        <f t="shared" si="15"/>
        <v>0</v>
      </c>
      <c r="Y88" s="218">
        <f t="shared" si="15"/>
        <v>0</v>
      </c>
      <c r="Z88" s="218">
        <f t="shared" si="15"/>
        <v>0</v>
      </c>
      <c r="AA88" s="218">
        <f t="shared" si="15"/>
        <v>0</v>
      </c>
      <c r="AB88" s="219">
        <f t="shared" si="15"/>
        <v>0</v>
      </c>
      <c r="AC88" s="219">
        <f t="shared" si="15"/>
        <v>0</v>
      </c>
      <c r="AD88" s="218">
        <f t="shared" si="15"/>
        <v>0</v>
      </c>
      <c r="AE88" s="218">
        <f t="shared" si="15"/>
        <v>0</v>
      </c>
      <c r="AF88" s="218">
        <f t="shared" si="15"/>
        <v>0</v>
      </c>
      <c r="AG88" s="218">
        <f t="shared" si="15"/>
        <v>0</v>
      </c>
      <c r="AH88" s="220">
        <f t="shared" si="15"/>
        <v>0</v>
      </c>
    </row>
    <row r="89" spans="1:34" outlineLevel="1" x14ac:dyDescent="0.3">
      <c r="A89" s="239">
        <f t="shared" si="7"/>
        <v>43045</v>
      </c>
      <c r="B89" s="58"/>
      <c r="C89" s="59">
        <f t="shared" si="13"/>
        <v>0</v>
      </c>
      <c r="D89" s="218">
        <f t="shared" si="15"/>
        <v>0</v>
      </c>
      <c r="E89" s="218">
        <f t="shared" si="15"/>
        <v>0</v>
      </c>
      <c r="F89" s="218">
        <f t="shared" si="15"/>
        <v>0</v>
      </c>
      <c r="G89" s="219">
        <f t="shared" si="15"/>
        <v>0</v>
      </c>
      <c r="H89" s="219">
        <f t="shared" si="15"/>
        <v>0</v>
      </c>
      <c r="I89" s="218">
        <f t="shared" si="15"/>
        <v>0</v>
      </c>
      <c r="J89" s="218">
        <f t="shared" si="15"/>
        <v>0</v>
      </c>
      <c r="K89" s="218">
        <f t="shared" si="15"/>
        <v>0</v>
      </c>
      <c r="L89" s="218">
        <f t="shared" si="15"/>
        <v>0</v>
      </c>
      <c r="M89" s="218">
        <f t="shared" si="15"/>
        <v>0</v>
      </c>
      <c r="N89" s="219">
        <f t="shared" si="15"/>
        <v>0</v>
      </c>
      <c r="O89" s="219">
        <f t="shared" si="15"/>
        <v>0</v>
      </c>
      <c r="P89" s="218">
        <f t="shared" si="15"/>
        <v>0</v>
      </c>
      <c r="Q89" s="218">
        <f t="shared" si="15"/>
        <v>0</v>
      </c>
      <c r="R89" s="218">
        <f t="shared" si="15"/>
        <v>0</v>
      </c>
      <c r="S89" s="218">
        <f t="shared" si="15"/>
        <v>0</v>
      </c>
      <c r="T89" s="218">
        <f t="shared" si="15"/>
        <v>0</v>
      </c>
      <c r="U89" s="219">
        <f t="shared" si="15"/>
        <v>0</v>
      </c>
      <c r="V89" s="219">
        <f t="shared" si="15"/>
        <v>0</v>
      </c>
      <c r="W89" s="218">
        <f t="shared" si="15"/>
        <v>0</v>
      </c>
      <c r="X89" s="218">
        <f t="shared" si="15"/>
        <v>0</v>
      </c>
      <c r="Y89" s="218">
        <f t="shared" si="15"/>
        <v>0</v>
      </c>
      <c r="Z89" s="218">
        <f t="shared" si="15"/>
        <v>0</v>
      </c>
      <c r="AA89" s="218">
        <f t="shared" si="15"/>
        <v>0</v>
      </c>
      <c r="AB89" s="219">
        <f t="shared" si="15"/>
        <v>0</v>
      </c>
      <c r="AC89" s="219">
        <f t="shared" si="15"/>
        <v>0</v>
      </c>
      <c r="AD89" s="218">
        <f t="shared" si="15"/>
        <v>0</v>
      </c>
      <c r="AE89" s="218">
        <f t="shared" si="15"/>
        <v>0</v>
      </c>
      <c r="AF89" s="218">
        <f t="shared" si="15"/>
        <v>0</v>
      </c>
      <c r="AG89" s="218">
        <f t="shared" si="15"/>
        <v>0</v>
      </c>
      <c r="AH89" s="220">
        <f t="shared" si="15"/>
        <v>0</v>
      </c>
    </row>
    <row r="90" spans="1:34" outlineLevel="1" x14ac:dyDescent="0.3">
      <c r="A90" s="239">
        <f t="shared" si="7"/>
        <v>43052</v>
      </c>
      <c r="B90" s="58"/>
      <c r="C90" s="59">
        <f t="shared" si="13"/>
        <v>0</v>
      </c>
      <c r="D90" s="218">
        <f t="shared" si="15"/>
        <v>0</v>
      </c>
      <c r="E90" s="218">
        <f t="shared" si="15"/>
        <v>0</v>
      </c>
      <c r="F90" s="218">
        <f t="shared" si="15"/>
        <v>0</v>
      </c>
      <c r="G90" s="219">
        <f t="shared" si="15"/>
        <v>0</v>
      </c>
      <c r="H90" s="219">
        <f t="shared" si="15"/>
        <v>0</v>
      </c>
      <c r="I90" s="218">
        <f t="shared" si="15"/>
        <v>0</v>
      </c>
      <c r="J90" s="218">
        <f t="shared" si="15"/>
        <v>0</v>
      </c>
      <c r="K90" s="218">
        <f t="shared" si="15"/>
        <v>0</v>
      </c>
      <c r="L90" s="218">
        <f t="shared" si="15"/>
        <v>0</v>
      </c>
      <c r="M90" s="218">
        <f t="shared" si="15"/>
        <v>0</v>
      </c>
      <c r="N90" s="219">
        <f t="shared" si="15"/>
        <v>0</v>
      </c>
      <c r="O90" s="219">
        <f t="shared" si="15"/>
        <v>0</v>
      </c>
      <c r="P90" s="218">
        <f t="shared" si="15"/>
        <v>0</v>
      </c>
      <c r="Q90" s="218">
        <f t="shared" si="15"/>
        <v>0</v>
      </c>
      <c r="R90" s="218">
        <f t="shared" si="15"/>
        <v>0</v>
      </c>
      <c r="S90" s="218">
        <f t="shared" si="15"/>
        <v>0</v>
      </c>
      <c r="T90" s="218">
        <f t="shared" si="15"/>
        <v>0</v>
      </c>
      <c r="U90" s="219">
        <f t="shared" si="15"/>
        <v>0</v>
      </c>
      <c r="V90" s="219">
        <f t="shared" si="15"/>
        <v>0</v>
      </c>
      <c r="W90" s="218">
        <f t="shared" si="15"/>
        <v>0</v>
      </c>
      <c r="X90" s="218">
        <f t="shared" si="15"/>
        <v>0</v>
      </c>
      <c r="Y90" s="218">
        <f t="shared" si="15"/>
        <v>0</v>
      </c>
      <c r="Z90" s="218">
        <f t="shared" si="15"/>
        <v>0</v>
      </c>
      <c r="AA90" s="218">
        <f t="shared" si="15"/>
        <v>0</v>
      </c>
      <c r="AB90" s="219">
        <f t="shared" si="15"/>
        <v>0</v>
      </c>
      <c r="AC90" s="219">
        <f t="shared" si="15"/>
        <v>0</v>
      </c>
      <c r="AD90" s="218">
        <f t="shared" si="15"/>
        <v>0</v>
      </c>
      <c r="AE90" s="218">
        <f t="shared" si="15"/>
        <v>0</v>
      </c>
      <c r="AF90" s="218">
        <f t="shared" si="15"/>
        <v>0</v>
      </c>
      <c r="AG90" s="218">
        <f t="shared" si="15"/>
        <v>0</v>
      </c>
      <c r="AH90" s="220">
        <f t="shared" si="15"/>
        <v>0</v>
      </c>
    </row>
    <row r="91" spans="1:34" outlineLevel="1" x14ac:dyDescent="0.3">
      <c r="A91" s="239">
        <f t="shared" si="7"/>
        <v>43059</v>
      </c>
      <c r="B91" s="58"/>
      <c r="C91" s="59">
        <f t="shared" si="13"/>
        <v>0</v>
      </c>
      <c r="D91" s="218">
        <f t="shared" si="15"/>
        <v>0</v>
      </c>
      <c r="E91" s="218">
        <f t="shared" si="15"/>
        <v>0</v>
      </c>
      <c r="F91" s="218">
        <f t="shared" si="15"/>
        <v>0</v>
      </c>
      <c r="G91" s="219">
        <f t="shared" si="15"/>
        <v>0</v>
      </c>
      <c r="H91" s="219">
        <f t="shared" si="15"/>
        <v>0</v>
      </c>
      <c r="I91" s="218">
        <f t="shared" si="15"/>
        <v>0</v>
      </c>
      <c r="J91" s="218">
        <f t="shared" si="15"/>
        <v>0</v>
      </c>
      <c r="K91" s="218">
        <f t="shared" si="15"/>
        <v>0</v>
      </c>
      <c r="L91" s="218">
        <f t="shared" si="15"/>
        <v>0</v>
      </c>
      <c r="M91" s="218">
        <f t="shared" si="15"/>
        <v>0</v>
      </c>
      <c r="N91" s="219">
        <f t="shared" si="15"/>
        <v>0</v>
      </c>
      <c r="O91" s="219">
        <f t="shared" si="15"/>
        <v>0</v>
      </c>
      <c r="P91" s="218">
        <f t="shared" si="15"/>
        <v>0</v>
      </c>
      <c r="Q91" s="218">
        <f t="shared" si="15"/>
        <v>0</v>
      </c>
      <c r="R91" s="218">
        <f t="shared" si="15"/>
        <v>0</v>
      </c>
      <c r="S91" s="218">
        <f t="shared" si="15"/>
        <v>0</v>
      </c>
      <c r="T91" s="218">
        <f t="shared" si="15"/>
        <v>0</v>
      </c>
      <c r="U91" s="219">
        <f t="shared" si="15"/>
        <v>0</v>
      </c>
      <c r="V91" s="219">
        <f t="shared" si="15"/>
        <v>0</v>
      </c>
      <c r="W91" s="218">
        <f t="shared" si="15"/>
        <v>0</v>
      </c>
      <c r="X91" s="218">
        <f t="shared" si="15"/>
        <v>0</v>
      </c>
      <c r="Y91" s="218">
        <f t="shared" si="15"/>
        <v>0</v>
      </c>
      <c r="Z91" s="218">
        <f t="shared" si="15"/>
        <v>0</v>
      </c>
      <c r="AA91" s="218">
        <f t="shared" si="15"/>
        <v>0</v>
      </c>
      <c r="AB91" s="219">
        <f t="shared" si="15"/>
        <v>0</v>
      </c>
      <c r="AC91" s="219">
        <f t="shared" si="15"/>
        <v>0</v>
      </c>
      <c r="AD91" s="218">
        <f t="shared" si="15"/>
        <v>0</v>
      </c>
      <c r="AE91" s="218">
        <f t="shared" si="15"/>
        <v>0</v>
      </c>
      <c r="AF91" s="218">
        <f t="shared" si="15"/>
        <v>0</v>
      </c>
      <c r="AG91" s="218">
        <f t="shared" si="15"/>
        <v>0</v>
      </c>
      <c r="AH91" s="220">
        <f t="shared" si="15"/>
        <v>0</v>
      </c>
    </row>
    <row r="92" spans="1:34" outlineLevel="1" x14ac:dyDescent="0.3">
      <c r="A92" s="240">
        <f t="shared" si="7"/>
        <v>43066</v>
      </c>
      <c r="B92" s="58"/>
      <c r="C92" s="59">
        <f t="shared" si="13"/>
        <v>0</v>
      </c>
      <c r="D92" s="222">
        <f t="shared" si="15"/>
        <v>0</v>
      </c>
      <c r="E92" s="222">
        <f t="shared" si="15"/>
        <v>0</v>
      </c>
      <c r="F92" s="222">
        <f t="shared" si="15"/>
        <v>0</v>
      </c>
      <c r="G92" s="219">
        <f t="shared" si="15"/>
        <v>0</v>
      </c>
      <c r="H92" s="219">
        <f t="shared" si="15"/>
        <v>0</v>
      </c>
      <c r="I92" s="222">
        <f t="shared" si="15"/>
        <v>0</v>
      </c>
      <c r="J92" s="222">
        <f t="shared" si="15"/>
        <v>0</v>
      </c>
      <c r="K92" s="222">
        <f t="shared" si="15"/>
        <v>0</v>
      </c>
      <c r="L92" s="222">
        <f t="shared" si="15"/>
        <v>0</v>
      </c>
      <c r="M92" s="222">
        <f t="shared" si="15"/>
        <v>0</v>
      </c>
      <c r="N92" s="219">
        <f t="shared" si="15"/>
        <v>0</v>
      </c>
      <c r="O92" s="219">
        <f t="shared" si="15"/>
        <v>0</v>
      </c>
      <c r="P92" s="222">
        <f t="shared" si="15"/>
        <v>0</v>
      </c>
      <c r="Q92" s="222">
        <f t="shared" si="15"/>
        <v>0</v>
      </c>
      <c r="R92" s="222">
        <f t="shared" si="15"/>
        <v>0</v>
      </c>
      <c r="S92" s="222">
        <f t="shared" si="15"/>
        <v>0</v>
      </c>
      <c r="T92" s="222">
        <f t="shared" si="15"/>
        <v>0</v>
      </c>
      <c r="U92" s="219">
        <f t="shared" si="15"/>
        <v>0</v>
      </c>
      <c r="V92" s="219">
        <f t="shared" si="15"/>
        <v>0</v>
      </c>
      <c r="W92" s="222">
        <f t="shared" si="15"/>
        <v>0</v>
      </c>
      <c r="X92" s="222">
        <f t="shared" si="15"/>
        <v>0</v>
      </c>
      <c r="Y92" s="222">
        <f t="shared" si="15"/>
        <v>0</v>
      </c>
      <c r="Z92" s="222">
        <f t="shared" si="15"/>
        <v>0</v>
      </c>
      <c r="AA92" s="222">
        <f t="shared" si="15"/>
        <v>0</v>
      </c>
      <c r="AB92" s="223">
        <f t="shared" si="15"/>
        <v>0</v>
      </c>
      <c r="AC92" s="223">
        <f t="shared" si="15"/>
        <v>0</v>
      </c>
      <c r="AD92" s="222">
        <f t="shared" si="15"/>
        <v>0</v>
      </c>
      <c r="AE92" s="222">
        <f t="shared" si="15"/>
        <v>0</v>
      </c>
      <c r="AF92" s="222">
        <f t="shared" si="15"/>
        <v>0</v>
      </c>
      <c r="AG92" s="222">
        <f t="shared" si="15"/>
        <v>0</v>
      </c>
      <c r="AH92" s="224">
        <f t="shared" si="15"/>
        <v>0</v>
      </c>
    </row>
    <row r="93" spans="1:34" x14ac:dyDescent="0.3">
      <c r="A93" s="57"/>
      <c r="B93" s="38"/>
      <c r="C93" s="67">
        <f>SUM(C79:C92)</f>
        <v>0</v>
      </c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</row>
    <row r="94" spans="1:34" ht="15.6" x14ac:dyDescent="0.3">
      <c r="C94" s="283">
        <f>C93-C60</f>
        <v>-140639</v>
      </c>
    </row>
    <row r="95" spans="1:34" ht="15.6" x14ac:dyDescent="0.3">
      <c r="C95" s="284"/>
    </row>
    <row r="96" spans="1:34" x14ac:dyDescent="0.3">
      <c r="C96" s="68">
        <f t="shared" ref="C96:T96" si="16">C44</f>
        <v>42975</v>
      </c>
      <c r="D96" s="68">
        <f t="shared" si="16"/>
        <v>42982</v>
      </c>
      <c r="E96" s="68">
        <f t="shared" si="16"/>
        <v>42989</v>
      </c>
      <c r="F96" s="68">
        <f t="shared" si="16"/>
        <v>42996</v>
      </c>
      <c r="G96" s="68">
        <f t="shared" si="16"/>
        <v>43003</v>
      </c>
      <c r="H96" s="68">
        <f t="shared" si="16"/>
        <v>43010</v>
      </c>
      <c r="I96" s="68">
        <f t="shared" si="16"/>
        <v>43017</v>
      </c>
      <c r="J96" s="68">
        <f t="shared" si="16"/>
        <v>43024</v>
      </c>
      <c r="K96" s="68">
        <f t="shared" si="16"/>
        <v>43031</v>
      </c>
      <c r="L96" s="68">
        <f t="shared" si="16"/>
        <v>43038</v>
      </c>
      <c r="M96" s="68">
        <f t="shared" si="16"/>
        <v>43045</v>
      </c>
      <c r="N96" s="68">
        <f t="shared" si="16"/>
        <v>43052</v>
      </c>
      <c r="O96" s="68">
        <f t="shared" si="16"/>
        <v>43059</v>
      </c>
      <c r="P96" s="68">
        <f t="shared" si="16"/>
        <v>43066</v>
      </c>
      <c r="Q96" s="68">
        <f t="shared" si="16"/>
        <v>43073</v>
      </c>
      <c r="R96" s="68">
        <f t="shared" si="16"/>
        <v>43080</v>
      </c>
      <c r="S96" s="68">
        <f t="shared" si="16"/>
        <v>43087</v>
      </c>
      <c r="T96" s="68">
        <f t="shared" si="16"/>
        <v>43094</v>
      </c>
      <c r="U96" s="69"/>
      <c r="V96" s="69"/>
    </row>
    <row r="97" spans="1:34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4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4" x14ac:dyDescent="0.3">
      <c r="A99" s="447" t="s">
        <v>32</v>
      </c>
      <c r="B99" s="448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4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4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4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4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4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4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4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4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4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4" x14ac:dyDescent="0.3">
      <c r="U109" s="107"/>
      <c r="V109" s="107"/>
    </row>
    <row r="110" spans="1:34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4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  <c r="AH111" s="48">
        <v>31</v>
      </c>
    </row>
    <row r="112" spans="1:34" s="92" customFormat="1" x14ac:dyDescent="0.3">
      <c r="A112" s="51" t="s">
        <v>29</v>
      </c>
      <c r="B112" s="52"/>
      <c r="C112" s="53">
        <f>C60/C8</f>
        <v>103.18341892883346</v>
      </c>
      <c r="D112" s="55">
        <v>108</v>
      </c>
      <c r="E112" s="55">
        <v>108</v>
      </c>
      <c r="F112" s="55">
        <v>108</v>
      </c>
      <c r="G112" s="55">
        <v>105</v>
      </c>
      <c r="H112" s="55">
        <v>105</v>
      </c>
      <c r="I112" s="55">
        <v>96</v>
      </c>
      <c r="J112" s="55">
        <v>96</v>
      </c>
      <c r="K112" s="55">
        <v>96</v>
      </c>
      <c r="L112" s="55">
        <v>96</v>
      </c>
      <c r="M112" s="55">
        <v>96</v>
      </c>
      <c r="N112" s="55">
        <v>105</v>
      </c>
      <c r="O112" s="55">
        <v>105</v>
      </c>
      <c r="P112" s="55">
        <v>96</v>
      </c>
      <c r="Q112" s="55">
        <v>96</v>
      </c>
      <c r="R112" s="55">
        <v>96</v>
      </c>
      <c r="S112" s="55">
        <v>96</v>
      </c>
      <c r="T112" s="55">
        <v>96</v>
      </c>
      <c r="U112" s="55">
        <v>116</v>
      </c>
      <c r="V112" s="55">
        <v>116</v>
      </c>
      <c r="W112" s="55">
        <v>108</v>
      </c>
      <c r="X112" s="55">
        <v>108</v>
      </c>
      <c r="Y112" s="55">
        <v>108</v>
      </c>
      <c r="Z112" s="55">
        <v>108</v>
      </c>
      <c r="AA112" s="55">
        <v>108</v>
      </c>
      <c r="AB112" s="55">
        <v>116</v>
      </c>
      <c r="AC112" s="55">
        <v>116</v>
      </c>
      <c r="AD112" s="55">
        <v>96</v>
      </c>
      <c r="AE112" s="55">
        <v>96</v>
      </c>
      <c r="AF112" s="55">
        <v>96</v>
      </c>
      <c r="AG112" s="55">
        <v>96</v>
      </c>
      <c r="AH112" s="55">
        <v>96</v>
      </c>
    </row>
    <row r="113" spans="1:34" hidden="1" x14ac:dyDescent="0.3">
      <c r="A113" s="57">
        <f t="shared" ref="A113:A144" si="17">+A61</f>
        <v>42102</v>
      </c>
      <c r="B113" s="58"/>
      <c r="C113" s="59">
        <f t="shared" ref="C113:C144" si="18">IF(C9=0,0,C61/C9)</f>
        <v>173.23745579150585</v>
      </c>
      <c r="D113" s="61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  <c r="AF113" s="61">
        <v>367.90249999999997</v>
      </c>
      <c r="AG113" s="63">
        <v>367.90249999999997</v>
      </c>
      <c r="AH113" s="63">
        <v>356.95</v>
      </c>
    </row>
    <row r="114" spans="1:34" hidden="1" x14ac:dyDescent="0.3">
      <c r="A114" s="57">
        <f t="shared" si="17"/>
        <v>42123</v>
      </c>
      <c r="B114" s="58"/>
      <c r="C114" s="282">
        <f t="shared" si="18"/>
        <v>173.70408591800353</v>
      </c>
      <c r="D114" s="61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  <c r="AF114" s="61">
        <v>351.33609999999999</v>
      </c>
      <c r="AG114" s="63">
        <v>351.33609999999999</v>
      </c>
      <c r="AH114" s="63">
        <v>338.12060000000002</v>
      </c>
    </row>
    <row r="115" spans="1:34" hidden="1" outlineLevel="1" x14ac:dyDescent="0.3">
      <c r="A115" s="57">
        <f t="shared" si="17"/>
        <v>42142</v>
      </c>
      <c r="B115" s="58"/>
      <c r="C115" s="59">
        <f t="shared" si="18"/>
        <v>178.15924610281922</v>
      </c>
      <c r="D115" s="61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  <c r="AF115" s="61">
        <v>351.33609999999999</v>
      </c>
      <c r="AG115" s="63">
        <v>351.33609999999999</v>
      </c>
      <c r="AH115" s="63">
        <v>338.12060000000002</v>
      </c>
    </row>
    <row r="116" spans="1:34" hidden="1" outlineLevel="1" x14ac:dyDescent="0.3">
      <c r="A116" s="57">
        <f t="shared" si="17"/>
        <v>42157</v>
      </c>
      <c r="B116" s="58"/>
      <c r="C116" s="59">
        <f t="shared" si="18"/>
        <v>176.02857430769234</v>
      </c>
      <c r="D116" s="61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  <c r="AF116" s="61">
        <v>360.85250000000002</v>
      </c>
      <c r="AG116" s="63">
        <v>365.47629999999998</v>
      </c>
      <c r="AH116" s="63">
        <v>353.78059999999999</v>
      </c>
    </row>
    <row r="117" spans="1:34" hidden="1" outlineLevel="1" x14ac:dyDescent="0.3">
      <c r="A117" s="57">
        <f t="shared" si="17"/>
        <v>42172</v>
      </c>
      <c r="B117" s="58"/>
      <c r="C117" s="59">
        <f t="shared" si="18"/>
        <v>166.32933613916944</v>
      </c>
      <c r="D117" s="61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  <c r="AF117" s="61">
        <v>361.84199999999998</v>
      </c>
      <c r="AG117" s="63">
        <v>368.322</v>
      </c>
      <c r="AH117" s="63">
        <v>359.66879999999998</v>
      </c>
    </row>
    <row r="118" spans="1:34" hidden="1" outlineLevel="1" x14ac:dyDescent="0.3">
      <c r="A118" s="57">
        <f t="shared" si="17"/>
        <v>42193</v>
      </c>
      <c r="B118" s="58"/>
      <c r="C118" s="59">
        <f t="shared" si="18"/>
        <v>174.74391636363637</v>
      </c>
      <c r="D118" s="61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  <c r="AF118" s="61">
        <v>362.46350000000001</v>
      </c>
      <c r="AG118" s="63">
        <v>366.04199999999997</v>
      </c>
      <c r="AH118" s="63">
        <v>370.43700000000001</v>
      </c>
    </row>
    <row r="119" spans="1:34" hidden="1" outlineLevel="1" x14ac:dyDescent="0.3">
      <c r="A119" s="57">
        <f t="shared" si="17"/>
        <v>42200</v>
      </c>
      <c r="B119" s="58"/>
      <c r="C119" s="59">
        <f t="shared" si="18"/>
        <v>200.05282523616734</v>
      </c>
      <c r="D119" s="61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  <c r="AF119" s="61">
        <v>361.01960000000003</v>
      </c>
      <c r="AG119" s="63">
        <v>366.96350000000001</v>
      </c>
      <c r="AH119" s="63">
        <v>371.25209999999998</v>
      </c>
    </row>
    <row r="120" spans="1:34" hidden="1" outlineLevel="1" x14ac:dyDescent="0.3">
      <c r="A120" s="57">
        <f t="shared" si="17"/>
        <v>42207</v>
      </c>
      <c r="B120" s="58"/>
      <c r="C120" s="59">
        <f t="shared" si="18"/>
        <v>186.6314526258206</v>
      </c>
      <c r="D120" s="61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  <c r="AF120" s="61">
        <v>360.82170000000002</v>
      </c>
      <c r="AG120" s="63">
        <v>375.55689999999998</v>
      </c>
      <c r="AH120" s="63">
        <v>393.38650000000001</v>
      </c>
    </row>
    <row r="121" spans="1:34" hidden="1" outlineLevel="1" x14ac:dyDescent="0.3">
      <c r="A121" s="57">
        <f t="shared" si="17"/>
        <v>42214</v>
      </c>
      <c r="B121" s="58"/>
      <c r="C121" s="59">
        <f t="shared" si="18"/>
        <v>184.79197417989423</v>
      </c>
      <c r="D121" s="61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  <c r="AF121" s="61">
        <v>359.66609999999997</v>
      </c>
      <c r="AG121" s="63">
        <v>373.87169999999998</v>
      </c>
      <c r="AH121" s="63">
        <v>390.8537</v>
      </c>
    </row>
    <row r="122" spans="1:34" hidden="1" outlineLevel="1" x14ac:dyDescent="0.3">
      <c r="A122" s="57">
        <f t="shared" si="17"/>
        <v>42221</v>
      </c>
      <c r="B122" s="58"/>
      <c r="C122" s="59">
        <f t="shared" si="18"/>
        <v>181.72189947643977</v>
      </c>
      <c r="D122" s="61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  <c r="AF122" s="61">
        <v>360.82170000000002</v>
      </c>
      <c r="AG122" s="63">
        <v>375.55689999999998</v>
      </c>
      <c r="AH122" s="63">
        <v>391.92779999999999</v>
      </c>
    </row>
    <row r="123" spans="1:34" hidden="1" outlineLevel="1" x14ac:dyDescent="0.3">
      <c r="A123" s="57">
        <f t="shared" si="17"/>
        <v>42228</v>
      </c>
      <c r="B123" s="58"/>
      <c r="C123" s="59">
        <f t="shared" si="18"/>
        <v>178.20000634469699</v>
      </c>
      <c r="D123" s="61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  <c r="AF123" s="61">
        <v>361.56939999999997</v>
      </c>
      <c r="AG123" s="63">
        <v>375.8383</v>
      </c>
      <c r="AH123" s="63">
        <v>391.64460000000003</v>
      </c>
    </row>
    <row r="124" spans="1:34" hidden="1" outlineLevel="1" x14ac:dyDescent="0.3">
      <c r="A124" s="57">
        <f t="shared" si="17"/>
        <v>42235</v>
      </c>
      <c r="B124" s="58"/>
      <c r="C124" s="59">
        <f t="shared" si="18"/>
        <v>195.80727818181819</v>
      </c>
      <c r="D124" s="61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  <c r="AF124" s="61">
        <v>367.06310000000002</v>
      </c>
      <c r="AG124" s="63">
        <v>377.63780000000003</v>
      </c>
      <c r="AH124" s="63">
        <v>399.46280000000002</v>
      </c>
    </row>
    <row r="125" spans="1:34" hidden="1" outlineLevel="1" x14ac:dyDescent="0.3">
      <c r="A125" s="57">
        <f t="shared" si="17"/>
        <v>42242</v>
      </c>
      <c r="B125" s="58"/>
      <c r="C125" s="59">
        <f t="shared" si="18"/>
        <v>202.59789836363638</v>
      </c>
      <c r="D125" s="61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  <c r="AF125" s="61">
        <v>368.28629999999998</v>
      </c>
      <c r="AG125" s="63">
        <v>378.50760000000002</v>
      </c>
      <c r="AH125" s="63">
        <v>389.99259999999998</v>
      </c>
    </row>
    <row r="126" spans="1:34" hidden="1" outlineLevel="1" x14ac:dyDescent="0.3">
      <c r="A126" s="57">
        <f t="shared" si="17"/>
        <v>42249</v>
      </c>
      <c r="B126" s="58"/>
      <c r="C126" s="59">
        <f t="shared" si="18"/>
        <v>200.51763063291139</v>
      </c>
      <c r="D126" s="61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  <c r="AF126" s="61">
        <v>373.54020000000003</v>
      </c>
      <c r="AG126" s="63">
        <v>383.90480000000002</v>
      </c>
      <c r="AH126" s="63">
        <v>394.82639999999998</v>
      </c>
    </row>
    <row r="127" spans="1:34" hidden="1" outlineLevel="1" x14ac:dyDescent="0.3">
      <c r="A127" s="57">
        <f t="shared" si="17"/>
        <v>42256</v>
      </c>
      <c r="B127" s="58"/>
      <c r="C127" s="59">
        <f t="shared" si="18"/>
        <v>198.83491633624106</v>
      </c>
      <c r="D127" s="61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  <c r="AF127" s="61">
        <v>372.79379999999998</v>
      </c>
      <c r="AG127" s="63">
        <v>380.51760000000002</v>
      </c>
      <c r="AH127" s="63">
        <v>390.78890000000001</v>
      </c>
    </row>
    <row r="128" spans="1:34" hidden="1" outlineLevel="1" x14ac:dyDescent="0.3">
      <c r="A128" s="57">
        <f t="shared" si="17"/>
        <v>42263</v>
      </c>
      <c r="B128" s="58"/>
      <c r="C128" s="59">
        <f t="shared" si="18"/>
        <v>198.39971316590564</v>
      </c>
      <c r="D128" s="61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  <c r="AF128" s="61">
        <v>369.23360000000002</v>
      </c>
      <c r="AG128" s="63">
        <v>377.22750000000002</v>
      </c>
      <c r="AH128" s="63">
        <v>388.66449999999998</v>
      </c>
    </row>
    <row r="129" spans="1:34" hidden="1" outlineLevel="1" x14ac:dyDescent="0.3">
      <c r="A129" s="57">
        <f t="shared" si="17"/>
        <v>42270</v>
      </c>
      <c r="B129" s="58"/>
      <c r="C129" s="59">
        <f t="shared" si="18"/>
        <v>206.54275225362875</v>
      </c>
      <c r="D129" s="61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  <c r="AF129" s="61">
        <v>375.0702</v>
      </c>
      <c r="AG129" s="63">
        <v>382.36759999999998</v>
      </c>
      <c r="AH129" s="63">
        <v>392.8066</v>
      </c>
    </row>
    <row r="130" spans="1:34" hidden="1" outlineLevel="1" x14ac:dyDescent="0.3">
      <c r="A130" s="57">
        <f t="shared" si="17"/>
        <v>42277</v>
      </c>
      <c r="B130" s="58"/>
      <c r="C130" s="59">
        <f t="shared" si="18"/>
        <v>210.76447369165487</v>
      </c>
      <c r="D130" s="61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  <c r="AF130" s="61">
        <v>381.17610000000002</v>
      </c>
      <c r="AG130" s="63">
        <v>386.14830000000001</v>
      </c>
      <c r="AH130" s="63">
        <v>395.72899999999998</v>
      </c>
    </row>
    <row r="131" spans="1:34" collapsed="1" x14ac:dyDescent="0.3">
      <c r="A131" s="238">
        <f t="shared" si="17"/>
        <v>42975</v>
      </c>
      <c r="B131" s="58"/>
      <c r="C131" s="59">
        <f t="shared" si="18"/>
        <v>0</v>
      </c>
      <c r="D131" s="214"/>
      <c r="E131" s="214"/>
      <c r="F131" s="214"/>
      <c r="G131" s="219"/>
      <c r="H131" s="219"/>
      <c r="I131" s="214"/>
      <c r="J131" s="214"/>
      <c r="K131" s="214"/>
      <c r="L131" s="214"/>
      <c r="M131" s="214"/>
      <c r="N131" s="219"/>
      <c r="O131" s="219"/>
      <c r="P131" s="214"/>
      <c r="Q131" s="214"/>
      <c r="R131" s="214"/>
      <c r="S131" s="214"/>
      <c r="T131" s="214"/>
      <c r="U131" s="219"/>
      <c r="V131" s="219"/>
      <c r="W131" s="214"/>
      <c r="X131" s="214"/>
      <c r="Y131" s="214"/>
      <c r="Z131" s="214"/>
      <c r="AA131" s="214"/>
      <c r="AB131" s="219"/>
      <c r="AC131" s="219"/>
      <c r="AD131" s="214"/>
      <c r="AE131" s="214"/>
      <c r="AF131" s="214"/>
      <c r="AG131" s="214"/>
      <c r="AH131" s="216"/>
    </row>
    <row r="132" spans="1:34" x14ac:dyDescent="0.3">
      <c r="A132" s="239">
        <f t="shared" si="17"/>
        <v>42982</v>
      </c>
      <c r="B132" s="58"/>
      <c r="C132" s="59">
        <f t="shared" si="18"/>
        <v>0</v>
      </c>
      <c r="D132" s="218"/>
      <c r="E132" s="218"/>
      <c r="F132" s="218"/>
      <c r="G132" s="219"/>
      <c r="H132" s="219"/>
      <c r="I132" s="218"/>
      <c r="J132" s="218"/>
      <c r="K132" s="218"/>
      <c r="L132" s="218"/>
      <c r="M132" s="218"/>
      <c r="N132" s="219"/>
      <c r="O132" s="219"/>
      <c r="P132" s="218"/>
      <c r="Q132" s="218"/>
      <c r="R132" s="218"/>
      <c r="S132" s="218"/>
      <c r="T132" s="218"/>
      <c r="U132" s="219"/>
      <c r="V132" s="219"/>
      <c r="W132" s="218"/>
      <c r="X132" s="218"/>
      <c r="Y132" s="218"/>
      <c r="Z132" s="218"/>
      <c r="AA132" s="218"/>
      <c r="AB132" s="219"/>
      <c r="AC132" s="219"/>
      <c r="AD132" s="218"/>
      <c r="AE132" s="218"/>
      <c r="AF132" s="218"/>
      <c r="AG132" s="218"/>
      <c r="AH132" s="220"/>
    </row>
    <row r="133" spans="1:34" x14ac:dyDescent="0.3">
      <c r="A133" s="239">
        <f t="shared" si="17"/>
        <v>42989</v>
      </c>
      <c r="B133" s="58"/>
      <c r="C133" s="59">
        <f t="shared" si="18"/>
        <v>0</v>
      </c>
      <c r="D133" s="218"/>
      <c r="E133" s="218"/>
      <c r="F133" s="218"/>
      <c r="G133" s="219"/>
      <c r="H133" s="219"/>
      <c r="I133" s="218"/>
      <c r="J133" s="218"/>
      <c r="K133" s="218"/>
      <c r="L133" s="218"/>
      <c r="M133" s="218"/>
      <c r="N133" s="219"/>
      <c r="O133" s="219"/>
      <c r="P133" s="218"/>
      <c r="Q133" s="218"/>
      <c r="R133" s="218"/>
      <c r="S133" s="218"/>
      <c r="T133" s="218"/>
      <c r="U133" s="219"/>
      <c r="V133" s="219"/>
      <c r="W133" s="218"/>
      <c r="X133" s="218"/>
      <c r="Y133" s="218"/>
      <c r="Z133" s="218"/>
      <c r="AA133" s="218"/>
      <c r="AB133" s="219"/>
      <c r="AC133" s="219"/>
      <c r="AD133" s="218"/>
      <c r="AE133" s="218"/>
      <c r="AF133" s="218"/>
      <c r="AG133" s="218"/>
      <c r="AH133" s="220"/>
    </row>
    <row r="134" spans="1:34" x14ac:dyDescent="0.3">
      <c r="A134" s="239">
        <f t="shared" si="17"/>
        <v>42996</v>
      </c>
      <c r="B134" s="58"/>
      <c r="C134" s="59">
        <f t="shared" si="18"/>
        <v>0</v>
      </c>
      <c r="D134" s="218"/>
      <c r="E134" s="218"/>
      <c r="F134" s="218"/>
      <c r="G134" s="219"/>
      <c r="H134" s="219"/>
      <c r="I134" s="218"/>
      <c r="J134" s="218"/>
      <c r="K134" s="218"/>
      <c r="L134" s="218"/>
      <c r="M134" s="218"/>
      <c r="N134" s="219"/>
      <c r="O134" s="219"/>
      <c r="P134" s="218"/>
      <c r="Q134" s="218"/>
      <c r="R134" s="218"/>
      <c r="S134" s="218"/>
      <c r="T134" s="218"/>
      <c r="U134" s="219"/>
      <c r="V134" s="219"/>
      <c r="W134" s="218"/>
      <c r="X134" s="218"/>
      <c r="Y134" s="218"/>
      <c r="Z134" s="218"/>
      <c r="AA134" s="218"/>
      <c r="AB134" s="219"/>
      <c r="AC134" s="219"/>
      <c r="AD134" s="218"/>
      <c r="AE134" s="218"/>
      <c r="AF134" s="218"/>
      <c r="AG134" s="218"/>
      <c r="AH134" s="220"/>
    </row>
    <row r="135" spans="1:34" x14ac:dyDescent="0.3">
      <c r="A135" s="239">
        <f t="shared" si="17"/>
        <v>43003</v>
      </c>
      <c r="B135" s="58"/>
      <c r="C135" s="59">
        <f t="shared" si="18"/>
        <v>0</v>
      </c>
      <c r="D135" s="218"/>
      <c r="E135" s="218"/>
      <c r="F135" s="218"/>
      <c r="G135" s="219"/>
      <c r="H135" s="219"/>
      <c r="I135" s="218"/>
      <c r="J135" s="218"/>
      <c r="K135" s="218"/>
      <c r="L135" s="218"/>
      <c r="M135" s="218"/>
      <c r="N135" s="219"/>
      <c r="O135" s="219"/>
      <c r="P135" s="218"/>
      <c r="Q135" s="218"/>
      <c r="R135" s="218"/>
      <c r="S135" s="218"/>
      <c r="T135" s="218"/>
      <c r="U135" s="219"/>
      <c r="V135" s="219"/>
      <c r="W135" s="218"/>
      <c r="X135" s="218"/>
      <c r="Y135" s="218"/>
      <c r="Z135" s="218"/>
      <c r="AA135" s="218"/>
      <c r="AB135" s="219"/>
      <c r="AC135" s="219"/>
      <c r="AD135" s="218"/>
      <c r="AE135" s="218"/>
      <c r="AF135" s="218"/>
      <c r="AG135" s="218"/>
      <c r="AH135" s="220"/>
    </row>
    <row r="136" spans="1:34" x14ac:dyDescent="0.3">
      <c r="A136" s="239">
        <f t="shared" si="17"/>
        <v>43010</v>
      </c>
      <c r="B136" s="58"/>
      <c r="C136" s="59">
        <f t="shared" si="18"/>
        <v>0</v>
      </c>
      <c r="D136" s="218"/>
      <c r="E136" s="218"/>
      <c r="F136" s="218"/>
      <c r="G136" s="219"/>
      <c r="H136" s="219"/>
      <c r="I136" s="218"/>
      <c r="J136" s="218"/>
      <c r="K136" s="218"/>
      <c r="L136" s="218"/>
      <c r="M136" s="218"/>
      <c r="N136" s="219"/>
      <c r="O136" s="219"/>
      <c r="P136" s="218"/>
      <c r="Q136" s="218"/>
      <c r="R136" s="218"/>
      <c r="S136" s="218"/>
      <c r="T136" s="218"/>
      <c r="U136" s="219"/>
      <c r="V136" s="219"/>
      <c r="W136" s="218"/>
      <c r="X136" s="218"/>
      <c r="Y136" s="218"/>
      <c r="Z136" s="218"/>
      <c r="AA136" s="218"/>
      <c r="AB136" s="219"/>
      <c r="AC136" s="219"/>
      <c r="AD136" s="218"/>
      <c r="AE136" s="218"/>
      <c r="AF136" s="218"/>
      <c r="AG136" s="218"/>
      <c r="AH136" s="220"/>
    </row>
    <row r="137" spans="1:34" outlineLevel="1" x14ac:dyDescent="0.3">
      <c r="A137" s="239">
        <f t="shared" si="17"/>
        <v>43017</v>
      </c>
      <c r="B137" s="58"/>
      <c r="C137" s="59">
        <f t="shared" si="18"/>
        <v>0</v>
      </c>
      <c r="D137" s="218"/>
      <c r="E137" s="218"/>
      <c r="F137" s="218"/>
      <c r="G137" s="219"/>
      <c r="H137" s="219"/>
      <c r="I137" s="218"/>
      <c r="J137" s="218"/>
      <c r="K137" s="218"/>
      <c r="L137" s="218"/>
      <c r="M137" s="218"/>
      <c r="N137" s="219"/>
      <c r="O137" s="219"/>
      <c r="P137" s="218"/>
      <c r="Q137" s="218"/>
      <c r="R137" s="218"/>
      <c r="S137" s="218"/>
      <c r="T137" s="218"/>
      <c r="U137" s="219"/>
      <c r="V137" s="219"/>
      <c r="W137" s="218"/>
      <c r="X137" s="218"/>
      <c r="Y137" s="218"/>
      <c r="Z137" s="218"/>
      <c r="AA137" s="218"/>
      <c r="AB137" s="219"/>
      <c r="AC137" s="219"/>
      <c r="AD137" s="218"/>
      <c r="AE137" s="218"/>
      <c r="AF137" s="218"/>
      <c r="AG137" s="218"/>
      <c r="AH137" s="220"/>
    </row>
    <row r="138" spans="1:34" outlineLevel="1" x14ac:dyDescent="0.3">
      <c r="A138" s="239">
        <f t="shared" si="17"/>
        <v>43024</v>
      </c>
      <c r="B138" s="58"/>
      <c r="C138" s="59">
        <f t="shared" si="18"/>
        <v>0</v>
      </c>
      <c r="D138" s="218"/>
      <c r="E138" s="218"/>
      <c r="F138" s="218"/>
      <c r="G138" s="219"/>
      <c r="H138" s="219"/>
      <c r="I138" s="218"/>
      <c r="J138" s="218"/>
      <c r="K138" s="218"/>
      <c r="L138" s="218"/>
      <c r="M138" s="218"/>
      <c r="N138" s="219"/>
      <c r="O138" s="219"/>
      <c r="P138" s="218"/>
      <c r="Q138" s="218"/>
      <c r="R138" s="218"/>
      <c r="S138" s="218"/>
      <c r="T138" s="218"/>
      <c r="U138" s="219"/>
      <c r="V138" s="219"/>
      <c r="W138" s="218"/>
      <c r="X138" s="218"/>
      <c r="Y138" s="218"/>
      <c r="Z138" s="218"/>
      <c r="AA138" s="218"/>
      <c r="AB138" s="219"/>
      <c r="AC138" s="219"/>
      <c r="AD138" s="218"/>
      <c r="AE138" s="218"/>
      <c r="AF138" s="218"/>
      <c r="AG138" s="218"/>
      <c r="AH138" s="220"/>
    </row>
    <row r="139" spans="1:34" outlineLevel="1" x14ac:dyDescent="0.3">
      <c r="A139" s="239">
        <f t="shared" si="17"/>
        <v>43031</v>
      </c>
      <c r="B139" s="58"/>
      <c r="C139" s="59">
        <f t="shared" si="18"/>
        <v>0</v>
      </c>
      <c r="D139" s="218"/>
      <c r="E139" s="218"/>
      <c r="F139" s="218"/>
      <c r="G139" s="219"/>
      <c r="H139" s="219"/>
      <c r="I139" s="218"/>
      <c r="J139" s="218"/>
      <c r="K139" s="218"/>
      <c r="L139" s="218"/>
      <c r="M139" s="218"/>
      <c r="N139" s="219"/>
      <c r="O139" s="219"/>
      <c r="P139" s="218"/>
      <c r="Q139" s="218"/>
      <c r="R139" s="218"/>
      <c r="S139" s="218"/>
      <c r="T139" s="218"/>
      <c r="U139" s="219"/>
      <c r="V139" s="219"/>
      <c r="W139" s="218"/>
      <c r="X139" s="218"/>
      <c r="Y139" s="218"/>
      <c r="Z139" s="218"/>
      <c r="AA139" s="218"/>
      <c r="AB139" s="219"/>
      <c r="AC139" s="219"/>
      <c r="AD139" s="218"/>
      <c r="AE139" s="218"/>
      <c r="AF139" s="218"/>
      <c r="AG139" s="218"/>
      <c r="AH139" s="220"/>
    </row>
    <row r="140" spans="1:34" outlineLevel="1" x14ac:dyDescent="0.3">
      <c r="A140" s="239">
        <f t="shared" si="17"/>
        <v>43038</v>
      </c>
      <c r="B140" s="58"/>
      <c r="C140" s="59">
        <f t="shared" si="18"/>
        <v>0</v>
      </c>
      <c r="D140" s="218"/>
      <c r="E140" s="218"/>
      <c r="F140" s="218"/>
      <c r="G140" s="219"/>
      <c r="H140" s="219"/>
      <c r="I140" s="218"/>
      <c r="J140" s="218"/>
      <c r="K140" s="218"/>
      <c r="L140" s="218"/>
      <c r="M140" s="218"/>
      <c r="N140" s="219"/>
      <c r="O140" s="219"/>
      <c r="P140" s="218"/>
      <c r="Q140" s="218"/>
      <c r="R140" s="218"/>
      <c r="S140" s="218"/>
      <c r="T140" s="218"/>
      <c r="U140" s="219"/>
      <c r="V140" s="219"/>
      <c r="W140" s="218"/>
      <c r="X140" s="218"/>
      <c r="Y140" s="218"/>
      <c r="Z140" s="218"/>
      <c r="AA140" s="218"/>
      <c r="AB140" s="219"/>
      <c r="AC140" s="219"/>
      <c r="AD140" s="218"/>
      <c r="AE140" s="218"/>
      <c r="AF140" s="218"/>
      <c r="AG140" s="218"/>
      <c r="AH140" s="220"/>
    </row>
    <row r="141" spans="1:34" outlineLevel="1" x14ac:dyDescent="0.3">
      <c r="A141" s="239">
        <f t="shared" si="17"/>
        <v>43045</v>
      </c>
      <c r="B141" s="58"/>
      <c r="C141" s="59">
        <f t="shared" si="18"/>
        <v>0</v>
      </c>
      <c r="D141" s="218"/>
      <c r="E141" s="218"/>
      <c r="F141" s="218"/>
      <c r="G141" s="219"/>
      <c r="H141" s="219"/>
      <c r="I141" s="218"/>
      <c r="J141" s="218"/>
      <c r="K141" s="218"/>
      <c r="L141" s="218"/>
      <c r="M141" s="218"/>
      <c r="N141" s="219"/>
      <c r="O141" s="219"/>
      <c r="P141" s="218"/>
      <c r="Q141" s="218"/>
      <c r="R141" s="218"/>
      <c r="S141" s="218"/>
      <c r="T141" s="218"/>
      <c r="U141" s="219"/>
      <c r="V141" s="219"/>
      <c r="W141" s="218"/>
      <c r="X141" s="218"/>
      <c r="Y141" s="218"/>
      <c r="Z141" s="218"/>
      <c r="AA141" s="218"/>
      <c r="AB141" s="219"/>
      <c r="AC141" s="219"/>
      <c r="AD141" s="218"/>
      <c r="AE141" s="218"/>
      <c r="AF141" s="218"/>
      <c r="AG141" s="218"/>
      <c r="AH141" s="220"/>
    </row>
    <row r="142" spans="1:34" outlineLevel="1" x14ac:dyDescent="0.3">
      <c r="A142" s="239">
        <f t="shared" si="17"/>
        <v>43052</v>
      </c>
      <c r="B142" s="58"/>
      <c r="C142" s="59">
        <f t="shared" si="18"/>
        <v>0</v>
      </c>
      <c r="D142" s="218"/>
      <c r="E142" s="218"/>
      <c r="F142" s="218"/>
      <c r="G142" s="219"/>
      <c r="H142" s="219"/>
      <c r="I142" s="218"/>
      <c r="J142" s="218"/>
      <c r="K142" s="218"/>
      <c r="L142" s="218"/>
      <c r="M142" s="218"/>
      <c r="N142" s="219"/>
      <c r="O142" s="219"/>
      <c r="P142" s="218"/>
      <c r="Q142" s="218"/>
      <c r="R142" s="218"/>
      <c r="S142" s="218"/>
      <c r="T142" s="218"/>
      <c r="U142" s="219"/>
      <c r="V142" s="219"/>
      <c r="W142" s="218"/>
      <c r="X142" s="218"/>
      <c r="Y142" s="218"/>
      <c r="Z142" s="218"/>
      <c r="AA142" s="218"/>
      <c r="AB142" s="219"/>
      <c r="AC142" s="219"/>
      <c r="AD142" s="218"/>
      <c r="AE142" s="218"/>
      <c r="AF142" s="218"/>
      <c r="AG142" s="218"/>
      <c r="AH142" s="220"/>
    </row>
    <row r="143" spans="1:34" outlineLevel="1" x14ac:dyDescent="0.3">
      <c r="A143" s="239">
        <f t="shared" si="17"/>
        <v>43059</v>
      </c>
      <c r="B143" s="58"/>
      <c r="C143" s="59">
        <f t="shared" si="18"/>
        <v>0</v>
      </c>
      <c r="D143" s="218"/>
      <c r="E143" s="218"/>
      <c r="F143" s="218"/>
      <c r="G143" s="219"/>
      <c r="H143" s="219"/>
      <c r="I143" s="218"/>
      <c r="J143" s="218"/>
      <c r="K143" s="218"/>
      <c r="L143" s="218"/>
      <c r="M143" s="218"/>
      <c r="N143" s="219"/>
      <c r="O143" s="219"/>
      <c r="P143" s="218"/>
      <c r="Q143" s="218"/>
      <c r="R143" s="218"/>
      <c r="S143" s="218"/>
      <c r="T143" s="218"/>
      <c r="U143" s="219"/>
      <c r="V143" s="219"/>
      <c r="W143" s="218"/>
      <c r="X143" s="218"/>
      <c r="Y143" s="218"/>
      <c r="Z143" s="218"/>
      <c r="AA143" s="218"/>
      <c r="AB143" s="219"/>
      <c r="AC143" s="219"/>
      <c r="AD143" s="218"/>
      <c r="AE143" s="218"/>
      <c r="AF143" s="218"/>
      <c r="AG143" s="218"/>
      <c r="AH143" s="220"/>
    </row>
    <row r="144" spans="1:34" outlineLevel="1" x14ac:dyDescent="0.3">
      <c r="A144" s="240">
        <f t="shared" si="17"/>
        <v>43066</v>
      </c>
      <c r="B144" s="58"/>
      <c r="C144" s="59">
        <f t="shared" si="18"/>
        <v>0</v>
      </c>
      <c r="D144" s="222"/>
      <c r="E144" s="222"/>
      <c r="F144" s="222"/>
      <c r="G144" s="219"/>
      <c r="H144" s="219"/>
      <c r="I144" s="222"/>
      <c r="J144" s="222"/>
      <c r="K144" s="222"/>
      <c r="L144" s="222"/>
      <c r="M144" s="222"/>
      <c r="N144" s="219"/>
      <c r="O144" s="219"/>
      <c r="P144" s="222"/>
      <c r="Q144" s="222"/>
      <c r="R144" s="222"/>
      <c r="S144" s="222"/>
      <c r="T144" s="222"/>
      <c r="U144" s="219"/>
      <c r="V144" s="219"/>
      <c r="W144" s="222"/>
      <c r="X144" s="222"/>
      <c r="Y144" s="222"/>
      <c r="Z144" s="222"/>
      <c r="AA144" s="222"/>
      <c r="AB144" s="223"/>
      <c r="AC144" s="223"/>
      <c r="AD144" s="222"/>
      <c r="AE144" s="222"/>
      <c r="AF144" s="222"/>
      <c r="AG144" s="222"/>
      <c r="AH144" s="224"/>
    </row>
    <row r="145" spans="1:34" x14ac:dyDescent="0.3">
      <c r="A145" s="57"/>
      <c r="B145" s="38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4" x14ac:dyDescent="0.3">
      <c r="A147" s="93"/>
      <c r="B147" s="94"/>
      <c r="C147" s="68">
        <f t="shared" ref="C147:T147" si="19">C96</f>
        <v>42975</v>
      </c>
      <c r="D147" s="68">
        <f t="shared" si="19"/>
        <v>42982</v>
      </c>
      <c r="E147" s="68">
        <f t="shared" si="19"/>
        <v>42989</v>
      </c>
      <c r="F147" s="68">
        <f t="shared" si="19"/>
        <v>42996</v>
      </c>
      <c r="G147" s="68">
        <f t="shared" si="19"/>
        <v>43003</v>
      </c>
      <c r="H147" s="68">
        <f t="shared" si="19"/>
        <v>43010</v>
      </c>
      <c r="I147" s="68">
        <f t="shared" si="19"/>
        <v>43017</v>
      </c>
      <c r="J147" s="68">
        <f t="shared" si="19"/>
        <v>43024</v>
      </c>
      <c r="K147" s="68">
        <f t="shared" si="19"/>
        <v>43031</v>
      </c>
      <c r="L147" s="68">
        <f t="shared" si="19"/>
        <v>43038</v>
      </c>
      <c r="M147" s="68">
        <f t="shared" si="19"/>
        <v>43045</v>
      </c>
      <c r="N147" s="68">
        <f t="shared" si="19"/>
        <v>43052</v>
      </c>
      <c r="O147" s="68">
        <f t="shared" si="19"/>
        <v>43059</v>
      </c>
      <c r="P147" s="68">
        <f t="shared" si="19"/>
        <v>43066</v>
      </c>
      <c r="Q147" s="68">
        <f t="shared" si="19"/>
        <v>43073</v>
      </c>
      <c r="R147" s="68">
        <f t="shared" si="19"/>
        <v>43080</v>
      </c>
      <c r="S147" s="68">
        <f t="shared" si="19"/>
        <v>43087</v>
      </c>
      <c r="T147" s="68">
        <f t="shared" si="19"/>
        <v>43094</v>
      </c>
      <c r="U147" s="69"/>
      <c r="V147" s="69"/>
    </row>
    <row r="148" spans="1:34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4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4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4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4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4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4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4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4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4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4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4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4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  <c r="AH162" s="48">
        <v>31</v>
      </c>
    </row>
    <row r="163" spans="1:34" x14ac:dyDescent="0.3">
      <c r="A163" s="51" t="s">
        <v>29</v>
      </c>
      <c r="B163" s="52"/>
      <c r="C163" s="53">
        <f>C8/($C$3*$C$4)*100</f>
        <v>63.721365123889676</v>
      </c>
      <c r="D163" s="55">
        <f t="shared" ref="D163:AH163" si="20">(D8/$C$3)*100</f>
        <v>57.971014492753625</v>
      </c>
      <c r="E163" s="55">
        <f t="shared" si="20"/>
        <v>57.971014492753625</v>
      </c>
      <c r="F163" s="55">
        <f t="shared" si="20"/>
        <v>57.971014492753625</v>
      </c>
      <c r="G163" s="55">
        <f t="shared" si="20"/>
        <v>79.710144927536234</v>
      </c>
      <c r="H163" s="55">
        <f t="shared" si="20"/>
        <v>79.710144927536234</v>
      </c>
      <c r="I163" s="55">
        <f t="shared" si="20"/>
        <v>65.217391304347828</v>
      </c>
      <c r="J163" s="55">
        <f t="shared" si="20"/>
        <v>65.217391304347828</v>
      </c>
      <c r="K163" s="55">
        <f t="shared" si="20"/>
        <v>65.217391304347828</v>
      </c>
      <c r="L163" s="55">
        <f t="shared" si="20"/>
        <v>65.217391304347828</v>
      </c>
      <c r="M163" s="55">
        <f t="shared" si="20"/>
        <v>65.217391304347828</v>
      </c>
      <c r="N163" s="55">
        <f t="shared" si="20"/>
        <v>78.260869565217391</v>
      </c>
      <c r="O163" s="55">
        <f t="shared" si="20"/>
        <v>79.710144927536234</v>
      </c>
      <c r="P163" s="55">
        <f t="shared" si="20"/>
        <v>65.217391304347828</v>
      </c>
      <c r="Q163" s="55">
        <f t="shared" si="20"/>
        <v>65.217391304347828</v>
      </c>
      <c r="R163" s="55">
        <f t="shared" si="20"/>
        <v>65.217391304347828</v>
      </c>
      <c r="S163" s="55">
        <f t="shared" si="20"/>
        <v>65.217391304347828</v>
      </c>
      <c r="T163" s="55">
        <f t="shared" si="20"/>
        <v>65.217391304347828</v>
      </c>
      <c r="U163" s="55">
        <f t="shared" si="20"/>
        <v>72.463768115942031</v>
      </c>
      <c r="V163" s="55">
        <f t="shared" si="20"/>
        <v>72.463768115942031</v>
      </c>
      <c r="W163" s="55">
        <f t="shared" si="20"/>
        <v>57.971014492753625</v>
      </c>
      <c r="X163" s="55">
        <f t="shared" si="20"/>
        <v>57.971014492753625</v>
      </c>
      <c r="Y163" s="55">
        <f t="shared" si="20"/>
        <v>57.971014492753625</v>
      </c>
      <c r="Z163" s="55">
        <f t="shared" si="20"/>
        <v>57.971014492753625</v>
      </c>
      <c r="AA163" s="55">
        <f t="shared" si="20"/>
        <v>57.971014492753625</v>
      </c>
      <c r="AB163" s="55">
        <f t="shared" si="20"/>
        <v>71.014492753623188</v>
      </c>
      <c r="AC163" s="55">
        <f t="shared" si="20"/>
        <v>72.463768115942031</v>
      </c>
      <c r="AD163" s="55">
        <f t="shared" si="20"/>
        <v>50.724637681159422</v>
      </c>
      <c r="AE163" s="55">
        <f t="shared" si="20"/>
        <v>50.724637681159422</v>
      </c>
      <c r="AF163" s="55">
        <f t="shared" si="20"/>
        <v>50.724637681159422</v>
      </c>
      <c r="AG163" s="55">
        <f t="shared" si="20"/>
        <v>50.724637681159422</v>
      </c>
      <c r="AH163" s="55">
        <f t="shared" si="20"/>
        <v>50.724637681159422</v>
      </c>
    </row>
    <row r="164" spans="1:34" hidden="1" x14ac:dyDescent="0.3">
      <c r="A164" s="57">
        <f>+A113</f>
        <v>42102</v>
      </c>
      <c r="B164" s="58"/>
      <c r="C164" s="59">
        <f t="shared" ref="C164:C195" si="21">C9/($C$3*$C$4)</f>
        <v>0.24216923796166434</v>
      </c>
      <c r="D164" s="61">
        <f t="shared" ref="D164:AH172" si="22">D9/$C$3</f>
        <v>0</v>
      </c>
      <c r="E164" s="63">
        <f t="shared" si="22"/>
        <v>0</v>
      </c>
      <c r="F164" s="63">
        <f t="shared" si="22"/>
        <v>1.1159420289855073</v>
      </c>
      <c r="G164" s="61">
        <f t="shared" si="22"/>
        <v>1.1159420289855073</v>
      </c>
      <c r="H164" s="61">
        <f t="shared" si="22"/>
        <v>1.1159420289855073</v>
      </c>
      <c r="I164" s="62">
        <f t="shared" si="22"/>
        <v>2.8985507246376812E-2</v>
      </c>
      <c r="J164" s="62">
        <f t="shared" si="22"/>
        <v>1.4492753623188406E-2</v>
      </c>
      <c r="K164" s="61">
        <f t="shared" si="22"/>
        <v>2.8985507246376812E-2</v>
      </c>
      <c r="L164" s="63">
        <f t="shared" si="22"/>
        <v>2.8985507246376812E-2</v>
      </c>
      <c r="M164" s="63">
        <f t="shared" si="22"/>
        <v>4.3478260869565216E-2</v>
      </c>
      <c r="N164" s="61">
        <f t="shared" si="22"/>
        <v>2.8985507246376812E-2</v>
      </c>
      <c r="O164" s="61">
        <f t="shared" si="22"/>
        <v>5.7971014492753624E-2</v>
      </c>
      <c r="P164" s="62">
        <f t="shared" si="22"/>
        <v>4.3478260869565216E-2</v>
      </c>
      <c r="Q164" s="62">
        <f t="shared" si="22"/>
        <v>5.7971014492753624E-2</v>
      </c>
      <c r="R164" s="61">
        <f t="shared" si="22"/>
        <v>5.7971014492753624E-2</v>
      </c>
      <c r="S164" s="63">
        <f t="shared" si="22"/>
        <v>0.17391304347826086</v>
      </c>
      <c r="T164" s="63">
        <f t="shared" si="22"/>
        <v>0.49275362318840582</v>
      </c>
      <c r="U164" s="61">
        <f t="shared" si="22"/>
        <v>0.47826086956521741</v>
      </c>
      <c r="V164" s="61">
        <f t="shared" si="22"/>
        <v>0.47826086956521741</v>
      </c>
      <c r="W164" s="62">
        <f t="shared" si="22"/>
        <v>0.18840579710144928</v>
      </c>
      <c r="X164" s="62">
        <f t="shared" si="22"/>
        <v>0.18840579710144928</v>
      </c>
      <c r="Y164" s="61">
        <f t="shared" si="22"/>
        <v>0.20289855072463769</v>
      </c>
      <c r="Z164" s="63">
        <f t="shared" si="22"/>
        <v>7.2463768115942032E-2</v>
      </c>
      <c r="AA164" s="63">
        <f t="shared" si="22"/>
        <v>7.2463768115942032E-2</v>
      </c>
      <c r="AB164" s="61">
        <f t="shared" si="22"/>
        <v>8.6956521739130432E-2</v>
      </c>
      <c r="AC164" s="61">
        <f t="shared" si="22"/>
        <v>2.8985507246376812E-2</v>
      </c>
      <c r="AD164" s="62">
        <f t="shared" si="22"/>
        <v>0.18840579710144928</v>
      </c>
      <c r="AE164" s="62">
        <f t="shared" si="22"/>
        <v>0.2608695652173913</v>
      </c>
      <c r="AF164" s="61">
        <f t="shared" si="22"/>
        <v>0.28985507246376813</v>
      </c>
      <c r="AG164" s="63">
        <f t="shared" si="22"/>
        <v>0.28985507246376813</v>
      </c>
      <c r="AH164" s="63">
        <f t="shared" si="22"/>
        <v>0.27536231884057971</v>
      </c>
    </row>
    <row r="165" spans="1:34" hidden="1" x14ac:dyDescent="0.3">
      <c r="A165" s="57">
        <f t="shared" ref="A165:A195" si="23">+A114</f>
        <v>42123</v>
      </c>
      <c r="B165" s="58"/>
      <c r="C165" s="282">
        <f>C8/($C$3*$C$4)</f>
        <v>0.63721365123889673</v>
      </c>
      <c r="D165" s="61">
        <f t="shared" si="22"/>
        <v>1.4492753623188406E-2</v>
      </c>
      <c r="E165" s="63">
        <f t="shared" si="22"/>
        <v>1.4492753623188406E-2</v>
      </c>
      <c r="F165" s="63">
        <f t="shared" si="22"/>
        <v>1.1304347826086956</v>
      </c>
      <c r="G165" s="61">
        <f t="shared" si="22"/>
        <v>1.1304347826086956</v>
      </c>
      <c r="H165" s="61">
        <f t="shared" si="22"/>
        <v>1.1304347826086956</v>
      </c>
      <c r="I165" s="62">
        <f t="shared" si="22"/>
        <v>4.3478260869565216E-2</v>
      </c>
      <c r="J165" s="62">
        <f t="shared" si="22"/>
        <v>2.8985507246376812E-2</v>
      </c>
      <c r="K165" s="61">
        <f t="shared" si="22"/>
        <v>4.3478260869565216E-2</v>
      </c>
      <c r="L165" s="63">
        <f t="shared" si="22"/>
        <v>4.3478260869565216E-2</v>
      </c>
      <c r="M165" s="63">
        <f t="shared" si="22"/>
        <v>5.7971014492753624E-2</v>
      </c>
      <c r="N165" s="61">
        <f t="shared" si="22"/>
        <v>4.3478260869565216E-2</v>
      </c>
      <c r="O165" s="61">
        <f t="shared" si="22"/>
        <v>8.6956521739130432E-2</v>
      </c>
      <c r="P165" s="62">
        <f t="shared" si="22"/>
        <v>5.7971014492753624E-2</v>
      </c>
      <c r="Q165" s="62">
        <f t="shared" si="22"/>
        <v>7.2463768115942032E-2</v>
      </c>
      <c r="R165" s="61">
        <f t="shared" si="22"/>
        <v>7.2463768115942032E-2</v>
      </c>
      <c r="S165" s="63">
        <f t="shared" si="22"/>
        <v>0.14492753623188406</v>
      </c>
      <c r="T165" s="63">
        <f t="shared" si="22"/>
        <v>0.49275362318840582</v>
      </c>
      <c r="U165" s="61">
        <f t="shared" si="22"/>
        <v>0.47826086956521741</v>
      </c>
      <c r="V165" s="61">
        <f t="shared" si="22"/>
        <v>0.47826086956521741</v>
      </c>
      <c r="W165" s="62">
        <f t="shared" si="22"/>
        <v>0.20289855072463769</v>
      </c>
      <c r="X165" s="62">
        <f t="shared" si="22"/>
        <v>0.21739130434782608</v>
      </c>
      <c r="Y165" s="61">
        <f t="shared" si="22"/>
        <v>0.2608695652173913</v>
      </c>
      <c r="Z165" s="63">
        <f t="shared" si="22"/>
        <v>0.15942028985507245</v>
      </c>
      <c r="AA165" s="63">
        <f t="shared" si="22"/>
        <v>0.15942028985507245</v>
      </c>
      <c r="AB165" s="61">
        <f t="shared" si="22"/>
        <v>0.17391304347826086</v>
      </c>
      <c r="AC165" s="61">
        <f t="shared" si="22"/>
        <v>0.13043478260869565</v>
      </c>
      <c r="AD165" s="62">
        <f t="shared" si="22"/>
        <v>0.21739130434782608</v>
      </c>
      <c r="AE165" s="62">
        <f t="shared" si="22"/>
        <v>0.27536231884057971</v>
      </c>
      <c r="AF165" s="61">
        <f t="shared" si="22"/>
        <v>0.2608695652173913</v>
      </c>
      <c r="AG165" s="63">
        <f t="shared" si="22"/>
        <v>0.2608695652173913</v>
      </c>
      <c r="AH165" s="63">
        <f t="shared" si="22"/>
        <v>0.24637681159420291</v>
      </c>
    </row>
    <row r="166" spans="1:34" hidden="1" outlineLevel="1" x14ac:dyDescent="0.3">
      <c r="A166" s="57">
        <f t="shared" si="23"/>
        <v>42142</v>
      </c>
      <c r="B166" s="58"/>
      <c r="C166" s="59">
        <f t="shared" si="21"/>
        <v>0.28190743338008417</v>
      </c>
      <c r="D166" s="61">
        <f t="shared" si="22"/>
        <v>0</v>
      </c>
      <c r="E166" s="63">
        <f t="shared" si="22"/>
        <v>4.3478260869565216E-2</v>
      </c>
      <c r="F166" s="63">
        <f t="shared" si="22"/>
        <v>1.1594202898550725</v>
      </c>
      <c r="G166" s="61">
        <f t="shared" si="22"/>
        <v>1.173913043478261</v>
      </c>
      <c r="H166" s="61">
        <f t="shared" si="22"/>
        <v>1.2173913043478262</v>
      </c>
      <c r="I166" s="62">
        <f t="shared" si="22"/>
        <v>8.6956521739130432E-2</v>
      </c>
      <c r="J166" s="62">
        <f t="shared" si="22"/>
        <v>1.4492753623188406E-2</v>
      </c>
      <c r="K166" s="61">
        <f t="shared" si="22"/>
        <v>2.8985507246376812E-2</v>
      </c>
      <c r="L166" s="63">
        <f t="shared" si="22"/>
        <v>2.8985507246376812E-2</v>
      </c>
      <c r="M166" s="63">
        <f t="shared" si="22"/>
        <v>4.3478260869565216E-2</v>
      </c>
      <c r="N166" s="61">
        <f t="shared" si="22"/>
        <v>2.8985507246376812E-2</v>
      </c>
      <c r="O166" s="61">
        <f t="shared" si="22"/>
        <v>7.2463768115942032E-2</v>
      </c>
      <c r="P166" s="62">
        <f t="shared" si="22"/>
        <v>4.3478260869565216E-2</v>
      </c>
      <c r="Q166" s="62">
        <f t="shared" si="22"/>
        <v>5.7971014492753624E-2</v>
      </c>
      <c r="R166" s="61">
        <f t="shared" si="22"/>
        <v>7.2463768115942032E-2</v>
      </c>
      <c r="S166" s="63">
        <f t="shared" si="22"/>
        <v>0.15942028985507245</v>
      </c>
      <c r="T166" s="63">
        <f t="shared" si="22"/>
        <v>0.52173913043478259</v>
      </c>
      <c r="U166" s="61">
        <f t="shared" si="22"/>
        <v>0.49275362318840582</v>
      </c>
      <c r="V166" s="61">
        <f t="shared" si="22"/>
        <v>0.47826086956521741</v>
      </c>
      <c r="W166" s="62">
        <f t="shared" si="22"/>
        <v>0.18840579710144928</v>
      </c>
      <c r="X166" s="62">
        <f t="shared" si="22"/>
        <v>0.20289855072463769</v>
      </c>
      <c r="Y166" s="61">
        <f t="shared" si="22"/>
        <v>0.24637681159420291</v>
      </c>
      <c r="Z166" s="63">
        <f t="shared" si="22"/>
        <v>0.27536231884057971</v>
      </c>
      <c r="AA166" s="63">
        <f t="shared" si="22"/>
        <v>0.28985507246376813</v>
      </c>
      <c r="AB166" s="61">
        <f t="shared" si="22"/>
        <v>0.30434782608695654</v>
      </c>
      <c r="AC166" s="61">
        <f t="shared" si="22"/>
        <v>0.18840579710144928</v>
      </c>
      <c r="AD166" s="62">
        <f t="shared" si="22"/>
        <v>0.2608695652173913</v>
      </c>
      <c r="AE166" s="62">
        <f t="shared" si="22"/>
        <v>0.28985507246376813</v>
      </c>
      <c r="AF166" s="61">
        <f t="shared" si="22"/>
        <v>0.2608695652173913</v>
      </c>
      <c r="AG166" s="63">
        <f t="shared" si="22"/>
        <v>0.2608695652173913</v>
      </c>
      <c r="AH166" s="63">
        <f t="shared" si="22"/>
        <v>0.24637681159420291</v>
      </c>
    </row>
    <row r="167" spans="1:34" hidden="1" outlineLevel="1" x14ac:dyDescent="0.3">
      <c r="A167" s="57">
        <f t="shared" si="23"/>
        <v>42157</v>
      </c>
      <c r="B167" s="58"/>
      <c r="C167" s="59">
        <f t="shared" si="21"/>
        <v>0.30388031790556336</v>
      </c>
      <c r="D167" s="61">
        <f t="shared" si="22"/>
        <v>0</v>
      </c>
      <c r="E167" s="63">
        <f t="shared" si="22"/>
        <v>4.3478260869565216E-2</v>
      </c>
      <c r="F167" s="63">
        <f t="shared" si="22"/>
        <v>1.1594202898550725</v>
      </c>
      <c r="G167" s="61">
        <f t="shared" si="22"/>
        <v>1.173913043478261</v>
      </c>
      <c r="H167" s="61">
        <f t="shared" si="22"/>
        <v>1.2173913043478262</v>
      </c>
      <c r="I167" s="62">
        <f t="shared" si="22"/>
        <v>8.6956521739130432E-2</v>
      </c>
      <c r="J167" s="62">
        <f t="shared" si="22"/>
        <v>1.4492753623188406E-2</v>
      </c>
      <c r="K167" s="61">
        <f t="shared" si="22"/>
        <v>2.8985507246376812E-2</v>
      </c>
      <c r="L167" s="63">
        <f t="shared" si="22"/>
        <v>4.3478260869565216E-2</v>
      </c>
      <c r="M167" s="63">
        <f t="shared" si="22"/>
        <v>0.40579710144927539</v>
      </c>
      <c r="N167" s="61">
        <f t="shared" si="22"/>
        <v>4.3478260869565216E-2</v>
      </c>
      <c r="O167" s="61">
        <f t="shared" si="22"/>
        <v>0.13043478260869565</v>
      </c>
      <c r="P167" s="62">
        <f t="shared" si="22"/>
        <v>0.11594202898550725</v>
      </c>
      <c r="Q167" s="62">
        <f t="shared" si="22"/>
        <v>8.6956521739130432E-2</v>
      </c>
      <c r="R167" s="61">
        <f t="shared" si="22"/>
        <v>8.6956521739130432E-2</v>
      </c>
      <c r="S167" s="63">
        <f t="shared" si="22"/>
        <v>0.17391304347826086</v>
      </c>
      <c r="T167" s="63">
        <f t="shared" si="22"/>
        <v>0.53623188405797106</v>
      </c>
      <c r="U167" s="61">
        <f t="shared" si="22"/>
        <v>0.49275362318840582</v>
      </c>
      <c r="V167" s="61">
        <f t="shared" si="22"/>
        <v>0.47826086956521741</v>
      </c>
      <c r="W167" s="62">
        <f t="shared" si="22"/>
        <v>0.18840579710144928</v>
      </c>
      <c r="X167" s="62">
        <f t="shared" si="22"/>
        <v>0.2318840579710145</v>
      </c>
      <c r="Y167" s="61">
        <f t="shared" si="22"/>
        <v>0.24637681159420291</v>
      </c>
      <c r="Z167" s="63">
        <f t="shared" si="22"/>
        <v>0.2318840579710145</v>
      </c>
      <c r="AA167" s="63">
        <f t="shared" si="22"/>
        <v>0.21739130434782608</v>
      </c>
      <c r="AB167" s="61">
        <f t="shared" si="22"/>
        <v>0.2608695652173913</v>
      </c>
      <c r="AC167" s="61">
        <f t="shared" si="22"/>
        <v>0.24637681159420291</v>
      </c>
      <c r="AD167" s="62">
        <f t="shared" si="22"/>
        <v>0.3188405797101449</v>
      </c>
      <c r="AE167" s="62">
        <f t="shared" si="22"/>
        <v>0.33333333333333331</v>
      </c>
      <c r="AF167" s="61">
        <f t="shared" si="22"/>
        <v>0.28985507246376813</v>
      </c>
      <c r="AG167" s="63">
        <f t="shared" si="22"/>
        <v>0.27536231884057971</v>
      </c>
      <c r="AH167" s="63">
        <f t="shared" si="22"/>
        <v>0.2608695652173913</v>
      </c>
    </row>
    <row r="168" spans="1:34" hidden="1" outlineLevel="1" x14ac:dyDescent="0.3">
      <c r="A168" s="57">
        <f t="shared" si="23"/>
        <v>42172</v>
      </c>
      <c r="B168" s="58"/>
      <c r="C168" s="59">
        <f t="shared" si="21"/>
        <v>0.41654978962131839</v>
      </c>
      <c r="D168" s="61">
        <f t="shared" si="22"/>
        <v>1.4492753623188406E-2</v>
      </c>
      <c r="E168" s="63">
        <f t="shared" si="22"/>
        <v>4.3478260869565216E-2</v>
      </c>
      <c r="F168" s="63">
        <f t="shared" si="22"/>
        <v>1.1594202898550725</v>
      </c>
      <c r="G168" s="61">
        <f t="shared" si="22"/>
        <v>1.173913043478261</v>
      </c>
      <c r="H168" s="61">
        <f t="shared" si="22"/>
        <v>1.2318840579710144</v>
      </c>
      <c r="I168" s="62">
        <f t="shared" si="22"/>
        <v>0.11594202898550725</v>
      </c>
      <c r="J168" s="62">
        <f t="shared" si="22"/>
        <v>4.3478260869565216E-2</v>
      </c>
      <c r="K168" s="61">
        <f t="shared" si="22"/>
        <v>2.8985507246376812E-2</v>
      </c>
      <c r="L168" s="63">
        <f t="shared" si="22"/>
        <v>4.3478260869565216E-2</v>
      </c>
      <c r="M168" s="63">
        <f t="shared" si="22"/>
        <v>0.42028985507246375</v>
      </c>
      <c r="N168" s="61">
        <f t="shared" si="22"/>
        <v>7.2463768115942032E-2</v>
      </c>
      <c r="O168" s="61">
        <f t="shared" si="22"/>
        <v>0.14492753623188406</v>
      </c>
      <c r="P168" s="62">
        <f t="shared" si="22"/>
        <v>8.6956521739130432E-2</v>
      </c>
      <c r="Q168" s="62">
        <f t="shared" si="22"/>
        <v>1.3623188405797102</v>
      </c>
      <c r="R168" s="61">
        <f t="shared" si="22"/>
        <v>1.3768115942028984</v>
      </c>
      <c r="S168" s="63">
        <f t="shared" si="22"/>
        <v>0.15942028985507245</v>
      </c>
      <c r="T168" s="63">
        <f t="shared" si="22"/>
        <v>0.50724637681159424</v>
      </c>
      <c r="U168" s="61">
        <f t="shared" si="22"/>
        <v>0.47826086956521741</v>
      </c>
      <c r="V168" s="61">
        <f t="shared" si="22"/>
        <v>0.55072463768115942</v>
      </c>
      <c r="W168" s="62">
        <f t="shared" si="22"/>
        <v>0.27536231884057971</v>
      </c>
      <c r="X168" s="62">
        <f t="shared" si="22"/>
        <v>0.3188405797101449</v>
      </c>
      <c r="Y168" s="61">
        <f t="shared" si="22"/>
        <v>0.30434782608695654</v>
      </c>
      <c r="Z168" s="63">
        <f t="shared" si="22"/>
        <v>0.28985507246376813</v>
      </c>
      <c r="AA168" s="63">
        <f t="shared" si="22"/>
        <v>0.28985507246376813</v>
      </c>
      <c r="AB168" s="61">
        <f t="shared" si="22"/>
        <v>0.33333333333333331</v>
      </c>
      <c r="AC168" s="61">
        <f t="shared" si="22"/>
        <v>0.2608695652173913</v>
      </c>
      <c r="AD168" s="62">
        <f t="shared" si="22"/>
        <v>0.34782608695652173</v>
      </c>
      <c r="AE168" s="62">
        <f t="shared" si="22"/>
        <v>0.40579710144927539</v>
      </c>
      <c r="AF168" s="61">
        <f t="shared" si="22"/>
        <v>0.36231884057971014</v>
      </c>
      <c r="AG168" s="63">
        <f t="shared" si="22"/>
        <v>0.36231884057971014</v>
      </c>
      <c r="AH168" s="63">
        <f t="shared" si="22"/>
        <v>0.34782608695652173</v>
      </c>
    </row>
    <row r="169" spans="1:34" hidden="1" outlineLevel="1" x14ac:dyDescent="0.3">
      <c r="A169" s="57">
        <f t="shared" si="23"/>
        <v>42193</v>
      </c>
      <c r="B169" s="58"/>
      <c r="C169" s="59">
        <f t="shared" si="21"/>
        <v>0.41140719962599348</v>
      </c>
      <c r="D169" s="61">
        <f t="shared" si="22"/>
        <v>2.8985507246376812E-2</v>
      </c>
      <c r="E169" s="63">
        <f t="shared" si="22"/>
        <v>5.7971014492753624E-2</v>
      </c>
      <c r="F169" s="63">
        <f t="shared" si="22"/>
        <v>1.173913043478261</v>
      </c>
      <c r="G169" s="61">
        <f t="shared" si="22"/>
        <v>1.173913043478261</v>
      </c>
      <c r="H169" s="61">
        <f t="shared" si="22"/>
        <v>1.2318840579710144</v>
      </c>
      <c r="I169" s="62">
        <f t="shared" si="22"/>
        <v>0.14492753623188406</v>
      </c>
      <c r="J169" s="62">
        <f t="shared" si="22"/>
        <v>8.6956521739130432E-2</v>
      </c>
      <c r="K169" s="61">
        <f t="shared" si="22"/>
        <v>4.3478260869565216E-2</v>
      </c>
      <c r="L169" s="63">
        <f t="shared" si="22"/>
        <v>5.7971014492753624E-2</v>
      </c>
      <c r="M169" s="63">
        <f t="shared" si="22"/>
        <v>8.6956521739130432E-2</v>
      </c>
      <c r="N169" s="61">
        <f t="shared" si="22"/>
        <v>0.10144927536231885</v>
      </c>
      <c r="O169" s="61">
        <f t="shared" si="22"/>
        <v>0.18840579710144928</v>
      </c>
      <c r="P169" s="62">
        <f t="shared" si="22"/>
        <v>0.13043478260869565</v>
      </c>
      <c r="Q169" s="62">
        <f t="shared" si="22"/>
        <v>1.3623188405797102</v>
      </c>
      <c r="R169" s="61">
        <f t="shared" si="22"/>
        <v>1.3768115942028984</v>
      </c>
      <c r="S169" s="63">
        <f t="shared" si="22"/>
        <v>8.6956521739130432E-2</v>
      </c>
      <c r="T169" s="63">
        <f t="shared" si="22"/>
        <v>0.43478260869565216</v>
      </c>
      <c r="U169" s="61">
        <f t="shared" si="22"/>
        <v>0.40579710144927539</v>
      </c>
      <c r="V169" s="61">
        <f t="shared" si="22"/>
        <v>0.50724637681159424</v>
      </c>
      <c r="W169" s="62">
        <f t="shared" si="22"/>
        <v>0.2318840579710145</v>
      </c>
      <c r="X169" s="62">
        <f t="shared" si="22"/>
        <v>0.27536231884057971</v>
      </c>
      <c r="Y169" s="61">
        <f t="shared" si="22"/>
        <v>0.2608695652173913</v>
      </c>
      <c r="Z169" s="63">
        <f t="shared" si="22"/>
        <v>0.3188405797101449</v>
      </c>
      <c r="AA169" s="63">
        <f t="shared" si="22"/>
        <v>0.37681159420289856</v>
      </c>
      <c r="AB169" s="61">
        <f t="shared" si="22"/>
        <v>0.43478260869565216</v>
      </c>
      <c r="AC169" s="61">
        <f t="shared" si="22"/>
        <v>0.33333333333333331</v>
      </c>
      <c r="AD169" s="62">
        <f t="shared" si="22"/>
        <v>0.34782608695652173</v>
      </c>
      <c r="AE169" s="62">
        <f t="shared" si="22"/>
        <v>0.42028985507246375</v>
      </c>
      <c r="AF169" s="61">
        <f t="shared" si="22"/>
        <v>0.37681159420289856</v>
      </c>
      <c r="AG169" s="63">
        <f t="shared" si="22"/>
        <v>0.36231884057971014</v>
      </c>
      <c r="AH169" s="63">
        <f t="shared" si="22"/>
        <v>0.33333333333333331</v>
      </c>
    </row>
    <row r="170" spans="1:34" hidden="1" outlineLevel="1" x14ac:dyDescent="0.3">
      <c r="A170" s="57">
        <f t="shared" si="23"/>
        <v>42200</v>
      </c>
      <c r="B170" s="58"/>
      <c r="C170" s="59">
        <f t="shared" si="21"/>
        <v>0.34642356241234223</v>
      </c>
      <c r="D170" s="61">
        <f t="shared" si="22"/>
        <v>4.3478260869565216E-2</v>
      </c>
      <c r="E170" s="63">
        <f t="shared" si="22"/>
        <v>7.2463768115942032E-2</v>
      </c>
      <c r="F170" s="63">
        <f t="shared" si="22"/>
        <v>1.1884057971014492</v>
      </c>
      <c r="G170" s="61">
        <f t="shared" si="22"/>
        <v>1.1884057971014492</v>
      </c>
      <c r="H170" s="61">
        <f t="shared" si="22"/>
        <v>1.2463768115942029</v>
      </c>
      <c r="I170" s="62">
        <f t="shared" si="22"/>
        <v>0.14492753623188406</v>
      </c>
      <c r="J170" s="62">
        <f t="shared" si="22"/>
        <v>7.2463768115942032E-2</v>
      </c>
      <c r="K170" s="61">
        <f t="shared" si="22"/>
        <v>2.8985507246376812E-2</v>
      </c>
      <c r="L170" s="63">
        <f t="shared" si="22"/>
        <v>4.3478260869565216E-2</v>
      </c>
      <c r="M170" s="63">
        <f t="shared" si="22"/>
        <v>7.2463768115942032E-2</v>
      </c>
      <c r="N170" s="61">
        <f t="shared" si="22"/>
        <v>8.6956521739130432E-2</v>
      </c>
      <c r="O170" s="61">
        <f t="shared" si="22"/>
        <v>0.17391304347826086</v>
      </c>
      <c r="P170" s="62">
        <f t="shared" si="22"/>
        <v>0.15942028985507245</v>
      </c>
      <c r="Q170" s="62">
        <f t="shared" si="22"/>
        <v>8.6956521739130432E-2</v>
      </c>
      <c r="R170" s="61">
        <f t="shared" si="22"/>
        <v>0.10144927536231885</v>
      </c>
      <c r="S170" s="63">
        <f t="shared" si="22"/>
        <v>0.11594202898550725</v>
      </c>
      <c r="T170" s="63">
        <f t="shared" si="22"/>
        <v>0.46376811594202899</v>
      </c>
      <c r="U170" s="61">
        <f t="shared" si="22"/>
        <v>0.40579710144927539</v>
      </c>
      <c r="V170" s="61">
        <f t="shared" si="22"/>
        <v>0.50724637681159424</v>
      </c>
      <c r="W170" s="62">
        <f t="shared" si="22"/>
        <v>0.2318840579710145</v>
      </c>
      <c r="X170" s="62">
        <f t="shared" si="22"/>
        <v>0.28985507246376813</v>
      </c>
      <c r="Y170" s="61">
        <f t="shared" si="22"/>
        <v>0.30434782608695654</v>
      </c>
      <c r="Z170" s="63">
        <f t="shared" si="22"/>
        <v>0.37681159420289856</v>
      </c>
      <c r="AA170" s="63">
        <f t="shared" si="22"/>
        <v>0.43478260869565216</v>
      </c>
      <c r="AB170" s="61">
        <f t="shared" si="22"/>
        <v>0.49275362318840582</v>
      </c>
      <c r="AC170" s="61">
        <f t="shared" si="22"/>
        <v>0.39130434782608697</v>
      </c>
      <c r="AD170" s="62">
        <f t="shared" si="22"/>
        <v>0.40579710144927539</v>
      </c>
      <c r="AE170" s="62">
        <f t="shared" si="22"/>
        <v>0.47826086956521741</v>
      </c>
      <c r="AF170" s="61">
        <f t="shared" si="22"/>
        <v>0.40579710144927539</v>
      </c>
      <c r="AG170" s="63">
        <f t="shared" si="22"/>
        <v>0.37681159420289856</v>
      </c>
      <c r="AH170" s="63">
        <f t="shared" si="22"/>
        <v>0.34782608695652173</v>
      </c>
    </row>
    <row r="171" spans="1:34" hidden="1" outlineLevel="1" x14ac:dyDescent="0.3">
      <c r="A171" s="57">
        <f t="shared" si="23"/>
        <v>42207</v>
      </c>
      <c r="B171" s="58"/>
      <c r="C171" s="59">
        <f t="shared" si="21"/>
        <v>0.42730247779336139</v>
      </c>
      <c r="D171" s="61">
        <f t="shared" si="22"/>
        <v>2.8985507246376812E-2</v>
      </c>
      <c r="E171" s="63">
        <f t="shared" si="22"/>
        <v>5.7971014492753624E-2</v>
      </c>
      <c r="F171" s="63">
        <f t="shared" si="22"/>
        <v>1.173913043478261</v>
      </c>
      <c r="G171" s="61">
        <f t="shared" si="22"/>
        <v>1.2173913043478262</v>
      </c>
      <c r="H171" s="61">
        <f t="shared" si="22"/>
        <v>1.3333333333333333</v>
      </c>
      <c r="I171" s="62">
        <f t="shared" si="22"/>
        <v>0.20289855072463769</v>
      </c>
      <c r="J171" s="62">
        <f t="shared" si="22"/>
        <v>0.14492753623188406</v>
      </c>
      <c r="K171" s="61">
        <f t="shared" si="22"/>
        <v>1.0144927536231885</v>
      </c>
      <c r="L171" s="63">
        <f t="shared" si="22"/>
        <v>1.0289855072463767</v>
      </c>
      <c r="M171" s="63">
        <f t="shared" si="22"/>
        <v>0.10144927536231885</v>
      </c>
      <c r="N171" s="61">
        <f t="shared" si="22"/>
        <v>0.10144927536231885</v>
      </c>
      <c r="O171" s="61">
        <f t="shared" si="22"/>
        <v>0.17391304347826086</v>
      </c>
      <c r="P171" s="62">
        <f t="shared" si="22"/>
        <v>0.13043478260869565</v>
      </c>
      <c r="Q171" s="62">
        <f t="shared" si="22"/>
        <v>8.6956521739130432E-2</v>
      </c>
      <c r="R171" s="61">
        <f t="shared" si="22"/>
        <v>8.6956521739130432E-2</v>
      </c>
      <c r="S171" s="63">
        <f t="shared" si="22"/>
        <v>0.10144927536231885</v>
      </c>
      <c r="T171" s="63">
        <f t="shared" si="22"/>
        <v>0.44927536231884058</v>
      </c>
      <c r="U171" s="61">
        <f t="shared" si="22"/>
        <v>0.40579710144927539</v>
      </c>
      <c r="V171" s="61">
        <f t="shared" si="22"/>
        <v>0.50724637681159424</v>
      </c>
      <c r="W171" s="62">
        <f t="shared" si="22"/>
        <v>0.2318840579710145</v>
      </c>
      <c r="X171" s="62">
        <f t="shared" si="22"/>
        <v>0.28985507246376813</v>
      </c>
      <c r="Y171" s="61">
        <f t="shared" si="22"/>
        <v>0.3188405797101449</v>
      </c>
      <c r="Z171" s="63">
        <f t="shared" si="22"/>
        <v>0.39130434782608697</v>
      </c>
      <c r="AA171" s="63">
        <f t="shared" si="22"/>
        <v>0.44927536231884058</v>
      </c>
      <c r="AB171" s="61">
        <f t="shared" si="22"/>
        <v>0.57971014492753625</v>
      </c>
      <c r="AC171" s="61">
        <f t="shared" si="22"/>
        <v>0.46376811594202899</v>
      </c>
      <c r="AD171" s="62">
        <f t="shared" si="22"/>
        <v>0.43478260869565216</v>
      </c>
      <c r="AE171" s="62">
        <f t="shared" si="22"/>
        <v>0.50724637681159424</v>
      </c>
      <c r="AF171" s="61">
        <f t="shared" si="22"/>
        <v>0.43478260869565216</v>
      </c>
      <c r="AG171" s="63">
        <f t="shared" si="22"/>
        <v>0.42028985507246375</v>
      </c>
      <c r="AH171" s="63">
        <f t="shared" si="22"/>
        <v>0.37681159420289856</v>
      </c>
    </row>
    <row r="172" spans="1:34" hidden="1" outlineLevel="1" x14ac:dyDescent="0.3">
      <c r="A172" s="57">
        <f t="shared" si="23"/>
        <v>42214</v>
      </c>
      <c r="B172" s="58"/>
      <c r="C172" s="59">
        <f t="shared" si="21"/>
        <v>0.44179523141654981</v>
      </c>
      <c r="D172" s="61">
        <f t="shared" si="22"/>
        <v>4.3478260869565216E-2</v>
      </c>
      <c r="E172" s="63">
        <f t="shared" si="22"/>
        <v>7.2463768115942032E-2</v>
      </c>
      <c r="F172" s="63">
        <f t="shared" si="22"/>
        <v>1.1884057971014492</v>
      </c>
      <c r="G172" s="61">
        <f t="shared" si="22"/>
        <v>1.2173913043478262</v>
      </c>
      <c r="H172" s="61">
        <f t="shared" si="22"/>
        <v>1.3043478260869565</v>
      </c>
      <c r="I172" s="62">
        <f t="shared" si="22"/>
        <v>0.17391304347826086</v>
      </c>
      <c r="J172" s="62">
        <f t="shared" si="22"/>
        <v>0.10144927536231885</v>
      </c>
      <c r="K172" s="61">
        <f t="shared" ref="D172:AH180" si="24">K17/$C$3</f>
        <v>1</v>
      </c>
      <c r="L172" s="63">
        <f t="shared" si="24"/>
        <v>1.0144927536231885</v>
      </c>
      <c r="M172" s="63">
        <f t="shared" si="24"/>
        <v>8.6956521739130432E-2</v>
      </c>
      <c r="N172" s="61">
        <f t="shared" si="24"/>
        <v>0.18840579710144928</v>
      </c>
      <c r="O172" s="61">
        <f t="shared" si="24"/>
        <v>0.27536231884057971</v>
      </c>
      <c r="P172" s="62">
        <f t="shared" si="24"/>
        <v>0.14492753623188406</v>
      </c>
      <c r="Q172" s="62">
        <f t="shared" si="24"/>
        <v>0.11594202898550725</v>
      </c>
      <c r="R172" s="61">
        <f t="shared" si="24"/>
        <v>0.11594202898550725</v>
      </c>
      <c r="S172" s="63">
        <f t="shared" si="24"/>
        <v>0.13043478260869565</v>
      </c>
      <c r="T172" s="63">
        <f t="shared" si="24"/>
        <v>0.46376811594202899</v>
      </c>
      <c r="U172" s="61">
        <f t="shared" si="24"/>
        <v>0.43478260869565216</v>
      </c>
      <c r="V172" s="61">
        <f t="shared" si="24"/>
        <v>0.56521739130434778</v>
      </c>
      <c r="W172" s="62">
        <f t="shared" si="24"/>
        <v>0.28985507246376813</v>
      </c>
      <c r="X172" s="62">
        <f t="shared" si="24"/>
        <v>0.33333333333333331</v>
      </c>
      <c r="Y172" s="61">
        <f t="shared" si="24"/>
        <v>0.33333333333333331</v>
      </c>
      <c r="Z172" s="63">
        <f t="shared" si="24"/>
        <v>0.39130434782608697</v>
      </c>
      <c r="AA172" s="63">
        <f t="shared" si="24"/>
        <v>0.44927536231884058</v>
      </c>
      <c r="AB172" s="61">
        <f t="shared" si="24"/>
        <v>0.57971014492753625</v>
      </c>
      <c r="AC172" s="61">
        <f t="shared" si="24"/>
        <v>0.46376811594202899</v>
      </c>
      <c r="AD172" s="62">
        <f t="shared" si="24"/>
        <v>0.43478260869565216</v>
      </c>
      <c r="AE172" s="62">
        <f t="shared" si="24"/>
        <v>0.50724637681159424</v>
      </c>
      <c r="AF172" s="61">
        <f t="shared" si="24"/>
        <v>0.44927536231884058</v>
      </c>
      <c r="AG172" s="63">
        <f t="shared" si="24"/>
        <v>0.43478260869565216</v>
      </c>
      <c r="AH172" s="63">
        <f t="shared" si="24"/>
        <v>0.39130434782608697</v>
      </c>
    </row>
    <row r="173" spans="1:34" hidden="1" outlineLevel="1" x14ac:dyDescent="0.3">
      <c r="A173" s="57">
        <f t="shared" si="23"/>
        <v>42221</v>
      </c>
      <c r="B173" s="58"/>
      <c r="C173" s="59">
        <f t="shared" si="21"/>
        <v>0.44647031323048153</v>
      </c>
      <c r="D173" s="61">
        <f t="shared" si="24"/>
        <v>7.2463768115942032E-2</v>
      </c>
      <c r="E173" s="63">
        <f t="shared" si="24"/>
        <v>0.10144927536231885</v>
      </c>
      <c r="F173" s="63">
        <f t="shared" si="24"/>
        <v>1.2173913043478262</v>
      </c>
      <c r="G173" s="61">
        <f t="shared" si="24"/>
        <v>1.2318840579710144</v>
      </c>
      <c r="H173" s="61">
        <f t="shared" si="24"/>
        <v>1.318840579710145</v>
      </c>
      <c r="I173" s="62">
        <f t="shared" si="24"/>
        <v>0.18840579710144928</v>
      </c>
      <c r="J173" s="62">
        <f t="shared" si="24"/>
        <v>0.11594202898550725</v>
      </c>
      <c r="K173" s="61">
        <f t="shared" si="24"/>
        <v>1</v>
      </c>
      <c r="L173" s="63">
        <f t="shared" si="24"/>
        <v>1.0144927536231885</v>
      </c>
      <c r="M173" s="63">
        <f t="shared" si="24"/>
        <v>0.10144927536231885</v>
      </c>
      <c r="N173" s="61">
        <f t="shared" si="24"/>
        <v>0.20289855072463769</v>
      </c>
      <c r="O173" s="61">
        <f t="shared" si="24"/>
        <v>0.30434782608695654</v>
      </c>
      <c r="P173" s="62">
        <f t="shared" si="24"/>
        <v>0.15942028985507245</v>
      </c>
      <c r="Q173" s="62">
        <f t="shared" si="24"/>
        <v>0.11594202898550725</v>
      </c>
      <c r="R173" s="61">
        <f t="shared" si="24"/>
        <v>0.11594202898550725</v>
      </c>
      <c r="S173" s="63">
        <f t="shared" si="24"/>
        <v>0.13043478260869565</v>
      </c>
      <c r="T173" s="63">
        <f t="shared" si="24"/>
        <v>0.47826086956521741</v>
      </c>
      <c r="U173" s="61">
        <f t="shared" si="24"/>
        <v>0.44927536231884058</v>
      </c>
      <c r="V173" s="61">
        <f t="shared" si="24"/>
        <v>0.55072463768115942</v>
      </c>
      <c r="W173" s="62">
        <f t="shared" si="24"/>
        <v>0.28985507246376813</v>
      </c>
      <c r="X173" s="62">
        <f t="shared" si="24"/>
        <v>0.33333333333333331</v>
      </c>
      <c r="Y173" s="61">
        <f t="shared" si="24"/>
        <v>0.33333333333333331</v>
      </c>
      <c r="Z173" s="63">
        <f t="shared" si="24"/>
        <v>0.39130434782608697</v>
      </c>
      <c r="AA173" s="63">
        <f t="shared" si="24"/>
        <v>0.44927536231884058</v>
      </c>
      <c r="AB173" s="61">
        <f t="shared" si="24"/>
        <v>0.56521739130434778</v>
      </c>
      <c r="AC173" s="61">
        <f t="shared" si="24"/>
        <v>0.44927536231884058</v>
      </c>
      <c r="AD173" s="62">
        <f t="shared" si="24"/>
        <v>0.42028985507246375</v>
      </c>
      <c r="AE173" s="62">
        <f t="shared" si="24"/>
        <v>0.49275362318840582</v>
      </c>
      <c r="AF173" s="61">
        <f t="shared" si="24"/>
        <v>0.43478260869565216</v>
      </c>
      <c r="AG173" s="63">
        <f t="shared" si="24"/>
        <v>0.42028985507246375</v>
      </c>
      <c r="AH173" s="63">
        <f t="shared" si="24"/>
        <v>0.39130434782608697</v>
      </c>
    </row>
    <row r="174" spans="1:34" hidden="1" outlineLevel="1" x14ac:dyDescent="0.3">
      <c r="A174" s="57">
        <f t="shared" si="23"/>
        <v>42228</v>
      </c>
      <c r="B174" s="58"/>
      <c r="C174" s="59">
        <f t="shared" si="21"/>
        <v>0.49368863955119213</v>
      </c>
      <c r="D174" s="61">
        <f t="shared" si="24"/>
        <v>5.7971014492753624E-2</v>
      </c>
      <c r="E174" s="63">
        <f t="shared" si="24"/>
        <v>8.6956521739130432E-2</v>
      </c>
      <c r="F174" s="63">
        <f t="shared" si="24"/>
        <v>1.2028985507246377</v>
      </c>
      <c r="G174" s="61">
        <f t="shared" si="24"/>
        <v>1.2173913043478262</v>
      </c>
      <c r="H174" s="61">
        <f t="shared" si="24"/>
        <v>1.3043478260869565</v>
      </c>
      <c r="I174" s="62">
        <f t="shared" si="24"/>
        <v>0.20289855072463769</v>
      </c>
      <c r="J174" s="62">
        <f t="shared" si="24"/>
        <v>0.14492753623188406</v>
      </c>
      <c r="K174" s="61">
        <f t="shared" si="24"/>
        <v>1.0289855072463767</v>
      </c>
      <c r="L174" s="63">
        <f t="shared" si="24"/>
        <v>1.0434782608695652</v>
      </c>
      <c r="M174" s="63">
        <f t="shared" si="24"/>
        <v>0.13043478260869565</v>
      </c>
      <c r="N174" s="61">
        <f t="shared" si="24"/>
        <v>0.24637681159420291</v>
      </c>
      <c r="O174" s="61">
        <f t="shared" si="24"/>
        <v>0.34782608695652173</v>
      </c>
      <c r="P174" s="62">
        <f t="shared" si="24"/>
        <v>0.44927536231884058</v>
      </c>
      <c r="Q174" s="62">
        <f t="shared" si="24"/>
        <v>0.42028985507246375</v>
      </c>
      <c r="R174" s="61">
        <f t="shared" si="24"/>
        <v>0.42028985507246375</v>
      </c>
      <c r="S174" s="63">
        <f t="shared" si="24"/>
        <v>0.43478260869565216</v>
      </c>
      <c r="T174" s="63">
        <f t="shared" si="24"/>
        <v>0.49275362318840582</v>
      </c>
      <c r="U174" s="61">
        <f t="shared" si="24"/>
        <v>0.44927536231884058</v>
      </c>
      <c r="V174" s="61">
        <f t="shared" si="24"/>
        <v>0.53623188405797106</v>
      </c>
      <c r="W174" s="62">
        <f t="shared" si="24"/>
        <v>0.27536231884057971</v>
      </c>
      <c r="X174" s="62">
        <f t="shared" si="24"/>
        <v>0.3188405797101449</v>
      </c>
      <c r="Y174" s="61">
        <f t="shared" si="24"/>
        <v>0.3188405797101449</v>
      </c>
      <c r="Z174" s="63">
        <f t="shared" si="24"/>
        <v>0.42028985507246375</v>
      </c>
      <c r="AA174" s="63">
        <f t="shared" si="24"/>
        <v>0.47826086956521741</v>
      </c>
      <c r="AB174" s="61">
        <f t="shared" si="24"/>
        <v>0.59420289855072461</v>
      </c>
      <c r="AC174" s="61">
        <f t="shared" si="24"/>
        <v>0.44927536231884058</v>
      </c>
      <c r="AD174" s="62">
        <f t="shared" si="24"/>
        <v>0.43478260869565216</v>
      </c>
      <c r="AE174" s="62">
        <f t="shared" si="24"/>
        <v>0.50724637681159424</v>
      </c>
      <c r="AF174" s="61">
        <f t="shared" si="24"/>
        <v>0.44927536231884058</v>
      </c>
      <c r="AG174" s="63">
        <f t="shared" si="24"/>
        <v>0.43478260869565216</v>
      </c>
      <c r="AH174" s="63">
        <f t="shared" si="24"/>
        <v>0.40579710144927539</v>
      </c>
    </row>
    <row r="175" spans="1:34" hidden="1" outlineLevel="1" x14ac:dyDescent="0.3">
      <c r="A175" s="57">
        <f t="shared" si="23"/>
        <v>42235</v>
      </c>
      <c r="B175" s="58"/>
      <c r="C175" s="59">
        <f t="shared" si="21"/>
        <v>0.53997194950911642</v>
      </c>
      <c r="D175" s="61">
        <f t="shared" si="24"/>
        <v>5.7971014492753624E-2</v>
      </c>
      <c r="E175" s="63">
        <f t="shared" si="24"/>
        <v>8.6956521739130432E-2</v>
      </c>
      <c r="F175" s="63">
        <f t="shared" si="24"/>
        <v>1.2028985507246377</v>
      </c>
      <c r="G175" s="61">
        <f t="shared" si="24"/>
        <v>1.2173913043478262</v>
      </c>
      <c r="H175" s="61">
        <f t="shared" si="24"/>
        <v>1.3043478260869565</v>
      </c>
      <c r="I175" s="62">
        <f t="shared" si="24"/>
        <v>0.21739130434782608</v>
      </c>
      <c r="J175" s="62">
        <f t="shared" si="24"/>
        <v>0.20289855072463769</v>
      </c>
      <c r="K175" s="61">
        <f t="shared" si="24"/>
        <v>1.0724637681159421</v>
      </c>
      <c r="L175" s="63">
        <f t="shared" si="24"/>
        <v>1.0579710144927537</v>
      </c>
      <c r="M175" s="63">
        <f t="shared" si="24"/>
        <v>0.17391304347826086</v>
      </c>
      <c r="N175" s="61">
        <f t="shared" si="24"/>
        <v>0.27536231884057971</v>
      </c>
      <c r="O175" s="61">
        <f t="shared" si="24"/>
        <v>0.37681159420289856</v>
      </c>
      <c r="P175" s="62">
        <f t="shared" si="24"/>
        <v>0.43478260869565216</v>
      </c>
      <c r="Q175" s="62">
        <f t="shared" si="24"/>
        <v>0.40579710144927539</v>
      </c>
      <c r="R175" s="61">
        <f t="shared" si="24"/>
        <v>0.40579710144927539</v>
      </c>
      <c r="S175" s="63">
        <f t="shared" si="24"/>
        <v>0.42028985507246375</v>
      </c>
      <c r="T175" s="63">
        <f t="shared" si="24"/>
        <v>0.46376811594202899</v>
      </c>
      <c r="U175" s="61">
        <f t="shared" si="24"/>
        <v>0.43478260869565216</v>
      </c>
      <c r="V175" s="61">
        <f t="shared" si="24"/>
        <v>0.52173913043478259</v>
      </c>
      <c r="W175" s="62">
        <f t="shared" si="24"/>
        <v>0.30434782608695654</v>
      </c>
      <c r="X175" s="62">
        <f t="shared" si="24"/>
        <v>0.34782608695652173</v>
      </c>
      <c r="Y175" s="61">
        <f t="shared" si="24"/>
        <v>0.34782608695652173</v>
      </c>
      <c r="Z175" s="63">
        <f t="shared" si="24"/>
        <v>0.47826086956521741</v>
      </c>
      <c r="AA175" s="63">
        <f t="shared" si="24"/>
        <v>0.59420289855072461</v>
      </c>
      <c r="AB175" s="61">
        <f t="shared" si="24"/>
        <v>0.71014492753623193</v>
      </c>
      <c r="AC175" s="61">
        <f t="shared" si="24"/>
        <v>0.57971014492753625</v>
      </c>
      <c r="AD175" s="62">
        <f t="shared" si="24"/>
        <v>0.59420289855072461</v>
      </c>
      <c r="AE175" s="62">
        <f t="shared" si="24"/>
        <v>0.6811594202898551</v>
      </c>
      <c r="AF175" s="61">
        <f t="shared" si="24"/>
        <v>0.60869565217391308</v>
      </c>
      <c r="AG175" s="63">
        <f t="shared" si="24"/>
        <v>0.59420289855072461</v>
      </c>
      <c r="AH175" s="63">
        <f t="shared" si="24"/>
        <v>0.56521739130434778</v>
      </c>
    </row>
    <row r="176" spans="1:34" hidden="1" outlineLevel="1" x14ac:dyDescent="0.3">
      <c r="A176" s="57">
        <f t="shared" si="23"/>
        <v>42242</v>
      </c>
      <c r="B176" s="58"/>
      <c r="C176" s="59">
        <f t="shared" si="21"/>
        <v>0.51425899953249177</v>
      </c>
      <c r="D176" s="61">
        <f t="shared" si="24"/>
        <v>5.7971014492753624E-2</v>
      </c>
      <c r="E176" s="63">
        <f t="shared" si="24"/>
        <v>8.6956521739130432E-2</v>
      </c>
      <c r="F176" s="63">
        <f t="shared" si="24"/>
        <v>1.2028985507246377</v>
      </c>
      <c r="G176" s="61">
        <f t="shared" si="24"/>
        <v>1.2463768115942029</v>
      </c>
      <c r="H176" s="61">
        <f t="shared" si="24"/>
        <v>1.3478260869565217</v>
      </c>
      <c r="I176" s="62">
        <f t="shared" si="24"/>
        <v>0.2608695652173913</v>
      </c>
      <c r="J176" s="62">
        <f t="shared" si="24"/>
        <v>0.21739130434782608</v>
      </c>
      <c r="K176" s="61">
        <f t="shared" si="24"/>
        <v>1.0724637681159421</v>
      </c>
      <c r="L176" s="63">
        <f t="shared" si="24"/>
        <v>1.0869565217391304</v>
      </c>
      <c r="M176" s="63">
        <f t="shared" si="24"/>
        <v>0.18840579710144928</v>
      </c>
      <c r="N176" s="61">
        <f t="shared" si="24"/>
        <v>0.28985507246376813</v>
      </c>
      <c r="O176" s="61">
        <f t="shared" si="24"/>
        <v>0.39130434782608697</v>
      </c>
      <c r="P176" s="62">
        <f t="shared" si="24"/>
        <v>0.14492753623188406</v>
      </c>
      <c r="Q176" s="62">
        <f t="shared" si="24"/>
        <v>0.11594202898550725</v>
      </c>
      <c r="R176" s="61">
        <f t="shared" si="24"/>
        <v>0.11594202898550725</v>
      </c>
      <c r="S176" s="63">
        <f t="shared" si="24"/>
        <v>0.13043478260869565</v>
      </c>
      <c r="T176" s="63">
        <f t="shared" si="24"/>
        <v>0.44927536231884058</v>
      </c>
      <c r="U176" s="61">
        <f t="shared" si="24"/>
        <v>0.44927536231884058</v>
      </c>
      <c r="V176" s="61">
        <f t="shared" si="24"/>
        <v>0.53623188405797106</v>
      </c>
      <c r="W176" s="62">
        <f t="shared" si="24"/>
        <v>0.33333333333333331</v>
      </c>
      <c r="X176" s="62">
        <f t="shared" si="24"/>
        <v>0.40579710144927539</v>
      </c>
      <c r="Y176" s="61">
        <f t="shared" si="24"/>
        <v>0.40579710144927539</v>
      </c>
      <c r="Z176" s="63">
        <f t="shared" si="24"/>
        <v>0.47826086956521741</v>
      </c>
      <c r="AA176" s="63">
        <f t="shared" si="24"/>
        <v>0.59420289855072461</v>
      </c>
      <c r="AB176" s="61">
        <f t="shared" si="24"/>
        <v>0.6811594202898551</v>
      </c>
      <c r="AC176" s="61">
        <f t="shared" si="24"/>
        <v>0.59420289855072461</v>
      </c>
      <c r="AD176" s="62">
        <f t="shared" si="24"/>
        <v>0.59420289855072461</v>
      </c>
      <c r="AE176" s="62">
        <f t="shared" si="24"/>
        <v>0.6811594202898551</v>
      </c>
      <c r="AF176" s="61">
        <f t="shared" si="24"/>
        <v>0.62318840579710144</v>
      </c>
      <c r="AG176" s="63">
        <f t="shared" si="24"/>
        <v>0.59420289855072461</v>
      </c>
      <c r="AH176" s="63">
        <f t="shared" si="24"/>
        <v>0.56521739130434778</v>
      </c>
    </row>
    <row r="177" spans="1:34" hidden="1" outlineLevel="1" x14ac:dyDescent="0.3">
      <c r="A177" s="57">
        <f t="shared" si="23"/>
        <v>42249</v>
      </c>
      <c r="B177" s="58"/>
      <c r="C177" s="59">
        <f t="shared" si="21"/>
        <v>0.5539971949509116</v>
      </c>
      <c r="D177" s="61">
        <f t="shared" si="24"/>
        <v>5.7971014492753624E-2</v>
      </c>
      <c r="E177" s="63">
        <f t="shared" si="24"/>
        <v>8.6956521739130432E-2</v>
      </c>
      <c r="F177" s="63">
        <f t="shared" si="24"/>
        <v>1.2028985507246377</v>
      </c>
      <c r="G177" s="61">
        <f t="shared" si="24"/>
        <v>1.2318840579710144</v>
      </c>
      <c r="H177" s="61">
        <f t="shared" si="24"/>
        <v>1.3333333333333333</v>
      </c>
      <c r="I177" s="62">
        <f t="shared" si="24"/>
        <v>0.27536231884057971</v>
      </c>
      <c r="J177" s="62">
        <f t="shared" si="24"/>
        <v>0.2318840579710145</v>
      </c>
      <c r="K177" s="61">
        <f t="shared" si="24"/>
        <v>1.0724637681159421</v>
      </c>
      <c r="L177" s="63">
        <f t="shared" si="24"/>
        <v>1.2753623188405796</v>
      </c>
      <c r="M177" s="63">
        <f t="shared" si="24"/>
        <v>0.39130434782608697</v>
      </c>
      <c r="N177" s="61">
        <f t="shared" si="24"/>
        <v>0.53623188405797106</v>
      </c>
      <c r="O177" s="61">
        <f t="shared" si="24"/>
        <v>0.65217391304347827</v>
      </c>
      <c r="P177" s="62">
        <f t="shared" si="24"/>
        <v>0.15942028985507245</v>
      </c>
      <c r="Q177" s="62">
        <f t="shared" si="24"/>
        <v>0.11594202898550725</v>
      </c>
      <c r="R177" s="61">
        <f t="shared" si="24"/>
        <v>0.11594202898550725</v>
      </c>
      <c r="S177" s="63">
        <f t="shared" si="24"/>
        <v>0.13043478260869565</v>
      </c>
      <c r="T177" s="63">
        <f t="shared" si="24"/>
        <v>0.46376811594202899</v>
      </c>
      <c r="U177" s="61">
        <f t="shared" si="24"/>
        <v>0.50724637681159424</v>
      </c>
      <c r="V177" s="61">
        <f t="shared" si="24"/>
        <v>0.57971014492753625</v>
      </c>
      <c r="W177" s="62">
        <f t="shared" si="24"/>
        <v>0.37681159420289856</v>
      </c>
      <c r="X177" s="62">
        <f t="shared" si="24"/>
        <v>0.42028985507246375</v>
      </c>
      <c r="Y177" s="61">
        <f t="shared" si="24"/>
        <v>0.40579710144927539</v>
      </c>
      <c r="Z177" s="63">
        <f t="shared" si="24"/>
        <v>0.47826086956521741</v>
      </c>
      <c r="AA177" s="63">
        <f t="shared" si="24"/>
        <v>0.59420289855072461</v>
      </c>
      <c r="AB177" s="61">
        <f t="shared" si="24"/>
        <v>0.6811594202898551</v>
      </c>
      <c r="AC177" s="61">
        <f t="shared" si="24"/>
        <v>0.59420289855072461</v>
      </c>
      <c r="AD177" s="62">
        <f t="shared" si="24"/>
        <v>0.59420289855072461</v>
      </c>
      <c r="AE177" s="62">
        <f t="shared" si="24"/>
        <v>0.71014492753623193</v>
      </c>
      <c r="AF177" s="61">
        <f t="shared" si="24"/>
        <v>0.65217391304347827</v>
      </c>
      <c r="AG177" s="63">
        <f t="shared" si="24"/>
        <v>0.6376811594202898</v>
      </c>
      <c r="AH177" s="63">
        <f t="shared" si="24"/>
        <v>0.60869565217391308</v>
      </c>
    </row>
    <row r="178" spans="1:34" hidden="1" outlineLevel="1" x14ac:dyDescent="0.3">
      <c r="A178" s="57">
        <f t="shared" si="23"/>
        <v>42256</v>
      </c>
      <c r="B178" s="58"/>
      <c r="C178" s="59">
        <f t="shared" si="21"/>
        <v>0.58952781673679289</v>
      </c>
      <c r="D178" s="61">
        <f t="shared" si="24"/>
        <v>5.7971014492753624E-2</v>
      </c>
      <c r="E178" s="63">
        <f t="shared" si="24"/>
        <v>8.6956521739130432E-2</v>
      </c>
      <c r="F178" s="63">
        <f t="shared" si="24"/>
        <v>1.2028985507246377</v>
      </c>
      <c r="G178" s="61">
        <f t="shared" si="24"/>
        <v>1.2463768115942029</v>
      </c>
      <c r="H178" s="61">
        <f t="shared" si="24"/>
        <v>1.3623188405797102</v>
      </c>
      <c r="I178" s="62">
        <f t="shared" si="24"/>
        <v>0.34782608695652173</v>
      </c>
      <c r="J178" s="62">
        <f t="shared" si="24"/>
        <v>0.28985507246376813</v>
      </c>
      <c r="K178" s="61">
        <f t="shared" si="24"/>
        <v>1.1014492753623188</v>
      </c>
      <c r="L178" s="63">
        <f t="shared" si="24"/>
        <v>1.318840579710145</v>
      </c>
      <c r="M178" s="63">
        <f t="shared" si="24"/>
        <v>0.43478260869565216</v>
      </c>
      <c r="N178" s="61">
        <f t="shared" si="24"/>
        <v>0.73913043478260865</v>
      </c>
      <c r="O178" s="61">
        <f t="shared" si="24"/>
        <v>0.84057971014492749</v>
      </c>
      <c r="P178" s="62">
        <f t="shared" si="24"/>
        <v>0.28985507246376813</v>
      </c>
      <c r="Q178" s="62">
        <f t="shared" si="24"/>
        <v>0.18840579710144928</v>
      </c>
      <c r="R178" s="61">
        <f t="shared" si="24"/>
        <v>0.15942028985507245</v>
      </c>
      <c r="S178" s="63">
        <f t="shared" si="24"/>
        <v>0.15942028985507245</v>
      </c>
      <c r="T178" s="63">
        <f t="shared" si="24"/>
        <v>0.50724637681159424</v>
      </c>
      <c r="U178" s="61">
        <f t="shared" si="24"/>
        <v>0.50724637681159424</v>
      </c>
      <c r="V178" s="61">
        <f t="shared" si="24"/>
        <v>0.59420289855072461</v>
      </c>
      <c r="W178" s="62">
        <f t="shared" si="24"/>
        <v>0.39130434782608697</v>
      </c>
      <c r="X178" s="62">
        <f t="shared" si="24"/>
        <v>0.43478260869565216</v>
      </c>
      <c r="Y178" s="61">
        <f t="shared" si="24"/>
        <v>0.42028985507246375</v>
      </c>
      <c r="Z178" s="63">
        <f t="shared" si="24"/>
        <v>0.42028985507246375</v>
      </c>
      <c r="AA178" s="63">
        <f t="shared" si="24"/>
        <v>0.55072463768115942</v>
      </c>
      <c r="AB178" s="61">
        <f t="shared" si="24"/>
        <v>0.66666666666666663</v>
      </c>
      <c r="AC178" s="61">
        <f t="shared" si="24"/>
        <v>0.62318840579710144</v>
      </c>
      <c r="AD178" s="62">
        <f t="shared" si="24"/>
        <v>0.59420289855072461</v>
      </c>
      <c r="AE178" s="62">
        <f t="shared" si="24"/>
        <v>0.75362318840579712</v>
      </c>
      <c r="AF178" s="61">
        <f t="shared" si="24"/>
        <v>0.6811594202898551</v>
      </c>
      <c r="AG178" s="63">
        <f t="shared" si="24"/>
        <v>0.66666666666666663</v>
      </c>
      <c r="AH178" s="63">
        <f t="shared" si="24"/>
        <v>0.6376811594202898</v>
      </c>
    </row>
    <row r="179" spans="1:34" hidden="1" outlineLevel="1" x14ac:dyDescent="0.3">
      <c r="A179" s="57">
        <f t="shared" si="23"/>
        <v>42263</v>
      </c>
      <c r="B179" s="58"/>
      <c r="C179" s="59">
        <f t="shared" si="21"/>
        <v>0.61430575035063117</v>
      </c>
      <c r="D179" s="61">
        <f t="shared" si="24"/>
        <v>7.2463768115942032E-2</v>
      </c>
      <c r="E179" s="63">
        <f t="shared" si="24"/>
        <v>0.10144927536231885</v>
      </c>
      <c r="F179" s="63">
        <f t="shared" si="24"/>
        <v>1.2028985507246377</v>
      </c>
      <c r="G179" s="61">
        <f t="shared" si="24"/>
        <v>1.2318840579710144</v>
      </c>
      <c r="H179" s="61">
        <f t="shared" si="24"/>
        <v>1.3478260869565217</v>
      </c>
      <c r="I179" s="62">
        <f t="shared" si="24"/>
        <v>0.34782608695652173</v>
      </c>
      <c r="J179" s="62">
        <f t="shared" si="24"/>
        <v>0.33333333333333331</v>
      </c>
      <c r="K179" s="61">
        <f t="shared" si="24"/>
        <v>1.1014492753623188</v>
      </c>
      <c r="L179" s="63">
        <f t="shared" si="24"/>
        <v>1.318840579710145</v>
      </c>
      <c r="M179" s="63">
        <f t="shared" si="24"/>
        <v>0.60869565217391308</v>
      </c>
      <c r="N179" s="61">
        <f t="shared" si="24"/>
        <v>0.73913043478260865</v>
      </c>
      <c r="O179" s="61">
        <f t="shared" si="24"/>
        <v>0.84057971014492749</v>
      </c>
      <c r="P179" s="62">
        <f t="shared" si="24"/>
        <v>0.30434782608695654</v>
      </c>
      <c r="Q179" s="62">
        <f t="shared" si="24"/>
        <v>0.21739130434782608</v>
      </c>
      <c r="R179" s="61">
        <f t="shared" si="24"/>
        <v>0.18840579710144928</v>
      </c>
      <c r="S179" s="63">
        <f t="shared" si="24"/>
        <v>0.18840579710144928</v>
      </c>
      <c r="T179" s="63">
        <f t="shared" si="24"/>
        <v>0.53623188405797106</v>
      </c>
      <c r="U179" s="61">
        <f t="shared" si="24"/>
        <v>0.53623188405797106</v>
      </c>
      <c r="V179" s="61">
        <f t="shared" si="24"/>
        <v>0.62318840579710144</v>
      </c>
      <c r="W179" s="62">
        <f t="shared" si="24"/>
        <v>0.52173913043478259</v>
      </c>
      <c r="X179" s="62">
        <f t="shared" si="24"/>
        <v>0.55072463768115942</v>
      </c>
      <c r="Y179" s="61">
        <f t="shared" si="24"/>
        <v>0.44927536231884058</v>
      </c>
      <c r="Z179" s="63">
        <f t="shared" si="24"/>
        <v>0.44927536231884058</v>
      </c>
      <c r="AA179" s="63">
        <f t="shared" si="24"/>
        <v>0.59420289855072461</v>
      </c>
      <c r="AB179" s="61">
        <f t="shared" si="24"/>
        <v>0.69565217391304346</v>
      </c>
      <c r="AC179" s="61">
        <f t="shared" si="24"/>
        <v>0.6376811594202898</v>
      </c>
      <c r="AD179" s="62">
        <f t="shared" si="24"/>
        <v>0.65217391304347827</v>
      </c>
      <c r="AE179" s="62">
        <f t="shared" si="24"/>
        <v>0.75362318840579712</v>
      </c>
      <c r="AF179" s="61">
        <f t="shared" si="24"/>
        <v>0.65217391304347827</v>
      </c>
      <c r="AG179" s="63">
        <f t="shared" si="24"/>
        <v>0.6376811594202898</v>
      </c>
      <c r="AH179" s="63">
        <f t="shared" si="24"/>
        <v>0.60869565217391308</v>
      </c>
    </row>
    <row r="180" spans="1:34" hidden="1" outlineLevel="1" x14ac:dyDescent="0.3">
      <c r="A180" s="57">
        <f t="shared" si="23"/>
        <v>42270</v>
      </c>
      <c r="B180" s="58"/>
      <c r="C180" s="59">
        <f t="shared" si="21"/>
        <v>0.61196820944366526</v>
      </c>
      <c r="D180" s="61">
        <f t="shared" si="24"/>
        <v>0.10144927536231885</v>
      </c>
      <c r="E180" s="63">
        <f t="shared" si="24"/>
        <v>0.13043478260869565</v>
      </c>
      <c r="F180" s="63">
        <f t="shared" si="24"/>
        <v>1.2318840579710144</v>
      </c>
      <c r="G180" s="61">
        <f t="shared" si="24"/>
        <v>1.2608695652173914</v>
      </c>
      <c r="H180" s="61">
        <f t="shared" si="24"/>
        <v>1.3333333333333333</v>
      </c>
      <c r="I180" s="62">
        <f t="shared" si="24"/>
        <v>0.33333333333333331</v>
      </c>
      <c r="J180" s="62">
        <f t="shared" si="24"/>
        <v>0.33333333333333331</v>
      </c>
      <c r="K180" s="61">
        <f t="shared" si="24"/>
        <v>1.1159420289855073</v>
      </c>
      <c r="L180" s="63">
        <f t="shared" si="24"/>
        <v>1.1884057971014492</v>
      </c>
      <c r="M180" s="63">
        <f t="shared" si="24"/>
        <v>0.28985507246376813</v>
      </c>
      <c r="N180" s="61">
        <f t="shared" si="24"/>
        <v>0.59420289855072461</v>
      </c>
      <c r="O180" s="61">
        <f t="shared" si="24"/>
        <v>0.69565217391304346</v>
      </c>
      <c r="P180" s="62">
        <f t="shared" si="24"/>
        <v>0.33333333333333331</v>
      </c>
      <c r="Q180" s="62">
        <f t="shared" si="24"/>
        <v>0.24637681159420291</v>
      </c>
      <c r="R180" s="61">
        <f t="shared" ref="D180:AH188" si="25">R25/$C$3</f>
        <v>0.21739130434782608</v>
      </c>
      <c r="S180" s="63">
        <f t="shared" si="25"/>
        <v>0.2318840579710145</v>
      </c>
      <c r="T180" s="63">
        <f t="shared" si="25"/>
        <v>0.60869565217391308</v>
      </c>
      <c r="U180" s="61">
        <f t="shared" si="25"/>
        <v>0.57971014492753625</v>
      </c>
      <c r="V180" s="61">
        <f t="shared" si="25"/>
        <v>0.6376811594202898</v>
      </c>
      <c r="W180" s="62">
        <f t="shared" si="25"/>
        <v>0.52173913043478259</v>
      </c>
      <c r="X180" s="62">
        <f t="shared" si="25"/>
        <v>0.55072463768115942</v>
      </c>
      <c r="Y180" s="61">
        <f t="shared" si="25"/>
        <v>0.44927536231884058</v>
      </c>
      <c r="Z180" s="63">
        <f t="shared" si="25"/>
        <v>0.44927536231884058</v>
      </c>
      <c r="AA180" s="63">
        <f t="shared" si="25"/>
        <v>0.56521739130434778</v>
      </c>
      <c r="AB180" s="61">
        <f t="shared" si="25"/>
        <v>0.66666666666666663</v>
      </c>
      <c r="AC180" s="61">
        <f t="shared" si="25"/>
        <v>0.6376811594202898</v>
      </c>
      <c r="AD180" s="62">
        <f t="shared" si="25"/>
        <v>0.72463768115942029</v>
      </c>
      <c r="AE180" s="62">
        <f t="shared" si="25"/>
        <v>0.82608695652173914</v>
      </c>
      <c r="AF180" s="61">
        <f t="shared" si="25"/>
        <v>0.72463768115942029</v>
      </c>
      <c r="AG180" s="63">
        <f t="shared" si="25"/>
        <v>0.71014492753623193</v>
      </c>
      <c r="AH180" s="63">
        <f t="shared" si="25"/>
        <v>0.6811594202898551</v>
      </c>
    </row>
    <row r="181" spans="1:34" hidden="1" outlineLevel="1" x14ac:dyDescent="0.3">
      <c r="A181" s="57">
        <f t="shared" si="23"/>
        <v>42277</v>
      </c>
      <c r="B181" s="58"/>
      <c r="C181" s="59">
        <f t="shared" si="21"/>
        <v>0.66105656848994854</v>
      </c>
      <c r="D181" s="61">
        <f t="shared" si="25"/>
        <v>0.11594202898550725</v>
      </c>
      <c r="E181" s="63">
        <f t="shared" si="25"/>
        <v>0.14492753623188406</v>
      </c>
      <c r="F181" s="63">
        <f t="shared" si="25"/>
        <v>1.2463768115942029</v>
      </c>
      <c r="G181" s="61">
        <f t="shared" si="25"/>
        <v>1.2608695652173914</v>
      </c>
      <c r="H181" s="61">
        <f t="shared" si="25"/>
        <v>1.3333333333333333</v>
      </c>
      <c r="I181" s="62">
        <f t="shared" si="25"/>
        <v>0.36231884057971014</v>
      </c>
      <c r="J181" s="62">
        <f t="shared" si="25"/>
        <v>0.34782608695652173</v>
      </c>
      <c r="K181" s="61">
        <f t="shared" si="25"/>
        <v>0.98550724637681164</v>
      </c>
      <c r="L181" s="63">
        <f t="shared" si="25"/>
        <v>1.0434782608695652</v>
      </c>
      <c r="M181" s="63">
        <f t="shared" si="25"/>
        <v>1.1594202898550725</v>
      </c>
      <c r="N181" s="61">
        <f t="shared" si="25"/>
        <v>0.65217391304347827</v>
      </c>
      <c r="O181" s="61">
        <f t="shared" si="25"/>
        <v>0.76811594202898548</v>
      </c>
      <c r="P181" s="62">
        <f t="shared" si="25"/>
        <v>0.34782608695652173</v>
      </c>
      <c r="Q181" s="62">
        <f t="shared" si="25"/>
        <v>0.21739130434782608</v>
      </c>
      <c r="R181" s="61">
        <f t="shared" si="25"/>
        <v>0.20289855072463769</v>
      </c>
      <c r="S181" s="63">
        <f t="shared" si="25"/>
        <v>0.2318840579710145</v>
      </c>
      <c r="T181" s="63">
        <f t="shared" si="25"/>
        <v>0.65217391304347827</v>
      </c>
      <c r="U181" s="61">
        <f t="shared" si="25"/>
        <v>0.65217391304347827</v>
      </c>
      <c r="V181" s="61">
        <f t="shared" si="25"/>
        <v>0.72463768115942029</v>
      </c>
      <c r="W181" s="62">
        <f t="shared" si="25"/>
        <v>0.60869565217391308</v>
      </c>
      <c r="X181" s="62">
        <f t="shared" si="25"/>
        <v>0.62318840579710144</v>
      </c>
      <c r="Y181" s="61">
        <f t="shared" si="25"/>
        <v>0.46376811594202899</v>
      </c>
      <c r="Z181" s="63">
        <f t="shared" si="25"/>
        <v>0.46376811594202899</v>
      </c>
      <c r="AA181" s="63">
        <f t="shared" si="25"/>
        <v>0.57971014492753625</v>
      </c>
      <c r="AB181" s="61">
        <f t="shared" si="25"/>
        <v>0.72463768115942029</v>
      </c>
      <c r="AC181" s="61">
        <f t="shared" si="25"/>
        <v>0.6811594202898551</v>
      </c>
      <c r="AD181" s="62">
        <f t="shared" si="25"/>
        <v>0.73913043478260865</v>
      </c>
      <c r="AE181" s="62">
        <f t="shared" si="25"/>
        <v>0.84057971014492749</v>
      </c>
      <c r="AF181" s="61">
        <f t="shared" si="25"/>
        <v>0.78260869565217395</v>
      </c>
      <c r="AG181" s="63">
        <f t="shared" si="25"/>
        <v>0.78260869565217395</v>
      </c>
      <c r="AH181" s="63">
        <f t="shared" si="25"/>
        <v>0.75362318840579712</v>
      </c>
    </row>
    <row r="182" spans="1:34" collapsed="1" x14ac:dyDescent="0.3">
      <c r="A182" s="238">
        <f t="shared" si="23"/>
        <v>42975</v>
      </c>
      <c r="B182" s="58"/>
      <c r="C182" s="59">
        <f t="shared" si="21"/>
        <v>0</v>
      </c>
      <c r="D182" s="214">
        <f t="shared" si="25"/>
        <v>0</v>
      </c>
      <c r="E182" s="214">
        <f t="shared" si="25"/>
        <v>0</v>
      </c>
      <c r="F182" s="214">
        <f t="shared" si="25"/>
        <v>0</v>
      </c>
      <c r="G182" s="219">
        <f t="shared" si="25"/>
        <v>0</v>
      </c>
      <c r="H182" s="219">
        <f t="shared" si="25"/>
        <v>0</v>
      </c>
      <c r="I182" s="214">
        <f t="shared" si="25"/>
        <v>0</v>
      </c>
      <c r="J182" s="214">
        <f t="shared" si="25"/>
        <v>0</v>
      </c>
      <c r="K182" s="214">
        <f t="shared" si="25"/>
        <v>0</v>
      </c>
      <c r="L182" s="214">
        <f t="shared" si="25"/>
        <v>0</v>
      </c>
      <c r="M182" s="214">
        <f t="shared" si="25"/>
        <v>0</v>
      </c>
      <c r="N182" s="219">
        <f t="shared" si="25"/>
        <v>0</v>
      </c>
      <c r="O182" s="219">
        <f t="shared" si="25"/>
        <v>0</v>
      </c>
      <c r="P182" s="214">
        <f t="shared" si="25"/>
        <v>0</v>
      </c>
      <c r="Q182" s="214">
        <f t="shared" si="25"/>
        <v>0</v>
      </c>
      <c r="R182" s="214">
        <f t="shared" si="25"/>
        <v>0</v>
      </c>
      <c r="S182" s="214">
        <f t="shared" si="25"/>
        <v>0</v>
      </c>
      <c r="T182" s="214">
        <f t="shared" si="25"/>
        <v>0</v>
      </c>
      <c r="U182" s="219">
        <f t="shared" si="25"/>
        <v>0</v>
      </c>
      <c r="V182" s="219">
        <f t="shared" si="25"/>
        <v>0</v>
      </c>
      <c r="W182" s="214">
        <f t="shared" si="25"/>
        <v>0</v>
      </c>
      <c r="X182" s="214">
        <f t="shared" si="25"/>
        <v>0</v>
      </c>
      <c r="Y182" s="214">
        <f t="shared" si="25"/>
        <v>0</v>
      </c>
      <c r="Z182" s="214">
        <f t="shared" si="25"/>
        <v>0</v>
      </c>
      <c r="AA182" s="214">
        <f t="shared" si="25"/>
        <v>0</v>
      </c>
      <c r="AB182" s="219">
        <f t="shared" si="25"/>
        <v>0</v>
      </c>
      <c r="AC182" s="219">
        <f t="shared" si="25"/>
        <v>0</v>
      </c>
      <c r="AD182" s="214">
        <f t="shared" si="25"/>
        <v>0</v>
      </c>
      <c r="AE182" s="214">
        <f t="shared" si="25"/>
        <v>0</v>
      </c>
      <c r="AF182" s="214">
        <f t="shared" si="25"/>
        <v>0</v>
      </c>
      <c r="AG182" s="214">
        <f t="shared" si="25"/>
        <v>0</v>
      </c>
      <c r="AH182" s="216">
        <f t="shared" si="25"/>
        <v>0</v>
      </c>
    </row>
    <row r="183" spans="1:34" x14ac:dyDescent="0.3">
      <c r="A183" s="239">
        <f t="shared" si="23"/>
        <v>42982</v>
      </c>
      <c r="B183" s="58"/>
      <c r="C183" s="59">
        <f t="shared" si="21"/>
        <v>0</v>
      </c>
      <c r="D183" s="218">
        <f t="shared" si="25"/>
        <v>0</v>
      </c>
      <c r="E183" s="218">
        <f t="shared" si="25"/>
        <v>0</v>
      </c>
      <c r="F183" s="218">
        <f t="shared" si="25"/>
        <v>0</v>
      </c>
      <c r="G183" s="219">
        <f t="shared" si="25"/>
        <v>0</v>
      </c>
      <c r="H183" s="219">
        <f t="shared" si="25"/>
        <v>0</v>
      </c>
      <c r="I183" s="218">
        <f t="shared" si="25"/>
        <v>0</v>
      </c>
      <c r="J183" s="218">
        <f t="shared" si="25"/>
        <v>0</v>
      </c>
      <c r="K183" s="218">
        <f t="shared" si="25"/>
        <v>0</v>
      </c>
      <c r="L183" s="218">
        <f t="shared" si="25"/>
        <v>0</v>
      </c>
      <c r="M183" s="218">
        <f t="shared" si="25"/>
        <v>0</v>
      </c>
      <c r="N183" s="219">
        <f t="shared" si="25"/>
        <v>0</v>
      </c>
      <c r="O183" s="219">
        <f t="shared" si="25"/>
        <v>0</v>
      </c>
      <c r="P183" s="218">
        <f t="shared" si="25"/>
        <v>0</v>
      </c>
      <c r="Q183" s="218">
        <f t="shared" si="25"/>
        <v>0</v>
      </c>
      <c r="R183" s="218">
        <f t="shared" si="25"/>
        <v>0</v>
      </c>
      <c r="S183" s="218">
        <f t="shared" si="25"/>
        <v>0</v>
      </c>
      <c r="T183" s="218">
        <f t="shared" si="25"/>
        <v>0</v>
      </c>
      <c r="U183" s="219">
        <f t="shared" si="25"/>
        <v>0</v>
      </c>
      <c r="V183" s="219">
        <f t="shared" si="25"/>
        <v>0</v>
      </c>
      <c r="W183" s="218">
        <f t="shared" si="25"/>
        <v>0</v>
      </c>
      <c r="X183" s="218">
        <f t="shared" si="25"/>
        <v>0</v>
      </c>
      <c r="Y183" s="218">
        <f t="shared" si="25"/>
        <v>0</v>
      </c>
      <c r="Z183" s="218">
        <f t="shared" si="25"/>
        <v>0</v>
      </c>
      <c r="AA183" s="218">
        <f t="shared" si="25"/>
        <v>0</v>
      </c>
      <c r="AB183" s="219">
        <f t="shared" si="25"/>
        <v>0</v>
      </c>
      <c r="AC183" s="219">
        <f t="shared" si="25"/>
        <v>0</v>
      </c>
      <c r="AD183" s="218">
        <f t="shared" si="25"/>
        <v>0</v>
      </c>
      <c r="AE183" s="218">
        <f t="shared" si="25"/>
        <v>0</v>
      </c>
      <c r="AF183" s="218">
        <f t="shared" si="25"/>
        <v>0</v>
      </c>
      <c r="AG183" s="218">
        <f t="shared" si="25"/>
        <v>0</v>
      </c>
      <c r="AH183" s="220">
        <f t="shared" si="25"/>
        <v>0</v>
      </c>
    </row>
    <row r="184" spans="1:34" x14ac:dyDescent="0.3">
      <c r="A184" s="239">
        <f t="shared" si="23"/>
        <v>42989</v>
      </c>
      <c r="B184" s="58"/>
      <c r="C184" s="59">
        <f t="shared" si="21"/>
        <v>0</v>
      </c>
      <c r="D184" s="218">
        <f t="shared" si="25"/>
        <v>0</v>
      </c>
      <c r="E184" s="218">
        <f t="shared" si="25"/>
        <v>0</v>
      </c>
      <c r="F184" s="218">
        <f t="shared" si="25"/>
        <v>0</v>
      </c>
      <c r="G184" s="219">
        <f t="shared" si="25"/>
        <v>0</v>
      </c>
      <c r="H184" s="219">
        <f t="shared" si="25"/>
        <v>0</v>
      </c>
      <c r="I184" s="218">
        <f t="shared" si="25"/>
        <v>0</v>
      </c>
      <c r="J184" s="218">
        <f t="shared" si="25"/>
        <v>0</v>
      </c>
      <c r="K184" s="218">
        <f t="shared" si="25"/>
        <v>0</v>
      </c>
      <c r="L184" s="218">
        <f t="shared" si="25"/>
        <v>0</v>
      </c>
      <c r="M184" s="218">
        <f t="shared" si="25"/>
        <v>0</v>
      </c>
      <c r="N184" s="219">
        <f t="shared" si="25"/>
        <v>0</v>
      </c>
      <c r="O184" s="219">
        <f t="shared" si="25"/>
        <v>0</v>
      </c>
      <c r="P184" s="218">
        <f t="shared" si="25"/>
        <v>0</v>
      </c>
      <c r="Q184" s="218">
        <f t="shared" si="25"/>
        <v>0</v>
      </c>
      <c r="R184" s="218">
        <f t="shared" si="25"/>
        <v>0</v>
      </c>
      <c r="S184" s="218">
        <f t="shared" si="25"/>
        <v>0</v>
      </c>
      <c r="T184" s="218">
        <f t="shared" si="25"/>
        <v>0</v>
      </c>
      <c r="U184" s="219">
        <f t="shared" si="25"/>
        <v>0</v>
      </c>
      <c r="V184" s="219">
        <f t="shared" si="25"/>
        <v>0</v>
      </c>
      <c r="W184" s="218">
        <f t="shared" si="25"/>
        <v>0</v>
      </c>
      <c r="X184" s="218">
        <f t="shared" si="25"/>
        <v>0</v>
      </c>
      <c r="Y184" s="218">
        <f t="shared" si="25"/>
        <v>0</v>
      </c>
      <c r="Z184" s="218">
        <f t="shared" si="25"/>
        <v>0</v>
      </c>
      <c r="AA184" s="218">
        <f t="shared" si="25"/>
        <v>0</v>
      </c>
      <c r="AB184" s="219">
        <f t="shared" si="25"/>
        <v>0</v>
      </c>
      <c r="AC184" s="219">
        <f t="shared" si="25"/>
        <v>0</v>
      </c>
      <c r="AD184" s="218">
        <f t="shared" si="25"/>
        <v>0</v>
      </c>
      <c r="AE184" s="218">
        <f t="shared" si="25"/>
        <v>0</v>
      </c>
      <c r="AF184" s="218">
        <f t="shared" si="25"/>
        <v>0</v>
      </c>
      <c r="AG184" s="218">
        <f t="shared" si="25"/>
        <v>0</v>
      </c>
      <c r="AH184" s="220">
        <f t="shared" si="25"/>
        <v>0</v>
      </c>
    </row>
    <row r="185" spans="1:34" x14ac:dyDescent="0.3">
      <c r="A185" s="239">
        <f t="shared" si="23"/>
        <v>42996</v>
      </c>
      <c r="B185" s="58"/>
      <c r="C185" s="59">
        <f t="shared" si="21"/>
        <v>0</v>
      </c>
      <c r="D185" s="218">
        <f t="shared" si="25"/>
        <v>0</v>
      </c>
      <c r="E185" s="218">
        <f t="shared" si="25"/>
        <v>0</v>
      </c>
      <c r="F185" s="218">
        <f t="shared" si="25"/>
        <v>0</v>
      </c>
      <c r="G185" s="219">
        <f t="shared" si="25"/>
        <v>0</v>
      </c>
      <c r="H185" s="219">
        <f t="shared" si="25"/>
        <v>0</v>
      </c>
      <c r="I185" s="218">
        <f t="shared" si="25"/>
        <v>0</v>
      </c>
      <c r="J185" s="218">
        <f t="shared" si="25"/>
        <v>0</v>
      </c>
      <c r="K185" s="218">
        <f t="shared" si="25"/>
        <v>0</v>
      </c>
      <c r="L185" s="218">
        <f t="shared" si="25"/>
        <v>0</v>
      </c>
      <c r="M185" s="218">
        <f t="shared" si="25"/>
        <v>0</v>
      </c>
      <c r="N185" s="219">
        <f t="shared" si="25"/>
        <v>0</v>
      </c>
      <c r="O185" s="219">
        <f t="shared" si="25"/>
        <v>0</v>
      </c>
      <c r="P185" s="218">
        <f t="shared" si="25"/>
        <v>0</v>
      </c>
      <c r="Q185" s="218">
        <f t="shared" si="25"/>
        <v>0</v>
      </c>
      <c r="R185" s="218">
        <f t="shared" si="25"/>
        <v>0</v>
      </c>
      <c r="S185" s="218">
        <f t="shared" si="25"/>
        <v>0</v>
      </c>
      <c r="T185" s="218">
        <f t="shared" si="25"/>
        <v>0</v>
      </c>
      <c r="U185" s="219">
        <f t="shared" si="25"/>
        <v>0</v>
      </c>
      <c r="V185" s="219">
        <f t="shared" si="25"/>
        <v>0</v>
      </c>
      <c r="W185" s="218">
        <f t="shared" si="25"/>
        <v>0</v>
      </c>
      <c r="X185" s="218">
        <f t="shared" si="25"/>
        <v>0</v>
      </c>
      <c r="Y185" s="218">
        <f t="shared" si="25"/>
        <v>0</v>
      </c>
      <c r="Z185" s="218">
        <f t="shared" si="25"/>
        <v>0</v>
      </c>
      <c r="AA185" s="218">
        <f t="shared" si="25"/>
        <v>0</v>
      </c>
      <c r="AB185" s="219">
        <f t="shared" si="25"/>
        <v>0</v>
      </c>
      <c r="AC185" s="219">
        <f t="shared" si="25"/>
        <v>0</v>
      </c>
      <c r="AD185" s="218">
        <f t="shared" si="25"/>
        <v>0</v>
      </c>
      <c r="AE185" s="218">
        <f t="shared" si="25"/>
        <v>0</v>
      </c>
      <c r="AF185" s="218">
        <f t="shared" si="25"/>
        <v>0</v>
      </c>
      <c r="AG185" s="218">
        <f t="shared" si="25"/>
        <v>0</v>
      </c>
      <c r="AH185" s="220">
        <f t="shared" si="25"/>
        <v>0</v>
      </c>
    </row>
    <row r="186" spans="1:34" x14ac:dyDescent="0.3">
      <c r="A186" s="239">
        <f t="shared" si="23"/>
        <v>43003</v>
      </c>
      <c r="B186" s="58"/>
      <c r="C186" s="59">
        <f t="shared" si="21"/>
        <v>0</v>
      </c>
      <c r="D186" s="218">
        <f t="shared" si="25"/>
        <v>0</v>
      </c>
      <c r="E186" s="218">
        <f t="shared" si="25"/>
        <v>0</v>
      </c>
      <c r="F186" s="218">
        <f t="shared" si="25"/>
        <v>0</v>
      </c>
      <c r="G186" s="219">
        <f t="shared" si="25"/>
        <v>0</v>
      </c>
      <c r="H186" s="219">
        <f t="shared" si="25"/>
        <v>0</v>
      </c>
      <c r="I186" s="218">
        <f t="shared" si="25"/>
        <v>0</v>
      </c>
      <c r="J186" s="218">
        <f t="shared" si="25"/>
        <v>0</v>
      </c>
      <c r="K186" s="218">
        <f t="shared" si="25"/>
        <v>0</v>
      </c>
      <c r="L186" s="218">
        <f t="shared" si="25"/>
        <v>0</v>
      </c>
      <c r="M186" s="218">
        <f t="shared" si="25"/>
        <v>0</v>
      </c>
      <c r="N186" s="219">
        <f t="shared" si="25"/>
        <v>0</v>
      </c>
      <c r="O186" s="219">
        <f t="shared" si="25"/>
        <v>0</v>
      </c>
      <c r="P186" s="218">
        <f t="shared" si="25"/>
        <v>0</v>
      </c>
      <c r="Q186" s="218">
        <f t="shared" si="25"/>
        <v>0</v>
      </c>
      <c r="R186" s="218">
        <f t="shared" si="25"/>
        <v>0</v>
      </c>
      <c r="S186" s="218">
        <f t="shared" si="25"/>
        <v>0</v>
      </c>
      <c r="T186" s="218">
        <f t="shared" si="25"/>
        <v>0</v>
      </c>
      <c r="U186" s="219">
        <f t="shared" si="25"/>
        <v>0</v>
      </c>
      <c r="V186" s="219">
        <f t="shared" si="25"/>
        <v>0</v>
      </c>
      <c r="W186" s="218">
        <f t="shared" si="25"/>
        <v>0</v>
      </c>
      <c r="X186" s="218">
        <f t="shared" si="25"/>
        <v>0</v>
      </c>
      <c r="Y186" s="218">
        <f t="shared" si="25"/>
        <v>0</v>
      </c>
      <c r="Z186" s="218">
        <f t="shared" si="25"/>
        <v>0</v>
      </c>
      <c r="AA186" s="218">
        <f t="shared" si="25"/>
        <v>0</v>
      </c>
      <c r="AB186" s="219">
        <f t="shared" si="25"/>
        <v>0</v>
      </c>
      <c r="AC186" s="219">
        <f t="shared" si="25"/>
        <v>0</v>
      </c>
      <c r="AD186" s="218">
        <f t="shared" si="25"/>
        <v>0</v>
      </c>
      <c r="AE186" s="218">
        <f t="shared" si="25"/>
        <v>0</v>
      </c>
      <c r="AF186" s="218">
        <f t="shared" si="25"/>
        <v>0</v>
      </c>
      <c r="AG186" s="218">
        <f t="shared" si="25"/>
        <v>0</v>
      </c>
      <c r="AH186" s="220">
        <f t="shared" si="25"/>
        <v>0</v>
      </c>
    </row>
    <row r="187" spans="1:34" x14ac:dyDescent="0.3">
      <c r="A187" s="239">
        <f t="shared" si="23"/>
        <v>43010</v>
      </c>
      <c r="B187" s="58"/>
      <c r="C187" s="59">
        <f t="shared" si="21"/>
        <v>0</v>
      </c>
      <c r="D187" s="218">
        <f t="shared" si="25"/>
        <v>0</v>
      </c>
      <c r="E187" s="218">
        <f t="shared" si="25"/>
        <v>0</v>
      </c>
      <c r="F187" s="218">
        <f t="shared" si="25"/>
        <v>0</v>
      </c>
      <c r="G187" s="219">
        <f t="shared" si="25"/>
        <v>0</v>
      </c>
      <c r="H187" s="219">
        <f t="shared" si="25"/>
        <v>0</v>
      </c>
      <c r="I187" s="218">
        <f t="shared" si="25"/>
        <v>0</v>
      </c>
      <c r="J187" s="218">
        <f t="shared" si="25"/>
        <v>0</v>
      </c>
      <c r="K187" s="218">
        <f t="shared" si="25"/>
        <v>0</v>
      </c>
      <c r="L187" s="218">
        <f t="shared" si="25"/>
        <v>0</v>
      </c>
      <c r="M187" s="218">
        <f t="shared" si="25"/>
        <v>0</v>
      </c>
      <c r="N187" s="219">
        <f t="shared" si="25"/>
        <v>0</v>
      </c>
      <c r="O187" s="219">
        <f t="shared" si="25"/>
        <v>0</v>
      </c>
      <c r="P187" s="218">
        <f t="shared" si="25"/>
        <v>0</v>
      </c>
      <c r="Q187" s="218">
        <f t="shared" si="25"/>
        <v>0</v>
      </c>
      <c r="R187" s="218">
        <f t="shared" si="25"/>
        <v>0</v>
      </c>
      <c r="S187" s="218">
        <f t="shared" si="25"/>
        <v>0</v>
      </c>
      <c r="T187" s="218">
        <f t="shared" si="25"/>
        <v>0</v>
      </c>
      <c r="U187" s="219">
        <f t="shared" si="25"/>
        <v>0</v>
      </c>
      <c r="V187" s="219">
        <f t="shared" si="25"/>
        <v>0</v>
      </c>
      <c r="W187" s="218">
        <f t="shared" si="25"/>
        <v>0</v>
      </c>
      <c r="X187" s="218">
        <f t="shared" si="25"/>
        <v>0</v>
      </c>
      <c r="Y187" s="218">
        <f t="shared" si="25"/>
        <v>0</v>
      </c>
      <c r="Z187" s="218">
        <f t="shared" si="25"/>
        <v>0</v>
      </c>
      <c r="AA187" s="218">
        <f t="shared" si="25"/>
        <v>0</v>
      </c>
      <c r="AB187" s="219">
        <f t="shared" si="25"/>
        <v>0</v>
      </c>
      <c r="AC187" s="219">
        <f t="shared" si="25"/>
        <v>0</v>
      </c>
      <c r="AD187" s="218">
        <f t="shared" si="25"/>
        <v>0</v>
      </c>
      <c r="AE187" s="218">
        <f t="shared" si="25"/>
        <v>0</v>
      </c>
      <c r="AF187" s="218">
        <f t="shared" si="25"/>
        <v>0</v>
      </c>
      <c r="AG187" s="218">
        <f t="shared" si="25"/>
        <v>0</v>
      </c>
      <c r="AH187" s="220">
        <f t="shared" si="25"/>
        <v>0</v>
      </c>
    </row>
    <row r="188" spans="1:34" outlineLevel="1" x14ac:dyDescent="0.3">
      <c r="A188" s="239">
        <f t="shared" si="23"/>
        <v>43017</v>
      </c>
      <c r="B188" s="58"/>
      <c r="C188" s="59">
        <f t="shared" si="21"/>
        <v>0</v>
      </c>
      <c r="D188" s="218">
        <f t="shared" si="25"/>
        <v>0</v>
      </c>
      <c r="E188" s="218">
        <f t="shared" si="25"/>
        <v>0</v>
      </c>
      <c r="F188" s="218">
        <f t="shared" si="25"/>
        <v>0</v>
      </c>
      <c r="G188" s="219">
        <f t="shared" si="25"/>
        <v>0</v>
      </c>
      <c r="H188" s="219">
        <f t="shared" si="25"/>
        <v>0</v>
      </c>
      <c r="I188" s="218">
        <f t="shared" si="25"/>
        <v>0</v>
      </c>
      <c r="J188" s="218">
        <f t="shared" si="25"/>
        <v>0</v>
      </c>
      <c r="K188" s="218">
        <f t="shared" si="25"/>
        <v>0</v>
      </c>
      <c r="L188" s="218">
        <f t="shared" si="25"/>
        <v>0</v>
      </c>
      <c r="M188" s="218">
        <f t="shared" si="25"/>
        <v>0</v>
      </c>
      <c r="N188" s="219">
        <f t="shared" si="25"/>
        <v>0</v>
      </c>
      <c r="O188" s="219">
        <f t="shared" si="25"/>
        <v>0</v>
      </c>
      <c r="P188" s="218">
        <f t="shared" si="25"/>
        <v>0</v>
      </c>
      <c r="Q188" s="218">
        <f t="shared" si="25"/>
        <v>0</v>
      </c>
      <c r="R188" s="218">
        <f t="shared" si="25"/>
        <v>0</v>
      </c>
      <c r="S188" s="218">
        <f t="shared" si="25"/>
        <v>0</v>
      </c>
      <c r="T188" s="218">
        <f t="shared" si="25"/>
        <v>0</v>
      </c>
      <c r="U188" s="219">
        <f t="shared" si="25"/>
        <v>0</v>
      </c>
      <c r="V188" s="219">
        <f t="shared" si="25"/>
        <v>0</v>
      </c>
      <c r="W188" s="218">
        <f t="shared" si="25"/>
        <v>0</v>
      </c>
      <c r="X188" s="218">
        <f t="shared" si="25"/>
        <v>0</v>
      </c>
      <c r="Y188" s="218">
        <f t="shared" ref="R188:AH195" si="26">Y33/$C$3</f>
        <v>0</v>
      </c>
      <c r="Z188" s="218">
        <f t="shared" si="26"/>
        <v>0</v>
      </c>
      <c r="AA188" s="218">
        <f t="shared" si="26"/>
        <v>0</v>
      </c>
      <c r="AB188" s="219">
        <f t="shared" si="26"/>
        <v>0</v>
      </c>
      <c r="AC188" s="219">
        <f t="shared" si="26"/>
        <v>0</v>
      </c>
      <c r="AD188" s="218">
        <f t="shared" si="26"/>
        <v>0</v>
      </c>
      <c r="AE188" s="218">
        <f t="shared" si="26"/>
        <v>0</v>
      </c>
      <c r="AF188" s="218">
        <f t="shared" si="26"/>
        <v>0</v>
      </c>
      <c r="AG188" s="218">
        <f t="shared" si="26"/>
        <v>0</v>
      </c>
      <c r="AH188" s="220">
        <f t="shared" si="26"/>
        <v>0</v>
      </c>
    </row>
    <row r="189" spans="1:34" outlineLevel="1" x14ac:dyDescent="0.3">
      <c r="A189" s="239">
        <f t="shared" si="23"/>
        <v>43024</v>
      </c>
      <c r="B189" s="58"/>
      <c r="C189" s="59">
        <f t="shared" si="21"/>
        <v>0</v>
      </c>
      <c r="D189" s="218">
        <f t="shared" ref="D189:S195" si="27">D34/$C$3</f>
        <v>0</v>
      </c>
      <c r="E189" s="218">
        <f t="shared" si="27"/>
        <v>0</v>
      </c>
      <c r="F189" s="218">
        <f t="shared" si="27"/>
        <v>0</v>
      </c>
      <c r="G189" s="219">
        <f t="shared" si="27"/>
        <v>0</v>
      </c>
      <c r="H189" s="219">
        <f t="shared" si="27"/>
        <v>0</v>
      </c>
      <c r="I189" s="218">
        <f t="shared" si="27"/>
        <v>0</v>
      </c>
      <c r="J189" s="218">
        <f t="shared" si="27"/>
        <v>0</v>
      </c>
      <c r="K189" s="218">
        <f t="shared" si="27"/>
        <v>0</v>
      </c>
      <c r="L189" s="218">
        <f t="shared" si="27"/>
        <v>0</v>
      </c>
      <c r="M189" s="218">
        <f t="shared" si="27"/>
        <v>0</v>
      </c>
      <c r="N189" s="219">
        <f t="shared" si="27"/>
        <v>0</v>
      </c>
      <c r="O189" s="219">
        <f t="shared" si="27"/>
        <v>0</v>
      </c>
      <c r="P189" s="218">
        <f t="shared" si="27"/>
        <v>0</v>
      </c>
      <c r="Q189" s="218">
        <f t="shared" si="27"/>
        <v>0</v>
      </c>
      <c r="R189" s="218">
        <f t="shared" si="26"/>
        <v>0</v>
      </c>
      <c r="S189" s="218">
        <f t="shared" si="26"/>
        <v>0</v>
      </c>
      <c r="T189" s="218">
        <f t="shared" si="26"/>
        <v>0</v>
      </c>
      <c r="U189" s="219">
        <f t="shared" si="26"/>
        <v>0</v>
      </c>
      <c r="V189" s="219">
        <f t="shared" si="26"/>
        <v>0</v>
      </c>
      <c r="W189" s="218">
        <f t="shared" si="26"/>
        <v>0</v>
      </c>
      <c r="X189" s="218">
        <f t="shared" si="26"/>
        <v>0</v>
      </c>
      <c r="Y189" s="218">
        <f t="shared" si="26"/>
        <v>0</v>
      </c>
      <c r="Z189" s="218">
        <f t="shared" si="26"/>
        <v>0</v>
      </c>
      <c r="AA189" s="218">
        <f t="shared" si="26"/>
        <v>0</v>
      </c>
      <c r="AB189" s="219">
        <f t="shared" si="26"/>
        <v>0</v>
      </c>
      <c r="AC189" s="219">
        <f t="shared" si="26"/>
        <v>0</v>
      </c>
      <c r="AD189" s="218">
        <f t="shared" si="26"/>
        <v>0</v>
      </c>
      <c r="AE189" s="218">
        <f t="shared" si="26"/>
        <v>0</v>
      </c>
      <c r="AF189" s="218">
        <f t="shared" si="26"/>
        <v>0</v>
      </c>
      <c r="AG189" s="218">
        <f t="shared" si="26"/>
        <v>0</v>
      </c>
      <c r="AH189" s="220">
        <f t="shared" si="26"/>
        <v>0</v>
      </c>
    </row>
    <row r="190" spans="1:34" outlineLevel="1" x14ac:dyDescent="0.3">
      <c r="A190" s="239">
        <f t="shared" si="23"/>
        <v>43031</v>
      </c>
      <c r="B190" s="58"/>
      <c r="C190" s="59">
        <f t="shared" si="21"/>
        <v>0</v>
      </c>
      <c r="D190" s="218">
        <f t="shared" si="27"/>
        <v>0</v>
      </c>
      <c r="E190" s="218">
        <f t="shared" si="27"/>
        <v>0</v>
      </c>
      <c r="F190" s="218">
        <f t="shared" si="27"/>
        <v>0</v>
      </c>
      <c r="G190" s="219">
        <f t="shared" si="27"/>
        <v>0</v>
      </c>
      <c r="H190" s="219">
        <f t="shared" si="27"/>
        <v>0</v>
      </c>
      <c r="I190" s="218">
        <f t="shared" si="27"/>
        <v>0</v>
      </c>
      <c r="J190" s="218">
        <f t="shared" si="27"/>
        <v>0</v>
      </c>
      <c r="K190" s="218">
        <f t="shared" si="27"/>
        <v>0</v>
      </c>
      <c r="L190" s="218">
        <f t="shared" si="27"/>
        <v>0</v>
      </c>
      <c r="M190" s="218">
        <f t="shared" si="27"/>
        <v>0</v>
      </c>
      <c r="N190" s="219">
        <f t="shared" si="27"/>
        <v>0</v>
      </c>
      <c r="O190" s="219">
        <f t="shared" si="27"/>
        <v>0</v>
      </c>
      <c r="P190" s="218">
        <f t="shared" si="27"/>
        <v>0</v>
      </c>
      <c r="Q190" s="218">
        <f t="shared" si="27"/>
        <v>0</v>
      </c>
      <c r="R190" s="218">
        <f t="shared" si="26"/>
        <v>0</v>
      </c>
      <c r="S190" s="218">
        <f t="shared" si="26"/>
        <v>0</v>
      </c>
      <c r="T190" s="218">
        <f t="shared" si="26"/>
        <v>0</v>
      </c>
      <c r="U190" s="219">
        <f t="shared" si="26"/>
        <v>0</v>
      </c>
      <c r="V190" s="219">
        <f t="shared" si="26"/>
        <v>0</v>
      </c>
      <c r="W190" s="218">
        <f t="shared" si="26"/>
        <v>0</v>
      </c>
      <c r="X190" s="218">
        <f t="shared" si="26"/>
        <v>0</v>
      </c>
      <c r="Y190" s="218">
        <f t="shared" si="26"/>
        <v>0</v>
      </c>
      <c r="Z190" s="218">
        <f t="shared" si="26"/>
        <v>0</v>
      </c>
      <c r="AA190" s="218">
        <f t="shared" si="26"/>
        <v>0</v>
      </c>
      <c r="AB190" s="219">
        <f t="shared" si="26"/>
        <v>0</v>
      </c>
      <c r="AC190" s="219">
        <f t="shared" si="26"/>
        <v>0</v>
      </c>
      <c r="AD190" s="218">
        <f t="shared" si="26"/>
        <v>0</v>
      </c>
      <c r="AE190" s="218">
        <f t="shared" si="26"/>
        <v>0</v>
      </c>
      <c r="AF190" s="218">
        <f t="shared" si="26"/>
        <v>0</v>
      </c>
      <c r="AG190" s="218">
        <f t="shared" si="26"/>
        <v>0</v>
      </c>
      <c r="AH190" s="220">
        <f t="shared" si="26"/>
        <v>0</v>
      </c>
    </row>
    <row r="191" spans="1:34" outlineLevel="1" x14ac:dyDescent="0.3">
      <c r="A191" s="239">
        <f t="shared" si="23"/>
        <v>43038</v>
      </c>
      <c r="B191" s="58"/>
      <c r="C191" s="59">
        <f t="shared" si="21"/>
        <v>0</v>
      </c>
      <c r="D191" s="218">
        <f t="shared" si="27"/>
        <v>0</v>
      </c>
      <c r="E191" s="218">
        <f t="shared" si="27"/>
        <v>0</v>
      </c>
      <c r="F191" s="218">
        <f t="shared" si="27"/>
        <v>0</v>
      </c>
      <c r="G191" s="219">
        <f t="shared" si="27"/>
        <v>0</v>
      </c>
      <c r="H191" s="219">
        <f t="shared" si="27"/>
        <v>0</v>
      </c>
      <c r="I191" s="218">
        <f t="shared" si="27"/>
        <v>0</v>
      </c>
      <c r="J191" s="218">
        <f t="shared" si="27"/>
        <v>0</v>
      </c>
      <c r="K191" s="218">
        <f t="shared" si="27"/>
        <v>0</v>
      </c>
      <c r="L191" s="218">
        <f t="shared" si="27"/>
        <v>0</v>
      </c>
      <c r="M191" s="218">
        <f t="shared" si="27"/>
        <v>0</v>
      </c>
      <c r="N191" s="219">
        <f t="shared" si="27"/>
        <v>0</v>
      </c>
      <c r="O191" s="219">
        <f t="shared" si="27"/>
        <v>0</v>
      </c>
      <c r="P191" s="218">
        <f t="shared" si="27"/>
        <v>0</v>
      </c>
      <c r="Q191" s="218">
        <f t="shared" si="27"/>
        <v>0</v>
      </c>
      <c r="R191" s="218">
        <f t="shared" si="26"/>
        <v>0</v>
      </c>
      <c r="S191" s="218">
        <f t="shared" si="26"/>
        <v>0</v>
      </c>
      <c r="T191" s="218">
        <f t="shared" si="26"/>
        <v>0</v>
      </c>
      <c r="U191" s="219">
        <f t="shared" si="26"/>
        <v>0</v>
      </c>
      <c r="V191" s="219">
        <f t="shared" si="26"/>
        <v>0</v>
      </c>
      <c r="W191" s="218">
        <f t="shared" si="26"/>
        <v>0</v>
      </c>
      <c r="X191" s="218">
        <f t="shared" si="26"/>
        <v>0</v>
      </c>
      <c r="Y191" s="218">
        <f t="shared" si="26"/>
        <v>0</v>
      </c>
      <c r="Z191" s="218">
        <f t="shared" si="26"/>
        <v>0</v>
      </c>
      <c r="AA191" s="218">
        <f t="shared" si="26"/>
        <v>0</v>
      </c>
      <c r="AB191" s="219">
        <f t="shared" si="26"/>
        <v>0</v>
      </c>
      <c r="AC191" s="219">
        <f t="shared" si="26"/>
        <v>0</v>
      </c>
      <c r="AD191" s="218">
        <f t="shared" si="26"/>
        <v>0</v>
      </c>
      <c r="AE191" s="218">
        <f t="shared" si="26"/>
        <v>0</v>
      </c>
      <c r="AF191" s="218">
        <f t="shared" si="26"/>
        <v>0</v>
      </c>
      <c r="AG191" s="218">
        <f t="shared" si="26"/>
        <v>0</v>
      </c>
      <c r="AH191" s="220">
        <f t="shared" si="26"/>
        <v>0</v>
      </c>
    </row>
    <row r="192" spans="1:34" outlineLevel="1" x14ac:dyDescent="0.3">
      <c r="A192" s="239">
        <f t="shared" si="23"/>
        <v>43045</v>
      </c>
      <c r="B192" s="58"/>
      <c r="C192" s="59">
        <f t="shared" si="21"/>
        <v>0</v>
      </c>
      <c r="D192" s="218">
        <f t="shared" si="27"/>
        <v>0</v>
      </c>
      <c r="E192" s="218">
        <f t="shared" si="27"/>
        <v>0</v>
      </c>
      <c r="F192" s="218">
        <f t="shared" si="27"/>
        <v>0</v>
      </c>
      <c r="G192" s="219">
        <f t="shared" si="27"/>
        <v>0</v>
      </c>
      <c r="H192" s="219">
        <f t="shared" si="27"/>
        <v>0</v>
      </c>
      <c r="I192" s="218">
        <f t="shared" si="27"/>
        <v>0</v>
      </c>
      <c r="J192" s="218">
        <f t="shared" si="27"/>
        <v>0</v>
      </c>
      <c r="K192" s="218">
        <f t="shared" si="27"/>
        <v>0</v>
      </c>
      <c r="L192" s="218">
        <f t="shared" si="27"/>
        <v>0</v>
      </c>
      <c r="M192" s="218">
        <f t="shared" si="27"/>
        <v>0</v>
      </c>
      <c r="N192" s="219">
        <f t="shared" si="27"/>
        <v>0</v>
      </c>
      <c r="O192" s="219">
        <f t="shared" si="27"/>
        <v>0</v>
      </c>
      <c r="P192" s="218">
        <f t="shared" si="27"/>
        <v>0</v>
      </c>
      <c r="Q192" s="218">
        <f t="shared" si="27"/>
        <v>0</v>
      </c>
      <c r="R192" s="218">
        <f t="shared" si="27"/>
        <v>0</v>
      </c>
      <c r="S192" s="218">
        <f t="shared" si="27"/>
        <v>0</v>
      </c>
      <c r="T192" s="218">
        <f t="shared" si="26"/>
        <v>0</v>
      </c>
      <c r="U192" s="219">
        <f t="shared" si="26"/>
        <v>0</v>
      </c>
      <c r="V192" s="219">
        <f t="shared" si="26"/>
        <v>0</v>
      </c>
      <c r="W192" s="218">
        <f t="shared" si="26"/>
        <v>0</v>
      </c>
      <c r="X192" s="218">
        <f t="shared" si="26"/>
        <v>0</v>
      </c>
      <c r="Y192" s="218">
        <f t="shared" si="26"/>
        <v>0</v>
      </c>
      <c r="Z192" s="218">
        <f t="shared" si="26"/>
        <v>0</v>
      </c>
      <c r="AA192" s="218">
        <f t="shared" si="26"/>
        <v>0</v>
      </c>
      <c r="AB192" s="219">
        <f t="shared" si="26"/>
        <v>0</v>
      </c>
      <c r="AC192" s="219">
        <f t="shared" si="26"/>
        <v>0</v>
      </c>
      <c r="AD192" s="218">
        <f t="shared" si="26"/>
        <v>0</v>
      </c>
      <c r="AE192" s="218">
        <f t="shared" si="26"/>
        <v>0</v>
      </c>
      <c r="AF192" s="218">
        <f t="shared" si="26"/>
        <v>0</v>
      </c>
      <c r="AG192" s="218">
        <f t="shared" si="26"/>
        <v>0</v>
      </c>
      <c r="AH192" s="220">
        <f t="shared" si="26"/>
        <v>0</v>
      </c>
    </row>
    <row r="193" spans="1:34" outlineLevel="1" x14ac:dyDescent="0.3">
      <c r="A193" s="239">
        <f t="shared" si="23"/>
        <v>43052</v>
      </c>
      <c r="B193" s="58"/>
      <c r="C193" s="59">
        <f t="shared" si="21"/>
        <v>0</v>
      </c>
      <c r="D193" s="218">
        <f t="shared" si="27"/>
        <v>0</v>
      </c>
      <c r="E193" s="218">
        <f t="shared" si="27"/>
        <v>0</v>
      </c>
      <c r="F193" s="218">
        <f t="shared" si="27"/>
        <v>0</v>
      </c>
      <c r="G193" s="219">
        <f t="shared" si="27"/>
        <v>0</v>
      </c>
      <c r="H193" s="219">
        <f t="shared" si="27"/>
        <v>0</v>
      </c>
      <c r="I193" s="218">
        <f t="shared" si="27"/>
        <v>0</v>
      </c>
      <c r="J193" s="218">
        <f t="shared" si="27"/>
        <v>0</v>
      </c>
      <c r="K193" s="218">
        <f t="shared" si="27"/>
        <v>0</v>
      </c>
      <c r="L193" s="218">
        <f t="shared" si="27"/>
        <v>0</v>
      </c>
      <c r="M193" s="218">
        <f t="shared" si="27"/>
        <v>0</v>
      </c>
      <c r="N193" s="219">
        <f t="shared" si="27"/>
        <v>0</v>
      </c>
      <c r="O193" s="219">
        <f t="shared" si="27"/>
        <v>0</v>
      </c>
      <c r="P193" s="218">
        <f t="shared" si="27"/>
        <v>0</v>
      </c>
      <c r="Q193" s="218">
        <f t="shared" si="27"/>
        <v>0</v>
      </c>
      <c r="R193" s="218">
        <f t="shared" si="27"/>
        <v>0</v>
      </c>
      <c r="S193" s="218">
        <f t="shared" si="27"/>
        <v>0</v>
      </c>
      <c r="T193" s="218">
        <f t="shared" si="26"/>
        <v>0</v>
      </c>
      <c r="U193" s="219">
        <f t="shared" si="26"/>
        <v>0</v>
      </c>
      <c r="V193" s="219">
        <f t="shared" si="26"/>
        <v>0</v>
      </c>
      <c r="W193" s="218">
        <f t="shared" si="26"/>
        <v>0</v>
      </c>
      <c r="X193" s="218">
        <f t="shared" si="26"/>
        <v>0</v>
      </c>
      <c r="Y193" s="218">
        <f t="shared" si="26"/>
        <v>0</v>
      </c>
      <c r="Z193" s="218">
        <f t="shared" si="26"/>
        <v>0</v>
      </c>
      <c r="AA193" s="218">
        <f t="shared" si="26"/>
        <v>0</v>
      </c>
      <c r="AB193" s="219">
        <f t="shared" si="26"/>
        <v>0</v>
      </c>
      <c r="AC193" s="219">
        <f t="shared" si="26"/>
        <v>0</v>
      </c>
      <c r="AD193" s="218">
        <f t="shared" si="26"/>
        <v>0</v>
      </c>
      <c r="AE193" s="218">
        <f t="shared" si="26"/>
        <v>0</v>
      </c>
      <c r="AF193" s="218">
        <f t="shared" si="26"/>
        <v>0</v>
      </c>
      <c r="AG193" s="218">
        <f t="shared" si="26"/>
        <v>0</v>
      </c>
      <c r="AH193" s="220">
        <f t="shared" si="26"/>
        <v>0</v>
      </c>
    </row>
    <row r="194" spans="1:34" outlineLevel="1" x14ac:dyDescent="0.3">
      <c r="A194" s="239">
        <f t="shared" si="23"/>
        <v>43059</v>
      </c>
      <c r="B194" s="58"/>
      <c r="C194" s="59">
        <f t="shared" si="21"/>
        <v>0</v>
      </c>
      <c r="D194" s="218">
        <f t="shared" si="27"/>
        <v>0</v>
      </c>
      <c r="E194" s="218">
        <f t="shared" si="27"/>
        <v>0</v>
      </c>
      <c r="F194" s="218">
        <f t="shared" si="27"/>
        <v>0</v>
      </c>
      <c r="G194" s="219">
        <f t="shared" si="27"/>
        <v>0</v>
      </c>
      <c r="H194" s="219">
        <f t="shared" si="27"/>
        <v>0</v>
      </c>
      <c r="I194" s="218">
        <f t="shared" si="27"/>
        <v>0</v>
      </c>
      <c r="J194" s="218">
        <f t="shared" si="27"/>
        <v>0</v>
      </c>
      <c r="K194" s="218">
        <f t="shared" si="27"/>
        <v>0</v>
      </c>
      <c r="L194" s="218">
        <f t="shared" si="27"/>
        <v>0</v>
      </c>
      <c r="M194" s="218">
        <f t="shared" si="27"/>
        <v>0</v>
      </c>
      <c r="N194" s="219">
        <f t="shared" si="27"/>
        <v>0</v>
      </c>
      <c r="O194" s="219">
        <f t="shared" si="27"/>
        <v>0</v>
      </c>
      <c r="P194" s="218">
        <f t="shared" si="27"/>
        <v>0</v>
      </c>
      <c r="Q194" s="218">
        <f t="shared" si="27"/>
        <v>0</v>
      </c>
      <c r="R194" s="218">
        <f t="shared" si="27"/>
        <v>0</v>
      </c>
      <c r="S194" s="218">
        <f t="shared" si="27"/>
        <v>0</v>
      </c>
      <c r="T194" s="218">
        <f t="shared" si="26"/>
        <v>0</v>
      </c>
      <c r="U194" s="219">
        <f t="shared" si="26"/>
        <v>0</v>
      </c>
      <c r="V194" s="219">
        <f t="shared" si="26"/>
        <v>0</v>
      </c>
      <c r="W194" s="218">
        <f t="shared" si="26"/>
        <v>0</v>
      </c>
      <c r="X194" s="218">
        <f t="shared" si="26"/>
        <v>0</v>
      </c>
      <c r="Y194" s="218">
        <f t="shared" si="26"/>
        <v>0</v>
      </c>
      <c r="Z194" s="218">
        <f t="shared" si="26"/>
        <v>0</v>
      </c>
      <c r="AA194" s="218">
        <f t="shared" si="26"/>
        <v>0</v>
      </c>
      <c r="AB194" s="219">
        <f t="shared" si="26"/>
        <v>0</v>
      </c>
      <c r="AC194" s="219">
        <f t="shared" si="26"/>
        <v>0</v>
      </c>
      <c r="AD194" s="218">
        <f t="shared" si="26"/>
        <v>0</v>
      </c>
      <c r="AE194" s="218">
        <f t="shared" si="26"/>
        <v>0</v>
      </c>
      <c r="AF194" s="218">
        <f t="shared" si="26"/>
        <v>0</v>
      </c>
      <c r="AG194" s="218">
        <f t="shared" si="26"/>
        <v>0</v>
      </c>
      <c r="AH194" s="220">
        <f t="shared" si="26"/>
        <v>0</v>
      </c>
    </row>
    <row r="195" spans="1:34" outlineLevel="1" x14ac:dyDescent="0.3">
      <c r="A195" s="240">
        <f t="shared" si="23"/>
        <v>43066</v>
      </c>
      <c r="B195" s="58"/>
      <c r="C195" s="59">
        <f t="shared" si="21"/>
        <v>0</v>
      </c>
      <c r="D195" s="222">
        <f t="shared" si="27"/>
        <v>0</v>
      </c>
      <c r="E195" s="222">
        <f t="shared" si="27"/>
        <v>0</v>
      </c>
      <c r="F195" s="222">
        <f t="shared" si="27"/>
        <v>0</v>
      </c>
      <c r="G195" s="219">
        <f t="shared" si="27"/>
        <v>0</v>
      </c>
      <c r="H195" s="219">
        <f t="shared" si="27"/>
        <v>0</v>
      </c>
      <c r="I195" s="222">
        <f t="shared" si="27"/>
        <v>0</v>
      </c>
      <c r="J195" s="222">
        <f t="shared" si="27"/>
        <v>0</v>
      </c>
      <c r="K195" s="222">
        <f t="shared" si="27"/>
        <v>0</v>
      </c>
      <c r="L195" s="222">
        <f t="shared" si="27"/>
        <v>0</v>
      </c>
      <c r="M195" s="222">
        <f t="shared" si="27"/>
        <v>0</v>
      </c>
      <c r="N195" s="219">
        <f t="shared" si="27"/>
        <v>0</v>
      </c>
      <c r="O195" s="219">
        <f t="shared" si="27"/>
        <v>0</v>
      </c>
      <c r="P195" s="222">
        <f t="shared" si="27"/>
        <v>0</v>
      </c>
      <c r="Q195" s="222">
        <f t="shared" si="27"/>
        <v>0</v>
      </c>
      <c r="R195" s="222">
        <f t="shared" si="27"/>
        <v>0</v>
      </c>
      <c r="S195" s="222">
        <f t="shared" si="27"/>
        <v>0</v>
      </c>
      <c r="T195" s="222">
        <f t="shared" si="26"/>
        <v>0</v>
      </c>
      <c r="U195" s="219">
        <f t="shared" si="26"/>
        <v>0</v>
      </c>
      <c r="V195" s="219">
        <f t="shared" si="26"/>
        <v>0</v>
      </c>
      <c r="W195" s="222">
        <f t="shared" si="26"/>
        <v>0</v>
      </c>
      <c r="X195" s="222">
        <f t="shared" si="26"/>
        <v>0</v>
      </c>
      <c r="Y195" s="222">
        <f t="shared" si="26"/>
        <v>0</v>
      </c>
      <c r="Z195" s="222">
        <f t="shared" si="26"/>
        <v>0</v>
      </c>
      <c r="AA195" s="222">
        <f t="shared" si="26"/>
        <v>0</v>
      </c>
      <c r="AB195" s="223">
        <f t="shared" si="26"/>
        <v>0</v>
      </c>
      <c r="AC195" s="223">
        <f t="shared" si="26"/>
        <v>0</v>
      </c>
      <c r="AD195" s="222">
        <f t="shared" si="26"/>
        <v>0</v>
      </c>
      <c r="AE195" s="222">
        <f t="shared" si="26"/>
        <v>0</v>
      </c>
      <c r="AF195" s="222">
        <f t="shared" si="26"/>
        <v>0</v>
      </c>
      <c r="AG195" s="222">
        <f t="shared" si="26"/>
        <v>0</v>
      </c>
      <c r="AH195" s="224">
        <f t="shared" si="26"/>
        <v>0</v>
      </c>
    </row>
    <row r="196" spans="1:34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AG146 U147:V147">
    <cfRule type="cellIs" dxfId="31" priority="17" operator="lessThan">
      <formula>0</formula>
    </cfRule>
    <cfRule type="cellIs" dxfId="30" priority="18" operator="greaterThan">
      <formula>0</formula>
    </cfRule>
  </conditionalFormatting>
  <conditionalFormatting sqref="AF146">
    <cfRule type="cellIs" dxfId="29" priority="15" operator="lessThan">
      <formula>0</formula>
    </cfRule>
    <cfRule type="cellIs" dxfId="28" priority="16" operator="greaterThan">
      <formula>0</formula>
    </cfRule>
  </conditionalFormatting>
  <conditionalFormatting sqref="D93:AH93">
    <cfRule type="cellIs" dxfId="27" priority="11" operator="lessThan">
      <formula>0</formula>
    </cfRule>
    <cfRule type="cellIs" dxfId="26" priority="12" operator="greaterThan">
      <formula>0</formula>
    </cfRule>
  </conditionalFormatting>
  <conditionalFormatting sqref="C145:AH145">
    <cfRule type="cellIs" dxfId="25" priority="9" operator="lessThan">
      <formula>0</formula>
    </cfRule>
    <cfRule type="cellIs" dxfId="24" priority="10" operator="greaterThan">
      <formula>0</formula>
    </cfRule>
  </conditionalFormatting>
  <conditionalFormatting sqref="C196:AH196">
    <cfRule type="cellIs" dxfId="23" priority="7" operator="lessThan">
      <formula>0</formula>
    </cfRule>
    <cfRule type="cellIs" dxfId="22" priority="8" operator="greaterThan">
      <formula>0</formula>
    </cfRule>
  </conditionalFormatting>
  <conditionalFormatting sqref="C93">
    <cfRule type="cellIs" dxfId="21" priority="5" operator="lessThan">
      <formula>0</formula>
    </cfRule>
    <cfRule type="cellIs" dxfId="20" priority="6" operator="greaterThan">
      <formula>0</formula>
    </cfRule>
  </conditionalFormatting>
  <conditionalFormatting sqref="C41">
    <cfRule type="cellIs" dxfId="19" priority="3" operator="lessThan">
      <formula>0</formula>
    </cfRule>
    <cfRule type="cellIs" dxfId="18" priority="4" operator="greaterThan">
      <formula>0</formula>
    </cfRule>
  </conditionalFormatting>
  <conditionalFormatting sqref="D41:AH41">
    <cfRule type="cellIs" dxfId="17" priority="1" operator="lessThan">
      <formula>0</formula>
    </cfRule>
    <cfRule type="cellIs" dxfId="16" priority="2" operator="greater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B7C15-4FC7-4799-9B06-490786172B95}">
  <sheetPr codeName="Feuil16"/>
  <dimension ref="A1:AH196"/>
  <sheetViews>
    <sheetView zoomScale="55" zoomScaleNormal="55" workbookViewId="0">
      <selection activeCell="X49" sqref="X49"/>
    </sheetView>
  </sheetViews>
  <sheetFormatPr baseColWidth="10" defaultRowHeight="14.4" outlineLevelRow="1" x14ac:dyDescent="0.3"/>
  <cols>
    <col min="1" max="1" width="22.44140625" customWidth="1"/>
    <col min="2" max="2" width="14" customWidth="1"/>
    <col min="3" max="3" width="13.88671875" customWidth="1"/>
    <col min="4" max="33" width="10.6640625" customWidth="1"/>
  </cols>
  <sheetData>
    <row r="1" spans="1:34" ht="25.8" x14ac:dyDescent="0.5">
      <c r="A1" s="212" t="s">
        <v>74</v>
      </c>
    </row>
    <row r="2" spans="1:34" x14ac:dyDescent="0.3"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</row>
    <row r="3" spans="1:34" x14ac:dyDescent="0.3">
      <c r="A3" s="37" t="s">
        <v>22</v>
      </c>
      <c r="B3" s="38"/>
      <c r="C3" s="39">
        <v>69</v>
      </c>
      <c r="D3" s="36"/>
      <c r="E3" s="36"/>
      <c r="F3" s="36"/>
      <c r="G3" s="36"/>
      <c r="H3" s="36"/>
      <c r="I3" s="36"/>
      <c r="J3" s="40">
        <v>100</v>
      </c>
      <c r="K3" s="41" t="s">
        <v>23</v>
      </c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</row>
    <row r="4" spans="1:34" x14ac:dyDescent="0.3">
      <c r="A4" s="42" t="s">
        <v>24</v>
      </c>
      <c r="B4" s="43"/>
      <c r="C4" s="44">
        <v>23</v>
      </c>
      <c r="D4" s="36"/>
      <c r="E4" s="36"/>
      <c r="F4" s="36"/>
      <c r="G4" s="36"/>
      <c r="H4" s="36"/>
      <c r="I4" s="36"/>
      <c r="J4" s="45">
        <v>100</v>
      </c>
      <c r="K4" s="41" t="s">
        <v>25</v>
      </c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</row>
    <row r="5" spans="1:34" x14ac:dyDescent="0.3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4" x14ac:dyDescent="0.3">
      <c r="A6" s="46" t="s">
        <v>26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4" s="50" customFormat="1" ht="28.8" x14ac:dyDescent="0.3">
      <c r="A7" s="48"/>
      <c r="B7" s="49" t="s">
        <v>27</v>
      </c>
      <c r="C7" s="49" t="s">
        <v>28</v>
      </c>
      <c r="D7" s="48">
        <v>1</v>
      </c>
      <c r="E7" s="48">
        <v>2</v>
      </c>
      <c r="F7" s="48">
        <v>3</v>
      </c>
      <c r="G7" s="48">
        <v>4</v>
      </c>
      <c r="H7" s="48">
        <v>5</v>
      </c>
      <c r="I7" s="48">
        <v>6</v>
      </c>
      <c r="J7" s="48">
        <v>7</v>
      </c>
      <c r="K7" s="48">
        <v>8</v>
      </c>
      <c r="L7" s="48">
        <v>9</v>
      </c>
      <c r="M7" s="48">
        <v>10</v>
      </c>
      <c r="N7" s="48">
        <v>11</v>
      </c>
      <c r="O7" s="48">
        <v>12</v>
      </c>
      <c r="P7" s="48">
        <v>13</v>
      </c>
      <c r="Q7" s="48">
        <v>14</v>
      </c>
      <c r="R7" s="48">
        <v>15</v>
      </c>
      <c r="S7" s="48">
        <v>16</v>
      </c>
      <c r="T7" s="48">
        <v>17</v>
      </c>
      <c r="U7" s="48">
        <v>18</v>
      </c>
      <c r="V7" s="48">
        <v>19</v>
      </c>
      <c r="W7" s="48">
        <v>20</v>
      </c>
      <c r="X7" s="48">
        <v>21</v>
      </c>
      <c r="Y7" s="48">
        <v>22</v>
      </c>
      <c r="Z7" s="48">
        <v>23</v>
      </c>
      <c r="AA7" s="48">
        <v>24</v>
      </c>
      <c r="AB7" s="48">
        <v>25</v>
      </c>
      <c r="AC7" s="48">
        <v>26</v>
      </c>
      <c r="AD7" s="48">
        <v>27</v>
      </c>
      <c r="AE7" s="48">
        <v>28</v>
      </c>
      <c r="AF7" s="48">
        <v>29</v>
      </c>
      <c r="AG7" s="48">
        <v>30</v>
      </c>
    </row>
    <row r="8" spans="1:34" x14ac:dyDescent="0.3">
      <c r="A8" s="51" t="s">
        <v>29</v>
      </c>
      <c r="B8" s="52"/>
      <c r="C8" s="105">
        <f t="shared" ref="C8:C40" si="0">SUM(D8:AG8)</f>
        <v>521</v>
      </c>
      <c r="D8" s="55">
        <v>38</v>
      </c>
      <c r="E8" s="55">
        <v>38</v>
      </c>
      <c r="F8" s="55">
        <v>30</v>
      </c>
      <c r="G8" s="55">
        <v>30</v>
      </c>
      <c r="H8" s="55">
        <v>30</v>
      </c>
      <c r="I8" s="55">
        <v>30</v>
      </c>
      <c r="J8" s="55">
        <v>15</v>
      </c>
      <c r="K8" s="55">
        <v>20</v>
      </c>
      <c r="L8" s="55">
        <v>20</v>
      </c>
      <c r="M8" s="55">
        <v>12</v>
      </c>
      <c r="N8" s="55">
        <v>12</v>
      </c>
      <c r="O8" s="55">
        <v>12</v>
      </c>
      <c r="P8" s="55">
        <v>12</v>
      </c>
      <c r="Q8" s="55">
        <v>12</v>
      </c>
      <c r="R8" s="55">
        <v>25</v>
      </c>
      <c r="S8" s="55">
        <v>25</v>
      </c>
      <c r="T8" s="55">
        <v>20</v>
      </c>
      <c r="U8" s="55">
        <v>20</v>
      </c>
      <c r="V8" s="55">
        <v>20</v>
      </c>
      <c r="W8" s="55">
        <v>20</v>
      </c>
      <c r="X8" s="55">
        <v>20</v>
      </c>
      <c r="Y8" s="55">
        <v>30</v>
      </c>
      <c r="Z8" s="55">
        <v>30</v>
      </c>
      <c r="AA8" s="55"/>
      <c r="AB8" s="55"/>
      <c r="AC8" s="55"/>
      <c r="AD8" s="55"/>
      <c r="AE8" s="55"/>
      <c r="AF8" s="55"/>
      <c r="AG8" s="55"/>
      <c r="AH8" s="56"/>
    </row>
    <row r="9" spans="1:34" hidden="1" x14ac:dyDescent="0.3">
      <c r="A9" s="57">
        <v>42102</v>
      </c>
      <c r="B9" s="58"/>
      <c r="C9" s="59">
        <f t="shared" si="0"/>
        <v>499</v>
      </c>
      <c r="D9" s="61">
        <v>0</v>
      </c>
      <c r="E9" s="63">
        <v>0</v>
      </c>
      <c r="F9" s="63">
        <v>77</v>
      </c>
      <c r="G9" s="61">
        <v>77</v>
      </c>
      <c r="H9" s="61">
        <v>77</v>
      </c>
      <c r="I9" s="62">
        <v>2</v>
      </c>
      <c r="J9" s="62">
        <v>1</v>
      </c>
      <c r="K9" s="61">
        <v>2</v>
      </c>
      <c r="L9" s="63">
        <v>2</v>
      </c>
      <c r="M9" s="63">
        <v>3</v>
      </c>
      <c r="N9" s="61">
        <v>2</v>
      </c>
      <c r="O9" s="61">
        <v>4</v>
      </c>
      <c r="P9" s="62">
        <v>3</v>
      </c>
      <c r="Q9" s="62">
        <v>4</v>
      </c>
      <c r="R9" s="61">
        <v>4</v>
      </c>
      <c r="S9" s="63">
        <v>12</v>
      </c>
      <c r="T9" s="63">
        <v>34</v>
      </c>
      <c r="U9" s="61">
        <v>33</v>
      </c>
      <c r="V9" s="61">
        <v>33</v>
      </c>
      <c r="W9" s="62">
        <v>13</v>
      </c>
      <c r="X9" s="62">
        <v>13</v>
      </c>
      <c r="Y9" s="61">
        <v>14</v>
      </c>
      <c r="Z9" s="63">
        <v>5</v>
      </c>
      <c r="AA9" s="60">
        <v>5</v>
      </c>
      <c r="AB9" s="60">
        <v>6</v>
      </c>
      <c r="AC9" s="60">
        <v>2</v>
      </c>
      <c r="AD9" s="60">
        <v>13</v>
      </c>
      <c r="AE9" s="60">
        <v>18</v>
      </c>
      <c r="AF9" s="60">
        <v>20</v>
      </c>
      <c r="AG9" s="60">
        <v>20</v>
      </c>
    </row>
    <row r="10" spans="1:34" hidden="1" x14ac:dyDescent="0.3">
      <c r="A10" s="57">
        <v>42123</v>
      </c>
      <c r="B10" s="58"/>
      <c r="C10" s="59">
        <f t="shared" si="0"/>
        <v>544</v>
      </c>
      <c r="D10" s="61">
        <v>1</v>
      </c>
      <c r="E10" s="63">
        <v>1</v>
      </c>
      <c r="F10" s="63">
        <v>78</v>
      </c>
      <c r="G10" s="61">
        <v>78</v>
      </c>
      <c r="H10" s="61">
        <v>78</v>
      </c>
      <c r="I10" s="62">
        <v>3</v>
      </c>
      <c r="J10" s="62">
        <v>2</v>
      </c>
      <c r="K10" s="61">
        <v>3</v>
      </c>
      <c r="L10" s="63">
        <v>3</v>
      </c>
      <c r="M10" s="63">
        <v>4</v>
      </c>
      <c r="N10" s="61">
        <v>3</v>
      </c>
      <c r="O10" s="61">
        <v>6</v>
      </c>
      <c r="P10" s="62">
        <v>4</v>
      </c>
      <c r="Q10" s="62">
        <v>5</v>
      </c>
      <c r="R10" s="61">
        <v>5</v>
      </c>
      <c r="S10" s="63">
        <v>10</v>
      </c>
      <c r="T10" s="63">
        <v>34</v>
      </c>
      <c r="U10" s="61">
        <v>33</v>
      </c>
      <c r="V10" s="61">
        <v>33</v>
      </c>
      <c r="W10" s="62">
        <v>14</v>
      </c>
      <c r="X10" s="62">
        <v>15</v>
      </c>
      <c r="Y10" s="61">
        <v>18</v>
      </c>
      <c r="Z10" s="63">
        <v>11</v>
      </c>
      <c r="AA10" s="60">
        <v>11</v>
      </c>
      <c r="AB10" s="60">
        <v>12</v>
      </c>
      <c r="AC10" s="60">
        <v>9</v>
      </c>
      <c r="AD10" s="60">
        <v>15</v>
      </c>
      <c r="AE10" s="60">
        <v>19</v>
      </c>
      <c r="AF10" s="60">
        <v>18</v>
      </c>
      <c r="AG10" s="60">
        <v>18</v>
      </c>
    </row>
    <row r="11" spans="1:34" hidden="1" outlineLevel="1" x14ac:dyDescent="0.3">
      <c r="A11" s="57">
        <v>42142</v>
      </c>
      <c r="B11" s="58"/>
      <c r="C11" s="59">
        <f t="shared" si="0"/>
        <v>586</v>
      </c>
      <c r="D11" s="61">
        <v>0</v>
      </c>
      <c r="E11" s="63">
        <v>3</v>
      </c>
      <c r="F11" s="63">
        <v>80</v>
      </c>
      <c r="G11" s="61">
        <v>81</v>
      </c>
      <c r="H11" s="61">
        <v>84</v>
      </c>
      <c r="I11" s="62">
        <v>6</v>
      </c>
      <c r="J11" s="62">
        <v>1</v>
      </c>
      <c r="K11" s="61">
        <v>2</v>
      </c>
      <c r="L11" s="63">
        <v>2</v>
      </c>
      <c r="M11" s="63">
        <v>3</v>
      </c>
      <c r="N11" s="61">
        <v>2</v>
      </c>
      <c r="O11" s="61">
        <v>5</v>
      </c>
      <c r="P11" s="62">
        <v>3</v>
      </c>
      <c r="Q11" s="62">
        <v>4</v>
      </c>
      <c r="R11" s="61">
        <v>5</v>
      </c>
      <c r="S11" s="63">
        <v>11</v>
      </c>
      <c r="T11" s="63">
        <v>36</v>
      </c>
      <c r="U11" s="61">
        <v>34</v>
      </c>
      <c r="V11" s="61">
        <v>33</v>
      </c>
      <c r="W11" s="62">
        <v>13</v>
      </c>
      <c r="X11" s="62">
        <v>14</v>
      </c>
      <c r="Y11" s="61">
        <v>17</v>
      </c>
      <c r="Z11" s="63">
        <v>19</v>
      </c>
      <c r="AA11" s="60">
        <v>20</v>
      </c>
      <c r="AB11" s="60">
        <v>21</v>
      </c>
      <c r="AC11" s="60">
        <v>13</v>
      </c>
      <c r="AD11" s="60">
        <v>18</v>
      </c>
      <c r="AE11" s="60">
        <v>20</v>
      </c>
      <c r="AF11" s="60">
        <v>18</v>
      </c>
      <c r="AG11" s="60">
        <v>18</v>
      </c>
    </row>
    <row r="12" spans="1:34" hidden="1" outlineLevel="1" x14ac:dyDescent="0.3">
      <c r="A12" s="57">
        <v>42157</v>
      </c>
      <c r="B12" s="58"/>
      <c r="C12" s="59">
        <f t="shared" si="0"/>
        <v>632</v>
      </c>
      <c r="D12" s="61">
        <v>0</v>
      </c>
      <c r="E12" s="63">
        <v>3</v>
      </c>
      <c r="F12" s="63">
        <v>80</v>
      </c>
      <c r="G12" s="61">
        <v>81</v>
      </c>
      <c r="H12" s="61">
        <v>84</v>
      </c>
      <c r="I12" s="62">
        <v>6</v>
      </c>
      <c r="J12" s="62">
        <v>1</v>
      </c>
      <c r="K12" s="61">
        <v>2</v>
      </c>
      <c r="L12" s="63">
        <v>3</v>
      </c>
      <c r="M12" s="63">
        <v>28</v>
      </c>
      <c r="N12" s="61">
        <v>3</v>
      </c>
      <c r="O12" s="61">
        <v>9</v>
      </c>
      <c r="P12" s="62">
        <v>8</v>
      </c>
      <c r="Q12" s="62">
        <v>6</v>
      </c>
      <c r="R12" s="61">
        <v>6</v>
      </c>
      <c r="S12" s="63">
        <v>12</v>
      </c>
      <c r="T12" s="63">
        <v>37</v>
      </c>
      <c r="U12" s="61">
        <v>34</v>
      </c>
      <c r="V12" s="61">
        <v>33</v>
      </c>
      <c r="W12" s="62">
        <v>13</v>
      </c>
      <c r="X12" s="62">
        <v>16</v>
      </c>
      <c r="Y12" s="61">
        <v>17</v>
      </c>
      <c r="Z12" s="63">
        <v>16</v>
      </c>
      <c r="AA12" s="60">
        <v>15</v>
      </c>
      <c r="AB12" s="60">
        <v>18</v>
      </c>
      <c r="AC12" s="60">
        <v>17</v>
      </c>
      <c r="AD12" s="60">
        <v>22</v>
      </c>
      <c r="AE12" s="60">
        <v>23</v>
      </c>
      <c r="AF12" s="60">
        <v>20</v>
      </c>
      <c r="AG12" s="60">
        <v>19</v>
      </c>
    </row>
    <row r="13" spans="1:34" hidden="1" outlineLevel="1" x14ac:dyDescent="0.3">
      <c r="A13" s="57">
        <v>42172</v>
      </c>
      <c r="B13" s="58"/>
      <c r="C13" s="59">
        <f t="shared" si="0"/>
        <v>867</v>
      </c>
      <c r="D13" s="61">
        <v>1</v>
      </c>
      <c r="E13" s="63">
        <v>3</v>
      </c>
      <c r="F13" s="63">
        <v>80</v>
      </c>
      <c r="G13" s="61">
        <v>81</v>
      </c>
      <c r="H13" s="61">
        <v>85</v>
      </c>
      <c r="I13" s="62">
        <v>8</v>
      </c>
      <c r="J13" s="62">
        <v>3</v>
      </c>
      <c r="K13" s="61">
        <v>2</v>
      </c>
      <c r="L13" s="63">
        <v>3</v>
      </c>
      <c r="M13" s="63">
        <v>29</v>
      </c>
      <c r="N13" s="61">
        <v>5</v>
      </c>
      <c r="O13" s="61">
        <v>10</v>
      </c>
      <c r="P13" s="62">
        <v>6</v>
      </c>
      <c r="Q13" s="62">
        <v>94</v>
      </c>
      <c r="R13" s="61">
        <v>95</v>
      </c>
      <c r="S13" s="63">
        <v>11</v>
      </c>
      <c r="T13" s="63">
        <v>35</v>
      </c>
      <c r="U13" s="61">
        <v>33</v>
      </c>
      <c r="V13" s="61">
        <v>38</v>
      </c>
      <c r="W13" s="62">
        <v>19</v>
      </c>
      <c r="X13" s="62">
        <v>22</v>
      </c>
      <c r="Y13" s="61">
        <v>21</v>
      </c>
      <c r="Z13" s="63">
        <v>20</v>
      </c>
      <c r="AA13" s="60">
        <v>20</v>
      </c>
      <c r="AB13" s="60">
        <v>23</v>
      </c>
      <c r="AC13" s="60">
        <v>18</v>
      </c>
      <c r="AD13" s="60">
        <v>24</v>
      </c>
      <c r="AE13" s="60">
        <v>28</v>
      </c>
      <c r="AF13" s="60">
        <v>25</v>
      </c>
      <c r="AG13" s="60">
        <v>25</v>
      </c>
    </row>
    <row r="14" spans="1:34" hidden="1" outlineLevel="1" x14ac:dyDescent="0.3">
      <c r="A14" s="57">
        <v>42193</v>
      </c>
      <c r="B14" s="58"/>
      <c r="C14" s="59">
        <f t="shared" si="0"/>
        <v>857</v>
      </c>
      <c r="D14" s="61">
        <v>2</v>
      </c>
      <c r="E14" s="63">
        <v>4</v>
      </c>
      <c r="F14" s="63">
        <v>81</v>
      </c>
      <c r="G14" s="61">
        <v>81</v>
      </c>
      <c r="H14" s="61">
        <v>85</v>
      </c>
      <c r="I14" s="62">
        <v>10</v>
      </c>
      <c r="J14" s="62">
        <v>6</v>
      </c>
      <c r="K14" s="61">
        <v>3</v>
      </c>
      <c r="L14" s="63">
        <v>4</v>
      </c>
      <c r="M14" s="63">
        <v>6</v>
      </c>
      <c r="N14" s="61">
        <v>7</v>
      </c>
      <c r="O14" s="61">
        <v>13</v>
      </c>
      <c r="P14" s="62">
        <v>9</v>
      </c>
      <c r="Q14" s="62">
        <v>94</v>
      </c>
      <c r="R14" s="61">
        <v>95</v>
      </c>
      <c r="S14" s="63">
        <v>6</v>
      </c>
      <c r="T14" s="63">
        <v>30</v>
      </c>
      <c r="U14" s="61">
        <v>28</v>
      </c>
      <c r="V14" s="61">
        <v>35</v>
      </c>
      <c r="W14" s="62">
        <v>16</v>
      </c>
      <c r="X14" s="62">
        <v>19</v>
      </c>
      <c r="Y14" s="61">
        <v>18</v>
      </c>
      <c r="Z14" s="63">
        <v>22</v>
      </c>
      <c r="AA14" s="60">
        <v>26</v>
      </c>
      <c r="AB14" s="60">
        <v>30</v>
      </c>
      <c r="AC14" s="60">
        <v>23</v>
      </c>
      <c r="AD14" s="60">
        <v>24</v>
      </c>
      <c r="AE14" s="60">
        <v>29</v>
      </c>
      <c r="AF14" s="60">
        <v>26</v>
      </c>
      <c r="AG14" s="60">
        <v>25</v>
      </c>
    </row>
    <row r="15" spans="1:34" hidden="1" outlineLevel="1" x14ac:dyDescent="0.3">
      <c r="A15" s="57">
        <v>42200</v>
      </c>
      <c r="B15" s="58"/>
      <c r="C15" s="59">
        <f t="shared" si="0"/>
        <v>717</v>
      </c>
      <c r="D15" s="61">
        <v>3</v>
      </c>
      <c r="E15" s="63">
        <v>5</v>
      </c>
      <c r="F15" s="63">
        <v>82</v>
      </c>
      <c r="G15" s="61">
        <v>82</v>
      </c>
      <c r="H15" s="61">
        <v>86</v>
      </c>
      <c r="I15" s="62">
        <v>10</v>
      </c>
      <c r="J15" s="62">
        <v>5</v>
      </c>
      <c r="K15" s="61">
        <v>2</v>
      </c>
      <c r="L15" s="63">
        <v>3</v>
      </c>
      <c r="M15" s="63">
        <v>5</v>
      </c>
      <c r="N15" s="61">
        <v>6</v>
      </c>
      <c r="O15" s="61">
        <v>12</v>
      </c>
      <c r="P15" s="62">
        <v>11</v>
      </c>
      <c r="Q15" s="62">
        <v>6</v>
      </c>
      <c r="R15" s="61">
        <v>7</v>
      </c>
      <c r="S15" s="63">
        <v>8</v>
      </c>
      <c r="T15" s="63">
        <v>32</v>
      </c>
      <c r="U15" s="61">
        <v>28</v>
      </c>
      <c r="V15" s="61">
        <v>35</v>
      </c>
      <c r="W15" s="62">
        <v>16</v>
      </c>
      <c r="X15" s="62">
        <v>20</v>
      </c>
      <c r="Y15" s="61">
        <v>21</v>
      </c>
      <c r="Z15" s="63">
        <v>26</v>
      </c>
      <c r="AA15" s="60">
        <v>30</v>
      </c>
      <c r="AB15" s="60">
        <v>34</v>
      </c>
      <c r="AC15" s="60">
        <v>27</v>
      </c>
      <c r="AD15" s="60">
        <v>28</v>
      </c>
      <c r="AE15" s="60">
        <v>33</v>
      </c>
      <c r="AF15" s="60">
        <v>28</v>
      </c>
      <c r="AG15" s="60">
        <v>26</v>
      </c>
    </row>
    <row r="16" spans="1:34" hidden="1" outlineLevel="1" x14ac:dyDescent="0.3">
      <c r="A16" s="57">
        <v>42207</v>
      </c>
      <c r="B16" s="58"/>
      <c r="C16" s="59">
        <f t="shared" si="0"/>
        <v>888</v>
      </c>
      <c r="D16" s="61">
        <v>2</v>
      </c>
      <c r="E16" s="63">
        <v>4</v>
      </c>
      <c r="F16" s="63">
        <v>81</v>
      </c>
      <c r="G16" s="61">
        <v>84</v>
      </c>
      <c r="H16" s="61">
        <v>92</v>
      </c>
      <c r="I16" s="62">
        <v>14</v>
      </c>
      <c r="J16" s="62">
        <v>10</v>
      </c>
      <c r="K16" s="61">
        <v>70</v>
      </c>
      <c r="L16" s="63">
        <v>71</v>
      </c>
      <c r="M16" s="63">
        <v>7</v>
      </c>
      <c r="N16" s="61">
        <v>7</v>
      </c>
      <c r="O16" s="61">
        <v>12</v>
      </c>
      <c r="P16" s="62">
        <v>9</v>
      </c>
      <c r="Q16" s="62">
        <v>6</v>
      </c>
      <c r="R16" s="61">
        <v>6</v>
      </c>
      <c r="S16" s="63">
        <v>7</v>
      </c>
      <c r="T16" s="63">
        <v>31</v>
      </c>
      <c r="U16" s="61">
        <v>28</v>
      </c>
      <c r="V16" s="61">
        <v>35</v>
      </c>
      <c r="W16" s="62">
        <v>16</v>
      </c>
      <c r="X16" s="62">
        <v>20</v>
      </c>
      <c r="Y16" s="61">
        <v>22</v>
      </c>
      <c r="Z16" s="63">
        <v>27</v>
      </c>
      <c r="AA16" s="60">
        <v>31</v>
      </c>
      <c r="AB16" s="60">
        <v>40</v>
      </c>
      <c r="AC16" s="60">
        <v>32</v>
      </c>
      <c r="AD16" s="60">
        <v>30</v>
      </c>
      <c r="AE16" s="60">
        <v>35</v>
      </c>
      <c r="AF16" s="60">
        <v>30</v>
      </c>
      <c r="AG16" s="60">
        <v>29</v>
      </c>
    </row>
    <row r="17" spans="1:33" hidden="1" outlineLevel="1" x14ac:dyDescent="0.3">
      <c r="A17" s="57">
        <v>42214</v>
      </c>
      <c r="B17" s="58"/>
      <c r="C17" s="59">
        <f t="shared" si="0"/>
        <v>918</v>
      </c>
      <c r="D17" s="61">
        <v>3</v>
      </c>
      <c r="E17" s="63">
        <v>5</v>
      </c>
      <c r="F17" s="63">
        <v>82</v>
      </c>
      <c r="G17" s="61">
        <v>84</v>
      </c>
      <c r="H17" s="61">
        <v>90</v>
      </c>
      <c r="I17" s="62">
        <v>12</v>
      </c>
      <c r="J17" s="62">
        <v>7</v>
      </c>
      <c r="K17" s="61">
        <v>69</v>
      </c>
      <c r="L17" s="63">
        <v>70</v>
      </c>
      <c r="M17" s="63">
        <v>6</v>
      </c>
      <c r="N17" s="61">
        <v>13</v>
      </c>
      <c r="O17" s="61">
        <v>19</v>
      </c>
      <c r="P17" s="62">
        <v>10</v>
      </c>
      <c r="Q17" s="62">
        <v>8</v>
      </c>
      <c r="R17" s="61">
        <v>8</v>
      </c>
      <c r="S17" s="63">
        <v>9</v>
      </c>
      <c r="T17" s="63">
        <v>32</v>
      </c>
      <c r="U17" s="61">
        <v>30</v>
      </c>
      <c r="V17" s="61">
        <v>39</v>
      </c>
      <c r="W17" s="62">
        <v>20</v>
      </c>
      <c r="X17" s="62">
        <v>23</v>
      </c>
      <c r="Y17" s="61">
        <v>23</v>
      </c>
      <c r="Z17" s="63">
        <v>27</v>
      </c>
      <c r="AA17" s="60">
        <v>31</v>
      </c>
      <c r="AB17" s="60">
        <v>40</v>
      </c>
      <c r="AC17" s="60">
        <v>32</v>
      </c>
      <c r="AD17" s="60">
        <v>30</v>
      </c>
      <c r="AE17" s="60">
        <v>35</v>
      </c>
      <c r="AF17" s="60">
        <v>31</v>
      </c>
      <c r="AG17" s="60">
        <v>30</v>
      </c>
    </row>
    <row r="18" spans="1:33" hidden="1" outlineLevel="1" x14ac:dyDescent="0.3">
      <c r="A18" s="57">
        <v>42221</v>
      </c>
      <c r="B18" s="58"/>
      <c r="C18" s="59">
        <f t="shared" si="0"/>
        <v>928</v>
      </c>
      <c r="D18" s="61">
        <v>5</v>
      </c>
      <c r="E18" s="63">
        <v>7</v>
      </c>
      <c r="F18" s="63">
        <v>84</v>
      </c>
      <c r="G18" s="61">
        <v>85</v>
      </c>
      <c r="H18" s="61">
        <v>91</v>
      </c>
      <c r="I18" s="62">
        <v>13</v>
      </c>
      <c r="J18" s="62">
        <v>8</v>
      </c>
      <c r="K18" s="61">
        <v>69</v>
      </c>
      <c r="L18" s="63">
        <v>70</v>
      </c>
      <c r="M18" s="63">
        <v>7</v>
      </c>
      <c r="N18" s="61">
        <v>14</v>
      </c>
      <c r="O18" s="61">
        <v>21</v>
      </c>
      <c r="P18" s="62">
        <v>11</v>
      </c>
      <c r="Q18" s="62">
        <v>8</v>
      </c>
      <c r="R18" s="61">
        <v>8</v>
      </c>
      <c r="S18" s="63">
        <v>9</v>
      </c>
      <c r="T18" s="63">
        <v>33</v>
      </c>
      <c r="U18" s="61">
        <v>31</v>
      </c>
      <c r="V18" s="61">
        <v>38</v>
      </c>
      <c r="W18" s="62">
        <v>20</v>
      </c>
      <c r="X18" s="62">
        <v>23</v>
      </c>
      <c r="Y18" s="61">
        <v>23</v>
      </c>
      <c r="Z18" s="63">
        <v>27</v>
      </c>
      <c r="AA18" s="60">
        <v>31</v>
      </c>
      <c r="AB18" s="60">
        <v>39</v>
      </c>
      <c r="AC18" s="60">
        <v>31</v>
      </c>
      <c r="AD18" s="60">
        <v>29</v>
      </c>
      <c r="AE18" s="60">
        <v>34</v>
      </c>
      <c r="AF18" s="60">
        <v>30</v>
      </c>
      <c r="AG18" s="60">
        <v>29</v>
      </c>
    </row>
    <row r="19" spans="1:33" hidden="1" outlineLevel="1" x14ac:dyDescent="0.3">
      <c r="A19" s="57">
        <v>42228</v>
      </c>
      <c r="B19" s="58"/>
      <c r="C19" s="59">
        <f t="shared" si="0"/>
        <v>1028</v>
      </c>
      <c r="D19" s="61">
        <v>4</v>
      </c>
      <c r="E19" s="63">
        <v>6</v>
      </c>
      <c r="F19" s="63">
        <v>83</v>
      </c>
      <c r="G19" s="61">
        <v>84</v>
      </c>
      <c r="H19" s="61">
        <v>90</v>
      </c>
      <c r="I19" s="62">
        <v>14</v>
      </c>
      <c r="J19" s="62">
        <v>10</v>
      </c>
      <c r="K19" s="61">
        <v>71</v>
      </c>
      <c r="L19" s="63">
        <v>72</v>
      </c>
      <c r="M19" s="63">
        <v>9</v>
      </c>
      <c r="N19" s="61">
        <v>17</v>
      </c>
      <c r="O19" s="61">
        <v>24</v>
      </c>
      <c r="P19" s="62">
        <v>31</v>
      </c>
      <c r="Q19" s="62">
        <v>29</v>
      </c>
      <c r="R19" s="61">
        <v>29</v>
      </c>
      <c r="S19" s="63">
        <v>30</v>
      </c>
      <c r="T19" s="63">
        <v>34</v>
      </c>
      <c r="U19" s="61">
        <v>31</v>
      </c>
      <c r="V19" s="61">
        <v>37</v>
      </c>
      <c r="W19" s="62">
        <v>19</v>
      </c>
      <c r="X19" s="62">
        <v>22</v>
      </c>
      <c r="Y19" s="61">
        <v>22</v>
      </c>
      <c r="Z19" s="63">
        <v>29</v>
      </c>
      <c r="AA19" s="60">
        <v>33</v>
      </c>
      <c r="AB19" s="60">
        <v>41</v>
      </c>
      <c r="AC19" s="60">
        <v>31</v>
      </c>
      <c r="AD19" s="60">
        <v>30</v>
      </c>
      <c r="AE19" s="60">
        <v>35</v>
      </c>
      <c r="AF19" s="60">
        <v>31</v>
      </c>
      <c r="AG19" s="60">
        <v>30</v>
      </c>
    </row>
    <row r="20" spans="1:33" hidden="1" outlineLevel="1" x14ac:dyDescent="0.3">
      <c r="A20" s="57">
        <v>42235</v>
      </c>
      <c r="B20" s="58"/>
      <c r="C20" s="59">
        <f t="shared" si="0"/>
        <v>1116</v>
      </c>
      <c r="D20" s="61">
        <v>4</v>
      </c>
      <c r="E20" s="63">
        <v>6</v>
      </c>
      <c r="F20" s="63">
        <v>83</v>
      </c>
      <c r="G20" s="61">
        <v>84</v>
      </c>
      <c r="H20" s="61">
        <v>90</v>
      </c>
      <c r="I20" s="62">
        <v>15</v>
      </c>
      <c r="J20" s="62">
        <v>14</v>
      </c>
      <c r="K20" s="61">
        <v>74</v>
      </c>
      <c r="L20" s="63">
        <v>73</v>
      </c>
      <c r="M20" s="63">
        <v>12</v>
      </c>
      <c r="N20" s="61">
        <v>19</v>
      </c>
      <c r="O20" s="61">
        <v>26</v>
      </c>
      <c r="P20" s="62">
        <v>30</v>
      </c>
      <c r="Q20" s="62">
        <v>28</v>
      </c>
      <c r="R20" s="61">
        <v>28</v>
      </c>
      <c r="S20" s="63">
        <v>29</v>
      </c>
      <c r="T20" s="63">
        <v>32</v>
      </c>
      <c r="U20" s="61">
        <v>30</v>
      </c>
      <c r="V20" s="61">
        <v>36</v>
      </c>
      <c r="W20" s="62">
        <v>21</v>
      </c>
      <c r="X20" s="62">
        <v>24</v>
      </c>
      <c r="Y20" s="61">
        <v>24</v>
      </c>
      <c r="Z20" s="63">
        <v>33</v>
      </c>
      <c r="AA20" s="60">
        <v>41</v>
      </c>
      <c r="AB20" s="60">
        <v>49</v>
      </c>
      <c r="AC20" s="60">
        <v>40</v>
      </c>
      <c r="AD20" s="60">
        <v>41</v>
      </c>
      <c r="AE20" s="60">
        <v>47</v>
      </c>
      <c r="AF20" s="60">
        <v>42</v>
      </c>
      <c r="AG20" s="60">
        <v>41</v>
      </c>
    </row>
    <row r="21" spans="1:33" hidden="1" outlineLevel="1" x14ac:dyDescent="0.3">
      <c r="A21" s="57">
        <v>42242</v>
      </c>
      <c r="B21" s="58"/>
      <c r="C21" s="59">
        <f t="shared" si="0"/>
        <v>1061</v>
      </c>
      <c r="D21" s="61">
        <v>4</v>
      </c>
      <c r="E21" s="63">
        <v>6</v>
      </c>
      <c r="F21" s="63">
        <v>83</v>
      </c>
      <c r="G21" s="61">
        <v>86</v>
      </c>
      <c r="H21" s="61">
        <v>93</v>
      </c>
      <c r="I21" s="62">
        <v>18</v>
      </c>
      <c r="J21" s="62">
        <v>15</v>
      </c>
      <c r="K21" s="61">
        <v>74</v>
      </c>
      <c r="L21" s="63">
        <v>75</v>
      </c>
      <c r="M21" s="63">
        <v>13</v>
      </c>
      <c r="N21" s="61">
        <v>20</v>
      </c>
      <c r="O21" s="61">
        <v>27</v>
      </c>
      <c r="P21" s="62">
        <v>10</v>
      </c>
      <c r="Q21" s="62">
        <v>8</v>
      </c>
      <c r="R21" s="61">
        <v>8</v>
      </c>
      <c r="S21" s="63">
        <v>9</v>
      </c>
      <c r="T21" s="63">
        <v>31</v>
      </c>
      <c r="U21" s="61">
        <v>31</v>
      </c>
      <c r="V21" s="61">
        <v>37</v>
      </c>
      <c r="W21" s="62">
        <v>23</v>
      </c>
      <c r="X21" s="62">
        <v>28</v>
      </c>
      <c r="Y21" s="61">
        <v>28</v>
      </c>
      <c r="Z21" s="63">
        <v>33</v>
      </c>
      <c r="AA21" s="60">
        <v>41</v>
      </c>
      <c r="AB21" s="60">
        <v>47</v>
      </c>
      <c r="AC21" s="60">
        <v>41</v>
      </c>
      <c r="AD21" s="60">
        <v>41</v>
      </c>
      <c r="AE21" s="60">
        <v>47</v>
      </c>
      <c r="AF21" s="60">
        <v>43</v>
      </c>
      <c r="AG21" s="60">
        <v>41</v>
      </c>
    </row>
    <row r="22" spans="1:33" hidden="1" outlineLevel="1" x14ac:dyDescent="0.3">
      <c r="A22" s="57">
        <v>42249</v>
      </c>
      <c r="B22" s="58"/>
      <c r="C22" s="59">
        <f t="shared" si="0"/>
        <v>1143</v>
      </c>
      <c r="D22" s="61">
        <v>4</v>
      </c>
      <c r="E22" s="63">
        <v>6</v>
      </c>
      <c r="F22" s="63">
        <v>83</v>
      </c>
      <c r="G22" s="61">
        <v>85</v>
      </c>
      <c r="H22" s="61">
        <v>92</v>
      </c>
      <c r="I22" s="62">
        <v>19</v>
      </c>
      <c r="J22" s="62">
        <v>16</v>
      </c>
      <c r="K22" s="61">
        <v>74</v>
      </c>
      <c r="L22" s="63">
        <v>88</v>
      </c>
      <c r="M22" s="63">
        <v>27</v>
      </c>
      <c r="N22" s="61">
        <v>37</v>
      </c>
      <c r="O22" s="61">
        <v>45</v>
      </c>
      <c r="P22" s="62">
        <v>11</v>
      </c>
      <c r="Q22" s="62">
        <v>8</v>
      </c>
      <c r="R22" s="61">
        <v>8</v>
      </c>
      <c r="S22" s="63">
        <v>9</v>
      </c>
      <c r="T22" s="63">
        <v>32</v>
      </c>
      <c r="U22" s="61">
        <v>35</v>
      </c>
      <c r="V22" s="61">
        <v>40</v>
      </c>
      <c r="W22" s="62">
        <v>26</v>
      </c>
      <c r="X22" s="62">
        <v>29</v>
      </c>
      <c r="Y22" s="61">
        <v>28</v>
      </c>
      <c r="Z22" s="63">
        <v>33</v>
      </c>
      <c r="AA22" s="60">
        <v>41</v>
      </c>
      <c r="AB22" s="60">
        <v>47</v>
      </c>
      <c r="AC22" s="60">
        <v>41</v>
      </c>
      <c r="AD22" s="60">
        <v>41</v>
      </c>
      <c r="AE22" s="60">
        <v>49</v>
      </c>
      <c r="AF22" s="60">
        <v>45</v>
      </c>
      <c r="AG22" s="60">
        <v>44</v>
      </c>
    </row>
    <row r="23" spans="1:33" hidden="1" outlineLevel="1" x14ac:dyDescent="0.3">
      <c r="A23" s="57">
        <v>42256</v>
      </c>
      <c r="B23" s="58"/>
      <c r="C23" s="59">
        <f t="shared" si="0"/>
        <v>1217</v>
      </c>
      <c r="D23" s="61">
        <v>4</v>
      </c>
      <c r="E23" s="63">
        <v>6</v>
      </c>
      <c r="F23" s="63">
        <v>83</v>
      </c>
      <c r="G23" s="61">
        <v>86</v>
      </c>
      <c r="H23" s="61">
        <v>94</v>
      </c>
      <c r="I23" s="62">
        <v>24</v>
      </c>
      <c r="J23" s="62">
        <v>20</v>
      </c>
      <c r="K23" s="61">
        <v>76</v>
      </c>
      <c r="L23" s="63">
        <v>91</v>
      </c>
      <c r="M23" s="63">
        <v>30</v>
      </c>
      <c r="N23" s="61">
        <v>51</v>
      </c>
      <c r="O23" s="61">
        <v>58</v>
      </c>
      <c r="P23" s="62">
        <v>20</v>
      </c>
      <c r="Q23" s="62">
        <v>13</v>
      </c>
      <c r="R23" s="61">
        <v>11</v>
      </c>
      <c r="S23" s="63">
        <v>11</v>
      </c>
      <c r="T23" s="63">
        <v>35</v>
      </c>
      <c r="U23" s="61">
        <v>35</v>
      </c>
      <c r="V23" s="61">
        <v>41</v>
      </c>
      <c r="W23" s="62">
        <v>27</v>
      </c>
      <c r="X23" s="62">
        <v>30</v>
      </c>
      <c r="Y23" s="61">
        <v>29</v>
      </c>
      <c r="Z23" s="63">
        <v>29</v>
      </c>
      <c r="AA23" s="60">
        <v>38</v>
      </c>
      <c r="AB23" s="60">
        <v>46</v>
      </c>
      <c r="AC23" s="60">
        <v>43</v>
      </c>
      <c r="AD23" s="60">
        <v>41</v>
      </c>
      <c r="AE23" s="60">
        <v>52</v>
      </c>
      <c r="AF23" s="60">
        <v>47</v>
      </c>
      <c r="AG23" s="60">
        <v>46</v>
      </c>
    </row>
    <row r="24" spans="1:33" hidden="1" outlineLevel="1" x14ac:dyDescent="0.3">
      <c r="A24" s="57">
        <v>42263</v>
      </c>
      <c r="B24" s="58"/>
      <c r="C24" s="59">
        <f t="shared" si="0"/>
        <v>1272</v>
      </c>
      <c r="D24" s="61">
        <v>5</v>
      </c>
      <c r="E24" s="63">
        <v>7</v>
      </c>
      <c r="F24" s="63">
        <v>83</v>
      </c>
      <c r="G24" s="61">
        <v>85</v>
      </c>
      <c r="H24" s="61">
        <v>93</v>
      </c>
      <c r="I24" s="62">
        <v>24</v>
      </c>
      <c r="J24" s="62">
        <v>23</v>
      </c>
      <c r="K24" s="61">
        <v>76</v>
      </c>
      <c r="L24" s="63">
        <v>91</v>
      </c>
      <c r="M24" s="63">
        <v>42</v>
      </c>
      <c r="N24" s="61">
        <v>51</v>
      </c>
      <c r="O24" s="61">
        <v>58</v>
      </c>
      <c r="P24" s="62">
        <v>21</v>
      </c>
      <c r="Q24" s="62">
        <v>15</v>
      </c>
      <c r="R24" s="61">
        <v>13</v>
      </c>
      <c r="S24" s="63">
        <v>13</v>
      </c>
      <c r="T24" s="63">
        <v>37</v>
      </c>
      <c r="U24" s="61">
        <v>37</v>
      </c>
      <c r="V24" s="61">
        <v>43</v>
      </c>
      <c r="W24" s="62">
        <v>36</v>
      </c>
      <c r="X24" s="62">
        <v>38</v>
      </c>
      <c r="Y24" s="61">
        <v>31</v>
      </c>
      <c r="Z24" s="63">
        <v>31</v>
      </c>
      <c r="AA24" s="60">
        <v>41</v>
      </c>
      <c r="AB24" s="60">
        <v>48</v>
      </c>
      <c r="AC24" s="60">
        <v>44</v>
      </c>
      <c r="AD24" s="60">
        <v>45</v>
      </c>
      <c r="AE24" s="60">
        <v>52</v>
      </c>
      <c r="AF24" s="60">
        <v>45</v>
      </c>
      <c r="AG24" s="60">
        <v>44</v>
      </c>
    </row>
    <row r="25" spans="1:33" hidden="1" outlineLevel="1" x14ac:dyDescent="0.3">
      <c r="A25" s="57">
        <v>42270</v>
      </c>
      <c r="B25" s="58"/>
      <c r="C25" s="59">
        <f t="shared" si="0"/>
        <v>1262</v>
      </c>
      <c r="D25" s="61">
        <v>7</v>
      </c>
      <c r="E25" s="63">
        <v>9</v>
      </c>
      <c r="F25" s="63">
        <v>85</v>
      </c>
      <c r="G25" s="61">
        <v>87</v>
      </c>
      <c r="H25" s="61">
        <v>92</v>
      </c>
      <c r="I25" s="62">
        <v>23</v>
      </c>
      <c r="J25" s="62">
        <v>23</v>
      </c>
      <c r="K25" s="61">
        <v>77</v>
      </c>
      <c r="L25" s="63">
        <v>82</v>
      </c>
      <c r="M25" s="63">
        <v>20</v>
      </c>
      <c r="N25" s="61">
        <v>41</v>
      </c>
      <c r="O25" s="61">
        <v>48</v>
      </c>
      <c r="P25" s="62">
        <v>23</v>
      </c>
      <c r="Q25" s="62">
        <v>17</v>
      </c>
      <c r="R25" s="61">
        <v>15</v>
      </c>
      <c r="S25" s="63">
        <v>16</v>
      </c>
      <c r="T25" s="63">
        <v>42</v>
      </c>
      <c r="U25" s="61">
        <v>40</v>
      </c>
      <c r="V25" s="61">
        <v>44</v>
      </c>
      <c r="W25" s="62">
        <v>36</v>
      </c>
      <c r="X25" s="62">
        <v>38</v>
      </c>
      <c r="Y25" s="61">
        <v>31</v>
      </c>
      <c r="Z25" s="63">
        <v>31</v>
      </c>
      <c r="AA25" s="60">
        <v>39</v>
      </c>
      <c r="AB25" s="60">
        <v>46</v>
      </c>
      <c r="AC25" s="60">
        <v>44</v>
      </c>
      <c r="AD25" s="60">
        <v>50</v>
      </c>
      <c r="AE25" s="60">
        <v>57</v>
      </c>
      <c r="AF25" s="60">
        <v>50</v>
      </c>
      <c r="AG25" s="60">
        <v>49</v>
      </c>
    </row>
    <row r="26" spans="1:33" hidden="1" outlineLevel="1" x14ac:dyDescent="0.3">
      <c r="A26" s="57">
        <v>42277</v>
      </c>
      <c r="B26" s="58"/>
      <c r="C26" s="59">
        <f t="shared" si="0"/>
        <v>1362</v>
      </c>
      <c r="D26" s="61">
        <v>8</v>
      </c>
      <c r="E26" s="63">
        <v>10</v>
      </c>
      <c r="F26" s="63">
        <v>86</v>
      </c>
      <c r="G26" s="61">
        <v>87</v>
      </c>
      <c r="H26" s="61">
        <v>92</v>
      </c>
      <c r="I26" s="62">
        <v>25</v>
      </c>
      <c r="J26" s="62">
        <v>24</v>
      </c>
      <c r="K26" s="61">
        <v>68</v>
      </c>
      <c r="L26" s="63">
        <v>72</v>
      </c>
      <c r="M26" s="63">
        <v>80</v>
      </c>
      <c r="N26" s="61">
        <v>45</v>
      </c>
      <c r="O26" s="61">
        <v>53</v>
      </c>
      <c r="P26" s="62">
        <v>24</v>
      </c>
      <c r="Q26" s="62">
        <v>15</v>
      </c>
      <c r="R26" s="61">
        <v>14</v>
      </c>
      <c r="S26" s="63">
        <v>16</v>
      </c>
      <c r="T26" s="63">
        <v>45</v>
      </c>
      <c r="U26" s="61">
        <v>45</v>
      </c>
      <c r="V26" s="61">
        <v>50</v>
      </c>
      <c r="W26" s="62">
        <v>42</v>
      </c>
      <c r="X26" s="62">
        <v>43</v>
      </c>
      <c r="Y26" s="61">
        <v>32</v>
      </c>
      <c r="Z26" s="63">
        <v>32</v>
      </c>
      <c r="AA26" s="60">
        <v>40</v>
      </c>
      <c r="AB26" s="60">
        <v>50</v>
      </c>
      <c r="AC26" s="60">
        <v>47</v>
      </c>
      <c r="AD26" s="60">
        <v>51</v>
      </c>
      <c r="AE26" s="60">
        <v>58</v>
      </c>
      <c r="AF26" s="60">
        <v>54</v>
      </c>
      <c r="AG26" s="60">
        <v>54</v>
      </c>
    </row>
    <row r="27" spans="1:33" collapsed="1" x14ac:dyDescent="0.3">
      <c r="A27" s="57">
        <v>42975</v>
      </c>
      <c r="B27" s="58"/>
      <c r="C27" s="59">
        <f t="shared" si="0"/>
        <v>0</v>
      </c>
      <c r="D27" s="219"/>
      <c r="E27" s="219"/>
      <c r="F27" s="214"/>
      <c r="G27" s="214"/>
      <c r="H27" s="214"/>
      <c r="I27" s="214"/>
      <c r="J27" s="214"/>
      <c r="K27" s="219"/>
      <c r="L27" s="219"/>
      <c r="M27" s="214"/>
      <c r="N27" s="214"/>
      <c r="O27" s="214"/>
      <c r="P27" s="214"/>
      <c r="Q27" s="214"/>
      <c r="R27" s="219"/>
      <c r="S27" s="219"/>
      <c r="T27" s="214"/>
      <c r="U27" s="214"/>
      <c r="V27" s="214"/>
      <c r="W27" s="214"/>
      <c r="X27" s="214"/>
      <c r="Y27" s="219"/>
      <c r="Z27" s="219"/>
      <c r="AA27" s="248"/>
      <c r="AB27" s="248"/>
      <c r="AC27" s="246"/>
      <c r="AD27" s="246"/>
      <c r="AE27" s="246"/>
      <c r="AF27" s="246"/>
      <c r="AG27" s="246"/>
    </row>
    <row r="28" spans="1:33" x14ac:dyDescent="0.3">
      <c r="A28" s="239">
        <f>A27+7</f>
        <v>42982</v>
      </c>
      <c r="B28" s="58"/>
      <c r="C28" s="59">
        <f t="shared" si="0"/>
        <v>0</v>
      </c>
      <c r="D28" s="219"/>
      <c r="E28" s="219"/>
      <c r="F28" s="218"/>
      <c r="G28" s="218"/>
      <c r="H28" s="218"/>
      <c r="I28" s="218"/>
      <c r="J28" s="218"/>
      <c r="K28" s="219"/>
      <c r="L28" s="219"/>
      <c r="M28" s="218"/>
      <c r="N28" s="218"/>
      <c r="O28" s="218"/>
      <c r="P28" s="218"/>
      <c r="Q28" s="218"/>
      <c r="R28" s="219"/>
      <c r="S28" s="219"/>
      <c r="T28" s="218"/>
      <c r="U28" s="218"/>
      <c r="V28" s="218"/>
      <c r="W28" s="218"/>
      <c r="X28" s="218"/>
      <c r="Y28" s="219"/>
      <c r="Z28" s="219"/>
      <c r="AA28" s="248"/>
      <c r="AB28" s="248"/>
      <c r="AC28" s="248"/>
      <c r="AD28" s="248"/>
      <c r="AE28" s="248"/>
      <c r="AF28" s="248"/>
      <c r="AG28" s="248"/>
    </row>
    <row r="29" spans="1:33" x14ac:dyDescent="0.3">
      <c r="A29" s="239">
        <f t="shared" ref="A29:A40" si="1">A28+7</f>
        <v>42989</v>
      </c>
      <c r="B29" s="58"/>
      <c r="C29" s="59">
        <f t="shared" si="0"/>
        <v>0</v>
      </c>
      <c r="D29" s="219"/>
      <c r="E29" s="219"/>
      <c r="F29" s="218"/>
      <c r="G29" s="218"/>
      <c r="H29" s="218"/>
      <c r="I29" s="218"/>
      <c r="J29" s="218"/>
      <c r="K29" s="219"/>
      <c r="L29" s="219"/>
      <c r="M29" s="218"/>
      <c r="N29" s="218"/>
      <c r="O29" s="218"/>
      <c r="P29" s="218"/>
      <c r="Q29" s="218"/>
      <c r="R29" s="219"/>
      <c r="S29" s="219"/>
      <c r="T29" s="218"/>
      <c r="U29" s="218"/>
      <c r="V29" s="218"/>
      <c r="W29" s="218"/>
      <c r="X29" s="218"/>
      <c r="Y29" s="219"/>
      <c r="Z29" s="219"/>
      <c r="AA29" s="248"/>
      <c r="AB29" s="248"/>
      <c r="AC29" s="248"/>
      <c r="AD29" s="248"/>
      <c r="AE29" s="248"/>
      <c r="AF29" s="248"/>
      <c r="AG29" s="248"/>
    </row>
    <row r="30" spans="1:33" x14ac:dyDescent="0.3">
      <c r="A30" s="239">
        <f t="shared" si="1"/>
        <v>42996</v>
      </c>
      <c r="B30" s="58"/>
      <c r="C30" s="59">
        <f t="shared" si="0"/>
        <v>0</v>
      </c>
      <c r="D30" s="219"/>
      <c r="E30" s="219"/>
      <c r="F30" s="218"/>
      <c r="G30" s="218"/>
      <c r="H30" s="218"/>
      <c r="I30" s="218"/>
      <c r="J30" s="218"/>
      <c r="K30" s="219"/>
      <c r="L30" s="219"/>
      <c r="M30" s="218"/>
      <c r="N30" s="218"/>
      <c r="O30" s="218"/>
      <c r="P30" s="218"/>
      <c r="Q30" s="218"/>
      <c r="R30" s="219"/>
      <c r="S30" s="219"/>
      <c r="T30" s="218"/>
      <c r="U30" s="218"/>
      <c r="V30" s="218"/>
      <c r="W30" s="218"/>
      <c r="X30" s="218"/>
      <c r="Y30" s="219"/>
      <c r="Z30" s="219"/>
      <c r="AA30" s="248"/>
      <c r="AB30" s="248"/>
      <c r="AC30" s="248"/>
      <c r="AD30" s="248"/>
      <c r="AE30" s="248"/>
      <c r="AF30" s="248"/>
      <c r="AG30" s="248"/>
    </row>
    <row r="31" spans="1:33" x14ac:dyDescent="0.3">
      <c r="A31" s="239">
        <f t="shared" si="1"/>
        <v>43003</v>
      </c>
      <c r="B31" s="58"/>
      <c r="C31" s="59">
        <f t="shared" si="0"/>
        <v>0</v>
      </c>
      <c r="D31" s="219"/>
      <c r="E31" s="219"/>
      <c r="F31" s="218"/>
      <c r="G31" s="218"/>
      <c r="H31" s="218"/>
      <c r="I31" s="218"/>
      <c r="J31" s="218"/>
      <c r="K31" s="219"/>
      <c r="L31" s="219"/>
      <c r="M31" s="218"/>
      <c r="N31" s="218"/>
      <c r="O31" s="218"/>
      <c r="P31" s="218"/>
      <c r="Q31" s="218"/>
      <c r="R31" s="219"/>
      <c r="S31" s="219"/>
      <c r="T31" s="218"/>
      <c r="U31" s="218"/>
      <c r="V31" s="218"/>
      <c r="W31" s="218"/>
      <c r="X31" s="218"/>
      <c r="Y31" s="219"/>
      <c r="Z31" s="219"/>
      <c r="AA31" s="248"/>
      <c r="AB31" s="248"/>
      <c r="AC31" s="248"/>
      <c r="AD31" s="248"/>
      <c r="AE31" s="248"/>
      <c r="AF31" s="248"/>
      <c r="AG31" s="248"/>
    </row>
    <row r="32" spans="1:33" x14ac:dyDescent="0.3">
      <c r="A32" s="239">
        <f t="shared" si="1"/>
        <v>43010</v>
      </c>
      <c r="B32" s="58"/>
      <c r="C32" s="59">
        <f t="shared" si="0"/>
        <v>0</v>
      </c>
      <c r="D32" s="219"/>
      <c r="E32" s="219"/>
      <c r="F32" s="218"/>
      <c r="G32" s="218"/>
      <c r="H32" s="218"/>
      <c r="I32" s="218"/>
      <c r="J32" s="218"/>
      <c r="K32" s="219"/>
      <c r="L32" s="219"/>
      <c r="M32" s="218"/>
      <c r="N32" s="218"/>
      <c r="O32" s="218"/>
      <c r="P32" s="218"/>
      <c r="Q32" s="218"/>
      <c r="R32" s="219"/>
      <c r="S32" s="219"/>
      <c r="T32" s="218"/>
      <c r="U32" s="218"/>
      <c r="V32" s="218"/>
      <c r="W32" s="218"/>
      <c r="X32" s="218"/>
      <c r="Y32" s="219"/>
      <c r="Z32" s="219"/>
      <c r="AA32" s="248"/>
      <c r="AB32" s="248"/>
      <c r="AC32" s="248"/>
      <c r="AD32" s="248"/>
      <c r="AE32" s="248"/>
      <c r="AF32" s="248"/>
      <c r="AG32" s="248"/>
    </row>
    <row r="33" spans="1:34" outlineLevel="1" x14ac:dyDescent="0.3">
      <c r="A33" s="239">
        <f t="shared" si="1"/>
        <v>43017</v>
      </c>
      <c r="B33" s="58"/>
      <c r="C33" s="59">
        <f t="shared" si="0"/>
        <v>0</v>
      </c>
      <c r="D33" s="219"/>
      <c r="E33" s="219"/>
      <c r="F33" s="218"/>
      <c r="G33" s="218"/>
      <c r="H33" s="218"/>
      <c r="I33" s="218"/>
      <c r="J33" s="218"/>
      <c r="K33" s="219"/>
      <c r="L33" s="219"/>
      <c r="M33" s="218"/>
      <c r="N33" s="218"/>
      <c r="O33" s="218"/>
      <c r="P33" s="218"/>
      <c r="Q33" s="218"/>
      <c r="R33" s="219"/>
      <c r="S33" s="219"/>
      <c r="T33" s="218"/>
      <c r="U33" s="218"/>
      <c r="V33" s="218"/>
      <c r="W33" s="218"/>
      <c r="X33" s="218"/>
      <c r="Y33" s="219"/>
      <c r="Z33" s="219"/>
      <c r="AA33" s="248"/>
      <c r="AB33" s="248"/>
      <c r="AC33" s="248"/>
      <c r="AD33" s="248"/>
      <c r="AE33" s="248"/>
      <c r="AF33" s="248"/>
      <c r="AG33" s="248"/>
    </row>
    <row r="34" spans="1:34" outlineLevel="1" x14ac:dyDescent="0.3">
      <c r="A34" s="239">
        <f t="shared" si="1"/>
        <v>43024</v>
      </c>
      <c r="B34" s="58"/>
      <c r="C34" s="59">
        <f t="shared" si="0"/>
        <v>0</v>
      </c>
      <c r="D34" s="219"/>
      <c r="E34" s="219"/>
      <c r="F34" s="218"/>
      <c r="G34" s="218"/>
      <c r="H34" s="218"/>
      <c r="I34" s="218"/>
      <c r="J34" s="218"/>
      <c r="K34" s="219"/>
      <c r="L34" s="219"/>
      <c r="M34" s="218"/>
      <c r="N34" s="218"/>
      <c r="O34" s="218"/>
      <c r="P34" s="218"/>
      <c r="Q34" s="218"/>
      <c r="R34" s="219"/>
      <c r="S34" s="219"/>
      <c r="T34" s="218"/>
      <c r="U34" s="218"/>
      <c r="V34" s="218"/>
      <c r="W34" s="218"/>
      <c r="X34" s="218"/>
      <c r="Y34" s="219"/>
      <c r="Z34" s="219"/>
      <c r="AA34" s="248"/>
      <c r="AB34" s="248"/>
      <c r="AC34" s="248"/>
      <c r="AD34" s="248"/>
      <c r="AE34" s="248"/>
      <c r="AF34" s="248"/>
      <c r="AG34" s="248"/>
    </row>
    <row r="35" spans="1:34" outlineLevel="1" x14ac:dyDescent="0.3">
      <c r="A35" s="239">
        <f t="shared" si="1"/>
        <v>43031</v>
      </c>
      <c r="B35" s="58"/>
      <c r="C35" s="59">
        <f t="shared" si="0"/>
        <v>0</v>
      </c>
      <c r="D35" s="219"/>
      <c r="E35" s="219"/>
      <c r="F35" s="218"/>
      <c r="G35" s="218"/>
      <c r="H35" s="218"/>
      <c r="I35" s="218"/>
      <c r="J35" s="218"/>
      <c r="K35" s="219"/>
      <c r="L35" s="219"/>
      <c r="M35" s="218"/>
      <c r="N35" s="218"/>
      <c r="O35" s="218"/>
      <c r="P35" s="218"/>
      <c r="Q35" s="218"/>
      <c r="R35" s="219"/>
      <c r="S35" s="219"/>
      <c r="T35" s="218"/>
      <c r="U35" s="218"/>
      <c r="V35" s="218"/>
      <c r="W35" s="218"/>
      <c r="X35" s="218"/>
      <c r="Y35" s="219"/>
      <c r="Z35" s="219"/>
      <c r="AA35" s="248"/>
      <c r="AB35" s="248"/>
      <c r="AC35" s="248"/>
      <c r="AD35" s="248"/>
      <c r="AE35" s="248"/>
      <c r="AF35" s="248"/>
      <c r="AG35" s="248"/>
    </row>
    <row r="36" spans="1:34" outlineLevel="1" x14ac:dyDescent="0.3">
      <c r="A36" s="239">
        <f t="shared" si="1"/>
        <v>43038</v>
      </c>
      <c r="B36" s="58"/>
      <c r="C36" s="59">
        <f t="shared" si="0"/>
        <v>0</v>
      </c>
      <c r="D36" s="219"/>
      <c r="E36" s="219"/>
      <c r="F36" s="218"/>
      <c r="G36" s="218"/>
      <c r="H36" s="218"/>
      <c r="I36" s="218"/>
      <c r="J36" s="218"/>
      <c r="K36" s="219"/>
      <c r="L36" s="219"/>
      <c r="M36" s="218"/>
      <c r="N36" s="218"/>
      <c r="O36" s="218"/>
      <c r="P36" s="218"/>
      <c r="Q36" s="218"/>
      <c r="R36" s="219"/>
      <c r="S36" s="219"/>
      <c r="T36" s="218"/>
      <c r="U36" s="218"/>
      <c r="V36" s="218"/>
      <c r="W36" s="218"/>
      <c r="X36" s="218"/>
      <c r="Y36" s="219"/>
      <c r="Z36" s="219"/>
      <c r="AA36" s="248"/>
      <c r="AB36" s="248"/>
      <c r="AC36" s="248"/>
      <c r="AD36" s="248"/>
      <c r="AE36" s="248"/>
      <c r="AF36" s="248"/>
      <c r="AG36" s="248"/>
    </row>
    <row r="37" spans="1:34" outlineLevel="1" x14ac:dyDescent="0.3">
      <c r="A37" s="239">
        <f t="shared" si="1"/>
        <v>43045</v>
      </c>
      <c r="B37" s="58"/>
      <c r="C37" s="59">
        <f t="shared" si="0"/>
        <v>0</v>
      </c>
      <c r="D37" s="219"/>
      <c r="E37" s="219"/>
      <c r="F37" s="218"/>
      <c r="G37" s="218"/>
      <c r="H37" s="218"/>
      <c r="I37" s="218"/>
      <c r="J37" s="218"/>
      <c r="K37" s="219"/>
      <c r="L37" s="219"/>
      <c r="M37" s="218"/>
      <c r="N37" s="218"/>
      <c r="O37" s="218"/>
      <c r="P37" s="218"/>
      <c r="Q37" s="218"/>
      <c r="R37" s="219"/>
      <c r="S37" s="219"/>
      <c r="T37" s="218"/>
      <c r="U37" s="218"/>
      <c r="V37" s="218"/>
      <c r="W37" s="218"/>
      <c r="X37" s="218"/>
      <c r="Y37" s="219"/>
      <c r="Z37" s="219"/>
      <c r="AA37" s="248"/>
      <c r="AB37" s="248"/>
      <c r="AC37" s="248"/>
      <c r="AD37" s="248"/>
      <c r="AE37" s="248"/>
      <c r="AF37" s="248"/>
      <c r="AG37" s="248"/>
    </row>
    <row r="38" spans="1:34" outlineLevel="1" x14ac:dyDescent="0.3">
      <c r="A38" s="239">
        <f t="shared" si="1"/>
        <v>43052</v>
      </c>
      <c r="B38" s="58"/>
      <c r="C38" s="59">
        <f t="shared" si="0"/>
        <v>0</v>
      </c>
      <c r="D38" s="219"/>
      <c r="E38" s="219"/>
      <c r="F38" s="218"/>
      <c r="G38" s="218"/>
      <c r="H38" s="218"/>
      <c r="I38" s="218"/>
      <c r="J38" s="218"/>
      <c r="K38" s="219"/>
      <c r="L38" s="219"/>
      <c r="M38" s="218"/>
      <c r="N38" s="218"/>
      <c r="O38" s="218"/>
      <c r="P38" s="218"/>
      <c r="Q38" s="218"/>
      <c r="R38" s="219"/>
      <c r="S38" s="219"/>
      <c r="T38" s="218"/>
      <c r="U38" s="218"/>
      <c r="V38" s="218"/>
      <c r="W38" s="218"/>
      <c r="X38" s="218"/>
      <c r="Y38" s="219"/>
      <c r="Z38" s="219"/>
      <c r="AA38" s="248"/>
      <c r="AB38" s="248"/>
      <c r="AC38" s="248"/>
      <c r="AD38" s="248"/>
      <c r="AE38" s="248"/>
      <c r="AF38" s="248"/>
      <c r="AG38" s="248"/>
    </row>
    <row r="39" spans="1:34" outlineLevel="1" x14ac:dyDescent="0.3">
      <c r="A39" s="239">
        <f t="shared" si="1"/>
        <v>43059</v>
      </c>
      <c r="B39" s="58"/>
      <c r="C39" s="59">
        <f t="shared" si="0"/>
        <v>0</v>
      </c>
      <c r="D39" s="219"/>
      <c r="E39" s="219"/>
      <c r="F39" s="218"/>
      <c r="G39" s="218"/>
      <c r="H39" s="218"/>
      <c r="I39" s="218"/>
      <c r="J39" s="218"/>
      <c r="K39" s="219"/>
      <c r="L39" s="219"/>
      <c r="M39" s="218"/>
      <c r="N39" s="218"/>
      <c r="O39" s="218"/>
      <c r="P39" s="218"/>
      <c r="Q39" s="218"/>
      <c r="R39" s="219"/>
      <c r="S39" s="219"/>
      <c r="T39" s="218"/>
      <c r="U39" s="218"/>
      <c r="V39" s="218"/>
      <c r="W39" s="218"/>
      <c r="X39" s="218"/>
      <c r="Y39" s="219"/>
      <c r="Z39" s="219"/>
      <c r="AA39" s="248"/>
      <c r="AB39" s="248"/>
      <c r="AC39" s="248"/>
      <c r="AD39" s="248"/>
      <c r="AE39" s="248"/>
      <c r="AF39" s="248"/>
      <c r="AG39" s="248"/>
    </row>
    <row r="40" spans="1:34" outlineLevel="1" x14ac:dyDescent="0.3">
      <c r="A40" s="240">
        <f t="shared" si="1"/>
        <v>43066</v>
      </c>
      <c r="B40" s="58"/>
      <c r="C40" s="242">
        <f t="shared" si="0"/>
        <v>0</v>
      </c>
      <c r="D40" s="219"/>
      <c r="E40" s="219"/>
      <c r="F40" s="222"/>
      <c r="G40" s="222"/>
      <c r="H40" s="222"/>
      <c r="I40" s="222"/>
      <c r="J40" s="222"/>
      <c r="K40" s="219"/>
      <c r="L40" s="219"/>
      <c r="M40" s="222"/>
      <c r="N40" s="222"/>
      <c r="O40" s="222"/>
      <c r="P40" s="222"/>
      <c r="Q40" s="222"/>
      <c r="R40" s="219"/>
      <c r="S40" s="219"/>
      <c r="T40" s="222"/>
      <c r="U40" s="222"/>
      <c r="V40" s="222"/>
      <c r="W40" s="222"/>
      <c r="X40" s="222"/>
      <c r="Y40" s="219"/>
      <c r="Z40" s="219"/>
      <c r="AA40" s="248"/>
      <c r="AB40" s="248"/>
      <c r="AC40" s="250"/>
      <c r="AD40" s="250"/>
      <c r="AE40" s="250"/>
      <c r="AF40" s="250"/>
      <c r="AG40" s="250"/>
    </row>
    <row r="41" spans="1:34" x14ac:dyDescent="0.3">
      <c r="A41" s="57"/>
      <c r="B41" s="38"/>
      <c r="C41" s="67">
        <f>SUM(C27:C40)</f>
        <v>0</v>
      </c>
      <c r="D41" s="67">
        <f t="shared" ref="D41:AG41" si="2">SUM(D27:D40)</f>
        <v>0</v>
      </c>
      <c r="E41" s="67">
        <f t="shared" si="2"/>
        <v>0</v>
      </c>
      <c r="F41" s="67">
        <f t="shared" si="2"/>
        <v>0</v>
      </c>
      <c r="G41" s="67">
        <f t="shared" si="2"/>
        <v>0</v>
      </c>
      <c r="H41" s="67">
        <f t="shared" si="2"/>
        <v>0</v>
      </c>
      <c r="I41" s="67">
        <f t="shared" si="2"/>
        <v>0</v>
      </c>
      <c r="J41" s="67">
        <f t="shared" si="2"/>
        <v>0</v>
      </c>
      <c r="K41" s="67">
        <f t="shared" si="2"/>
        <v>0</v>
      </c>
      <c r="L41" s="67">
        <f t="shared" si="2"/>
        <v>0</v>
      </c>
      <c r="M41" s="67">
        <f t="shared" si="2"/>
        <v>0</v>
      </c>
      <c r="N41" s="67">
        <f t="shared" si="2"/>
        <v>0</v>
      </c>
      <c r="O41" s="67">
        <f t="shared" si="2"/>
        <v>0</v>
      </c>
      <c r="P41" s="67">
        <f t="shared" si="2"/>
        <v>0</v>
      </c>
      <c r="Q41" s="67">
        <f t="shared" si="2"/>
        <v>0</v>
      </c>
      <c r="R41" s="67">
        <f t="shared" si="2"/>
        <v>0</v>
      </c>
      <c r="S41" s="67">
        <f t="shared" si="2"/>
        <v>0</v>
      </c>
      <c r="T41" s="67">
        <f t="shared" si="2"/>
        <v>0</v>
      </c>
      <c r="U41" s="67">
        <f t="shared" si="2"/>
        <v>0</v>
      </c>
      <c r="V41" s="67">
        <f t="shared" si="2"/>
        <v>0</v>
      </c>
      <c r="W41" s="67">
        <f t="shared" si="2"/>
        <v>0</v>
      </c>
      <c r="X41" s="67">
        <f t="shared" si="2"/>
        <v>0</v>
      </c>
      <c r="Y41" s="67">
        <f t="shared" si="2"/>
        <v>0</v>
      </c>
      <c r="Z41" s="67">
        <f t="shared" si="2"/>
        <v>0</v>
      </c>
      <c r="AA41" s="67">
        <f t="shared" si="2"/>
        <v>0</v>
      </c>
      <c r="AB41" s="67">
        <f t="shared" si="2"/>
        <v>0</v>
      </c>
      <c r="AC41" s="67">
        <f t="shared" si="2"/>
        <v>0</v>
      </c>
      <c r="AD41" s="67">
        <f t="shared" si="2"/>
        <v>0</v>
      </c>
      <c r="AE41" s="67">
        <f t="shared" si="2"/>
        <v>0</v>
      </c>
      <c r="AF41" s="67">
        <f t="shared" si="2"/>
        <v>0</v>
      </c>
      <c r="AG41" s="67">
        <f t="shared" si="2"/>
        <v>0</v>
      </c>
      <c r="AH41" s="97"/>
    </row>
    <row r="44" spans="1:34" x14ac:dyDescent="0.3">
      <c r="C44" s="68">
        <f>A27</f>
        <v>42975</v>
      </c>
      <c r="D44" s="68">
        <f>C44+7</f>
        <v>42982</v>
      </c>
      <c r="E44" s="68">
        <f t="shared" ref="E44:K44" si="3">D44+7</f>
        <v>42989</v>
      </c>
      <c r="F44" s="68">
        <f t="shared" si="3"/>
        <v>42996</v>
      </c>
      <c r="G44" s="68">
        <f t="shared" si="3"/>
        <v>43003</v>
      </c>
      <c r="H44" s="68">
        <f t="shared" si="3"/>
        <v>43010</v>
      </c>
      <c r="I44" s="68">
        <f t="shared" si="3"/>
        <v>43017</v>
      </c>
      <c r="J44" s="68">
        <f t="shared" si="3"/>
        <v>43024</v>
      </c>
      <c r="K44" s="68">
        <f t="shared" si="3"/>
        <v>43031</v>
      </c>
      <c r="L44" s="68">
        <f>K44+7</f>
        <v>43038</v>
      </c>
      <c r="M44" s="68">
        <f t="shared" ref="M44:T44" si="4">L44+7</f>
        <v>43045</v>
      </c>
      <c r="N44" s="68">
        <f t="shared" si="4"/>
        <v>43052</v>
      </c>
      <c r="O44" s="68">
        <f t="shared" si="4"/>
        <v>43059</v>
      </c>
      <c r="P44" s="68">
        <f t="shared" si="4"/>
        <v>43066</v>
      </c>
      <c r="Q44" s="68">
        <f t="shared" si="4"/>
        <v>43073</v>
      </c>
      <c r="R44" s="68">
        <f t="shared" si="4"/>
        <v>43080</v>
      </c>
      <c r="S44" s="68">
        <f t="shared" si="4"/>
        <v>43087</v>
      </c>
      <c r="T44" s="68">
        <f t="shared" si="4"/>
        <v>43094</v>
      </c>
      <c r="U44" s="69"/>
      <c r="V44" s="69"/>
    </row>
    <row r="45" spans="1:34" x14ac:dyDescent="0.3">
      <c r="A45" s="451" t="s">
        <v>30</v>
      </c>
      <c r="B45" s="451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1"/>
      <c r="V45" s="72"/>
    </row>
    <row r="46" spans="1:34" x14ac:dyDescent="0.3">
      <c r="A46" s="447" t="s">
        <v>31</v>
      </c>
      <c r="B46" s="44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4"/>
      <c r="U46" s="71"/>
      <c r="V46" s="72"/>
      <c r="X46" s="209"/>
      <c r="Y46" s="209"/>
      <c r="Z46" s="209"/>
      <c r="AA46" s="209"/>
      <c r="AB46" s="209"/>
      <c r="AC46" s="209"/>
      <c r="AD46" s="209"/>
      <c r="AE46" s="209"/>
      <c r="AF46" s="209"/>
      <c r="AG46" s="209"/>
    </row>
    <row r="47" spans="1:34" x14ac:dyDescent="0.3">
      <c r="A47" s="447" t="s">
        <v>32</v>
      </c>
      <c r="B47" s="448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4"/>
      <c r="U47" s="71"/>
      <c r="V47" s="72"/>
      <c r="X47" s="75"/>
      <c r="Y47" s="210"/>
      <c r="Z47" s="210"/>
      <c r="AA47" s="210"/>
      <c r="AB47" s="210"/>
      <c r="AC47" s="210"/>
      <c r="AD47" s="210"/>
      <c r="AE47" s="210"/>
      <c r="AF47" s="210"/>
      <c r="AG47" s="210"/>
    </row>
    <row r="48" spans="1:34" x14ac:dyDescent="0.3">
      <c r="A48" s="447" t="s">
        <v>33</v>
      </c>
      <c r="B48" s="44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4"/>
      <c r="U48" s="71"/>
      <c r="V48" s="72"/>
      <c r="X48" s="76"/>
      <c r="Y48" s="77"/>
      <c r="Z48" s="77"/>
      <c r="AA48" s="77"/>
      <c r="AB48" s="77"/>
      <c r="AC48" s="77"/>
      <c r="AD48" s="77"/>
      <c r="AE48" s="77"/>
      <c r="AF48" s="77"/>
      <c r="AG48" s="77"/>
    </row>
    <row r="49" spans="1:33" x14ac:dyDescent="0.3">
      <c r="A49" s="447" t="s">
        <v>34</v>
      </c>
      <c r="B49" s="448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4"/>
      <c r="U49" s="71"/>
      <c r="V49" s="72"/>
      <c r="X49" s="78"/>
      <c r="Y49" s="79"/>
      <c r="Z49" s="80"/>
      <c r="AA49" s="79"/>
      <c r="AB49" s="80"/>
      <c r="AC49" s="79"/>
      <c r="AD49" s="80"/>
      <c r="AE49" s="79"/>
      <c r="AF49" s="80"/>
      <c r="AG49" s="79"/>
    </row>
    <row r="50" spans="1:33" x14ac:dyDescent="0.3">
      <c r="A50" s="447" t="s">
        <v>35</v>
      </c>
      <c r="B50" s="448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4"/>
      <c r="U50" s="71"/>
      <c r="V50" s="72"/>
      <c r="X50" s="78"/>
      <c r="Y50" s="79"/>
      <c r="Z50" s="80"/>
      <c r="AA50" s="79"/>
      <c r="AB50" s="80"/>
      <c r="AC50" s="79"/>
      <c r="AD50" s="80"/>
      <c r="AE50" s="79"/>
      <c r="AF50" s="80"/>
      <c r="AG50" s="79"/>
    </row>
    <row r="51" spans="1:33" x14ac:dyDescent="0.3">
      <c r="A51" s="447" t="s">
        <v>36</v>
      </c>
      <c r="B51" s="448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4"/>
      <c r="U51" s="71"/>
      <c r="V51" s="72"/>
      <c r="X51" s="78"/>
      <c r="Y51" s="79"/>
      <c r="Z51" s="80"/>
      <c r="AA51" s="79"/>
      <c r="AB51" s="80"/>
      <c r="AC51" s="79"/>
      <c r="AD51" s="80"/>
      <c r="AE51" s="79"/>
      <c r="AF51" s="80"/>
      <c r="AG51" s="79"/>
    </row>
    <row r="52" spans="1:33" x14ac:dyDescent="0.3">
      <c r="A52" s="447" t="s">
        <v>37</v>
      </c>
      <c r="B52" s="448"/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4"/>
      <c r="U52" s="71"/>
      <c r="V52" s="72"/>
      <c r="X52" s="81"/>
      <c r="Y52" s="108"/>
      <c r="Z52" s="80"/>
      <c r="AA52" s="108"/>
      <c r="AB52" s="80"/>
      <c r="AC52" s="108"/>
      <c r="AD52" s="80"/>
      <c r="AE52" s="108"/>
      <c r="AF52" s="80"/>
      <c r="AG52" s="83"/>
    </row>
    <row r="53" spans="1:33" x14ac:dyDescent="0.3">
      <c r="A53" s="447" t="s">
        <v>38</v>
      </c>
      <c r="B53" s="448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4"/>
      <c r="U53" s="71"/>
      <c r="V53" s="72"/>
      <c r="X53" s="81"/>
      <c r="Y53" s="108"/>
      <c r="Z53" s="80"/>
      <c r="AA53" s="108"/>
      <c r="AB53" s="80"/>
      <c r="AC53" s="108"/>
      <c r="AD53" s="80"/>
      <c r="AE53" s="108"/>
      <c r="AF53" s="80"/>
      <c r="AG53" s="83"/>
    </row>
    <row r="54" spans="1:33" x14ac:dyDescent="0.3">
      <c r="A54" s="447" t="s">
        <v>39</v>
      </c>
      <c r="B54" s="448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1"/>
      <c r="V54" s="72"/>
    </row>
    <row r="55" spans="1:33" x14ac:dyDescent="0.3">
      <c r="A55" s="447" t="s">
        <v>40</v>
      </c>
      <c r="B55" s="448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1"/>
      <c r="V55" s="72"/>
    </row>
    <row r="56" spans="1:33" x14ac:dyDescent="0.3">
      <c r="A56" s="449" t="s">
        <v>44</v>
      </c>
      <c r="B56" s="450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1"/>
      <c r="V56" s="72"/>
    </row>
    <row r="58" spans="1:33" x14ac:dyDescent="0.3">
      <c r="A58" s="85" t="s">
        <v>41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</row>
    <row r="59" spans="1:33" s="50" customFormat="1" ht="28.8" x14ac:dyDescent="0.3">
      <c r="A59" s="86"/>
      <c r="B59" s="49" t="s">
        <v>27</v>
      </c>
      <c r="C59" s="49" t="s">
        <v>28</v>
      </c>
      <c r="D59" s="48">
        <v>1</v>
      </c>
      <c r="E59" s="48">
        <v>2</v>
      </c>
      <c r="F59" s="48">
        <v>3</v>
      </c>
      <c r="G59" s="48">
        <v>4</v>
      </c>
      <c r="H59" s="48">
        <v>5</v>
      </c>
      <c r="I59" s="48">
        <v>6</v>
      </c>
      <c r="J59" s="48">
        <v>7</v>
      </c>
      <c r="K59" s="48">
        <v>8</v>
      </c>
      <c r="L59" s="48">
        <v>9</v>
      </c>
      <c r="M59" s="48">
        <v>10</v>
      </c>
      <c r="N59" s="48">
        <v>11</v>
      </c>
      <c r="O59" s="48">
        <v>12</v>
      </c>
      <c r="P59" s="48">
        <v>13</v>
      </c>
      <c r="Q59" s="48">
        <v>14</v>
      </c>
      <c r="R59" s="48">
        <v>15</v>
      </c>
      <c r="S59" s="48">
        <v>16</v>
      </c>
      <c r="T59" s="48">
        <v>17</v>
      </c>
      <c r="U59" s="48">
        <v>18</v>
      </c>
      <c r="V59" s="48">
        <v>19</v>
      </c>
      <c r="W59" s="48">
        <v>20</v>
      </c>
      <c r="X59" s="48">
        <v>21</v>
      </c>
      <c r="Y59" s="48">
        <v>22</v>
      </c>
      <c r="Z59" s="48">
        <v>23</v>
      </c>
      <c r="AA59" s="48">
        <v>24</v>
      </c>
      <c r="AB59" s="48">
        <v>25</v>
      </c>
      <c r="AC59" s="48">
        <v>26</v>
      </c>
      <c r="AD59" s="48">
        <v>27</v>
      </c>
      <c r="AE59" s="48">
        <v>28</v>
      </c>
      <c r="AF59" s="48">
        <v>29</v>
      </c>
      <c r="AG59" s="48">
        <v>30</v>
      </c>
    </row>
    <row r="60" spans="1:33" s="87" customFormat="1" x14ac:dyDescent="0.3">
      <c r="A60" s="51" t="s">
        <v>29</v>
      </c>
      <c r="B60" s="52"/>
      <c r="C60" s="105">
        <f t="shared" ref="C60:C92" si="5">SUM(D60:AG60)</f>
        <v>56389</v>
      </c>
      <c r="D60" s="55">
        <f t="shared" ref="D60:AG68" si="6">D8*D112</f>
        <v>3762</v>
      </c>
      <c r="E60" s="55">
        <f t="shared" si="6"/>
        <v>3762</v>
      </c>
      <c r="F60" s="55">
        <f t="shared" si="6"/>
        <v>2940</v>
      </c>
      <c r="G60" s="55">
        <f t="shared" si="6"/>
        <v>2940</v>
      </c>
      <c r="H60" s="55">
        <f t="shared" si="6"/>
        <v>2940</v>
      </c>
      <c r="I60" s="55">
        <f t="shared" si="6"/>
        <v>2940</v>
      </c>
      <c r="J60" s="55">
        <f t="shared" si="6"/>
        <v>1635</v>
      </c>
      <c r="K60" s="55">
        <f t="shared" si="6"/>
        <v>2580</v>
      </c>
      <c r="L60" s="55">
        <f t="shared" si="6"/>
        <v>2580</v>
      </c>
      <c r="M60" s="55">
        <f t="shared" si="6"/>
        <v>1416</v>
      </c>
      <c r="N60" s="55">
        <f t="shared" si="6"/>
        <v>1416</v>
      </c>
      <c r="O60" s="55">
        <f t="shared" si="6"/>
        <v>1416</v>
      </c>
      <c r="P60" s="55">
        <f t="shared" si="6"/>
        <v>1416</v>
      </c>
      <c r="Q60" s="55">
        <f t="shared" si="6"/>
        <v>1416</v>
      </c>
      <c r="R60" s="55">
        <f t="shared" si="6"/>
        <v>3225</v>
      </c>
      <c r="S60" s="55">
        <f t="shared" si="6"/>
        <v>3225</v>
      </c>
      <c r="T60" s="55">
        <f t="shared" si="6"/>
        <v>2060</v>
      </c>
      <c r="U60" s="55">
        <f t="shared" si="6"/>
        <v>2060</v>
      </c>
      <c r="V60" s="55">
        <f t="shared" si="6"/>
        <v>2060</v>
      </c>
      <c r="W60" s="55">
        <f t="shared" si="6"/>
        <v>2060</v>
      </c>
      <c r="X60" s="55">
        <f t="shared" si="6"/>
        <v>2060</v>
      </c>
      <c r="Y60" s="55">
        <f t="shared" si="6"/>
        <v>3240</v>
      </c>
      <c r="Z60" s="55">
        <f t="shared" si="6"/>
        <v>3240</v>
      </c>
      <c r="AA60" s="55">
        <f t="shared" si="6"/>
        <v>0</v>
      </c>
      <c r="AB60" s="55">
        <f t="shared" si="6"/>
        <v>0</v>
      </c>
      <c r="AC60" s="55">
        <f t="shared" si="6"/>
        <v>0</v>
      </c>
      <c r="AD60" s="55">
        <f t="shared" si="6"/>
        <v>0</v>
      </c>
      <c r="AE60" s="55">
        <f t="shared" si="6"/>
        <v>0</v>
      </c>
      <c r="AF60" s="55">
        <f t="shared" si="6"/>
        <v>0</v>
      </c>
      <c r="AG60" s="55">
        <f t="shared" si="6"/>
        <v>0</v>
      </c>
    </row>
    <row r="61" spans="1:33" hidden="1" x14ac:dyDescent="0.3">
      <c r="A61" s="57">
        <f t="shared" ref="A61:A92" si="7">+A9</f>
        <v>42102</v>
      </c>
      <c r="B61" s="58"/>
      <c r="C61" s="59">
        <f t="shared" si="5"/>
        <v>82954.952100000024</v>
      </c>
      <c r="D61" s="61">
        <f t="shared" si="6"/>
        <v>0</v>
      </c>
      <c r="E61" s="63">
        <f t="shared" si="6"/>
        <v>0</v>
      </c>
      <c r="F61" s="63">
        <f t="shared" si="6"/>
        <v>5722.0009</v>
      </c>
      <c r="G61" s="61">
        <f t="shared" si="6"/>
        <v>5722.0009</v>
      </c>
      <c r="H61" s="61">
        <f t="shared" si="6"/>
        <v>5722.0009</v>
      </c>
      <c r="I61" s="62">
        <f t="shared" si="6"/>
        <v>260</v>
      </c>
      <c r="J61" s="62">
        <f t="shared" si="6"/>
        <v>90</v>
      </c>
      <c r="K61" s="61">
        <f t="shared" si="6"/>
        <v>180</v>
      </c>
      <c r="L61" s="63">
        <f t="shared" si="6"/>
        <v>180</v>
      </c>
      <c r="M61" s="63">
        <f t="shared" si="6"/>
        <v>250.20000000000002</v>
      </c>
      <c r="N61" s="61">
        <f t="shared" si="6"/>
        <v>204.7</v>
      </c>
      <c r="O61" s="61">
        <f t="shared" si="6"/>
        <v>434.7</v>
      </c>
      <c r="P61" s="62">
        <f t="shared" si="6"/>
        <v>250.20000000000002</v>
      </c>
      <c r="Q61" s="62">
        <f t="shared" si="6"/>
        <v>340.2</v>
      </c>
      <c r="R61" s="61">
        <f t="shared" si="6"/>
        <v>340.2</v>
      </c>
      <c r="S61" s="63">
        <f t="shared" si="6"/>
        <v>1665</v>
      </c>
      <c r="T61" s="63">
        <f t="shared" si="6"/>
        <v>4310.9993999999997</v>
      </c>
      <c r="U61" s="61">
        <f t="shared" si="6"/>
        <v>4560.9992999999995</v>
      </c>
      <c r="V61" s="61">
        <f t="shared" si="6"/>
        <v>9005.7990000000009</v>
      </c>
      <c r="W61" s="62">
        <f t="shared" si="6"/>
        <v>3906.8002999999999</v>
      </c>
      <c r="X61" s="62">
        <f t="shared" si="6"/>
        <v>3906.8002999999999</v>
      </c>
      <c r="Y61" s="61">
        <f t="shared" si="6"/>
        <v>4166.8004000000001</v>
      </c>
      <c r="Z61" s="63">
        <f t="shared" si="6"/>
        <v>1466.8000000000002</v>
      </c>
      <c r="AA61" s="63">
        <f t="shared" si="6"/>
        <v>1466.8000000000002</v>
      </c>
      <c r="AB61" s="61">
        <f t="shared" si="6"/>
        <v>1882.8000000000002</v>
      </c>
      <c r="AC61" s="61">
        <f t="shared" si="6"/>
        <v>991</v>
      </c>
      <c r="AD61" s="62">
        <f t="shared" si="6"/>
        <v>4753.9998999999998</v>
      </c>
      <c r="AE61" s="62">
        <f t="shared" si="6"/>
        <v>6458.0508</v>
      </c>
      <c r="AF61" s="61">
        <f t="shared" si="6"/>
        <v>7358.0499999999993</v>
      </c>
      <c r="AG61" s="63">
        <f t="shared" si="6"/>
        <v>7358.0499999999993</v>
      </c>
    </row>
    <row r="62" spans="1:33" hidden="1" x14ac:dyDescent="0.3">
      <c r="A62" s="57">
        <f t="shared" si="7"/>
        <v>42123</v>
      </c>
      <c r="B62" s="58"/>
      <c r="C62" s="59">
        <f t="shared" si="5"/>
        <v>91699.941999999981</v>
      </c>
      <c r="D62" s="61">
        <f t="shared" si="6"/>
        <v>110</v>
      </c>
      <c r="E62" s="63">
        <f t="shared" si="6"/>
        <v>110</v>
      </c>
      <c r="F62" s="63">
        <f t="shared" si="6"/>
        <v>5831.9975999999997</v>
      </c>
      <c r="G62" s="61">
        <f t="shared" si="6"/>
        <v>5856.9965999999995</v>
      </c>
      <c r="H62" s="61">
        <f t="shared" si="6"/>
        <v>5856.9965999999995</v>
      </c>
      <c r="I62" s="62">
        <f t="shared" si="6"/>
        <v>369.99989999999997</v>
      </c>
      <c r="J62" s="62">
        <f t="shared" si="6"/>
        <v>200</v>
      </c>
      <c r="K62" s="61">
        <f t="shared" si="6"/>
        <v>290.00010000000003</v>
      </c>
      <c r="L62" s="63">
        <f t="shared" si="6"/>
        <v>290.00010000000003</v>
      </c>
      <c r="M62" s="63">
        <f t="shared" si="6"/>
        <v>360.2</v>
      </c>
      <c r="N62" s="61">
        <f t="shared" si="6"/>
        <v>339.69990000000001</v>
      </c>
      <c r="O62" s="61">
        <f t="shared" si="6"/>
        <v>764.7</v>
      </c>
      <c r="P62" s="62">
        <f t="shared" si="6"/>
        <v>360.2</v>
      </c>
      <c r="Q62" s="62">
        <f t="shared" si="6"/>
        <v>450.20000000000005</v>
      </c>
      <c r="R62" s="61">
        <f t="shared" si="6"/>
        <v>450.20000000000005</v>
      </c>
      <c r="S62" s="63">
        <f t="shared" si="6"/>
        <v>1355</v>
      </c>
      <c r="T62" s="63">
        <f t="shared" si="6"/>
        <v>4231.0007999999998</v>
      </c>
      <c r="U62" s="61">
        <f t="shared" si="6"/>
        <v>4481.0007000000005</v>
      </c>
      <c r="V62" s="61">
        <f t="shared" si="6"/>
        <v>8905.7991000000002</v>
      </c>
      <c r="W62" s="62">
        <f t="shared" si="6"/>
        <v>4091.7996000000003</v>
      </c>
      <c r="X62" s="62">
        <f t="shared" si="6"/>
        <v>4436.8005000000003</v>
      </c>
      <c r="Y62" s="61">
        <f t="shared" si="6"/>
        <v>5216.7996000000003</v>
      </c>
      <c r="Z62" s="63">
        <f t="shared" si="6"/>
        <v>3116.8005000000003</v>
      </c>
      <c r="AA62" s="63">
        <f t="shared" si="6"/>
        <v>3116.8005000000003</v>
      </c>
      <c r="AB62" s="61">
        <f t="shared" si="6"/>
        <v>3607.7999999999997</v>
      </c>
      <c r="AC62" s="61">
        <f t="shared" si="6"/>
        <v>3257.0000999999997</v>
      </c>
      <c r="AD62" s="62">
        <f t="shared" si="6"/>
        <v>5205</v>
      </c>
      <c r="AE62" s="62">
        <f t="shared" si="6"/>
        <v>6389.0502000000006</v>
      </c>
      <c r="AF62" s="61">
        <f t="shared" si="6"/>
        <v>6324.0497999999998</v>
      </c>
      <c r="AG62" s="63">
        <f t="shared" si="6"/>
        <v>6324.0497999999998</v>
      </c>
    </row>
    <row r="63" spans="1:33" hidden="1" outlineLevel="1" x14ac:dyDescent="0.3">
      <c r="A63" s="57">
        <f t="shared" si="7"/>
        <v>42142</v>
      </c>
      <c r="B63" s="58"/>
      <c r="C63" s="59">
        <f t="shared" si="5"/>
        <v>101681.97519999999</v>
      </c>
      <c r="D63" s="61">
        <f t="shared" si="6"/>
        <v>0</v>
      </c>
      <c r="E63" s="63">
        <f t="shared" si="6"/>
        <v>0</v>
      </c>
      <c r="F63" s="63">
        <f t="shared" si="6"/>
        <v>5722</v>
      </c>
      <c r="G63" s="61">
        <f t="shared" si="6"/>
        <v>5856.9965999999995</v>
      </c>
      <c r="H63" s="61">
        <f t="shared" si="6"/>
        <v>6257.0003999999999</v>
      </c>
      <c r="I63" s="62">
        <f t="shared" si="6"/>
        <v>349.99979999999999</v>
      </c>
      <c r="J63" s="62">
        <f t="shared" si="6"/>
        <v>90</v>
      </c>
      <c r="K63" s="61">
        <f t="shared" si="6"/>
        <v>180</v>
      </c>
      <c r="L63" s="63">
        <f t="shared" si="6"/>
        <v>180</v>
      </c>
      <c r="M63" s="63">
        <f t="shared" si="6"/>
        <v>250.20000000000002</v>
      </c>
      <c r="N63" s="61">
        <f t="shared" si="6"/>
        <v>204.7</v>
      </c>
      <c r="O63" s="61">
        <f t="shared" si="6"/>
        <v>614.70000000000005</v>
      </c>
      <c r="P63" s="62">
        <f t="shared" si="6"/>
        <v>250.20000000000002</v>
      </c>
      <c r="Q63" s="62">
        <f t="shared" si="6"/>
        <v>340.2</v>
      </c>
      <c r="R63" s="61">
        <f t="shared" si="6"/>
        <v>430.20000000000005</v>
      </c>
      <c r="S63" s="63">
        <f t="shared" si="6"/>
        <v>1379.9994999999999</v>
      </c>
      <c r="T63" s="63">
        <f t="shared" si="6"/>
        <v>4515.0012000000006</v>
      </c>
      <c r="U63" s="61">
        <f t="shared" si="6"/>
        <v>4694.9988000000003</v>
      </c>
      <c r="V63" s="61">
        <f t="shared" si="6"/>
        <v>8849.8014000000003</v>
      </c>
      <c r="W63" s="62">
        <f t="shared" si="6"/>
        <v>3791.7997</v>
      </c>
      <c r="X63" s="62">
        <f t="shared" si="6"/>
        <v>4136.7997999999998</v>
      </c>
      <c r="Y63" s="61">
        <f t="shared" si="6"/>
        <v>4916.7995000000001</v>
      </c>
      <c r="Z63" s="63">
        <f t="shared" si="6"/>
        <v>5783.2807999999995</v>
      </c>
      <c r="AA63" s="63">
        <f t="shared" si="6"/>
        <v>6103.28</v>
      </c>
      <c r="AB63" s="61">
        <f t="shared" si="6"/>
        <v>6600.2789999999995</v>
      </c>
      <c r="AC63" s="61">
        <f t="shared" si="6"/>
        <v>4616.3299000000006</v>
      </c>
      <c r="AD63" s="62">
        <f t="shared" si="6"/>
        <v>6158.3291999999992</v>
      </c>
      <c r="AE63" s="62">
        <f t="shared" si="6"/>
        <v>6760.98</v>
      </c>
      <c r="AF63" s="61">
        <f t="shared" si="6"/>
        <v>6324.0497999999998</v>
      </c>
      <c r="AG63" s="63">
        <f t="shared" si="6"/>
        <v>6324.0497999999998</v>
      </c>
    </row>
    <row r="64" spans="1:33" hidden="1" outlineLevel="1" x14ac:dyDescent="0.3">
      <c r="A64" s="57">
        <f t="shared" si="7"/>
        <v>42157</v>
      </c>
      <c r="B64" s="58"/>
      <c r="C64" s="59">
        <f t="shared" si="5"/>
        <v>108050.52250000002</v>
      </c>
      <c r="D64" s="61">
        <f t="shared" si="6"/>
        <v>0</v>
      </c>
      <c r="E64" s="63">
        <f t="shared" si="6"/>
        <v>0</v>
      </c>
      <c r="F64" s="63">
        <f t="shared" si="6"/>
        <v>5722</v>
      </c>
      <c r="G64" s="61">
        <f t="shared" si="6"/>
        <v>5856.9965999999995</v>
      </c>
      <c r="H64" s="61">
        <f t="shared" si="6"/>
        <v>6257.0003999999999</v>
      </c>
      <c r="I64" s="62">
        <f t="shared" si="6"/>
        <v>349.99979999999999</v>
      </c>
      <c r="J64" s="62">
        <f t="shared" si="6"/>
        <v>90</v>
      </c>
      <c r="K64" s="61">
        <f t="shared" si="6"/>
        <v>180</v>
      </c>
      <c r="L64" s="63">
        <f t="shared" si="6"/>
        <v>270</v>
      </c>
      <c r="M64" s="63">
        <f t="shared" si="6"/>
        <v>2548.1987999999997</v>
      </c>
      <c r="N64" s="61">
        <f t="shared" si="6"/>
        <v>294.69990000000001</v>
      </c>
      <c r="O64" s="61">
        <f t="shared" si="6"/>
        <v>1049.6997000000001</v>
      </c>
      <c r="P64" s="62">
        <f t="shared" si="6"/>
        <v>755.2</v>
      </c>
      <c r="Q64" s="62">
        <f t="shared" si="6"/>
        <v>575.2002</v>
      </c>
      <c r="R64" s="61">
        <f t="shared" si="6"/>
        <v>575.2002</v>
      </c>
      <c r="S64" s="63">
        <f t="shared" si="6"/>
        <v>1520.0004000000001</v>
      </c>
      <c r="T64" s="63">
        <f t="shared" si="6"/>
        <v>4729.9985999999999</v>
      </c>
      <c r="U64" s="61">
        <f t="shared" si="6"/>
        <v>4779.9988000000003</v>
      </c>
      <c r="V64" s="61">
        <f t="shared" si="6"/>
        <v>8849.8014000000003</v>
      </c>
      <c r="W64" s="62">
        <f t="shared" si="6"/>
        <v>3791.7997</v>
      </c>
      <c r="X64" s="62">
        <f t="shared" si="6"/>
        <v>4716.8</v>
      </c>
      <c r="Y64" s="61">
        <f t="shared" si="6"/>
        <v>4976.7993000000006</v>
      </c>
      <c r="Z64" s="63">
        <f t="shared" si="6"/>
        <v>4469.7295999999997</v>
      </c>
      <c r="AA64" s="63">
        <f t="shared" si="6"/>
        <v>4209.7305000000006</v>
      </c>
      <c r="AB64" s="61">
        <f t="shared" si="6"/>
        <v>5226.7302</v>
      </c>
      <c r="AC64" s="61">
        <f t="shared" si="6"/>
        <v>6312.4297999999999</v>
      </c>
      <c r="AD64" s="62">
        <f t="shared" si="6"/>
        <v>7854.4290000000001</v>
      </c>
      <c r="AE64" s="62">
        <f t="shared" si="6"/>
        <v>7926.9799000000003</v>
      </c>
      <c r="AF64" s="61">
        <f t="shared" si="6"/>
        <v>7217.05</v>
      </c>
      <c r="AG64" s="63">
        <f t="shared" si="6"/>
        <v>6944.0496999999996</v>
      </c>
    </row>
    <row r="65" spans="1:33" hidden="1" outlineLevel="1" x14ac:dyDescent="0.3">
      <c r="A65" s="57">
        <f t="shared" si="7"/>
        <v>42172</v>
      </c>
      <c r="B65" s="58"/>
      <c r="C65" s="59">
        <f t="shared" si="5"/>
        <v>139567.38729999997</v>
      </c>
      <c r="D65" s="61">
        <f t="shared" si="6"/>
        <v>63</v>
      </c>
      <c r="E65" s="63">
        <f t="shared" si="6"/>
        <v>0</v>
      </c>
      <c r="F65" s="63">
        <f t="shared" si="6"/>
        <v>5722</v>
      </c>
      <c r="G65" s="61">
        <f t="shared" si="6"/>
        <v>5856.9965999999995</v>
      </c>
      <c r="H65" s="61">
        <f t="shared" si="6"/>
        <v>6367.0015000000003</v>
      </c>
      <c r="I65" s="62">
        <f t="shared" si="6"/>
        <v>520</v>
      </c>
      <c r="J65" s="62">
        <f t="shared" si="6"/>
        <v>260.00010000000003</v>
      </c>
      <c r="K65" s="61">
        <f t="shared" si="6"/>
        <v>180</v>
      </c>
      <c r="L65" s="63">
        <f t="shared" si="6"/>
        <v>270</v>
      </c>
      <c r="M65" s="63">
        <f t="shared" si="6"/>
        <v>2638.1995999999999</v>
      </c>
      <c r="N65" s="61">
        <f t="shared" si="6"/>
        <v>604.70000000000005</v>
      </c>
      <c r="O65" s="61">
        <f t="shared" si="6"/>
        <v>1239.7</v>
      </c>
      <c r="P65" s="62">
        <f t="shared" si="6"/>
        <v>515.2002</v>
      </c>
      <c r="Q65" s="62">
        <f t="shared" si="6"/>
        <v>7165.1970000000001</v>
      </c>
      <c r="R65" s="61">
        <f t="shared" si="6"/>
        <v>7235.3994999999995</v>
      </c>
      <c r="S65" s="63">
        <f t="shared" si="6"/>
        <v>1264.1002000000001</v>
      </c>
      <c r="T65" s="63">
        <f t="shared" si="6"/>
        <v>4412.1594999999998</v>
      </c>
      <c r="U65" s="61">
        <f t="shared" si="6"/>
        <v>4319.6009999999997</v>
      </c>
      <c r="V65" s="61">
        <f t="shared" si="6"/>
        <v>10285.3992</v>
      </c>
      <c r="W65" s="62">
        <f t="shared" si="6"/>
        <v>5717.4002</v>
      </c>
      <c r="X65" s="62">
        <f t="shared" si="6"/>
        <v>6642.4005999999999</v>
      </c>
      <c r="Y65" s="61">
        <f t="shared" si="6"/>
        <v>6457.8002999999999</v>
      </c>
      <c r="Z65" s="63">
        <f t="shared" si="6"/>
        <v>5820.73</v>
      </c>
      <c r="AA65" s="63">
        <f t="shared" si="6"/>
        <v>5820.73</v>
      </c>
      <c r="AB65" s="61">
        <f t="shared" si="6"/>
        <v>6837.7298000000001</v>
      </c>
      <c r="AC65" s="61">
        <f t="shared" si="6"/>
        <v>6712.4304000000002</v>
      </c>
      <c r="AD65" s="62">
        <f t="shared" si="6"/>
        <v>8629.4303999999993</v>
      </c>
      <c r="AE65" s="62">
        <f t="shared" si="6"/>
        <v>9755.9812000000002</v>
      </c>
      <c r="AF65" s="61">
        <f t="shared" si="6"/>
        <v>9046.0499999999993</v>
      </c>
      <c r="AG65" s="63">
        <f t="shared" si="6"/>
        <v>9208.0499999999993</v>
      </c>
    </row>
    <row r="66" spans="1:33" hidden="1" outlineLevel="1" x14ac:dyDescent="0.3">
      <c r="A66" s="57">
        <f t="shared" si="7"/>
        <v>42193</v>
      </c>
      <c r="B66" s="58"/>
      <c r="C66" s="59">
        <f t="shared" si="5"/>
        <v>145254.59539999999</v>
      </c>
      <c r="D66" s="61">
        <f t="shared" si="6"/>
        <v>153</v>
      </c>
      <c r="E66" s="63">
        <f t="shared" si="6"/>
        <v>90</v>
      </c>
      <c r="F66" s="63">
        <f t="shared" si="6"/>
        <v>5877.0036</v>
      </c>
      <c r="G66" s="61">
        <f t="shared" si="6"/>
        <v>5856.9965999999995</v>
      </c>
      <c r="H66" s="61">
        <f t="shared" si="6"/>
        <v>6367.0015000000003</v>
      </c>
      <c r="I66" s="62">
        <f t="shared" si="6"/>
        <v>695</v>
      </c>
      <c r="J66" s="62">
        <f t="shared" si="6"/>
        <v>544.99979999999994</v>
      </c>
      <c r="K66" s="61">
        <f t="shared" si="6"/>
        <v>290.00010000000003</v>
      </c>
      <c r="L66" s="63">
        <f t="shared" si="6"/>
        <v>380</v>
      </c>
      <c r="M66" s="63">
        <f t="shared" si="6"/>
        <v>540.19979999999998</v>
      </c>
      <c r="N66" s="61">
        <f t="shared" si="6"/>
        <v>874.69970000000001</v>
      </c>
      <c r="O66" s="61">
        <f t="shared" si="6"/>
        <v>1629.6995000000002</v>
      </c>
      <c r="P66" s="62">
        <f t="shared" si="6"/>
        <v>800.19990000000007</v>
      </c>
      <c r="Q66" s="62">
        <f t="shared" si="6"/>
        <v>9065.2001999999993</v>
      </c>
      <c r="R66" s="61">
        <f t="shared" si="6"/>
        <v>9135.3994999999995</v>
      </c>
      <c r="S66" s="63">
        <f t="shared" si="6"/>
        <v>489.10019999999997</v>
      </c>
      <c r="T66" s="63">
        <f t="shared" si="6"/>
        <v>3637.1610000000001</v>
      </c>
      <c r="U66" s="61">
        <f t="shared" si="6"/>
        <v>3544.6012000000001</v>
      </c>
      <c r="V66" s="61">
        <f t="shared" si="6"/>
        <v>9493.4</v>
      </c>
      <c r="W66" s="62">
        <f t="shared" si="6"/>
        <v>4925.3999999999996</v>
      </c>
      <c r="X66" s="62">
        <f t="shared" si="6"/>
        <v>5850.4002</v>
      </c>
      <c r="Y66" s="61">
        <f t="shared" si="6"/>
        <v>5665.8006000000005</v>
      </c>
      <c r="Z66" s="63">
        <f t="shared" si="6"/>
        <v>6528.7309999999998</v>
      </c>
      <c r="AA66" s="63">
        <f t="shared" si="6"/>
        <v>7858.7287999999999</v>
      </c>
      <c r="AB66" s="61">
        <f t="shared" si="6"/>
        <v>8986.7309999999998</v>
      </c>
      <c r="AC66" s="61">
        <f t="shared" si="6"/>
        <v>8651.6293999999998</v>
      </c>
      <c r="AD66" s="62">
        <f t="shared" si="6"/>
        <v>8614.4303999999993</v>
      </c>
      <c r="AE66" s="62">
        <f t="shared" si="6"/>
        <v>10133.9804</v>
      </c>
      <c r="AF66" s="61">
        <f t="shared" si="6"/>
        <v>9424.0509999999995</v>
      </c>
      <c r="AG66" s="63">
        <f t="shared" si="6"/>
        <v>9151.0499999999993</v>
      </c>
    </row>
    <row r="67" spans="1:33" hidden="1" outlineLevel="1" x14ac:dyDescent="0.3">
      <c r="A67" s="57">
        <f t="shared" si="7"/>
        <v>42200</v>
      </c>
      <c r="B67" s="58"/>
      <c r="C67" s="59">
        <f t="shared" si="5"/>
        <v>139329.0931</v>
      </c>
      <c r="D67" s="61">
        <f t="shared" si="6"/>
        <v>323.00010000000003</v>
      </c>
      <c r="E67" s="63">
        <f t="shared" si="6"/>
        <v>260</v>
      </c>
      <c r="F67" s="63">
        <f t="shared" si="6"/>
        <v>6112.0012000000006</v>
      </c>
      <c r="G67" s="61">
        <f t="shared" si="6"/>
        <v>6092.0014000000001</v>
      </c>
      <c r="H67" s="61">
        <f t="shared" si="6"/>
        <v>6601.9964</v>
      </c>
      <c r="I67" s="62">
        <f t="shared" si="6"/>
        <v>775</v>
      </c>
      <c r="J67" s="62">
        <f t="shared" si="6"/>
        <v>455</v>
      </c>
      <c r="K67" s="61">
        <f t="shared" si="6"/>
        <v>200</v>
      </c>
      <c r="L67" s="63">
        <f t="shared" si="6"/>
        <v>290.00010000000003</v>
      </c>
      <c r="M67" s="63">
        <f t="shared" si="6"/>
        <v>450.20000000000005</v>
      </c>
      <c r="N67" s="61">
        <f t="shared" si="6"/>
        <v>759.7002</v>
      </c>
      <c r="O67" s="61">
        <f t="shared" si="6"/>
        <v>1514.6999999999998</v>
      </c>
      <c r="P67" s="62">
        <f t="shared" si="6"/>
        <v>1050.1997000000001</v>
      </c>
      <c r="Q67" s="62">
        <f t="shared" si="6"/>
        <v>585.19979999999998</v>
      </c>
      <c r="R67" s="61">
        <f t="shared" si="6"/>
        <v>655.40020000000004</v>
      </c>
      <c r="S67" s="63">
        <f t="shared" si="6"/>
        <v>739.1</v>
      </c>
      <c r="T67" s="63">
        <f t="shared" si="6"/>
        <v>3962.16</v>
      </c>
      <c r="U67" s="61">
        <f t="shared" si="6"/>
        <v>3544.6012000000001</v>
      </c>
      <c r="V67" s="61">
        <f t="shared" si="6"/>
        <v>9493.4</v>
      </c>
      <c r="W67" s="62">
        <f t="shared" si="6"/>
        <v>4925.3999999999996</v>
      </c>
      <c r="X67" s="62">
        <f t="shared" si="6"/>
        <v>6037.9</v>
      </c>
      <c r="Y67" s="61">
        <f t="shared" si="6"/>
        <v>6387.2991000000002</v>
      </c>
      <c r="Z67" s="63">
        <f t="shared" si="6"/>
        <v>7570.2301999999991</v>
      </c>
      <c r="AA67" s="63">
        <f t="shared" si="6"/>
        <v>9048.2309999999998</v>
      </c>
      <c r="AB67" s="61">
        <f t="shared" si="6"/>
        <v>10176.230600000001</v>
      </c>
      <c r="AC67" s="61">
        <f t="shared" si="6"/>
        <v>10075.131000000001</v>
      </c>
      <c r="AD67" s="62">
        <f t="shared" si="6"/>
        <v>10037.93</v>
      </c>
      <c r="AE67" s="62">
        <f t="shared" si="6"/>
        <v>11557.481099999999</v>
      </c>
      <c r="AF67" s="61">
        <f t="shared" si="6"/>
        <v>10108.5488</v>
      </c>
      <c r="AG67" s="63">
        <f t="shared" si="6"/>
        <v>9541.0509999999995</v>
      </c>
    </row>
    <row r="68" spans="1:33" hidden="1" outlineLevel="1" x14ac:dyDescent="0.3">
      <c r="A68" s="57">
        <f t="shared" si="7"/>
        <v>42207</v>
      </c>
      <c r="B68" s="58"/>
      <c r="C68" s="59">
        <f t="shared" si="5"/>
        <v>160353.09870000003</v>
      </c>
      <c r="D68" s="61">
        <f t="shared" si="6"/>
        <v>233</v>
      </c>
      <c r="E68" s="63">
        <f t="shared" si="6"/>
        <v>170</v>
      </c>
      <c r="F68" s="63">
        <f t="shared" si="6"/>
        <v>5956.9992000000002</v>
      </c>
      <c r="G68" s="61">
        <f t="shared" si="6"/>
        <v>6391.9968000000008</v>
      </c>
      <c r="H68" s="61">
        <f t="shared" si="6"/>
        <v>7554.0003999999999</v>
      </c>
      <c r="I68" s="62">
        <f t="shared" si="6"/>
        <v>1181.3004000000001</v>
      </c>
      <c r="J68" s="62">
        <f t="shared" si="6"/>
        <v>951.3</v>
      </c>
      <c r="K68" s="61">
        <f t="shared" ref="K68:AG68" si="8">K16*K120</f>
        <v>6421.3029999999999</v>
      </c>
      <c r="L68" s="63">
        <f t="shared" si="8"/>
        <v>6511.3035</v>
      </c>
      <c r="M68" s="63">
        <f t="shared" si="8"/>
        <v>625.20010000000002</v>
      </c>
      <c r="N68" s="61">
        <f t="shared" si="8"/>
        <v>879.6998000000001</v>
      </c>
      <c r="O68" s="61">
        <f t="shared" si="8"/>
        <v>1519.7003999999999</v>
      </c>
      <c r="P68" s="62">
        <f t="shared" si="8"/>
        <v>805.20029999999997</v>
      </c>
      <c r="Q68" s="62">
        <f t="shared" si="8"/>
        <v>490.39980000000003</v>
      </c>
      <c r="R68" s="61">
        <f t="shared" si="8"/>
        <v>475.60019999999997</v>
      </c>
      <c r="S68" s="63">
        <f t="shared" si="8"/>
        <v>559.30000000000007</v>
      </c>
      <c r="T68" s="63">
        <f t="shared" si="8"/>
        <v>3765.8613999999998</v>
      </c>
      <c r="U68" s="61">
        <f t="shared" si="8"/>
        <v>3544.6012000000001</v>
      </c>
      <c r="V68" s="61">
        <f t="shared" si="8"/>
        <v>9395.4</v>
      </c>
      <c r="W68" s="62">
        <f t="shared" si="8"/>
        <v>4827.3999999999996</v>
      </c>
      <c r="X68" s="62">
        <f t="shared" si="8"/>
        <v>5939.9</v>
      </c>
      <c r="Y68" s="61">
        <f t="shared" si="8"/>
        <v>6559.2999999999993</v>
      </c>
      <c r="Z68" s="63">
        <f t="shared" si="8"/>
        <v>7728.2289000000001</v>
      </c>
      <c r="AA68" s="63">
        <f t="shared" si="8"/>
        <v>9226.2292999999991</v>
      </c>
      <c r="AB68" s="61">
        <f t="shared" si="8"/>
        <v>11974.232</v>
      </c>
      <c r="AC68" s="61">
        <f t="shared" si="8"/>
        <v>11922.2304</v>
      </c>
      <c r="AD68" s="62">
        <f t="shared" si="8"/>
        <v>10754.030999999999</v>
      </c>
      <c r="AE68" s="62">
        <f t="shared" si="8"/>
        <v>12273.5795</v>
      </c>
      <c r="AF68" s="61">
        <f t="shared" si="8"/>
        <v>10824.651</v>
      </c>
      <c r="AG68" s="63">
        <f t="shared" si="8"/>
        <v>10891.150099999999</v>
      </c>
    </row>
    <row r="69" spans="1:33" hidden="1" outlineLevel="1" x14ac:dyDescent="0.3">
      <c r="A69" s="57">
        <f t="shared" si="7"/>
        <v>42214</v>
      </c>
      <c r="B69" s="58"/>
      <c r="C69" s="59">
        <f t="shared" si="5"/>
        <v>164075.36570000002</v>
      </c>
      <c r="D69" s="61">
        <f t="shared" ref="D69:AG77" si="9">D17*D121</f>
        <v>312</v>
      </c>
      <c r="E69" s="63">
        <f t="shared" si="9"/>
        <v>249</v>
      </c>
      <c r="F69" s="63">
        <f t="shared" si="9"/>
        <v>6091.0010000000002</v>
      </c>
      <c r="G69" s="61">
        <f t="shared" si="9"/>
        <v>6391.9968000000008</v>
      </c>
      <c r="H69" s="61">
        <f t="shared" si="9"/>
        <v>7169.0040000000008</v>
      </c>
      <c r="I69" s="62">
        <f t="shared" si="9"/>
        <v>926.30039999999997</v>
      </c>
      <c r="J69" s="62">
        <f t="shared" si="9"/>
        <v>606.30010000000004</v>
      </c>
      <c r="K69" s="61">
        <f t="shared" si="9"/>
        <v>6331.3019999999997</v>
      </c>
      <c r="L69" s="63">
        <f t="shared" si="9"/>
        <v>6421.3029999999999</v>
      </c>
      <c r="M69" s="63">
        <f t="shared" si="9"/>
        <v>535.20000000000005</v>
      </c>
      <c r="N69" s="61">
        <f t="shared" si="9"/>
        <v>1809.7000999999998</v>
      </c>
      <c r="O69" s="61">
        <f t="shared" si="9"/>
        <v>2569.7006000000001</v>
      </c>
      <c r="P69" s="62">
        <f t="shared" si="9"/>
        <v>890.19999999999993</v>
      </c>
      <c r="Q69" s="62">
        <f t="shared" si="9"/>
        <v>745.4</v>
      </c>
      <c r="R69" s="61">
        <f t="shared" si="9"/>
        <v>730.6</v>
      </c>
      <c r="S69" s="63">
        <f t="shared" si="9"/>
        <v>814.30020000000002</v>
      </c>
      <c r="T69" s="63">
        <f t="shared" si="9"/>
        <v>4010.8607999999999</v>
      </c>
      <c r="U69" s="61">
        <f t="shared" si="9"/>
        <v>4359.5999999999995</v>
      </c>
      <c r="V69" s="61">
        <f t="shared" si="9"/>
        <v>10258.400100000001</v>
      </c>
      <c r="W69" s="62">
        <f t="shared" si="9"/>
        <v>5690.4</v>
      </c>
      <c r="X69" s="62">
        <f t="shared" si="9"/>
        <v>6352.8990000000003</v>
      </c>
      <c r="Y69" s="61">
        <f t="shared" si="9"/>
        <v>6347.3008</v>
      </c>
      <c r="Z69" s="63">
        <f t="shared" si="9"/>
        <v>7221.2499000000007</v>
      </c>
      <c r="AA69" s="63">
        <f t="shared" si="9"/>
        <v>8719.2490999999991</v>
      </c>
      <c r="AB69" s="61">
        <f t="shared" si="9"/>
        <v>11407.248</v>
      </c>
      <c r="AC69" s="61">
        <f t="shared" si="9"/>
        <v>11815.299199999999</v>
      </c>
      <c r="AD69" s="62">
        <f t="shared" si="9"/>
        <v>10707.099</v>
      </c>
      <c r="AE69" s="62">
        <f t="shared" si="9"/>
        <v>12226.6515</v>
      </c>
      <c r="AF69" s="61">
        <f t="shared" si="9"/>
        <v>11149.649099999999</v>
      </c>
      <c r="AG69" s="63">
        <f t="shared" si="9"/>
        <v>11216.151</v>
      </c>
    </row>
    <row r="70" spans="1:33" hidden="1" outlineLevel="1" x14ac:dyDescent="0.3">
      <c r="A70" s="57">
        <f t="shared" si="7"/>
        <v>42221</v>
      </c>
      <c r="B70" s="58"/>
      <c r="C70" s="59">
        <f t="shared" si="5"/>
        <v>162962.3634</v>
      </c>
      <c r="D70" s="61">
        <f t="shared" si="9"/>
        <v>482</v>
      </c>
      <c r="E70" s="63">
        <f t="shared" si="9"/>
        <v>418.99970000000002</v>
      </c>
      <c r="F70" s="63">
        <f t="shared" si="9"/>
        <v>6390.9971999999998</v>
      </c>
      <c r="G70" s="61">
        <f t="shared" si="9"/>
        <v>6526.0024999999996</v>
      </c>
      <c r="H70" s="61">
        <f t="shared" si="9"/>
        <v>7302.9957000000004</v>
      </c>
      <c r="I70" s="62">
        <f t="shared" si="9"/>
        <v>1016.2997</v>
      </c>
      <c r="J70" s="62">
        <f t="shared" si="9"/>
        <v>696.3</v>
      </c>
      <c r="K70" s="61">
        <f t="shared" si="9"/>
        <v>6331.3019999999997</v>
      </c>
      <c r="L70" s="63">
        <f t="shared" si="9"/>
        <v>6421.3029999999999</v>
      </c>
      <c r="M70" s="63">
        <f t="shared" si="9"/>
        <v>620.19999999999993</v>
      </c>
      <c r="N70" s="61">
        <f t="shared" si="9"/>
        <v>1979.6994000000002</v>
      </c>
      <c r="O70" s="61">
        <f t="shared" si="9"/>
        <v>2974.7004000000002</v>
      </c>
      <c r="P70" s="62">
        <f t="shared" si="9"/>
        <v>1000.2003</v>
      </c>
      <c r="Q70" s="62">
        <f t="shared" si="9"/>
        <v>745.4</v>
      </c>
      <c r="R70" s="61">
        <f t="shared" si="9"/>
        <v>730.6</v>
      </c>
      <c r="S70" s="63">
        <f t="shared" si="9"/>
        <v>814.30020000000002</v>
      </c>
      <c r="T70" s="63">
        <f t="shared" si="9"/>
        <v>4159.8612000000003</v>
      </c>
      <c r="U70" s="61">
        <f t="shared" si="9"/>
        <v>4508.5997000000007</v>
      </c>
      <c r="V70" s="61">
        <f t="shared" si="9"/>
        <v>9683.9009999999998</v>
      </c>
      <c r="W70" s="62">
        <f t="shared" si="9"/>
        <v>5538.9</v>
      </c>
      <c r="X70" s="62">
        <f t="shared" si="9"/>
        <v>6201.4003000000002</v>
      </c>
      <c r="Y70" s="61">
        <f t="shared" si="9"/>
        <v>6195.7998000000007</v>
      </c>
      <c r="Z70" s="63">
        <f t="shared" si="9"/>
        <v>7087.7510999999995</v>
      </c>
      <c r="AA70" s="63">
        <f t="shared" si="9"/>
        <v>8857.7509000000009</v>
      </c>
      <c r="AB70" s="61">
        <f t="shared" si="9"/>
        <v>10787.2518</v>
      </c>
      <c r="AC70" s="61">
        <f t="shared" si="9"/>
        <v>11490.2988</v>
      </c>
      <c r="AD70" s="62">
        <f t="shared" si="9"/>
        <v>10382.098599999999</v>
      </c>
      <c r="AE70" s="62">
        <f t="shared" si="9"/>
        <v>11901.648999999999</v>
      </c>
      <c r="AF70" s="61">
        <f t="shared" si="9"/>
        <v>10824.651</v>
      </c>
      <c r="AG70" s="63">
        <f t="shared" si="9"/>
        <v>10891.150099999999</v>
      </c>
    </row>
    <row r="71" spans="1:33" hidden="1" outlineLevel="1" x14ac:dyDescent="0.3">
      <c r="A71" s="57">
        <f t="shared" si="7"/>
        <v>42228</v>
      </c>
      <c r="B71" s="58"/>
      <c r="C71" s="59">
        <f t="shared" si="5"/>
        <v>177213.15790000002</v>
      </c>
      <c r="D71" s="61">
        <f t="shared" si="9"/>
        <v>312</v>
      </c>
      <c r="E71" s="63">
        <f t="shared" si="9"/>
        <v>249</v>
      </c>
      <c r="F71" s="63">
        <f t="shared" si="9"/>
        <v>6156.0020999999997</v>
      </c>
      <c r="G71" s="61">
        <f t="shared" si="9"/>
        <v>6291.0036</v>
      </c>
      <c r="H71" s="61">
        <f t="shared" si="9"/>
        <v>7067.9969999999994</v>
      </c>
      <c r="I71" s="62">
        <f t="shared" si="9"/>
        <v>1016.3006</v>
      </c>
      <c r="J71" s="62">
        <f t="shared" si="9"/>
        <v>866.3</v>
      </c>
      <c r="K71" s="61">
        <f t="shared" si="9"/>
        <v>6501.2996000000003</v>
      </c>
      <c r="L71" s="63">
        <f t="shared" si="9"/>
        <v>6591.2975999999999</v>
      </c>
      <c r="M71" s="63">
        <f t="shared" si="9"/>
        <v>790.19999999999993</v>
      </c>
      <c r="N71" s="61">
        <f t="shared" si="9"/>
        <v>2434.6992</v>
      </c>
      <c r="O71" s="61">
        <f t="shared" si="9"/>
        <v>3418.6992</v>
      </c>
      <c r="P71" s="62">
        <f t="shared" si="9"/>
        <v>3140.2008000000001</v>
      </c>
      <c r="Q71" s="62">
        <f t="shared" si="9"/>
        <v>2995.4013</v>
      </c>
      <c r="R71" s="61">
        <f t="shared" si="9"/>
        <v>2980.5997000000002</v>
      </c>
      <c r="S71" s="63">
        <f t="shared" si="9"/>
        <v>3064.299</v>
      </c>
      <c r="T71" s="63">
        <f t="shared" si="9"/>
        <v>4324.8612000000003</v>
      </c>
      <c r="U71" s="61">
        <f t="shared" si="9"/>
        <v>4508.5997000000007</v>
      </c>
      <c r="V71" s="61">
        <f t="shared" si="9"/>
        <v>9688.3981999999996</v>
      </c>
      <c r="W71" s="62">
        <f t="shared" si="9"/>
        <v>5543.4000999999998</v>
      </c>
      <c r="X71" s="62">
        <f t="shared" si="9"/>
        <v>6205.9008000000003</v>
      </c>
      <c r="Y71" s="61">
        <f t="shared" si="9"/>
        <v>6200.2995999999994</v>
      </c>
      <c r="Z71" s="63">
        <f t="shared" si="9"/>
        <v>8018.2506000000003</v>
      </c>
      <c r="AA71" s="63">
        <f t="shared" si="9"/>
        <v>9948.6486000000004</v>
      </c>
      <c r="AB71" s="61">
        <f t="shared" si="9"/>
        <v>11873.6492</v>
      </c>
      <c r="AC71" s="61">
        <f t="shared" si="9"/>
        <v>11490.2988</v>
      </c>
      <c r="AD71" s="62">
        <f t="shared" si="9"/>
        <v>10766.1</v>
      </c>
      <c r="AE71" s="62">
        <f t="shared" si="9"/>
        <v>12285.651</v>
      </c>
      <c r="AF71" s="61">
        <f t="shared" si="9"/>
        <v>11208.651399999999</v>
      </c>
      <c r="AG71" s="63">
        <f t="shared" si="9"/>
        <v>11275.148999999999</v>
      </c>
    </row>
    <row r="72" spans="1:33" hidden="1" outlineLevel="1" x14ac:dyDescent="0.3">
      <c r="A72" s="57">
        <f t="shared" si="7"/>
        <v>42235</v>
      </c>
      <c r="B72" s="58"/>
      <c r="C72" s="59">
        <f t="shared" si="5"/>
        <v>210578.35709999999</v>
      </c>
      <c r="D72" s="61">
        <f t="shared" si="9"/>
        <v>312</v>
      </c>
      <c r="E72" s="63">
        <f t="shared" si="9"/>
        <v>249</v>
      </c>
      <c r="F72" s="63">
        <f t="shared" si="9"/>
        <v>6156.0020999999997</v>
      </c>
      <c r="G72" s="61">
        <f t="shared" si="9"/>
        <v>6291.0036</v>
      </c>
      <c r="H72" s="61">
        <f t="shared" si="9"/>
        <v>7067.9969999999994</v>
      </c>
      <c r="I72" s="62">
        <f t="shared" si="9"/>
        <v>1111.3004999999998</v>
      </c>
      <c r="J72" s="62">
        <f t="shared" si="9"/>
        <v>1296.3006</v>
      </c>
      <c r="K72" s="61">
        <f t="shared" si="9"/>
        <v>6836.2975999999999</v>
      </c>
      <c r="L72" s="63">
        <f t="shared" si="9"/>
        <v>6741.3017999999993</v>
      </c>
      <c r="M72" s="63">
        <f t="shared" si="9"/>
        <v>1110.3996</v>
      </c>
      <c r="N72" s="61">
        <f t="shared" si="9"/>
        <v>2706.7001</v>
      </c>
      <c r="O72" s="61">
        <f t="shared" si="9"/>
        <v>3690.7</v>
      </c>
      <c r="P72" s="62">
        <f t="shared" si="9"/>
        <v>3030.201</v>
      </c>
      <c r="Q72" s="62">
        <f t="shared" si="9"/>
        <v>3165.4</v>
      </c>
      <c r="R72" s="61">
        <f t="shared" si="9"/>
        <v>3150.5992000000001</v>
      </c>
      <c r="S72" s="63">
        <f t="shared" si="9"/>
        <v>3234.3004000000001</v>
      </c>
      <c r="T72" s="63">
        <f t="shared" si="9"/>
        <v>4369.8591999999999</v>
      </c>
      <c r="U72" s="61">
        <f t="shared" si="9"/>
        <v>4513.5990000000002</v>
      </c>
      <c r="V72" s="61">
        <f t="shared" si="9"/>
        <v>9498.3984</v>
      </c>
      <c r="W72" s="62">
        <f t="shared" si="9"/>
        <v>6503.3996999999999</v>
      </c>
      <c r="X72" s="62">
        <f t="shared" si="9"/>
        <v>7165.9008000000003</v>
      </c>
      <c r="Y72" s="61">
        <f t="shared" si="9"/>
        <v>7160.2991999999995</v>
      </c>
      <c r="Z72" s="63">
        <f t="shared" si="9"/>
        <v>9268.2513000000017</v>
      </c>
      <c r="AA72" s="63">
        <f t="shared" si="9"/>
        <v>13076.6507</v>
      </c>
      <c r="AB72" s="61">
        <f t="shared" si="9"/>
        <v>15001.648899999998</v>
      </c>
      <c r="AC72" s="61">
        <f t="shared" si="9"/>
        <v>15002.3</v>
      </c>
      <c r="AD72" s="62">
        <f t="shared" si="9"/>
        <v>15057.098300000001</v>
      </c>
      <c r="AE72" s="62">
        <f t="shared" si="9"/>
        <v>16911.648099999999</v>
      </c>
      <c r="AF72" s="61">
        <f t="shared" si="9"/>
        <v>15416.6502</v>
      </c>
      <c r="AG72" s="63">
        <f t="shared" si="9"/>
        <v>15483.149800000001</v>
      </c>
    </row>
    <row r="73" spans="1:33" hidden="1" outlineLevel="1" x14ac:dyDescent="0.3">
      <c r="A73" s="57">
        <f t="shared" si="7"/>
        <v>42242</v>
      </c>
      <c r="B73" s="58"/>
      <c r="C73" s="59">
        <f t="shared" si="5"/>
        <v>207647.9768</v>
      </c>
      <c r="D73" s="61">
        <f t="shared" si="9"/>
        <v>312</v>
      </c>
      <c r="E73" s="63">
        <f t="shared" si="9"/>
        <v>249</v>
      </c>
      <c r="F73" s="63">
        <f t="shared" si="9"/>
        <v>6156.0020999999997</v>
      </c>
      <c r="G73" s="61">
        <f t="shared" si="9"/>
        <v>6590.9969999999994</v>
      </c>
      <c r="H73" s="61">
        <f t="shared" si="9"/>
        <v>7457.9955</v>
      </c>
      <c r="I73" s="62">
        <f t="shared" si="9"/>
        <v>1381.3002000000001</v>
      </c>
      <c r="J73" s="62">
        <f t="shared" si="9"/>
        <v>1411.3004999999998</v>
      </c>
      <c r="K73" s="61">
        <f t="shared" si="9"/>
        <v>6861.3021999999992</v>
      </c>
      <c r="L73" s="63">
        <f t="shared" si="9"/>
        <v>6951.3</v>
      </c>
      <c r="M73" s="63">
        <f t="shared" si="9"/>
        <v>1205.4003</v>
      </c>
      <c r="N73" s="61">
        <f t="shared" si="9"/>
        <v>2941.7000000000003</v>
      </c>
      <c r="O73" s="61">
        <f t="shared" si="9"/>
        <v>3925.7001</v>
      </c>
      <c r="P73" s="62">
        <f t="shared" si="9"/>
        <v>890.19999999999993</v>
      </c>
      <c r="Q73" s="62">
        <f t="shared" si="9"/>
        <v>674.4</v>
      </c>
      <c r="R73" s="61">
        <f t="shared" si="9"/>
        <v>659.6</v>
      </c>
      <c r="S73" s="63">
        <f t="shared" si="9"/>
        <v>743.30009999999993</v>
      </c>
      <c r="T73" s="63">
        <f t="shared" si="9"/>
        <v>3919.8601000000003</v>
      </c>
      <c r="U73" s="61">
        <f t="shared" si="9"/>
        <v>4768.5998</v>
      </c>
      <c r="V73" s="61">
        <f t="shared" si="9"/>
        <v>9753.3997999999992</v>
      </c>
      <c r="W73" s="62">
        <f t="shared" si="9"/>
        <v>7238.3990000000003</v>
      </c>
      <c r="X73" s="62">
        <f t="shared" si="9"/>
        <v>8819.8991999999998</v>
      </c>
      <c r="Y73" s="61">
        <f t="shared" si="9"/>
        <v>8814.2991999999995</v>
      </c>
      <c r="Z73" s="63">
        <f t="shared" si="9"/>
        <v>9507.2505000000001</v>
      </c>
      <c r="AA73" s="63">
        <f t="shared" si="9"/>
        <v>13538.3107</v>
      </c>
      <c r="AB73" s="61">
        <f t="shared" si="9"/>
        <v>14154.308500000001</v>
      </c>
      <c r="AC73" s="61">
        <f t="shared" si="9"/>
        <v>15394.9588</v>
      </c>
      <c r="AD73" s="62">
        <f t="shared" si="9"/>
        <v>15058.758800000001</v>
      </c>
      <c r="AE73" s="62">
        <f t="shared" si="9"/>
        <v>16913.311900000001</v>
      </c>
      <c r="AF73" s="61">
        <f t="shared" si="9"/>
        <v>15836.310899999999</v>
      </c>
      <c r="AG73" s="63">
        <f t="shared" si="9"/>
        <v>15518.811600000001</v>
      </c>
    </row>
    <row r="74" spans="1:33" hidden="1" outlineLevel="1" x14ac:dyDescent="0.3">
      <c r="A74" s="57">
        <f t="shared" si="7"/>
        <v>42249</v>
      </c>
      <c r="B74" s="58"/>
      <c r="C74" s="59">
        <f t="shared" si="5"/>
        <v>221030.68350000001</v>
      </c>
      <c r="D74" s="61">
        <f t="shared" si="9"/>
        <v>312</v>
      </c>
      <c r="E74" s="63">
        <f t="shared" si="9"/>
        <v>249</v>
      </c>
      <c r="F74" s="63">
        <f t="shared" si="9"/>
        <v>6156.0020999999997</v>
      </c>
      <c r="G74" s="61">
        <f t="shared" si="9"/>
        <v>6441.0024999999996</v>
      </c>
      <c r="H74" s="61">
        <f t="shared" si="9"/>
        <v>7308.0015999999996</v>
      </c>
      <c r="I74" s="62">
        <f t="shared" si="9"/>
        <v>1450.3003999999999</v>
      </c>
      <c r="J74" s="62">
        <f t="shared" si="9"/>
        <v>1480.3008</v>
      </c>
      <c r="K74" s="61">
        <f t="shared" si="9"/>
        <v>6861.3021999999992</v>
      </c>
      <c r="L74" s="63">
        <f t="shared" si="9"/>
        <v>8280.2983999999997</v>
      </c>
      <c r="M74" s="63">
        <f t="shared" si="9"/>
        <v>2689.3998000000001</v>
      </c>
      <c r="N74" s="61">
        <f t="shared" si="9"/>
        <v>4833.6985000000004</v>
      </c>
      <c r="O74" s="61">
        <f t="shared" si="9"/>
        <v>5782.5989999999993</v>
      </c>
      <c r="P74" s="62">
        <f t="shared" si="9"/>
        <v>976.00030000000004</v>
      </c>
      <c r="Q74" s="62">
        <f t="shared" si="9"/>
        <v>674.4</v>
      </c>
      <c r="R74" s="61">
        <f t="shared" si="9"/>
        <v>659.6</v>
      </c>
      <c r="S74" s="63">
        <f t="shared" si="9"/>
        <v>743.30009999999993</v>
      </c>
      <c r="T74" s="63">
        <f t="shared" si="9"/>
        <v>4028.8607999999999</v>
      </c>
      <c r="U74" s="61">
        <f t="shared" si="9"/>
        <v>5897.6015000000007</v>
      </c>
      <c r="V74" s="61">
        <f t="shared" si="9"/>
        <v>10773.4</v>
      </c>
      <c r="W74" s="62">
        <f t="shared" si="9"/>
        <v>8258.4008000000013</v>
      </c>
      <c r="X74" s="62">
        <f t="shared" si="9"/>
        <v>9119.8996999999999</v>
      </c>
      <c r="Y74" s="61">
        <f t="shared" si="9"/>
        <v>8814.2991999999995</v>
      </c>
      <c r="Z74" s="63">
        <f t="shared" si="9"/>
        <v>9507.2505000000001</v>
      </c>
      <c r="AA74" s="63">
        <f t="shared" si="9"/>
        <v>13538.3107</v>
      </c>
      <c r="AB74" s="61">
        <f t="shared" si="9"/>
        <v>14154.308500000001</v>
      </c>
      <c r="AC74" s="61">
        <f t="shared" si="9"/>
        <v>15394.9588</v>
      </c>
      <c r="AD74" s="62">
        <f t="shared" si="9"/>
        <v>15058.758800000001</v>
      </c>
      <c r="AE74" s="62">
        <f t="shared" si="9"/>
        <v>17886.308300000001</v>
      </c>
      <c r="AF74" s="61">
        <f t="shared" si="9"/>
        <v>16809.309000000001</v>
      </c>
      <c r="AG74" s="63">
        <f t="shared" si="9"/>
        <v>16891.8112</v>
      </c>
    </row>
    <row r="75" spans="1:33" hidden="1" outlineLevel="1" x14ac:dyDescent="0.3">
      <c r="A75" s="57">
        <f t="shared" si="7"/>
        <v>42256</v>
      </c>
      <c r="B75" s="58"/>
      <c r="C75" s="59">
        <f t="shared" si="5"/>
        <v>233536.11789999998</v>
      </c>
      <c r="D75" s="61">
        <f t="shared" si="9"/>
        <v>312</v>
      </c>
      <c r="E75" s="63">
        <f t="shared" si="9"/>
        <v>249</v>
      </c>
      <c r="F75" s="63">
        <f t="shared" si="9"/>
        <v>6156.0020999999997</v>
      </c>
      <c r="G75" s="61">
        <f t="shared" si="9"/>
        <v>6590.9969999999994</v>
      </c>
      <c r="H75" s="61">
        <f t="shared" si="9"/>
        <v>7608.0028000000002</v>
      </c>
      <c r="I75" s="62">
        <f t="shared" si="9"/>
        <v>1899.3000000000002</v>
      </c>
      <c r="J75" s="62">
        <f t="shared" si="9"/>
        <v>1865.3</v>
      </c>
      <c r="K75" s="61">
        <f t="shared" si="9"/>
        <v>7041.3012000000008</v>
      </c>
      <c r="L75" s="63">
        <f t="shared" si="9"/>
        <v>8575.3030999999992</v>
      </c>
      <c r="M75" s="63">
        <f t="shared" si="9"/>
        <v>2984.4</v>
      </c>
      <c r="N75" s="61">
        <f t="shared" si="9"/>
        <v>6906.7004999999999</v>
      </c>
      <c r="O75" s="61">
        <f t="shared" si="9"/>
        <v>7888.5973999999997</v>
      </c>
      <c r="P75" s="62">
        <f t="shared" si="9"/>
        <v>2021</v>
      </c>
      <c r="Q75" s="62">
        <f t="shared" si="9"/>
        <v>1379.4000999999998</v>
      </c>
      <c r="R75" s="61">
        <f t="shared" si="9"/>
        <v>1054.5997</v>
      </c>
      <c r="S75" s="63">
        <f t="shared" si="9"/>
        <v>1028.2998</v>
      </c>
      <c r="T75" s="63">
        <f t="shared" si="9"/>
        <v>4564.9414999999999</v>
      </c>
      <c r="U75" s="61">
        <f t="shared" si="9"/>
        <v>5897.6015000000007</v>
      </c>
      <c r="V75" s="61">
        <f t="shared" si="9"/>
        <v>11147.801600000001</v>
      </c>
      <c r="W75" s="62">
        <f t="shared" si="9"/>
        <v>8632.7991000000002</v>
      </c>
      <c r="X75" s="62">
        <f t="shared" si="9"/>
        <v>9494.3009999999995</v>
      </c>
      <c r="Y75" s="61">
        <f t="shared" si="9"/>
        <v>9188.6993000000002</v>
      </c>
      <c r="Z75" s="63">
        <f t="shared" si="9"/>
        <v>8478.1006999999991</v>
      </c>
      <c r="AA75" s="63">
        <f t="shared" si="9"/>
        <v>12870.759600000001</v>
      </c>
      <c r="AB75" s="61">
        <f t="shared" si="9"/>
        <v>14266.761999999999</v>
      </c>
      <c r="AC75" s="61">
        <f t="shared" si="9"/>
        <v>16235.4584</v>
      </c>
      <c r="AD75" s="62">
        <f t="shared" si="9"/>
        <v>15151.258899999999</v>
      </c>
      <c r="AE75" s="62">
        <f t="shared" si="9"/>
        <v>19022.312399999999</v>
      </c>
      <c r="AF75" s="61">
        <f t="shared" si="9"/>
        <v>17521.3086</v>
      </c>
      <c r="AG75" s="63">
        <f t="shared" si="9"/>
        <v>17503.809600000001</v>
      </c>
    </row>
    <row r="76" spans="1:33" hidden="1" outlineLevel="1" x14ac:dyDescent="0.3">
      <c r="A76" s="57">
        <f t="shared" si="7"/>
        <v>42263</v>
      </c>
      <c r="B76" s="58"/>
      <c r="C76" s="59">
        <f t="shared" si="5"/>
        <v>244373.31410000002</v>
      </c>
      <c r="D76" s="61">
        <f t="shared" si="9"/>
        <v>402</v>
      </c>
      <c r="E76" s="63">
        <f t="shared" si="9"/>
        <v>339.00020000000001</v>
      </c>
      <c r="F76" s="63">
        <f t="shared" si="9"/>
        <v>6156.0020999999997</v>
      </c>
      <c r="G76" s="61">
        <f t="shared" si="9"/>
        <v>6441.0024999999996</v>
      </c>
      <c r="H76" s="61">
        <f t="shared" si="9"/>
        <v>7457.9955</v>
      </c>
      <c r="I76" s="62">
        <f t="shared" si="9"/>
        <v>1939.3008</v>
      </c>
      <c r="J76" s="62">
        <f t="shared" si="9"/>
        <v>2305.2991999999999</v>
      </c>
      <c r="K76" s="61">
        <f t="shared" si="9"/>
        <v>7041.3012000000008</v>
      </c>
      <c r="L76" s="63">
        <f t="shared" si="9"/>
        <v>8575.3030999999992</v>
      </c>
      <c r="M76" s="63">
        <f t="shared" si="9"/>
        <v>4148.3987999999999</v>
      </c>
      <c r="N76" s="61">
        <f t="shared" si="9"/>
        <v>6770.6988000000001</v>
      </c>
      <c r="O76" s="61">
        <f t="shared" si="9"/>
        <v>7752.5990000000002</v>
      </c>
      <c r="P76" s="62">
        <f t="shared" si="9"/>
        <v>2156.0007000000001</v>
      </c>
      <c r="Q76" s="62">
        <f t="shared" si="9"/>
        <v>1589.3999999999999</v>
      </c>
      <c r="R76" s="61">
        <f t="shared" si="9"/>
        <v>1264.5997</v>
      </c>
      <c r="S76" s="63">
        <f t="shared" si="9"/>
        <v>1238.2993999999999</v>
      </c>
      <c r="T76" s="63">
        <f t="shared" si="9"/>
        <v>4788.9396000000006</v>
      </c>
      <c r="U76" s="61">
        <f t="shared" si="9"/>
        <v>6121.5982000000004</v>
      </c>
      <c r="V76" s="61">
        <f t="shared" si="9"/>
        <v>11556.198400000001</v>
      </c>
      <c r="W76" s="62">
        <f t="shared" si="9"/>
        <v>11366.200800000001</v>
      </c>
      <c r="X76" s="62">
        <f t="shared" si="9"/>
        <v>11758.701000000001</v>
      </c>
      <c r="Y76" s="61">
        <f t="shared" si="9"/>
        <v>9828.1005000000005</v>
      </c>
      <c r="Z76" s="63">
        <f t="shared" si="9"/>
        <v>9117.4999000000007</v>
      </c>
      <c r="AA76" s="63">
        <f t="shared" si="9"/>
        <v>14160.1618</v>
      </c>
      <c r="AB76" s="61">
        <f t="shared" si="9"/>
        <v>14690.76</v>
      </c>
      <c r="AC76" s="61">
        <f t="shared" si="9"/>
        <v>16659.4604</v>
      </c>
      <c r="AD76" s="62">
        <f t="shared" si="9"/>
        <v>16648.960500000001</v>
      </c>
      <c r="AE76" s="62">
        <f t="shared" si="9"/>
        <v>18886.009999999998</v>
      </c>
      <c r="AF76" s="61">
        <f t="shared" si="9"/>
        <v>16615.512000000002</v>
      </c>
      <c r="AG76" s="63">
        <f t="shared" si="9"/>
        <v>16598.010000000002</v>
      </c>
    </row>
    <row r="77" spans="1:33" hidden="1" outlineLevel="1" x14ac:dyDescent="0.3">
      <c r="A77" s="57">
        <f t="shared" si="7"/>
        <v>42270</v>
      </c>
      <c r="B77" s="58"/>
      <c r="C77" s="59">
        <f t="shared" si="5"/>
        <v>251902.55250000002</v>
      </c>
      <c r="D77" s="61">
        <f t="shared" si="9"/>
        <v>558.74979999999994</v>
      </c>
      <c r="E77" s="63">
        <f t="shared" si="9"/>
        <v>495.74970000000002</v>
      </c>
      <c r="F77" s="63">
        <f t="shared" si="9"/>
        <v>6424.9970000000003</v>
      </c>
      <c r="G77" s="61">
        <f t="shared" si="9"/>
        <v>6693.9974999999995</v>
      </c>
      <c r="H77" s="61">
        <f t="shared" si="9"/>
        <v>7368.0039999999999</v>
      </c>
      <c r="I77" s="62">
        <f t="shared" si="9"/>
        <v>1849.2989000000002</v>
      </c>
      <c r="J77" s="62">
        <f t="shared" si="9"/>
        <v>2305.2991999999999</v>
      </c>
      <c r="K77" s="61">
        <f t="shared" ref="K77:AG77" si="10">K25*K129</f>
        <v>7151.2979999999998</v>
      </c>
      <c r="L77" s="63">
        <f t="shared" si="10"/>
        <v>7736.2982000000002</v>
      </c>
      <c r="M77" s="63">
        <f t="shared" si="10"/>
        <v>2035.3999999999999</v>
      </c>
      <c r="N77" s="61">
        <f t="shared" si="10"/>
        <v>5931.6995999999999</v>
      </c>
      <c r="O77" s="61">
        <f t="shared" si="10"/>
        <v>6988.5983999999999</v>
      </c>
      <c r="P77" s="62">
        <f t="shared" si="10"/>
        <v>2510.9997000000003</v>
      </c>
      <c r="Q77" s="62">
        <f t="shared" si="10"/>
        <v>1944.4005</v>
      </c>
      <c r="R77" s="61">
        <f t="shared" si="10"/>
        <v>1619.5994999999998</v>
      </c>
      <c r="S77" s="63">
        <f t="shared" si="10"/>
        <v>1713.2991999999999</v>
      </c>
      <c r="T77" s="63">
        <f t="shared" si="10"/>
        <v>5653.1915999999992</v>
      </c>
      <c r="U77" s="61">
        <f t="shared" si="10"/>
        <v>6905.848</v>
      </c>
      <c r="V77" s="61">
        <f t="shared" si="10"/>
        <v>11750.450800000001</v>
      </c>
      <c r="W77" s="62">
        <f t="shared" si="10"/>
        <v>11446.199999999999</v>
      </c>
      <c r="X77" s="62">
        <f t="shared" si="10"/>
        <v>11958.6988</v>
      </c>
      <c r="Y77" s="61">
        <f t="shared" si="10"/>
        <v>10058.0988</v>
      </c>
      <c r="Z77" s="63">
        <f t="shared" si="10"/>
        <v>9347.5012999999999</v>
      </c>
      <c r="AA77" s="63">
        <f t="shared" si="10"/>
        <v>13464.161099999999</v>
      </c>
      <c r="AB77" s="61">
        <f t="shared" si="10"/>
        <v>14030.759</v>
      </c>
      <c r="AC77" s="61">
        <f t="shared" si="10"/>
        <v>16659.4604</v>
      </c>
      <c r="AD77" s="62">
        <f t="shared" si="10"/>
        <v>18786.96</v>
      </c>
      <c r="AE77" s="62">
        <f t="shared" si="10"/>
        <v>21024.0111</v>
      </c>
      <c r="AF77" s="61">
        <f t="shared" si="10"/>
        <v>18753.509999999998</v>
      </c>
      <c r="AG77" s="63">
        <f t="shared" si="10"/>
        <v>18736.0124</v>
      </c>
    </row>
    <row r="78" spans="1:33" hidden="1" outlineLevel="1" x14ac:dyDescent="0.3">
      <c r="A78" s="57">
        <f t="shared" si="7"/>
        <v>42277</v>
      </c>
      <c r="B78" s="58"/>
      <c r="C78" s="59">
        <f t="shared" si="5"/>
        <v>277443.05780000001</v>
      </c>
      <c r="D78" s="61">
        <f t="shared" ref="D78:AG86" si="11">D26*D130</f>
        <v>648.75040000000001</v>
      </c>
      <c r="E78" s="63">
        <f t="shared" si="11"/>
        <v>585.75</v>
      </c>
      <c r="F78" s="63">
        <f t="shared" si="11"/>
        <v>6564.9991999999993</v>
      </c>
      <c r="G78" s="61">
        <f t="shared" si="11"/>
        <v>6693.9974999999995</v>
      </c>
      <c r="H78" s="61">
        <f t="shared" si="11"/>
        <v>7368.0039999999999</v>
      </c>
      <c r="I78" s="62">
        <f t="shared" si="11"/>
        <v>2014.3000000000002</v>
      </c>
      <c r="J78" s="62">
        <f t="shared" si="11"/>
        <v>2305.3008</v>
      </c>
      <c r="K78" s="61">
        <f t="shared" si="11"/>
        <v>7881.3019999999997</v>
      </c>
      <c r="L78" s="63">
        <f t="shared" si="11"/>
        <v>8351.3016000000007</v>
      </c>
      <c r="M78" s="63">
        <f t="shared" si="11"/>
        <v>9136.4</v>
      </c>
      <c r="N78" s="61">
        <f t="shared" si="11"/>
        <v>6487.6994999999997</v>
      </c>
      <c r="O78" s="61">
        <f t="shared" si="11"/>
        <v>7673.2975999999999</v>
      </c>
      <c r="P78" s="62">
        <f t="shared" si="11"/>
        <v>2540.5992000000001</v>
      </c>
      <c r="Q78" s="62">
        <f t="shared" si="11"/>
        <v>1698</v>
      </c>
      <c r="R78" s="61">
        <f t="shared" si="11"/>
        <v>1503.1995999999999</v>
      </c>
      <c r="S78" s="63">
        <f t="shared" si="11"/>
        <v>1727.2991999999999</v>
      </c>
      <c r="T78" s="63">
        <f t="shared" si="11"/>
        <v>6031.1880000000001</v>
      </c>
      <c r="U78" s="61">
        <f t="shared" si="11"/>
        <v>8432.8515000000007</v>
      </c>
      <c r="V78" s="61">
        <f t="shared" si="11"/>
        <v>13690.45</v>
      </c>
      <c r="W78" s="62">
        <f t="shared" si="11"/>
        <v>13283.2014</v>
      </c>
      <c r="X78" s="62">
        <f t="shared" si="11"/>
        <v>13501.699000000001</v>
      </c>
      <c r="Y78" s="61">
        <f t="shared" si="11"/>
        <v>10163.1008</v>
      </c>
      <c r="Z78" s="63">
        <f t="shared" si="11"/>
        <v>9386.4992000000002</v>
      </c>
      <c r="AA78" s="63">
        <f t="shared" si="11"/>
        <v>13393.16</v>
      </c>
      <c r="AB78" s="61">
        <f t="shared" si="11"/>
        <v>15584.76</v>
      </c>
      <c r="AC78" s="61">
        <f t="shared" si="11"/>
        <v>18115.4591</v>
      </c>
      <c r="AD78" s="62">
        <f t="shared" si="11"/>
        <v>19503.960600000002</v>
      </c>
      <c r="AE78" s="62">
        <f t="shared" si="11"/>
        <v>21741.010000000002</v>
      </c>
      <c r="AF78" s="61">
        <f t="shared" si="11"/>
        <v>20583.509400000003</v>
      </c>
      <c r="AG78" s="63">
        <f t="shared" si="11"/>
        <v>20852.0082</v>
      </c>
    </row>
    <row r="79" spans="1:33" collapsed="1" x14ac:dyDescent="0.3">
      <c r="A79" s="238">
        <f t="shared" si="7"/>
        <v>42975</v>
      </c>
      <c r="B79" s="58"/>
      <c r="C79" s="59">
        <f t="shared" si="5"/>
        <v>0</v>
      </c>
      <c r="D79" s="219">
        <f t="shared" si="11"/>
        <v>0</v>
      </c>
      <c r="E79" s="219">
        <f t="shared" si="11"/>
        <v>0</v>
      </c>
      <c r="F79" s="214">
        <f t="shared" si="11"/>
        <v>0</v>
      </c>
      <c r="G79" s="214">
        <f t="shared" si="11"/>
        <v>0</v>
      </c>
      <c r="H79" s="214">
        <f t="shared" si="11"/>
        <v>0</v>
      </c>
      <c r="I79" s="214">
        <f t="shared" si="11"/>
        <v>0</v>
      </c>
      <c r="J79" s="214">
        <f t="shared" si="11"/>
        <v>0</v>
      </c>
      <c r="K79" s="219">
        <f t="shared" si="11"/>
        <v>0</v>
      </c>
      <c r="L79" s="219">
        <f t="shared" si="11"/>
        <v>0</v>
      </c>
      <c r="M79" s="214">
        <f t="shared" si="11"/>
        <v>0</v>
      </c>
      <c r="N79" s="214">
        <f t="shared" si="11"/>
        <v>0</v>
      </c>
      <c r="O79" s="214">
        <f t="shared" si="11"/>
        <v>0</v>
      </c>
      <c r="P79" s="214">
        <f t="shared" si="11"/>
        <v>0</v>
      </c>
      <c r="Q79" s="214">
        <f t="shared" si="11"/>
        <v>0</v>
      </c>
      <c r="R79" s="219">
        <f t="shared" si="11"/>
        <v>0</v>
      </c>
      <c r="S79" s="219">
        <f t="shared" si="11"/>
        <v>0</v>
      </c>
      <c r="T79" s="214">
        <f t="shared" si="11"/>
        <v>0</v>
      </c>
      <c r="U79" s="214">
        <f t="shared" si="11"/>
        <v>0</v>
      </c>
      <c r="V79" s="214">
        <f t="shared" si="11"/>
        <v>0</v>
      </c>
      <c r="W79" s="214">
        <f t="shared" si="11"/>
        <v>0</v>
      </c>
      <c r="X79" s="214">
        <f t="shared" si="11"/>
        <v>0</v>
      </c>
      <c r="Y79" s="219">
        <f t="shared" si="11"/>
        <v>0</v>
      </c>
      <c r="Z79" s="219">
        <f t="shared" si="11"/>
        <v>0</v>
      </c>
      <c r="AA79" s="248">
        <f t="shared" si="11"/>
        <v>0</v>
      </c>
      <c r="AB79" s="248">
        <f t="shared" si="11"/>
        <v>0</v>
      </c>
      <c r="AC79" s="246">
        <f t="shared" si="11"/>
        <v>0</v>
      </c>
      <c r="AD79" s="246">
        <f t="shared" si="11"/>
        <v>0</v>
      </c>
      <c r="AE79" s="246">
        <f t="shared" si="11"/>
        <v>0</v>
      </c>
      <c r="AF79" s="246">
        <f t="shared" si="11"/>
        <v>0</v>
      </c>
      <c r="AG79" s="246">
        <f t="shared" si="11"/>
        <v>0</v>
      </c>
    </row>
    <row r="80" spans="1:33" x14ac:dyDescent="0.3">
      <c r="A80" s="239">
        <f t="shared" si="7"/>
        <v>42982</v>
      </c>
      <c r="B80" s="58"/>
      <c r="C80" s="59">
        <f t="shared" si="5"/>
        <v>0</v>
      </c>
      <c r="D80" s="219">
        <f t="shared" si="11"/>
        <v>0</v>
      </c>
      <c r="E80" s="219">
        <f t="shared" si="11"/>
        <v>0</v>
      </c>
      <c r="F80" s="218">
        <f t="shared" si="11"/>
        <v>0</v>
      </c>
      <c r="G80" s="218">
        <f t="shared" si="11"/>
        <v>0</v>
      </c>
      <c r="H80" s="218">
        <f t="shared" si="11"/>
        <v>0</v>
      </c>
      <c r="I80" s="218">
        <f t="shared" si="11"/>
        <v>0</v>
      </c>
      <c r="J80" s="218">
        <f t="shared" si="11"/>
        <v>0</v>
      </c>
      <c r="K80" s="219">
        <f t="shared" si="11"/>
        <v>0</v>
      </c>
      <c r="L80" s="219">
        <f t="shared" si="11"/>
        <v>0</v>
      </c>
      <c r="M80" s="218">
        <f t="shared" si="11"/>
        <v>0</v>
      </c>
      <c r="N80" s="218">
        <f t="shared" si="11"/>
        <v>0</v>
      </c>
      <c r="O80" s="218">
        <f t="shared" si="11"/>
        <v>0</v>
      </c>
      <c r="P80" s="218">
        <f t="shared" si="11"/>
        <v>0</v>
      </c>
      <c r="Q80" s="218">
        <f t="shared" si="11"/>
        <v>0</v>
      </c>
      <c r="R80" s="219">
        <f t="shared" si="11"/>
        <v>0</v>
      </c>
      <c r="S80" s="219">
        <f t="shared" si="11"/>
        <v>0</v>
      </c>
      <c r="T80" s="218">
        <f t="shared" si="11"/>
        <v>0</v>
      </c>
      <c r="U80" s="218">
        <f t="shared" si="11"/>
        <v>0</v>
      </c>
      <c r="V80" s="218">
        <f t="shared" si="11"/>
        <v>0</v>
      </c>
      <c r="W80" s="218">
        <f t="shared" si="11"/>
        <v>0</v>
      </c>
      <c r="X80" s="218">
        <f t="shared" si="11"/>
        <v>0</v>
      </c>
      <c r="Y80" s="219">
        <f t="shared" si="11"/>
        <v>0</v>
      </c>
      <c r="Z80" s="219">
        <f t="shared" si="11"/>
        <v>0</v>
      </c>
      <c r="AA80" s="248">
        <f t="shared" si="11"/>
        <v>0</v>
      </c>
      <c r="AB80" s="248">
        <f t="shared" si="11"/>
        <v>0</v>
      </c>
      <c r="AC80" s="248">
        <f t="shared" si="11"/>
        <v>0</v>
      </c>
      <c r="AD80" s="248">
        <f t="shared" si="11"/>
        <v>0</v>
      </c>
      <c r="AE80" s="248">
        <f t="shared" si="11"/>
        <v>0</v>
      </c>
      <c r="AF80" s="248">
        <f t="shared" si="11"/>
        <v>0</v>
      </c>
      <c r="AG80" s="248">
        <f t="shared" si="11"/>
        <v>0</v>
      </c>
    </row>
    <row r="81" spans="1:33" x14ac:dyDescent="0.3">
      <c r="A81" s="239">
        <f t="shared" si="7"/>
        <v>42989</v>
      </c>
      <c r="B81" s="58"/>
      <c r="C81" s="59">
        <f t="shared" si="5"/>
        <v>0</v>
      </c>
      <c r="D81" s="219">
        <f t="shared" si="11"/>
        <v>0</v>
      </c>
      <c r="E81" s="219">
        <f t="shared" si="11"/>
        <v>0</v>
      </c>
      <c r="F81" s="218">
        <f t="shared" si="11"/>
        <v>0</v>
      </c>
      <c r="G81" s="218">
        <f t="shared" si="11"/>
        <v>0</v>
      </c>
      <c r="H81" s="218">
        <f t="shared" si="11"/>
        <v>0</v>
      </c>
      <c r="I81" s="218">
        <f t="shared" si="11"/>
        <v>0</v>
      </c>
      <c r="J81" s="218">
        <f t="shared" si="11"/>
        <v>0</v>
      </c>
      <c r="K81" s="219">
        <f t="shared" si="11"/>
        <v>0</v>
      </c>
      <c r="L81" s="219">
        <f t="shared" si="11"/>
        <v>0</v>
      </c>
      <c r="M81" s="218">
        <f t="shared" si="11"/>
        <v>0</v>
      </c>
      <c r="N81" s="218">
        <f t="shared" si="11"/>
        <v>0</v>
      </c>
      <c r="O81" s="218">
        <f t="shared" si="11"/>
        <v>0</v>
      </c>
      <c r="P81" s="218">
        <f t="shared" si="11"/>
        <v>0</v>
      </c>
      <c r="Q81" s="218">
        <f t="shared" si="11"/>
        <v>0</v>
      </c>
      <c r="R81" s="219">
        <f t="shared" si="11"/>
        <v>0</v>
      </c>
      <c r="S81" s="219">
        <f t="shared" si="11"/>
        <v>0</v>
      </c>
      <c r="T81" s="218">
        <f t="shared" si="11"/>
        <v>0</v>
      </c>
      <c r="U81" s="218">
        <f t="shared" si="11"/>
        <v>0</v>
      </c>
      <c r="V81" s="218">
        <f t="shared" si="11"/>
        <v>0</v>
      </c>
      <c r="W81" s="218">
        <f t="shared" si="11"/>
        <v>0</v>
      </c>
      <c r="X81" s="218">
        <f t="shared" si="11"/>
        <v>0</v>
      </c>
      <c r="Y81" s="219">
        <f t="shared" si="11"/>
        <v>0</v>
      </c>
      <c r="Z81" s="219">
        <f t="shared" si="11"/>
        <v>0</v>
      </c>
      <c r="AA81" s="248">
        <f t="shared" si="11"/>
        <v>0</v>
      </c>
      <c r="AB81" s="248">
        <f t="shared" si="11"/>
        <v>0</v>
      </c>
      <c r="AC81" s="248">
        <f t="shared" si="11"/>
        <v>0</v>
      </c>
      <c r="AD81" s="248">
        <f t="shared" si="11"/>
        <v>0</v>
      </c>
      <c r="AE81" s="248">
        <f t="shared" si="11"/>
        <v>0</v>
      </c>
      <c r="AF81" s="248">
        <f t="shared" si="11"/>
        <v>0</v>
      </c>
      <c r="AG81" s="248">
        <f t="shared" si="11"/>
        <v>0</v>
      </c>
    </row>
    <row r="82" spans="1:33" x14ac:dyDescent="0.3">
      <c r="A82" s="239">
        <f t="shared" si="7"/>
        <v>42996</v>
      </c>
      <c r="B82" s="58"/>
      <c r="C82" s="59">
        <f t="shared" si="5"/>
        <v>0</v>
      </c>
      <c r="D82" s="219">
        <f t="shared" si="11"/>
        <v>0</v>
      </c>
      <c r="E82" s="219">
        <f t="shared" si="11"/>
        <v>0</v>
      </c>
      <c r="F82" s="218">
        <f t="shared" si="11"/>
        <v>0</v>
      </c>
      <c r="G82" s="218">
        <f t="shared" si="11"/>
        <v>0</v>
      </c>
      <c r="H82" s="218">
        <f t="shared" si="11"/>
        <v>0</v>
      </c>
      <c r="I82" s="218">
        <f t="shared" si="11"/>
        <v>0</v>
      </c>
      <c r="J82" s="218">
        <f t="shared" si="11"/>
        <v>0</v>
      </c>
      <c r="K82" s="219">
        <f t="shared" si="11"/>
        <v>0</v>
      </c>
      <c r="L82" s="219">
        <f t="shared" si="11"/>
        <v>0</v>
      </c>
      <c r="M82" s="218">
        <f t="shared" si="11"/>
        <v>0</v>
      </c>
      <c r="N82" s="218">
        <f t="shared" si="11"/>
        <v>0</v>
      </c>
      <c r="O82" s="218">
        <f t="shared" si="11"/>
        <v>0</v>
      </c>
      <c r="P82" s="218">
        <f t="shared" si="11"/>
        <v>0</v>
      </c>
      <c r="Q82" s="218">
        <f t="shared" si="11"/>
        <v>0</v>
      </c>
      <c r="R82" s="219">
        <f t="shared" si="11"/>
        <v>0</v>
      </c>
      <c r="S82" s="219">
        <f t="shared" si="11"/>
        <v>0</v>
      </c>
      <c r="T82" s="218">
        <f t="shared" si="11"/>
        <v>0</v>
      </c>
      <c r="U82" s="218">
        <f t="shared" si="11"/>
        <v>0</v>
      </c>
      <c r="V82" s="218">
        <f t="shared" si="11"/>
        <v>0</v>
      </c>
      <c r="W82" s="218">
        <f t="shared" si="11"/>
        <v>0</v>
      </c>
      <c r="X82" s="218">
        <f t="shared" si="11"/>
        <v>0</v>
      </c>
      <c r="Y82" s="219">
        <f t="shared" si="11"/>
        <v>0</v>
      </c>
      <c r="Z82" s="219">
        <f t="shared" si="11"/>
        <v>0</v>
      </c>
      <c r="AA82" s="248">
        <f t="shared" si="11"/>
        <v>0</v>
      </c>
      <c r="AB82" s="248">
        <f t="shared" si="11"/>
        <v>0</v>
      </c>
      <c r="AC82" s="248">
        <f t="shared" si="11"/>
        <v>0</v>
      </c>
      <c r="AD82" s="248">
        <f t="shared" si="11"/>
        <v>0</v>
      </c>
      <c r="AE82" s="248">
        <f t="shared" si="11"/>
        <v>0</v>
      </c>
      <c r="AF82" s="248">
        <f t="shared" si="11"/>
        <v>0</v>
      </c>
      <c r="AG82" s="248">
        <f t="shared" si="11"/>
        <v>0</v>
      </c>
    </row>
    <row r="83" spans="1:33" x14ac:dyDescent="0.3">
      <c r="A83" s="239">
        <f t="shared" si="7"/>
        <v>43003</v>
      </c>
      <c r="B83" s="58"/>
      <c r="C83" s="59">
        <f t="shared" si="5"/>
        <v>0</v>
      </c>
      <c r="D83" s="219">
        <f t="shared" si="11"/>
        <v>0</v>
      </c>
      <c r="E83" s="219">
        <f t="shared" si="11"/>
        <v>0</v>
      </c>
      <c r="F83" s="218">
        <f t="shared" si="11"/>
        <v>0</v>
      </c>
      <c r="G83" s="218">
        <f t="shared" si="11"/>
        <v>0</v>
      </c>
      <c r="H83" s="218">
        <f t="shared" si="11"/>
        <v>0</v>
      </c>
      <c r="I83" s="218">
        <f t="shared" si="11"/>
        <v>0</v>
      </c>
      <c r="J83" s="218">
        <f t="shared" si="11"/>
        <v>0</v>
      </c>
      <c r="K83" s="219">
        <f t="shared" si="11"/>
        <v>0</v>
      </c>
      <c r="L83" s="219">
        <f t="shared" si="11"/>
        <v>0</v>
      </c>
      <c r="M83" s="218">
        <f t="shared" si="11"/>
        <v>0</v>
      </c>
      <c r="N83" s="218">
        <f t="shared" si="11"/>
        <v>0</v>
      </c>
      <c r="O83" s="218">
        <f t="shared" si="11"/>
        <v>0</v>
      </c>
      <c r="P83" s="218">
        <f t="shared" si="11"/>
        <v>0</v>
      </c>
      <c r="Q83" s="218">
        <f t="shared" si="11"/>
        <v>0</v>
      </c>
      <c r="R83" s="219">
        <f t="shared" si="11"/>
        <v>0</v>
      </c>
      <c r="S83" s="219">
        <f t="shared" si="11"/>
        <v>0</v>
      </c>
      <c r="T83" s="218">
        <f t="shared" si="11"/>
        <v>0</v>
      </c>
      <c r="U83" s="218">
        <f t="shared" si="11"/>
        <v>0</v>
      </c>
      <c r="V83" s="218">
        <f t="shared" si="11"/>
        <v>0</v>
      </c>
      <c r="W83" s="218">
        <f t="shared" si="11"/>
        <v>0</v>
      </c>
      <c r="X83" s="218">
        <f t="shared" si="11"/>
        <v>0</v>
      </c>
      <c r="Y83" s="219">
        <f t="shared" si="11"/>
        <v>0</v>
      </c>
      <c r="Z83" s="219">
        <f t="shared" si="11"/>
        <v>0</v>
      </c>
      <c r="AA83" s="248">
        <f t="shared" si="11"/>
        <v>0</v>
      </c>
      <c r="AB83" s="248">
        <f t="shared" si="11"/>
        <v>0</v>
      </c>
      <c r="AC83" s="248">
        <f t="shared" si="11"/>
        <v>0</v>
      </c>
      <c r="AD83" s="248">
        <f t="shared" si="11"/>
        <v>0</v>
      </c>
      <c r="AE83" s="248">
        <f t="shared" si="11"/>
        <v>0</v>
      </c>
      <c r="AF83" s="248">
        <f t="shared" si="11"/>
        <v>0</v>
      </c>
      <c r="AG83" s="248">
        <f t="shared" si="11"/>
        <v>0</v>
      </c>
    </row>
    <row r="84" spans="1:33" x14ac:dyDescent="0.3">
      <c r="A84" s="239">
        <f t="shared" si="7"/>
        <v>43010</v>
      </c>
      <c r="B84" s="58"/>
      <c r="C84" s="59">
        <f t="shared" si="5"/>
        <v>0</v>
      </c>
      <c r="D84" s="219">
        <f t="shared" si="11"/>
        <v>0</v>
      </c>
      <c r="E84" s="219">
        <f t="shared" si="11"/>
        <v>0</v>
      </c>
      <c r="F84" s="218">
        <f t="shared" si="11"/>
        <v>0</v>
      </c>
      <c r="G84" s="218">
        <f t="shared" si="11"/>
        <v>0</v>
      </c>
      <c r="H84" s="218">
        <f t="shared" si="11"/>
        <v>0</v>
      </c>
      <c r="I84" s="218">
        <f t="shared" si="11"/>
        <v>0</v>
      </c>
      <c r="J84" s="218">
        <f>J32*J136</f>
        <v>0</v>
      </c>
      <c r="K84" s="219">
        <f t="shared" si="11"/>
        <v>0</v>
      </c>
      <c r="L84" s="219">
        <f t="shared" si="11"/>
        <v>0</v>
      </c>
      <c r="M84" s="218">
        <f t="shared" si="11"/>
        <v>0</v>
      </c>
      <c r="N84" s="218">
        <f t="shared" si="11"/>
        <v>0</v>
      </c>
      <c r="O84" s="218">
        <f t="shared" si="11"/>
        <v>0</v>
      </c>
      <c r="P84" s="218">
        <f t="shared" si="11"/>
        <v>0</v>
      </c>
      <c r="Q84" s="218">
        <f t="shared" si="11"/>
        <v>0</v>
      </c>
      <c r="R84" s="219">
        <f t="shared" si="11"/>
        <v>0</v>
      </c>
      <c r="S84" s="219">
        <f t="shared" si="11"/>
        <v>0</v>
      </c>
      <c r="T84" s="218">
        <f t="shared" si="11"/>
        <v>0</v>
      </c>
      <c r="U84" s="218">
        <f t="shared" si="11"/>
        <v>0</v>
      </c>
      <c r="V84" s="218">
        <f t="shared" si="11"/>
        <v>0</v>
      </c>
      <c r="W84" s="218">
        <f t="shared" si="11"/>
        <v>0</v>
      </c>
      <c r="X84" s="218">
        <f t="shared" si="11"/>
        <v>0</v>
      </c>
      <c r="Y84" s="219">
        <f t="shared" si="11"/>
        <v>0</v>
      </c>
      <c r="Z84" s="219">
        <f t="shared" si="11"/>
        <v>0</v>
      </c>
      <c r="AA84" s="248">
        <f t="shared" si="11"/>
        <v>0</v>
      </c>
      <c r="AB84" s="248">
        <f t="shared" si="11"/>
        <v>0</v>
      </c>
      <c r="AC84" s="248">
        <f t="shared" si="11"/>
        <v>0</v>
      </c>
      <c r="AD84" s="248">
        <f t="shared" si="11"/>
        <v>0</v>
      </c>
      <c r="AE84" s="248">
        <f t="shared" si="11"/>
        <v>0</v>
      </c>
      <c r="AF84" s="248">
        <f t="shared" si="11"/>
        <v>0</v>
      </c>
      <c r="AG84" s="248">
        <f t="shared" si="11"/>
        <v>0</v>
      </c>
    </row>
    <row r="85" spans="1:33" outlineLevel="1" x14ac:dyDescent="0.3">
      <c r="A85" s="239">
        <f t="shared" si="7"/>
        <v>43017</v>
      </c>
      <c r="B85" s="58"/>
      <c r="C85" s="59">
        <f t="shared" si="5"/>
        <v>0</v>
      </c>
      <c r="D85" s="219">
        <f t="shared" si="11"/>
        <v>0</v>
      </c>
      <c r="E85" s="219">
        <f t="shared" si="11"/>
        <v>0</v>
      </c>
      <c r="F85" s="218">
        <f t="shared" si="11"/>
        <v>0</v>
      </c>
      <c r="G85" s="218">
        <f t="shared" si="11"/>
        <v>0</v>
      </c>
      <c r="H85" s="218">
        <f t="shared" si="11"/>
        <v>0</v>
      </c>
      <c r="I85" s="218">
        <f t="shared" si="11"/>
        <v>0</v>
      </c>
      <c r="J85" s="218">
        <f t="shared" si="11"/>
        <v>0</v>
      </c>
      <c r="K85" s="219">
        <f t="shared" si="11"/>
        <v>0</v>
      </c>
      <c r="L85" s="219">
        <f t="shared" si="11"/>
        <v>0</v>
      </c>
      <c r="M85" s="218">
        <f t="shared" si="11"/>
        <v>0</v>
      </c>
      <c r="N85" s="218">
        <f t="shared" si="11"/>
        <v>0</v>
      </c>
      <c r="O85" s="218">
        <f t="shared" si="11"/>
        <v>0</v>
      </c>
      <c r="P85" s="218">
        <f t="shared" si="11"/>
        <v>0</v>
      </c>
      <c r="Q85" s="218">
        <f t="shared" si="11"/>
        <v>0</v>
      </c>
      <c r="R85" s="219">
        <f t="shared" si="11"/>
        <v>0</v>
      </c>
      <c r="S85" s="219">
        <f t="shared" si="11"/>
        <v>0</v>
      </c>
      <c r="T85" s="218">
        <f t="shared" si="11"/>
        <v>0</v>
      </c>
      <c r="U85" s="218">
        <f t="shared" si="11"/>
        <v>0</v>
      </c>
      <c r="V85" s="218">
        <f t="shared" si="11"/>
        <v>0</v>
      </c>
      <c r="W85" s="218">
        <f t="shared" si="11"/>
        <v>0</v>
      </c>
      <c r="X85" s="218">
        <f t="shared" si="11"/>
        <v>0</v>
      </c>
      <c r="Y85" s="219">
        <f t="shared" si="11"/>
        <v>0</v>
      </c>
      <c r="Z85" s="219">
        <f t="shared" si="11"/>
        <v>0</v>
      </c>
      <c r="AA85" s="248">
        <f t="shared" si="11"/>
        <v>0</v>
      </c>
      <c r="AB85" s="248">
        <f t="shared" si="11"/>
        <v>0</v>
      </c>
      <c r="AC85" s="248">
        <f t="shared" si="11"/>
        <v>0</v>
      </c>
      <c r="AD85" s="248">
        <f t="shared" si="11"/>
        <v>0</v>
      </c>
      <c r="AE85" s="248">
        <f t="shared" si="11"/>
        <v>0</v>
      </c>
      <c r="AF85" s="248">
        <f t="shared" si="11"/>
        <v>0</v>
      </c>
      <c r="AG85" s="248">
        <f t="shared" si="11"/>
        <v>0</v>
      </c>
    </row>
    <row r="86" spans="1:33" outlineLevel="1" x14ac:dyDescent="0.3">
      <c r="A86" s="239">
        <f t="shared" si="7"/>
        <v>43024</v>
      </c>
      <c r="B86" s="58"/>
      <c r="C86" s="59">
        <f t="shared" si="5"/>
        <v>0</v>
      </c>
      <c r="D86" s="219">
        <f t="shared" si="11"/>
        <v>0</v>
      </c>
      <c r="E86" s="219">
        <f t="shared" si="11"/>
        <v>0</v>
      </c>
      <c r="F86" s="218">
        <f t="shared" si="11"/>
        <v>0</v>
      </c>
      <c r="G86" s="218">
        <f t="shared" si="11"/>
        <v>0</v>
      </c>
      <c r="H86" s="218">
        <f t="shared" si="11"/>
        <v>0</v>
      </c>
      <c r="I86" s="218">
        <f t="shared" si="11"/>
        <v>0</v>
      </c>
      <c r="J86" s="218">
        <f t="shared" si="11"/>
        <v>0</v>
      </c>
      <c r="K86" s="219">
        <f t="shared" si="11"/>
        <v>0</v>
      </c>
      <c r="L86" s="219">
        <f t="shared" ref="L86:AG86" si="12">L34*L138</f>
        <v>0</v>
      </c>
      <c r="M86" s="218">
        <f t="shared" si="12"/>
        <v>0</v>
      </c>
      <c r="N86" s="218">
        <f t="shared" si="12"/>
        <v>0</v>
      </c>
      <c r="O86" s="218">
        <f t="shared" si="12"/>
        <v>0</v>
      </c>
      <c r="P86" s="218">
        <f t="shared" si="12"/>
        <v>0</v>
      </c>
      <c r="Q86" s="218">
        <f t="shared" si="12"/>
        <v>0</v>
      </c>
      <c r="R86" s="219">
        <f t="shared" si="12"/>
        <v>0</v>
      </c>
      <c r="S86" s="219">
        <f t="shared" si="12"/>
        <v>0</v>
      </c>
      <c r="T86" s="218">
        <f t="shared" si="12"/>
        <v>0</v>
      </c>
      <c r="U86" s="218">
        <f t="shared" si="12"/>
        <v>0</v>
      </c>
      <c r="V86" s="218">
        <f t="shared" si="12"/>
        <v>0</v>
      </c>
      <c r="W86" s="218">
        <f t="shared" si="12"/>
        <v>0</v>
      </c>
      <c r="X86" s="218">
        <f t="shared" si="12"/>
        <v>0</v>
      </c>
      <c r="Y86" s="219">
        <f t="shared" si="12"/>
        <v>0</v>
      </c>
      <c r="Z86" s="219">
        <f t="shared" si="12"/>
        <v>0</v>
      </c>
      <c r="AA86" s="248">
        <f t="shared" si="12"/>
        <v>0</v>
      </c>
      <c r="AB86" s="248">
        <f t="shared" si="12"/>
        <v>0</v>
      </c>
      <c r="AC86" s="248">
        <f t="shared" si="12"/>
        <v>0</v>
      </c>
      <c r="AD86" s="248">
        <f t="shared" si="12"/>
        <v>0</v>
      </c>
      <c r="AE86" s="248">
        <f t="shared" si="12"/>
        <v>0</v>
      </c>
      <c r="AF86" s="248">
        <f t="shared" si="12"/>
        <v>0</v>
      </c>
      <c r="AG86" s="248">
        <f t="shared" si="12"/>
        <v>0</v>
      </c>
    </row>
    <row r="87" spans="1:33" outlineLevel="1" x14ac:dyDescent="0.3">
      <c r="A87" s="239">
        <f t="shared" si="7"/>
        <v>43031</v>
      </c>
      <c r="B87" s="58"/>
      <c r="C87" s="59">
        <f t="shared" si="5"/>
        <v>0</v>
      </c>
      <c r="D87" s="219">
        <f t="shared" ref="D87:AG92" si="13">D35*D139</f>
        <v>0</v>
      </c>
      <c r="E87" s="219">
        <f t="shared" si="13"/>
        <v>0</v>
      </c>
      <c r="F87" s="218">
        <f t="shared" si="13"/>
        <v>0</v>
      </c>
      <c r="G87" s="218">
        <f t="shared" si="13"/>
        <v>0</v>
      </c>
      <c r="H87" s="218">
        <f t="shared" si="13"/>
        <v>0</v>
      </c>
      <c r="I87" s="218">
        <f t="shared" si="13"/>
        <v>0</v>
      </c>
      <c r="J87" s="218">
        <f t="shared" si="13"/>
        <v>0</v>
      </c>
      <c r="K87" s="219">
        <f t="shared" si="13"/>
        <v>0</v>
      </c>
      <c r="L87" s="219">
        <f t="shared" si="13"/>
        <v>0</v>
      </c>
      <c r="M87" s="218">
        <f t="shared" si="13"/>
        <v>0</v>
      </c>
      <c r="N87" s="218">
        <f t="shared" si="13"/>
        <v>0</v>
      </c>
      <c r="O87" s="218">
        <f t="shared" si="13"/>
        <v>0</v>
      </c>
      <c r="P87" s="218">
        <f t="shared" si="13"/>
        <v>0</v>
      </c>
      <c r="Q87" s="218">
        <f t="shared" si="13"/>
        <v>0</v>
      </c>
      <c r="R87" s="219">
        <f t="shared" si="13"/>
        <v>0</v>
      </c>
      <c r="S87" s="219">
        <f t="shared" si="13"/>
        <v>0</v>
      </c>
      <c r="T87" s="218">
        <f t="shared" si="13"/>
        <v>0</v>
      </c>
      <c r="U87" s="218">
        <f t="shared" si="13"/>
        <v>0</v>
      </c>
      <c r="V87" s="218">
        <f t="shared" si="13"/>
        <v>0</v>
      </c>
      <c r="W87" s="218">
        <f t="shared" si="13"/>
        <v>0</v>
      </c>
      <c r="X87" s="218">
        <f t="shared" si="13"/>
        <v>0</v>
      </c>
      <c r="Y87" s="219">
        <f t="shared" si="13"/>
        <v>0</v>
      </c>
      <c r="Z87" s="219">
        <f t="shared" si="13"/>
        <v>0</v>
      </c>
      <c r="AA87" s="248">
        <f t="shared" si="13"/>
        <v>0</v>
      </c>
      <c r="AB87" s="248">
        <f t="shared" si="13"/>
        <v>0</v>
      </c>
      <c r="AC87" s="248">
        <f t="shared" si="13"/>
        <v>0</v>
      </c>
      <c r="AD87" s="248">
        <f t="shared" si="13"/>
        <v>0</v>
      </c>
      <c r="AE87" s="248">
        <f t="shared" si="13"/>
        <v>0</v>
      </c>
      <c r="AF87" s="248">
        <f t="shared" si="13"/>
        <v>0</v>
      </c>
      <c r="AG87" s="248">
        <f t="shared" si="13"/>
        <v>0</v>
      </c>
    </row>
    <row r="88" spans="1:33" outlineLevel="1" x14ac:dyDescent="0.3">
      <c r="A88" s="239">
        <f t="shared" si="7"/>
        <v>43038</v>
      </c>
      <c r="B88" s="58"/>
      <c r="C88" s="59">
        <f t="shared" si="5"/>
        <v>0</v>
      </c>
      <c r="D88" s="219">
        <f t="shared" si="13"/>
        <v>0</v>
      </c>
      <c r="E88" s="219">
        <f t="shared" si="13"/>
        <v>0</v>
      </c>
      <c r="F88" s="218">
        <f t="shared" si="13"/>
        <v>0</v>
      </c>
      <c r="G88" s="218">
        <f t="shared" si="13"/>
        <v>0</v>
      </c>
      <c r="H88" s="218">
        <f t="shared" si="13"/>
        <v>0</v>
      </c>
      <c r="I88" s="218">
        <f t="shared" si="13"/>
        <v>0</v>
      </c>
      <c r="J88" s="218">
        <f t="shared" si="13"/>
        <v>0</v>
      </c>
      <c r="K88" s="219">
        <f t="shared" si="13"/>
        <v>0</v>
      </c>
      <c r="L88" s="219">
        <f t="shared" si="13"/>
        <v>0</v>
      </c>
      <c r="M88" s="218">
        <f t="shared" si="13"/>
        <v>0</v>
      </c>
      <c r="N88" s="218">
        <f t="shared" si="13"/>
        <v>0</v>
      </c>
      <c r="O88" s="218">
        <f t="shared" si="13"/>
        <v>0</v>
      </c>
      <c r="P88" s="218">
        <f t="shared" si="13"/>
        <v>0</v>
      </c>
      <c r="Q88" s="218">
        <f t="shared" si="13"/>
        <v>0</v>
      </c>
      <c r="R88" s="219">
        <f t="shared" si="13"/>
        <v>0</v>
      </c>
      <c r="S88" s="219">
        <f t="shared" si="13"/>
        <v>0</v>
      </c>
      <c r="T88" s="218">
        <f t="shared" si="13"/>
        <v>0</v>
      </c>
      <c r="U88" s="218">
        <f t="shared" si="13"/>
        <v>0</v>
      </c>
      <c r="V88" s="218">
        <f t="shared" si="13"/>
        <v>0</v>
      </c>
      <c r="W88" s="218">
        <f t="shared" si="13"/>
        <v>0</v>
      </c>
      <c r="X88" s="218">
        <f t="shared" si="13"/>
        <v>0</v>
      </c>
      <c r="Y88" s="219">
        <f t="shared" si="13"/>
        <v>0</v>
      </c>
      <c r="Z88" s="219">
        <f t="shared" si="13"/>
        <v>0</v>
      </c>
      <c r="AA88" s="248">
        <f t="shared" si="13"/>
        <v>0</v>
      </c>
      <c r="AB88" s="248">
        <f t="shared" si="13"/>
        <v>0</v>
      </c>
      <c r="AC88" s="248">
        <f t="shared" si="13"/>
        <v>0</v>
      </c>
      <c r="AD88" s="248">
        <f t="shared" si="13"/>
        <v>0</v>
      </c>
      <c r="AE88" s="248">
        <f t="shared" si="13"/>
        <v>0</v>
      </c>
      <c r="AF88" s="248">
        <f t="shared" si="13"/>
        <v>0</v>
      </c>
      <c r="AG88" s="248">
        <f t="shared" si="13"/>
        <v>0</v>
      </c>
    </row>
    <row r="89" spans="1:33" outlineLevel="1" x14ac:dyDescent="0.3">
      <c r="A89" s="239">
        <f t="shared" si="7"/>
        <v>43045</v>
      </c>
      <c r="B89" s="58"/>
      <c r="C89" s="59">
        <f t="shared" si="5"/>
        <v>0</v>
      </c>
      <c r="D89" s="219">
        <f t="shared" si="13"/>
        <v>0</v>
      </c>
      <c r="E89" s="219">
        <f t="shared" si="13"/>
        <v>0</v>
      </c>
      <c r="F89" s="218">
        <f t="shared" si="13"/>
        <v>0</v>
      </c>
      <c r="G89" s="218">
        <f t="shared" si="13"/>
        <v>0</v>
      </c>
      <c r="H89" s="218">
        <f t="shared" si="13"/>
        <v>0</v>
      </c>
      <c r="I89" s="218">
        <f t="shared" si="13"/>
        <v>0</v>
      </c>
      <c r="J89" s="218">
        <f t="shared" si="13"/>
        <v>0</v>
      </c>
      <c r="K89" s="219">
        <f t="shared" si="13"/>
        <v>0</v>
      </c>
      <c r="L89" s="219">
        <f t="shared" si="13"/>
        <v>0</v>
      </c>
      <c r="M89" s="218">
        <f t="shared" si="13"/>
        <v>0</v>
      </c>
      <c r="N89" s="218">
        <f t="shared" si="13"/>
        <v>0</v>
      </c>
      <c r="O89" s="218">
        <f t="shared" si="13"/>
        <v>0</v>
      </c>
      <c r="P89" s="218">
        <f t="shared" si="13"/>
        <v>0</v>
      </c>
      <c r="Q89" s="218">
        <f t="shared" si="13"/>
        <v>0</v>
      </c>
      <c r="R89" s="219">
        <f t="shared" si="13"/>
        <v>0</v>
      </c>
      <c r="S89" s="219">
        <f t="shared" si="13"/>
        <v>0</v>
      </c>
      <c r="T89" s="218">
        <f t="shared" si="13"/>
        <v>0</v>
      </c>
      <c r="U89" s="218">
        <f t="shared" si="13"/>
        <v>0</v>
      </c>
      <c r="V89" s="218">
        <f t="shared" si="13"/>
        <v>0</v>
      </c>
      <c r="W89" s="218">
        <f t="shared" si="13"/>
        <v>0</v>
      </c>
      <c r="X89" s="218">
        <f t="shared" si="13"/>
        <v>0</v>
      </c>
      <c r="Y89" s="219">
        <f t="shared" si="13"/>
        <v>0</v>
      </c>
      <c r="Z89" s="219">
        <f t="shared" si="13"/>
        <v>0</v>
      </c>
      <c r="AA89" s="248">
        <f t="shared" si="13"/>
        <v>0</v>
      </c>
      <c r="AB89" s="248">
        <f t="shared" si="13"/>
        <v>0</v>
      </c>
      <c r="AC89" s="248">
        <f t="shared" si="13"/>
        <v>0</v>
      </c>
      <c r="AD89" s="248">
        <f t="shared" si="13"/>
        <v>0</v>
      </c>
      <c r="AE89" s="248">
        <f t="shared" si="13"/>
        <v>0</v>
      </c>
      <c r="AF89" s="248">
        <f t="shared" si="13"/>
        <v>0</v>
      </c>
      <c r="AG89" s="248">
        <f t="shared" si="13"/>
        <v>0</v>
      </c>
    </row>
    <row r="90" spans="1:33" outlineLevel="1" x14ac:dyDescent="0.3">
      <c r="A90" s="239">
        <f t="shared" si="7"/>
        <v>43052</v>
      </c>
      <c r="B90" s="58"/>
      <c r="C90" s="59">
        <f t="shared" si="5"/>
        <v>0</v>
      </c>
      <c r="D90" s="219">
        <f t="shared" si="13"/>
        <v>0</v>
      </c>
      <c r="E90" s="219">
        <f t="shared" si="13"/>
        <v>0</v>
      </c>
      <c r="F90" s="218">
        <f t="shared" si="13"/>
        <v>0</v>
      </c>
      <c r="G90" s="218">
        <f t="shared" si="13"/>
        <v>0</v>
      </c>
      <c r="H90" s="218">
        <f t="shared" si="13"/>
        <v>0</v>
      </c>
      <c r="I90" s="218">
        <f t="shared" si="13"/>
        <v>0</v>
      </c>
      <c r="J90" s="218">
        <f t="shared" si="13"/>
        <v>0</v>
      </c>
      <c r="K90" s="219">
        <f t="shared" si="13"/>
        <v>0</v>
      </c>
      <c r="L90" s="219">
        <f t="shared" si="13"/>
        <v>0</v>
      </c>
      <c r="M90" s="218">
        <f t="shared" si="13"/>
        <v>0</v>
      </c>
      <c r="N90" s="218">
        <f t="shared" si="13"/>
        <v>0</v>
      </c>
      <c r="O90" s="218">
        <f t="shared" si="13"/>
        <v>0</v>
      </c>
      <c r="P90" s="218">
        <f t="shared" si="13"/>
        <v>0</v>
      </c>
      <c r="Q90" s="218">
        <f t="shared" si="13"/>
        <v>0</v>
      </c>
      <c r="R90" s="219">
        <f t="shared" si="13"/>
        <v>0</v>
      </c>
      <c r="S90" s="219">
        <f t="shared" si="13"/>
        <v>0</v>
      </c>
      <c r="T90" s="218">
        <f t="shared" si="13"/>
        <v>0</v>
      </c>
      <c r="U90" s="218">
        <f t="shared" si="13"/>
        <v>0</v>
      </c>
      <c r="V90" s="218">
        <f t="shared" si="13"/>
        <v>0</v>
      </c>
      <c r="W90" s="218">
        <f t="shared" si="13"/>
        <v>0</v>
      </c>
      <c r="X90" s="218">
        <f t="shared" si="13"/>
        <v>0</v>
      </c>
      <c r="Y90" s="219">
        <f t="shared" si="13"/>
        <v>0</v>
      </c>
      <c r="Z90" s="219">
        <f t="shared" si="13"/>
        <v>0</v>
      </c>
      <c r="AA90" s="248">
        <f t="shared" si="13"/>
        <v>0</v>
      </c>
      <c r="AB90" s="248">
        <f t="shared" si="13"/>
        <v>0</v>
      </c>
      <c r="AC90" s="248">
        <f t="shared" si="13"/>
        <v>0</v>
      </c>
      <c r="AD90" s="248">
        <f t="shared" si="13"/>
        <v>0</v>
      </c>
      <c r="AE90" s="248">
        <f t="shared" si="13"/>
        <v>0</v>
      </c>
      <c r="AF90" s="248">
        <f t="shared" si="13"/>
        <v>0</v>
      </c>
      <c r="AG90" s="248">
        <f t="shared" si="13"/>
        <v>0</v>
      </c>
    </row>
    <row r="91" spans="1:33" outlineLevel="1" x14ac:dyDescent="0.3">
      <c r="A91" s="239">
        <f t="shared" si="7"/>
        <v>43059</v>
      </c>
      <c r="B91" s="58"/>
      <c r="C91" s="59">
        <f t="shared" si="5"/>
        <v>0</v>
      </c>
      <c r="D91" s="219">
        <f t="shared" si="13"/>
        <v>0</v>
      </c>
      <c r="E91" s="219">
        <f t="shared" si="13"/>
        <v>0</v>
      </c>
      <c r="F91" s="218">
        <f t="shared" si="13"/>
        <v>0</v>
      </c>
      <c r="G91" s="218">
        <f t="shared" si="13"/>
        <v>0</v>
      </c>
      <c r="H91" s="218">
        <f t="shared" si="13"/>
        <v>0</v>
      </c>
      <c r="I91" s="218">
        <f t="shared" si="13"/>
        <v>0</v>
      </c>
      <c r="J91" s="218">
        <f t="shared" si="13"/>
        <v>0</v>
      </c>
      <c r="K91" s="219">
        <f t="shared" si="13"/>
        <v>0</v>
      </c>
      <c r="L91" s="219">
        <f t="shared" si="13"/>
        <v>0</v>
      </c>
      <c r="M91" s="218">
        <f t="shared" si="13"/>
        <v>0</v>
      </c>
      <c r="N91" s="218">
        <f t="shared" si="13"/>
        <v>0</v>
      </c>
      <c r="O91" s="218">
        <f t="shared" si="13"/>
        <v>0</v>
      </c>
      <c r="P91" s="218">
        <f t="shared" si="13"/>
        <v>0</v>
      </c>
      <c r="Q91" s="218">
        <f t="shared" si="13"/>
        <v>0</v>
      </c>
      <c r="R91" s="219">
        <f t="shared" si="13"/>
        <v>0</v>
      </c>
      <c r="S91" s="219">
        <f t="shared" si="13"/>
        <v>0</v>
      </c>
      <c r="T91" s="218">
        <f t="shared" si="13"/>
        <v>0</v>
      </c>
      <c r="U91" s="218">
        <f t="shared" si="13"/>
        <v>0</v>
      </c>
      <c r="V91" s="218">
        <f t="shared" si="13"/>
        <v>0</v>
      </c>
      <c r="W91" s="218">
        <f t="shared" si="13"/>
        <v>0</v>
      </c>
      <c r="X91" s="218">
        <f t="shared" si="13"/>
        <v>0</v>
      </c>
      <c r="Y91" s="219">
        <f t="shared" si="13"/>
        <v>0</v>
      </c>
      <c r="Z91" s="219">
        <f t="shared" si="13"/>
        <v>0</v>
      </c>
      <c r="AA91" s="248">
        <f t="shared" si="13"/>
        <v>0</v>
      </c>
      <c r="AB91" s="248">
        <f t="shared" si="13"/>
        <v>0</v>
      </c>
      <c r="AC91" s="248">
        <f t="shared" si="13"/>
        <v>0</v>
      </c>
      <c r="AD91" s="248">
        <f t="shared" si="13"/>
        <v>0</v>
      </c>
      <c r="AE91" s="248">
        <f t="shared" si="13"/>
        <v>0</v>
      </c>
      <c r="AF91" s="248">
        <f t="shared" si="13"/>
        <v>0</v>
      </c>
      <c r="AG91" s="248">
        <f t="shared" si="13"/>
        <v>0</v>
      </c>
    </row>
    <row r="92" spans="1:33" outlineLevel="1" x14ac:dyDescent="0.3">
      <c r="A92" s="240">
        <f t="shared" si="7"/>
        <v>43066</v>
      </c>
      <c r="B92" s="58"/>
      <c r="C92" s="59">
        <f t="shared" si="5"/>
        <v>0</v>
      </c>
      <c r="D92" s="219">
        <f t="shared" si="13"/>
        <v>0</v>
      </c>
      <c r="E92" s="219">
        <f t="shared" si="13"/>
        <v>0</v>
      </c>
      <c r="F92" s="222">
        <f t="shared" si="13"/>
        <v>0</v>
      </c>
      <c r="G92" s="222">
        <f t="shared" si="13"/>
        <v>0</v>
      </c>
      <c r="H92" s="222">
        <f t="shared" si="13"/>
        <v>0</v>
      </c>
      <c r="I92" s="222">
        <f t="shared" si="13"/>
        <v>0</v>
      </c>
      <c r="J92" s="222">
        <f t="shared" si="13"/>
        <v>0</v>
      </c>
      <c r="K92" s="219">
        <f t="shared" si="13"/>
        <v>0</v>
      </c>
      <c r="L92" s="219">
        <f t="shared" si="13"/>
        <v>0</v>
      </c>
      <c r="M92" s="222">
        <f t="shared" si="13"/>
        <v>0</v>
      </c>
      <c r="N92" s="222">
        <f t="shared" si="13"/>
        <v>0</v>
      </c>
      <c r="O92" s="222">
        <f t="shared" si="13"/>
        <v>0</v>
      </c>
      <c r="P92" s="222">
        <f t="shared" si="13"/>
        <v>0</v>
      </c>
      <c r="Q92" s="222">
        <f t="shared" si="13"/>
        <v>0</v>
      </c>
      <c r="R92" s="219">
        <f t="shared" si="13"/>
        <v>0</v>
      </c>
      <c r="S92" s="219">
        <f t="shared" si="13"/>
        <v>0</v>
      </c>
      <c r="T92" s="222">
        <f t="shared" si="13"/>
        <v>0</v>
      </c>
      <c r="U92" s="222">
        <f t="shared" si="13"/>
        <v>0</v>
      </c>
      <c r="V92" s="222">
        <f t="shared" si="13"/>
        <v>0</v>
      </c>
      <c r="W92" s="222">
        <f t="shared" si="13"/>
        <v>0</v>
      </c>
      <c r="X92" s="222">
        <f t="shared" si="13"/>
        <v>0</v>
      </c>
      <c r="Y92" s="219">
        <f t="shared" si="13"/>
        <v>0</v>
      </c>
      <c r="Z92" s="219">
        <f t="shared" si="13"/>
        <v>0</v>
      </c>
      <c r="AA92" s="248">
        <f t="shared" si="13"/>
        <v>0</v>
      </c>
      <c r="AB92" s="248">
        <f t="shared" si="13"/>
        <v>0</v>
      </c>
      <c r="AC92" s="250">
        <f t="shared" si="13"/>
        <v>0</v>
      </c>
      <c r="AD92" s="250">
        <f t="shared" si="13"/>
        <v>0</v>
      </c>
      <c r="AE92" s="250">
        <f t="shared" si="13"/>
        <v>0</v>
      </c>
      <c r="AF92" s="250">
        <f t="shared" si="13"/>
        <v>0</v>
      </c>
      <c r="AG92" s="250">
        <f t="shared" si="13"/>
        <v>0</v>
      </c>
    </row>
    <row r="93" spans="1:33" x14ac:dyDescent="0.3">
      <c r="A93" s="57"/>
      <c r="B93" s="38"/>
      <c r="C93" s="67">
        <f>SUM(C79:C92)</f>
        <v>0</v>
      </c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</row>
    <row r="94" spans="1:33" ht="15.6" x14ac:dyDescent="0.3">
      <c r="C94" s="283">
        <f>C93-C60</f>
        <v>-56389</v>
      </c>
    </row>
    <row r="95" spans="1:33" ht="15.6" x14ac:dyDescent="0.3">
      <c r="C95" s="284"/>
    </row>
    <row r="96" spans="1:33" x14ac:dyDescent="0.3">
      <c r="C96" s="68">
        <f t="shared" ref="C96:T96" si="14">C44</f>
        <v>42975</v>
      </c>
      <c r="D96" s="68">
        <f t="shared" si="14"/>
        <v>42982</v>
      </c>
      <c r="E96" s="68">
        <f t="shared" si="14"/>
        <v>42989</v>
      </c>
      <c r="F96" s="68">
        <f t="shared" si="14"/>
        <v>42996</v>
      </c>
      <c r="G96" s="68">
        <f t="shared" si="14"/>
        <v>43003</v>
      </c>
      <c r="H96" s="68">
        <f t="shared" si="14"/>
        <v>43010</v>
      </c>
      <c r="I96" s="68">
        <f t="shared" si="14"/>
        <v>43017</v>
      </c>
      <c r="J96" s="68">
        <f t="shared" si="14"/>
        <v>43024</v>
      </c>
      <c r="K96" s="68">
        <f t="shared" si="14"/>
        <v>43031</v>
      </c>
      <c r="L96" s="68">
        <f t="shared" si="14"/>
        <v>43038</v>
      </c>
      <c r="M96" s="68">
        <f t="shared" si="14"/>
        <v>43045</v>
      </c>
      <c r="N96" s="68">
        <f t="shared" si="14"/>
        <v>43052</v>
      </c>
      <c r="O96" s="68">
        <f t="shared" si="14"/>
        <v>43059</v>
      </c>
      <c r="P96" s="68">
        <f t="shared" si="14"/>
        <v>43066</v>
      </c>
      <c r="Q96" s="68">
        <f t="shared" si="14"/>
        <v>43073</v>
      </c>
      <c r="R96" s="68">
        <f t="shared" si="14"/>
        <v>43080</v>
      </c>
      <c r="S96" s="68">
        <f t="shared" si="14"/>
        <v>43087</v>
      </c>
      <c r="T96" s="68">
        <f t="shared" si="14"/>
        <v>43094</v>
      </c>
      <c r="U96" s="69"/>
      <c r="V96" s="69"/>
    </row>
    <row r="97" spans="1:33" x14ac:dyDescent="0.3">
      <c r="A97" s="451" t="s">
        <v>30</v>
      </c>
      <c r="B97" s="451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106"/>
      <c r="V97" s="106"/>
    </row>
    <row r="98" spans="1:33" x14ac:dyDescent="0.3">
      <c r="A98" s="447" t="s">
        <v>31</v>
      </c>
      <c r="B98" s="448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90"/>
      <c r="U98" s="106"/>
      <c r="V98" s="106"/>
    </row>
    <row r="99" spans="1:33" x14ac:dyDescent="0.3">
      <c r="A99" s="447" t="s">
        <v>32</v>
      </c>
      <c r="B99" s="448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90"/>
      <c r="U99" s="106"/>
      <c r="V99" s="106"/>
    </row>
    <row r="100" spans="1:33" x14ac:dyDescent="0.3">
      <c r="A100" s="447" t="s">
        <v>33</v>
      </c>
      <c r="B100" s="448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90"/>
      <c r="U100" s="106"/>
      <c r="V100" s="106"/>
    </row>
    <row r="101" spans="1:33" x14ac:dyDescent="0.3">
      <c r="A101" s="447" t="s">
        <v>34</v>
      </c>
      <c r="B101" s="448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90"/>
      <c r="U101" s="106"/>
      <c r="V101" s="106"/>
    </row>
    <row r="102" spans="1:33" x14ac:dyDescent="0.3">
      <c r="A102" s="447" t="s">
        <v>35</v>
      </c>
      <c r="B102" s="448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90"/>
      <c r="U102" s="106"/>
      <c r="V102" s="106"/>
    </row>
    <row r="103" spans="1:33" x14ac:dyDescent="0.3">
      <c r="A103" s="447" t="s">
        <v>36</v>
      </c>
      <c r="B103" s="448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90"/>
      <c r="U103" s="106"/>
      <c r="V103" s="106"/>
    </row>
    <row r="104" spans="1:33" x14ac:dyDescent="0.3">
      <c r="A104" s="447" t="s">
        <v>37</v>
      </c>
      <c r="B104" s="448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90"/>
      <c r="U104" s="106"/>
      <c r="V104" s="106"/>
    </row>
    <row r="105" spans="1:33" x14ac:dyDescent="0.3">
      <c r="A105" s="447" t="s">
        <v>38</v>
      </c>
      <c r="B105" s="448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90"/>
      <c r="U105" s="106"/>
      <c r="V105" s="106"/>
    </row>
    <row r="106" spans="1:33" x14ac:dyDescent="0.3">
      <c r="A106" s="447" t="s">
        <v>39</v>
      </c>
      <c r="B106" s="448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106"/>
      <c r="V106" s="106"/>
    </row>
    <row r="107" spans="1:33" x14ac:dyDescent="0.3">
      <c r="A107" s="447" t="s">
        <v>40</v>
      </c>
      <c r="B107" s="448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106"/>
      <c r="V107" s="106"/>
    </row>
    <row r="108" spans="1:33" x14ac:dyDescent="0.3">
      <c r="A108" s="449" t="s">
        <v>44</v>
      </c>
      <c r="B108" s="450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1"/>
      <c r="N108" s="91"/>
      <c r="O108" s="91"/>
      <c r="P108" s="91"/>
      <c r="Q108" s="91"/>
      <c r="R108" s="91"/>
      <c r="S108" s="91"/>
      <c r="T108" s="91"/>
      <c r="U108" s="106"/>
      <c r="V108" s="106"/>
    </row>
    <row r="109" spans="1:33" x14ac:dyDescent="0.3">
      <c r="U109" s="107"/>
      <c r="V109" s="107"/>
    </row>
    <row r="110" spans="1:33" x14ac:dyDescent="0.3">
      <c r="A110" s="85" t="s">
        <v>42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</row>
    <row r="111" spans="1:33" s="50" customFormat="1" ht="28.8" x14ac:dyDescent="0.3">
      <c r="A111" s="86"/>
      <c r="B111" s="49" t="s">
        <v>27</v>
      </c>
      <c r="C111" s="49" t="s">
        <v>28</v>
      </c>
      <c r="D111" s="48">
        <v>1</v>
      </c>
      <c r="E111" s="48">
        <v>2</v>
      </c>
      <c r="F111" s="48">
        <v>3</v>
      </c>
      <c r="G111" s="48">
        <v>4</v>
      </c>
      <c r="H111" s="48">
        <v>5</v>
      </c>
      <c r="I111" s="48">
        <v>6</v>
      </c>
      <c r="J111" s="48">
        <v>7</v>
      </c>
      <c r="K111" s="48">
        <v>8</v>
      </c>
      <c r="L111" s="48">
        <v>9</v>
      </c>
      <c r="M111" s="48">
        <v>10</v>
      </c>
      <c r="N111" s="48">
        <v>11</v>
      </c>
      <c r="O111" s="48">
        <v>12</v>
      </c>
      <c r="P111" s="48">
        <v>13</v>
      </c>
      <c r="Q111" s="48">
        <v>14</v>
      </c>
      <c r="R111" s="48">
        <v>15</v>
      </c>
      <c r="S111" s="48">
        <v>16</v>
      </c>
      <c r="T111" s="48">
        <v>17</v>
      </c>
      <c r="U111" s="48">
        <v>18</v>
      </c>
      <c r="V111" s="48">
        <v>19</v>
      </c>
      <c r="W111" s="48">
        <v>20</v>
      </c>
      <c r="X111" s="48">
        <v>21</v>
      </c>
      <c r="Y111" s="48">
        <v>22</v>
      </c>
      <c r="Z111" s="48">
        <v>23</v>
      </c>
      <c r="AA111" s="48">
        <v>24</v>
      </c>
      <c r="AB111" s="48">
        <v>25</v>
      </c>
      <c r="AC111" s="48">
        <v>26</v>
      </c>
      <c r="AD111" s="48">
        <v>27</v>
      </c>
      <c r="AE111" s="48">
        <v>28</v>
      </c>
      <c r="AF111" s="48">
        <v>29</v>
      </c>
      <c r="AG111" s="48">
        <v>30</v>
      </c>
    </row>
    <row r="112" spans="1:33" s="92" customFormat="1" x14ac:dyDescent="0.3">
      <c r="A112" s="51" t="s">
        <v>29</v>
      </c>
      <c r="B112" s="52"/>
      <c r="C112" s="53">
        <f>C60/C8</f>
        <v>108.23224568138195</v>
      </c>
      <c r="D112" s="55">
        <v>99</v>
      </c>
      <c r="E112" s="55">
        <v>99</v>
      </c>
      <c r="F112" s="55">
        <v>98</v>
      </c>
      <c r="G112" s="55">
        <v>98</v>
      </c>
      <c r="H112" s="55">
        <v>98</v>
      </c>
      <c r="I112" s="55">
        <v>98</v>
      </c>
      <c r="J112" s="55">
        <v>109</v>
      </c>
      <c r="K112" s="55">
        <v>129</v>
      </c>
      <c r="L112" s="55">
        <v>129</v>
      </c>
      <c r="M112" s="55">
        <v>118</v>
      </c>
      <c r="N112" s="55">
        <v>118</v>
      </c>
      <c r="O112" s="55">
        <v>118</v>
      </c>
      <c r="P112" s="55">
        <v>118</v>
      </c>
      <c r="Q112" s="55">
        <v>118</v>
      </c>
      <c r="R112" s="55">
        <v>129</v>
      </c>
      <c r="S112" s="55">
        <v>129</v>
      </c>
      <c r="T112" s="55">
        <v>103</v>
      </c>
      <c r="U112" s="55">
        <v>103</v>
      </c>
      <c r="V112" s="55">
        <v>103</v>
      </c>
      <c r="W112" s="55">
        <v>103</v>
      </c>
      <c r="X112" s="55">
        <v>103</v>
      </c>
      <c r="Y112" s="55">
        <v>108</v>
      </c>
      <c r="Z112" s="55">
        <v>108</v>
      </c>
      <c r="AA112" s="55"/>
      <c r="AB112" s="55"/>
      <c r="AC112" s="55"/>
      <c r="AD112" s="55"/>
      <c r="AE112" s="55"/>
      <c r="AF112" s="55"/>
      <c r="AG112" s="55"/>
    </row>
    <row r="113" spans="1:33" hidden="1" x14ac:dyDescent="0.3">
      <c r="A113" s="57">
        <f t="shared" ref="A113:A144" si="15">+A61</f>
        <v>42102</v>
      </c>
      <c r="B113" s="58"/>
      <c r="C113" s="59">
        <f t="shared" ref="C113:C144" si="16">IF(C9=0,0,C61/C9)</f>
        <v>166.24238897795595</v>
      </c>
      <c r="D113" s="61">
        <v>0</v>
      </c>
      <c r="E113" s="63">
        <v>0</v>
      </c>
      <c r="F113" s="63">
        <v>74.311700000000002</v>
      </c>
      <c r="G113" s="61">
        <v>74.311700000000002</v>
      </c>
      <c r="H113" s="61">
        <v>74.311700000000002</v>
      </c>
      <c r="I113" s="62">
        <v>130</v>
      </c>
      <c r="J113" s="62">
        <v>90</v>
      </c>
      <c r="K113" s="61">
        <v>90</v>
      </c>
      <c r="L113" s="63">
        <v>90</v>
      </c>
      <c r="M113" s="63">
        <v>83.4</v>
      </c>
      <c r="N113" s="61">
        <v>102.35</v>
      </c>
      <c r="O113" s="61">
        <v>108.675</v>
      </c>
      <c r="P113" s="62">
        <v>83.4</v>
      </c>
      <c r="Q113" s="62">
        <v>85.05</v>
      </c>
      <c r="R113" s="61">
        <v>85.05</v>
      </c>
      <c r="S113" s="63">
        <v>138.75</v>
      </c>
      <c r="T113" s="63">
        <v>126.7941</v>
      </c>
      <c r="U113" s="61">
        <v>138.21209999999999</v>
      </c>
      <c r="V113" s="61">
        <v>272.90300000000002</v>
      </c>
      <c r="W113" s="62">
        <v>300.5231</v>
      </c>
      <c r="X113" s="62">
        <v>300.5231</v>
      </c>
      <c r="Y113" s="61">
        <v>297.62860000000001</v>
      </c>
      <c r="Z113" s="63">
        <v>293.36</v>
      </c>
      <c r="AA113" s="63">
        <v>293.36</v>
      </c>
      <c r="AB113" s="61">
        <v>313.8</v>
      </c>
      <c r="AC113" s="61">
        <v>495.5</v>
      </c>
      <c r="AD113" s="62">
        <v>365.69229999999999</v>
      </c>
      <c r="AE113" s="62">
        <v>358.78059999999999</v>
      </c>
      <c r="AF113" s="61">
        <v>367.90249999999997</v>
      </c>
      <c r="AG113" s="63">
        <v>367.90249999999997</v>
      </c>
    </row>
    <row r="114" spans="1:33" hidden="1" x14ac:dyDescent="0.3">
      <c r="A114" s="57">
        <f t="shared" si="15"/>
        <v>42123</v>
      </c>
      <c r="B114" s="58"/>
      <c r="C114" s="282">
        <f t="shared" si="16"/>
        <v>168.56606985294115</v>
      </c>
      <c r="D114" s="61">
        <v>110</v>
      </c>
      <c r="E114" s="63">
        <v>110</v>
      </c>
      <c r="F114" s="63">
        <v>74.769199999999998</v>
      </c>
      <c r="G114" s="61">
        <v>75.089699999999993</v>
      </c>
      <c r="H114" s="61">
        <v>75.089699999999993</v>
      </c>
      <c r="I114" s="62">
        <v>123.33329999999999</v>
      </c>
      <c r="J114" s="62">
        <v>100</v>
      </c>
      <c r="K114" s="61">
        <v>96.666700000000006</v>
      </c>
      <c r="L114" s="63">
        <v>96.666700000000006</v>
      </c>
      <c r="M114" s="63">
        <v>90.05</v>
      </c>
      <c r="N114" s="61">
        <v>113.2333</v>
      </c>
      <c r="O114" s="61">
        <v>127.45</v>
      </c>
      <c r="P114" s="62">
        <v>90.05</v>
      </c>
      <c r="Q114" s="62">
        <v>90.04</v>
      </c>
      <c r="R114" s="61">
        <v>90.04</v>
      </c>
      <c r="S114" s="63">
        <v>135.5</v>
      </c>
      <c r="T114" s="63">
        <v>124.44119999999999</v>
      </c>
      <c r="U114" s="61">
        <v>135.78790000000001</v>
      </c>
      <c r="V114" s="61">
        <v>269.87270000000001</v>
      </c>
      <c r="W114" s="62">
        <v>292.27140000000003</v>
      </c>
      <c r="X114" s="62">
        <v>295.7867</v>
      </c>
      <c r="Y114" s="61">
        <v>289.82220000000001</v>
      </c>
      <c r="Z114" s="63">
        <v>283.34550000000002</v>
      </c>
      <c r="AA114" s="63">
        <v>283.34550000000002</v>
      </c>
      <c r="AB114" s="61">
        <v>300.64999999999998</v>
      </c>
      <c r="AC114" s="61">
        <v>361.88889999999998</v>
      </c>
      <c r="AD114" s="62">
        <v>347</v>
      </c>
      <c r="AE114" s="62">
        <v>336.26580000000001</v>
      </c>
      <c r="AF114" s="61">
        <v>351.33609999999999</v>
      </c>
      <c r="AG114" s="63">
        <v>351.33609999999999</v>
      </c>
    </row>
    <row r="115" spans="1:33" hidden="1" outlineLevel="1" x14ac:dyDescent="0.3">
      <c r="A115" s="57">
        <f t="shared" si="15"/>
        <v>42142</v>
      </c>
      <c r="B115" s="58"/>
      <c r="C115" s="59">
        <f t="shared" si="16"/>
        <v>173.51872901023887</v>
      </c>
      <c r="D115" s="61">
        <v>0</v>
      </c>
      <c r="E115" s="63">
        <v>0</v>
      </c>
      <c r="F115" s="63">
        <v>71.525000000000006</v>
      </c>
      <c r="G115" s="61">
        <v>72.308599999999998</v>
      </c>
      <c r="H115" s="61">
        <v>74.488100000000003</v>
      </c>
      <c r="I115" s="62">
        <v>58.333300000000001</v>
      </c>
      <c r="J115" s="62">
        <v>90</v>
      </c>
      <c r="K115" s="61">
        <v>90</v>
      </c>
      <c r="L115" s="63">
        <v>90</v>
      </c>
      <c r="M115" s="63">
        <v>83.4</v>
      </c>
      <c r="N115" s="61">
        <v>102.35</v>
      </c>
      <c r="O115" s="61">
        <v>122.94</v>
      </c>
      <c r="P115" s="62">
        <v>83.4</v>
      </c>
      <c r="Q115" s="62">
        <v>85.05</v>
      </c>
      <c r="R115" s="61">
        <v>86.04</v>
      </c>
      <c r="S115" s="63">
        <v>125.4545</v>
      </c>
      <c r="T115" s="63">
        <v>125.41670000000001</v>
      </c>
      <c r="U115" s="61">
        <v>138.0882</v>
      </c>
      <c r="V115" s="61">
        <v>268.17579999999998</v>
      </c>
      <c r="W115" s="62">
        <v>291.67689999999999</v>
      </c>
      <c r="X115" s="62">
        <v>295.48570000000001</v>
      </c>
      <c r="Y115" s="61">
        <v>289.2235</v>
      </c>
      <c r="Z115" s="63">
        <v>304.38319999999999</v>
      </c>
      <c r="AA115" s="63">
        <v>305.16399999999999</v>
      </c>
      <c r="AB115" s="61">
        <v>314.29899999999998</v>
      </c>
      <c r="AC115" s="61">
        <v>355.10230000000001</v>
      </c>
      <c r="AD115" s="62">
        <v>342.12939999999998</v>
      </c>
      <c r="AE115" s="62">
        <v>338.04899999999998</v>
      </c>
      <c r="AF115" s="61">
        <v>351.33609999999999</v>
      </c>
      <c r="AG115" s="63">
        <v>351.33609999999999</v>
      </c>
    </row>
    <row r="116" spans="1:33" hidden="1" outlineLevel="1" x14ac:dyDescent="0.3">
      <c r="A116" s="57">
        <f t="shared" si="15"/>
        <v>42157</v>
      </c>
      <c r="B116" s="58"/>
      <c r="C116" s="59">
        <f t="shared" si="16"/>
        <v>170.9660166139241</v>
      </c>
      <c r="D116" s="61">
        <v>0</v>
      </c>
      <c r="E116" s="63">
        <v>0</v>
      </c>
      <c r="F116" s="63">
        <v>71.525000000000006</v>
      </c>
      <c r="G116" s="61">
        <v>72.308599999999998</v>
      </c>
      <c r="H116" s="61">
        <v>74.488100000000003</v>
      </c>
      <c r="I116" s="62">
        <v>58.333300000000001</v>
      </c>
      <c r="J116" s="62">
        <v>90</v>
      </c>
      <c r="K116" s="61">
        <v>90</v>
      </c>
      <c r="L116" s="63">
        <v>90</v>
      </c>
      <c r="M116" s="63">
        <v>91.007099999999994</v>
      </c>
      <c r="N116" s="61">
        <v>98.2333</v>
      </c>
      <c r="O116" s="61">
        <v>116.63330000000001</v>
      </c>
      <c r="P116" s="62">
        <v>94.4</v>
      </c>
      <c r="Q116" s="62">
        <v>95.866699999999994</v>
      </c>
      <c r="R116" s="61">
        <v>95.866699999999994</v>
      </c>
      <c r="S116" s="63">
        <v>126.66670000000001</v>
      </c>
      <c r="T116" s="63">
        <v>127.8378</v>
      </c>
      <c r="U116" s="61">
        <v>140.5882</v>
      </c>
      <c r="V116" s="61">
        <v>268.17579999999998</v>
      </c>
      <c r="W116" s="62">
        <v>291.67689999999999</v>
      </c>
      <c r="X116" s="62">
        <v>294.8</v>
      </c>
      <c r="Y116" s="61">
        <v>292.75290000000001</v>
      </c>
      <c r="Z116" s="63">
        <v>279.35809999999998</v>
      </c>
      <c r="AA116" s="63">
        <v>280.64870000000002</v>
      </c>
      <c r="AB116" s="61">
        <v>290.37389999999999</v>
      </c>
      <c r="AC116" s="61">
        <v>371.31939999999997</v>
      </c>
      <c r="AD116" s="62">
        <v>357.01949999999999</v>
      </c>
      <c r="AE116" s="62">
        <v>344.65129999999999</v>
      </c>
      <c r="AF116" s="61">
        <v>360.85250000000002</v>
      </c>
      <c r="AG116" s="63">
        <v>365.47629999999998</v>
      </c>
    </row>
    <row r="117" spans="1:33" hidden="1" outlineLevel="1" x14ac:dyDescent="0.3">
      <c r="A117" s="57">
        <f t="shared" si="15"/>
        <v>42172</v>
      </c>
      <c r="B117" s="58"/>
      <c r="C117" s="59">
        <f t="shared" si="16"/>
        <v>160.97737866205301</v>
      </c>
      <c r="D117" s="61">
        <v>63</v>
      </c>
      <c r="E117" s="63">
        <v>0</v>
      </c>
      <c r="F117" s="63">
        <v>71.525000000000006</v>
      </c>
      <c r="G117" s="61">
        <v>72.308599999999998</v>
      </c>
      <c r="H117" s="61">
        <v>74.905900000000003</v>
      </c>
      <c r="I117" s="62">
        <v>65</v>
      </c>
      <c r="J117" s="62">
        <v>86.666700000000006</v>
      </c>
      <c r="K117" s="61">
        <v>90</v>
      </c>
      <c r="L117" s="63">
        <v>90</v>
      </c>
      <c r="M117" s="63">
        <v>90.972399999999993</v>
      </c>
      <c r="N117" s="61">
        <v>120.94</v>
      </c>
      <c r="O117" s="61">
        <v>123.97</v>
      </c>
      <c r="P117" s="62">
        <v>85.866699999999994</v>
      </c>
      <c r="Q117" s="62">
        <v>76.225499999999997</v>
      </c>
      <c r="R117" s="61">
        <v>76.162099999999995</v>
      </c>
      <c r="S117" s="63">
        <v>114.9182</v>
      </c>
      <c r="T117" s="63">
        <v>126.0617</v>
      </c>
      <c r="U117" s="61">
        <v>130.89699999999999</v>
      </c>
      <c r="V117" s="61">
        <v>270.66840000000002</v>
      </c>
      <c r="W117" s="62">
        <v>300.91579999999999</v>
      </c>
      <c r="X117" s="62">
        <v>301.9273</v>
      </c>
      <c r="Y117" s="61">
        <v>307.51429999999999</v>
      </c>
      <c r="Z117" s="63">
        <v>291.03649999999999</v>
      </c>
      <c r="AA117" s="63">
        <v>291.03649999999999</v>
      </c>
      <c r="AB117" s="61">
        <v>297.29259999999999</v>
      </c>
      <c r="AC117" s="61">
        <v>372.9128</v>
      </c>
      <c r="AD117" s="62">
        <v>359.55959999999999</v>
      </c>
      <c r="AE117" s="62">
        <v>348.42790000000002</v>
      </c>
      <c r="AF117" s="61">
        <v>361.84199999999998</v>
      </c>
      <c r="AG117" s="63">
        <v>368.322</v>
      </c>
    </row>
    <row r="118" spans="1:33" hidden="1" outlineLevel="1" x14ac:dyDescent="0.3">
      <c r="A118" s="57">
        <f t="shared" si="15"/>
        <v>42193</v>
      </c>
      <c r="B118" s="58"/>
      <c r="C118" s="59">
        <f t="shared" si="16"/>
        <v>169.49194329054842</v>
      </c>
      <c r="D118" s="61">
        <v>76.5</v>
      </c>
      <c r="E118" s="63">
        <v>22.5</v>
      </c>
      <c r="F118" s="63">
        <v>72.555599999999998</v>
      </c>
      <c r="G118" s="61">
        <v>72.308599999999998</v>
      </c>
      <c r="H118" s="61">
        <v>74.905900000000003</v>
      </c>
      <c r="I118" s="62">
        <v>69.5</v>
      </c>
      <c r="J118" s="62">
        <v>90.833299999999994</v>
      </c>
      <c r="K118" s="61">
        <v>96.666700000000006</v>
      </c>
      <c r="L118" s="63">
        <v>95</v>
      </c>
      <c r="M118" s="63">
        <v>90.033299999999997</v>
      </c>
      <c r="N118" s="61">
        <v>124.9571</v>
      </c>
      <c r="O118" s="61">
        <v>125.36150000000001</v>
      </c>
      <c r="P118" s="62">
        <v>88.911100000000005</v>
      </c>
      <c r="Q118" s="62">
        <v>96.438299999999998</v>
      </c>
      <c r="R118" s="61">
        <v>96.162099999999995</v>
      </c>
      <c r="S118" s="63">
        <v>81.5167</v>
      </c>
      <c r="T118" s="63">
        <v>121.23869999999999</v>
      </c>
      <c r="U118" s="61">
        <v>126.5929</v>
      </c>
      <c r="V118" s="61">
        <v>271.24</v>
      </c>
      <c r="W118" s="62">
        <v>307.83749999999998</v>
      </c>
      <c r="X118" s="62">
        <v>307.91579999999999</v>
      </c>
      <c r="Y118" s="61">
        <v>314.76670000000001</v>
      </c>
      <c r="Z118" s="63">
        <v>296.76049999999998</v>
      </c>
      <c r="AA118" s="63">
        <v>302.25880000000001</v>
      </c>
      <c r="AB118" s="61">
        <v>299.55770000000001</v>
      </c>
      <c r="AC118" s="61">
        <v>376.15780000000001</v>
      </c>
      <c r="AD118" s="62">
        <v>358.93459999999999</v>
      </c>
      <c r="AE118" s="62">
        <v>349.44760000000002</v>
      </c>
      <c r="AF118" s="61">
        <v>362.46350000000001</v>
      </c>
      <c r="AG118" s="63">
        <v>366.04199999999997</v>
      </c>
    </row>
    <row r="119" spans="1:33" hidden="1" outlineLevel="1" x14ac:dyDescent="0.3">
      <c r="A119" s="57">
        <f t="shared" si="15"/>
        <v>42200</v>
      </c>
      <c r="B119" s="58"/>
      <c r="C119" s="59">
        <f t="shared" si="16"/>
        <v>194.32230557880055</v>
      </c>
      <c r="D119" s="61">
        <v>107.66670000000001</v>
      </c>
      <c r="E119" s="63">
        <v>52</v>
      </c>
      <c r="F119" s="63">
        <v>74.536600000000007</v>
      </c>
      <c r="G119" s="61">
        <v>74.292699999999996</v>
      </c>
      <c r="H119" s="61">
        <v>76.767399999999995</v>
      </c>
      <c r="I119" s="62">
        <v>77.5</v>
      </c>
      <c r="J119" s="62">
        <v>91</v>
      </c>
      <c r="K119" s="61">
        <v>100</v>
      </c>
      <c r="L119" s="63">
        <v>96.666700000000006</v>
      </c>
      <c r="M119" s="63">
        <v>90.04</v>
      </c>
      <c r="N119" s="61">
        <v>126.61669999999999</v>
      </c>
      <c r="O119" s="61">
        <v>126.22499999999999</v>
      </c>
      <c r="P119" s="62">
        <v>95.472700000000003</v>
      </c>
      <c r="Q119" s="62">
        <v>97.533299999999997</v>
      </c>
      <c r="R119" s="61">
        <v>93.628600000000006</v>
      </c>
      <c r="S119" s="63">
        <v>92.387500000000003</v>
      </c>
      <c r="T119" s="63">
        <v>123.8175</v>
      </c>
      <c r="U119" s="61">
        <v>126.5929</v>
      </c>
      <c r="V119" s="61">
        <v>271.24</v>
      </c>
      <c r="W119" s="62">
        <v>307.83749999999998</v>
      </c>
      <c r="X119" s="62">
        <v>301.89499999999998</v>
      </c>
      <c r="Y119" s="61">
        <v>304.15710000000001</v>
      </c>
      <c r="Z119" s="63">
        <v>291.16269999999997</v>
      </c>
      <c r="AA119" s="63">
        <v>301.60770000000002</v>
      </c>
      <c r="AB119" s="61">
        <v>299.30090000000001</v>
      </c>
      <c r="AC119" s="61">
        <v>373.15300000000002</v>
      </c>
      <c r="AD119" s="62">
        <v>358.4975</v>
      </c>
      <c r="AE119" s="62">
        <v>350.22669999999999</v>
      </c>
      <c r="AF119" s="61">
        <v>361.01960000000003</v>
      </c>
      <c r="AG119" s="63">
        <v>366.96350000000001</v>
      </c>
    </row>
    <row r="120" spans="1:33" hidden="1" outlineLevel="1" x14ac:dyDescent="0.3">
      <c r="A120" s="57">
        <f t="shared" si="15"/>
        <v>42207</v>
      </c>
      <c r="B120" s="58"/>
      <c r="C120" s="59">
        <f t="shared" si="16"/>
        <v>180.57781385135138</v>
      </c>
      <c r="D120" s="61">
        <v>116.5</v>
      </c>
      <c r="E120" s="63">
        <v>42.5</v>
      </c>
      <c r="F120" s="63">
        <v>73.543199999999999</v>
      </c>
      <c r="G120" s="61">
        <v>76.095200000000006</v>
      </c>
      <c r="H120" s="61">
        <v>82.108699999999999</v>
      </c>
      <c r="I120" s="62">
        <v>84.378600000000006</v>
      </c>
      <c r="J120" s="62">
        <v>95.13</v>
      </c>
      <c r="K120" s="61">
        <v>91.732900000000001</v>
      </c>
      <c r="L120" s="63">
        <v>91.708500000000001</v>
      </c>
      <c r="M120" s="63">
        <v>89.314300000000003</v>
      </c>
      <c r="N120" s="61">
        <v>125.67140000000001</v>
      </c>
      <c r="O120" s="61">
        <v>126.6417</v>
      </c>
      <c r="P120" s="62">
        <v>89.466700000000003</v>
      </c>
      <c r="Q120" s="62">
        <v>81.7333</v>
      </c>
      <c r="R120" s="61">
        <v>79.2667</v>
      </c>
      <c r="S120" s="63">
        <v>79.900000000000006</v>
      </c>
      <c r="T120" s="63">
        <v>121.4794</v>
      </c>
      <c r="U120" s="61">
        <v>126.5929</v>
      </c>
      <c r="V120" s="61">
        <v>268.44</v>
      </c>
      <c r="W120" s="62">
        <v>301.71249999999998</v>
      </c>
      <c r="X120" s="62">
        <v>296.995</v>
      </c>
      <c r="Y120" s="61">
        <v>298.14999999999998</v>
      </c>
      <c r="Z120" s="63">
        <v>286.23070000000001</v>
      </c>
      <c r="AA120" s="63">
        <v>297.62029999999999</v>
      </c>
      <c r="AB120" s="61">
        <v>299.35579999999999</v>
      </c>
      <c r="AC120" s="61">
        <v>372.56970000000001</v>
      </c>
      <c r="AD120" s="62">
        <v>358.46769999999998</v>
      </c>
      <c r="AE120" s="62">
        <v>350.6737</v>
      </c>
      <c r="AF120" s="61">
        <v>360.82170000000002</v>
      </c>
      <c r="AG120" s="63">
        <v>375.55689999999998</v>
      </c>
    </row>
    <row r="121" spans="1:33" hidden="1" outlineLevel="1" x14ac:dyDescent="0.3">
      <c r="A121" s="57">
        <f t="shared" si="15"/>
        <v>42214</v>
      </c>
      <c r="B121" s="58"/>
      <c r="C121" s="59">
        <f t="shared" si="16"/>
        <v>178.7313351851852</v>
      </c>
      <c r="D121" s="61">
        <v>104</v>
      </c>
      <c r="E121" s="63">
        <v>49.8</v>
      </c>
      <c r="F121" s="63">
        <v>74.280500000000004</v>
      </c>
      <c r="G121" s="61">
        <v>76.095200000000006</v>
      </c>
      <c r="H121" s="61">
        <v>79.655600000000007</v>
      </c>
      <c r="I121" s="62">
        <v>77.191699999999997</v>
      </c>
      <c r="J121" s="62">
        <v>86.6143</v>
      </c>
      <c r="K121" s="61">
        <v>91.757999999999996</v>
      </c>
      <c r="L121" s="63">
        <v>91.732900000000001</v>
      </c>
      <c r="M121" s="63">
        <v>89.2</v>
      </c>
      <c r="N121" s="61">
        <v>139.20769999999999</v>
      </c>
      <c r="O121" s="61">
        <v>135.2474</v>
      </c>
      <c r="P121" s="62">
        <v>89.02</v>
      </c>
      <c r="Q121" s="62">
        <v>93.174999999999997</v>
      </c>
      <c r="R121" s="61">
        <v>91.325000000000003</v>
      </c>
      <c r="S121" s="63">
        <v>90.477800000000002</v>
      </c>
      <c r="T121" s="63">
        <v>125.3394</v>
      </c>
      <c r="U121" s="61">
        <v>145.32</v>
      </c>
      <c r="V121" s="61">
        <v>263.03590000000003</v>
      </c>
      <c r="W121" s="62">
        <v>284.52</v>
      </c>
      <c r="X121" s="62">
        <v>276.21300000000002</v>
      </c>
      <c r="Y121" s="61">
        <v>275.96960000000001</v>
      </c>
      <c r="Z121" s="63">
        <v>267.45370000000003</v>
      </c>
      <c r="AA121" s="63">
        <v>281.26609999999999</v>
      </c>
      <c r="AB121" s="61">
        <v>285.18119999999999</v>
      </c>
      <c r="AC121" s="61">
        <v>369.22809999999998</v>
      </c>
      <c r="AD121" s="62">
        <v>356.9033</v>
      </c>
      <c r="AE121" s="62">
        <v>349.3329</v>
      </c>
      <c r="AF121" s="61">
        <v>359.66609999999997</v>
      </c>
      <c r="AG121" s="63">
        <v>373.87169999999998</v>
      </c>
    </row>
    <row r="122" spans="1:33" hidden="1" outlineLevel="1" x14ac:dyDescent="0.3">
      <c r="A122" s="57">
        <f t="shared" si="15"/>
        <v>42221</v>
      </c>
      <c r="B122" s="58"/>
      <c r="C122" s="59">
        <f t="shared" si="16"/>
        <v>175.60599504310346</v>
      </c>
      <c r="D122" s="61">
        <v>96.4</v>
      </c>
      <c r="E122" s="63">
        <v>59.857100000000003</v>
      </c>
      <c r="F122" s="63">
        <v>76.083299999999994</v>
      </c>
      <c r="G122" s="61">
        <v>76.776499999999999</v>
      </c>
      <c r="H122" s="61">
        <v>80.252700000000004</v>
      </c>
      <c r="I122" s="62">
        <v>78.176900000000003</v>
      </c>
      <c r="J122" s="62">
        <v>87.037499999999994</v>
      </c>
      <c r="K122" s="61">
        <v>91.757999999999996</v>
      </c>
      <c r="L122" s="63">
        <v>91.732900000000001</v>
      </c>
      <c r="M122" s="63">
        <v>88.6</v>
      </c>
      <c r="N122" s="61">
        <v>141.40710000000001</v>
      </c>
      <c r="O122" s="61">
        <v>141.6524</v>
      </c>
      <c r="P122" s="62">
        <v>90.927300000000002</v>
      </c>
      <c r="Q122" s="62">
        <v>93.174999999999997</v>
      </c>
      <c r="R122" s="61">
        <v>91.325000000000003</v>
      </c>
      <c r="S122" s="63">
        <v>90.477800000000002</v>
      </c>
      <c r="T122" s="63">
        <v>126.0564</v>
      </c>
      <c r="U122" s="61">
        <v>145.43870000000001</v>
      </c>
      <c r="V122" s="61">
        <v>254.83949999999999</v>
      </c>
      <c r="W122" s="62">
        <v>276.94499999999999</v>
      </c>
      <c r="X122" s="62">
        <v>269.62610000000001</v>
      </c>
      <c r="Y122" s="61">
        <v>269.38260000000002</v>
      </c>
      <c r="Z122" s="63">
        <v>262.5093</v>
      </c>
      <c r="AA122" s="63">
        <v>285.73390000000001</v>
      </c>
      <c r="AB122" s="61">
        <v>276.59620000000001</v>
      </c>
      <c r="AC122" s="61">
        <v>370.65480000000002</v>
      </c>
      <c r="AD122" s="62">
        <v>358.0034</v>
      </c>
      <c r="AE122" s="62">
        <v>350.04849999999999</v>
      </c>
      <c r="AF122" s="61">
        <v>360.82170000000002</v>
      </c>
      <c r="AG122" s="63">
        <v>375.55689999999998</v>
      </c>
    </row>
    <row r="123" spans="1:33" hidden="1" outlineLevel="1" x14ac:dyDescent="0.3">
      <c r="A123" s="57">
        <f t="shared" si="15"/>
        <v>42228</v>
      </c>
      <c r="B123" s="58"/>
      <c r="C123" s="59">
        <f t="shared" si="16"/>
        <v>172.38634036964982</v>
      </c>
      <c r="D123" s="61">
        <v>78</v>
      </c>
      <c r="E123" s="63">
        <v>41.5</v>
      </c>
      <c r="F123" s="63">
        <v>74.168700000000001</v>
      </c>
      <c r="G123" s="61">
        <v>74.892899999999997</v>
      </c>
      <c r="H123" s="61">
        <v>78.533299999999997</v>
      </c>
      <c r="I123" s="62">
        <v>72.5929</v>
      </c>
      <c r="J123" s="62">
        <v>86.63</v>
      </c>
      <c r="K123" s="61">
        <v>91.567599999999999</v>
      </c>
      <c r="L123" s="63">
        <v>91.5458</v>
      </c>
      <c r="M123" s="63">
        <v>87.8</v>
      </c>
      <c r="N123" s="61">
        <v>143.2176</v>
      </c>
      <c r="O123" s="61">
        <v>142.44579999999999</v>
      </c>
      <c r="P123" s="62">
        <v>101.2968</v>
      </c>
      <c r="Q123" s="62">
        <v>103.2897</v>
      </c>
      <c r="R123" s="61">
        <v>102.77930000000001</v>
      </c>
      <c r="S123" s="63">
        <v>102.1433</v>
      </c>
      <c r="T123" s="63">
        <v>127.20180000000001</v>
      </c>
      <c r="U123" s="61">
        <v>145.43870000000001</v>
      </c>
      <c r="V123" s="61">
        <v>261.84859999999998</v>
      </c>
      <c r="W123" s="62">
        <v>291.75790000000001</v>
      </c>
      <c r="X123" s="62">
        <v>282.08640000000003</v>
      </c>
      <c r="Y123" s="61">
        <v>281.83179999999999</v>
      </c>
      <c r="Z123" s="63">
        <v>276.4914</v>
      </c>
      <c r="AA123" s="63">
        <v>301.4742</v>
      </c>
      <c r="AB123" s="61">
        <v>289.60120000000001</v>
      </c>
      <c r="AC123" s="61">
        <v>370.65480000000002</v>
      </c>
      <c r="AD123" s="62">
        <v>358.87</v>
      </c>
      <c r="AE123" s="62">
        <v>351.01859999999999</v>
      </c>
      <c r="AF123" s="61">
        <v>361.56939999999997</v>
      </c>
      <c r="AG123" s="63">
        <v>375.8383</v>
      </c>
    </row>
    <row r="124" spans="1:33" hidden="1" outlineLevel="1" x14ac:dyDescent="0.3">
      <c r="A124" s="57">
        <f t="shared" si="15"/>
        <v>42235</v>
      </c>
      <c r="B124" s="58"/>
      <c r="C124" s="59">
        <f t="shared" si="16"/>
        <v>188.69028413978495</v>
      </c>
      <c r="D124" s="61">
        <v>78</v>
      </c>
      <c r="E124" s="63">
        <v>41.5</v>
      </c>
      <c r="F124" s="63">
        <v>74.168700000000001</v>
      </c>
      <c r="G124" s="61">
        <v>74.892899999999997</v>
      </c>
      <c r="H124" s="61">
        <v>78.533299999999997</v>
      </c>
      <c r="I124" s="62">
        <v>74.086699999999993</v>
      </c>
      <c r="J124" s="62">
        <v>92.5929</v>
      </c>
      <c r="K124" s="61">
        <v>92.382400000000004</v>
      </c>
      <c r="L124" s="63">
        <v>92.346599999999995</v>
      </c>
      <c r="M124" s="63">
        <v>92.533299999999997</v>
      </c>
      <c r="N124" s="61">
        <v>142.4579</v>
      </c>
      <c r="O124" s="61">
        <v>141.94999999999999</v>
      </c>
      <c r="P124" s="62">
        <v>101.0067</v>
      </c>
      <c r="Q124" s="62">
        <v>113.05</v>
      </c>
      <c r="R124" s="61">
        <v>112.5214</v>
      </c>
      <c r="S124" s="63">
        <v>111.52760000000001</v>
      </c>
      <c r="T124" s="63">
        <v>136.5581</v>
      </c>
      <c r="U124" s="61">
        <v>150.45330000000001</v>
      </c>
      <c r="V124" s="61">
        <v>263.84440000000001</v>
      </c>
      <c r="W124" s="62">
        <v>309.6857</v>
      </c>
      <c r="X124" s="62">
        <v>298.57920000000001</v>
      </c>
      <c r="Y124" s="61">
        <v>298.3458</v>
      </c>
      <c r="Z124" s="63">
        <v>280.85610000000003</v>
      </c>
      <c r="AA124" s="63">
        <v>318.9427</v>
      </c>
      <c r="AB124" s="61">
        <v>306.15609999999998</v>
      </c>
      <c r="AC124" s="61">
        <v>375.0575</v>
      </c>
      <c r="AD124" s="62">
        <v>367.24630000000002</v>
      </c>
      <c r="AE124" s="62">
        <v>359.82229999999998</v>
      </c>
      <c r="AF124" s="61">
        <v>367.06310000000002</v>
      </c>
      <c r="AG124" s="63">
        <v>377.63780000000003</v>
      </c>
    </row>
    <row r="125" spans="1:33" hidden="1" outlineLevel="1" x14ac:dyDescent="0.3">
      <c r="A125" s="57">
        <f t="shared" si="15"/>
        <v>42242</v>
      </c>
      <c r="B125" s="58"/>
      <c r="C125" s="59">
        <f t="shared" si="16"/>
        <v>195.70968595664468</v>
      </c>
      <c r="D125" s="61">
        <v>78</v>
      </c>
      <c r="E125" s="63">
        <v>41.5</v>
      </c>
      <c r="F125" s="63">
        <v>74.168700000000001</v>
      </c>
      <c r="G125" s="61">
        <v>76.639499999999998</v>
      </c>
      <c r="H125" s="61">
        <v>80.1935</v>
      </c>
      <c r="I125" s="62">
        <v>76.738900000000001</v>
      </c>
      <c r="J125" s="62">
        <v>94.086699999999993</v>
      </c>
      <c r="K125" s="61">
        <v>92.720299999999995</v>
      </c>
      <c r="L125" s="63">
        <v>92.683999999999997</v>
      </c>
      <c r="M125" s="63">
        <v>92.723100000000002</v>
      </c>
      <c r="N125" s="61">
        <v>147.08500000000001</v>
      </c>
      <c r="O125" s="61">
        <v>145.3963</v>
      </c>
      <c r="P125" s="62">
        <v>89.02</v>
      </c>
      <c r="Q125" s="62">
        <v>84.3</v>
      </c>
      <c r="R125" s="61">
        <v>82.45</v>
      </c>
      <c r="S125" s="63">
        <v>82.588899999999995</v>
      </c>
      <c r="T125" s="63">
        <v>126.44710000000001</v>
      </c>
      <c r="U125" s="61">
        <v>153.82579999999999</v>
      </c>
      <c r="V125" s="61">
        <v>263.60539999999997</v>
      </c>
      <c r="W125" s="62">
        <v>314.71300000000002</v>
      </c>
      <c r="X125" s="62">
        <v>314.99639999999999</v>
      </c>
      <c r="Y125" s="61">
        <v>314.79640000000001</v>
      </c>
      <c r="Z125" s="63">
        <v>288.0985</v>
      </c>
      <c r="AA125" s="63">
        <v>330.20269999999999</v>
      </c>
      <c r="AB125" s="61">
        <v>301.15550000000002</v>
      </c>
      <c r="AC125" s="61">
        <v>375.48680000000002</v>
      </c>
      <c r="AD125" s="62">
        <v>367.28680000000003</v>
      </c>
      <c r="AE125" s="62">
        <v>359.85770000000002</v>
      </c>
      <c r="AF125" s="61">
        <v>368.28629999999998</v>
      </c>
      <c r="AG125" s="63">
        <v>378.50760000000002</v>
      </c>
    </row>
    <row r="126" spans="1:33" hidden="1" outlineLevel="1" x14ac:dyDescent="0.3">
      <c r="A126" s="57">
        <f t="shared" si="15"/>
        <v>42249</v>
      </c>
      <c r="B126" s="58"/>
      <c r="C126" s="59">
        <f t="shared" si="16"/>
        <v>193.37767585301839</v>
      </c>
      <c r="D126" s="61">
        <v>78</v>
      </c>
      <c r="E126" s="63">
        <v>41.5</v>
      </c>
      <c r="F126" s="63">
        <v>74.168700000000001</v>
      </c>
      <c r="G126" s="61">
        <v>75.776499999999999</v>
      </c>
      <c r="H126" s="61">
        <v>79.434799999999996</v>
      </c>
      <c r="I126" s="62">
        <v>76.331599999999995</v>
      </c>
      <c r="J126" s="62">
        <v>92.518799999999999</v>
      </c>
      <c r="K126" s="61">
        <v>92.720299999999995</v>
      </c>
      <c r="L126" s="63">
        <v>94.094300000000004</v>
      </c>
      <c r="M126" s="63">
        <v>99.607399999999998</v>
      </c>
      <c r="N126" s="61">
        <v>130.6405</v>
      </c>
      <c r="O126" s="61">
        <v>128.50219999999999</v>
      </c>
      <c r="P126" s="62">
        <v>88.7273</v>
      </c>
      <c r="Q126" s="62">
        <v>84.3</v>
      </c>
      <c r="R126" s="61">
        <v>82.45</v>
      </c>
      <c r="S126" s="63">
        <v>82.588899999999995</v>
      </c>
      <c r="T126" s="63">
        <v>125.9019</v>
      </c>
      <c r="U126" s="61">
        <v>168.50290000000001</v>
      </c>
      <c r="V126" s="61">
        <v>269.33499999999998</v>
      </c>
      <c r="W126" s="62">
        <v>317.63080000000002</v>
      </c>
      <c r="X126" s="62">
        <v>314.47930000000002</v>
      </c>
      <c r="Y126" s="61">
        <v>314.79640000000001</v>
      </c>
      <c r="Z126" s="63">
        <v>288.0985</v>
      </c>
      <c r="AA126" s="63">
        <v>330.20269999999999</v>
      </c>
      <c r="AB126" s="61">
        <v>301.15550000000002</v>
      </c>
      <c r="AC126" s="61">
        <v>375.48680000000002</v>
      </c>
      <c r="AD126" s="62">
        <v>367.28680000000003</v>
      </c>
      <c r="AE126" s="62">
        <v>365.02670000000001</v>
      </c>
      <c r="AF126" s="61">
        <v>373.54020000000003</v>
      </c>
      <c r="AG126" s="63">
        <v>383.90480000000002</v>
      </c>
    </row>
    <row r="127" spans="1:33" hidden="1" outlineLevel="1" x14ac:dyDescent="0.3">
      <c r="A127" s="57">
        <f t="shared" si="15"/>
        <v>42256</v>
      </c>
      <c r="B127" s="58"/>
      <c r="C127" s="59">
        <f t="shared" si="16"/>
        <v>191.89492021364009</v>
      </c>
      <c r="D127" s="61">
        <v>78</v>
      </c>
      <c r="E127" s="63">
        <v>41.5</v>
      </c>
      <c r="F127" s="63">
        <v>74.168700000000001</v>
      </c>
      <c r="G127" s="61">
        <v>76.639499999999998</v>
      </c>
      <c r="H127" s="61">
        <v>80.936199999999999</v>
      </c>
      <c r="I127" s="62">
        <v>79.137500000000003</v>
      </c>
      <c r="J127" s="62">
        <v>93.265000000000001</v>
      </c>
      <c r="K127" s="61">
        <v>92.648700000000005</v>
      </c>
      <c r="L127" s="63">
        <v>94.234099999999998</v>
      </c>
      <c r="M127" s="63">
        <v>99.48</v>
      </c>
      <c r="N127" s="61">
        <v>135.4255</v>
      </c>
      <c r="O127" s="61">
        <v>136.0103</v>
      </c>
      <c r="P127" s="62">
        <v>101.05</v>
      </c>
      <c r="Q127" s="62">
        <v>106.10769999999999</v>
      </c>
      <c r="R127" s="61">
        <v>95.872699999999995</v>
      </c>
      <c r="S127" s="63">
        <v>93.481800000000007</v>
      </c>
      <c r="T127" s="63">
        <v>130.42689999999999</v>
      </c>
      <c r="U127" s="61">
        <v>168.50290000000001</v>
      </c>
      <c r="V127" s="61">
        <v>271.89760000000001</v>
      </c>
      <c r="W127" s="62">
        <v>319.73329999999999</v>
      </c>
      <c r="X127" s="62">
        <v>316.47669999999999</v>
      </c>
      <c r="Y127" s="61">
        <v>316.85169999999999</v>
      </c>
      <c r="Z127" s="63">
        <v>292.34829999999999</v>
      </c>
      <c r="AA127" s="63">
        <v>338.70420000000001</v>
      </c>
      <c r="AB127" s="61">
        <v>310.14699999999999</v>
      </c>
      <c r="AC127" s="61">
        <v>377.56880000000001</v>
      </c>
      <c r="AD127" s="62">
        <v>369.54289999999997</v>
      </c>
      <c r="AE127" s="62">
        <v>365.81369999999998</v>
      </c>
      <c r="AF127" s="61">
        <v>372.79379999999998</v>
      </c>
      <c r="AG127" s="63">
        <v>380.51760000000002</v>
      </c>
    </row>
    <row r="128" spans="1:33" hidden="1" outlineLevel="1" x14ac:dyDescent="0.3">
      <c r="A128" s="57">
        <f t="shared" si="15"/>
        <v>42263</v>
      </c>
      <c r="B128" s="58"/>
      <c r="C128" s="59">
        <f t="shared" si="16"/>
        <v>192.11738529874216</v>
      </c>
      <c r="D128" s="61">
        <v>80.400000000000006</v>
      </c>
      <c r="E128" s="63">
        <v>48.428600000000003</v>
      </c>
      <c r="F128" s="63">
        <v>74.168700000000001</v>
      </c>
      <c r="G128" s="61">
        <v>75.776499999999999</v>
      </c>
      <c r="H128" s="61">
        <v>80.1935</v>
      </c>
      <c r="I128" s="62">
        <v>80.804199999999994</v>
      </c>
      <c r="J128" s="62">
        <v>100.2304</v>
      </c>
      <c r="K128" s="61">
        <v>92.648700000000005</v>
      </c>
      <c r="L128" s="63">
        <v>94.234099999999998</v>
      </c>
      <c r="M128" s="63">
        <v>98.7714</v>
      </c>
      <c r="N128" s="61">
        <v>132.75880000000001</v>
      </c>
      <c r="O128" s="61">
        <v>133.66550000000001</v>
      </c>
      <c r="P128" s="62">
        <v>102.66670000000001</v>
      </c>
      <c r="Q128" s="62">
        <v>105.96</v>
      </c>
      <c r="R128" s="61">
        <v>97.276899999999998</v>
      </c>
      <c r="S128" s="63">
        <v>95.253799999999998</v>
      </c>
      <c r="T128" s="63">
        <v>129.4308</v>
      </c>
      <c r="U128" s="61">
        <v>165.4486</v>
      </c>
      <c r="V128" s="61">
        <v>268.74880000000002</v>
      </c>
      <c r="W128" s="62">
        <v>315.7278</v>
      </c>
      <c r="X128" s="62">
        <v>309.43950000000001</v>
      </c>
      <c r="Y128" s="61">
        <v>317.03550000000001</v>
      </c>
      <c r="Z128" s="63">
        <v>294.11290000000002</v>
      </c>
      <c r="AA128" s="63">
        <v>345.3698</v>
      </c>
      <c r="AB128" s="61">
        <v>306.0575</v>
      </c>
      <c r="AC128" s="61">
        <v>378.6241</v>
      </c>
      <c r="AD128" s="62">
        <v>369.9769</v>
      </c>
      <c r="AE128" s="62">
        <v>363.1925</v>
      </c>
      <c r="AF128" s="61">
        <v>369.23360000000002</v>
      </c>
      <c r="AG128" s="63">
        <v>377.22750000000002</v>
      </c>
    </row>
    <row r="129" spans="1:33" hidden="1" outlineLevel="1" x14ac:dyDescent="0.3">
      <c r="A129" s="57">
        <f t="shared" si="15"/>
        <v>42270</v>
      </c>
      <c r="B129" s="58"/>
      <c r="C129" s="59">
        <f t="shared" si="16"/>
        <v>199.6058260697306</v>
      </c>
      <c r="D129" s="61">
        <v>79.821399999999997</v>
      </c>
      <c r="E129" s="63">
        <v>55.083300000000001</v>
      </c>
      <c r="F129" s="63">
        <v>75.588200000000001</v>
      </c>
      <c r="G129" s="61">
        <v>76.942499999999995</v>
      </c>
      <c r="H129" s="61">
        <v>80.087000000000003</v>
      </c>
      <c r="I129" s="62">
        <v>80.404300000000006</v>
      </c>
      <c r="J129" s="62">
        <v>100.2304</v>
      </c>
      <c r="K129" s="61">
        <v>92.873999999999995</v>
      </c>
      <c r="L129" s="63">
        <v>94.345100000000002</v>
      </c>
      <c r="M129" s="63">
        <v>101.77</v>
      </c>
      <c r="N129" s="61">
        <v>144.6756</v>
      </c>
      <c r="O129" s="61">
        <v>145.5958</v>
      </c>
      <c r="P129" s="62">
        <v>109.1739</v>
      </c>
      <c r="Q129" s="62">
        <v>114.37649999999999</v>
      </c>
      <c r="R129" s="61">
        <v>107.97329999999999</v>
      </c>
      <c r="S129" s="63">
        <v>107.0812</v>
      </c>
      <c r="T129" s="63">
        <v>134.59979999999999</v>
      </c>
      <c r="U129" s="61">
        <v>172.64619999999999</v>
      </c>
      <c r="V129" s="61">
        <v>267.0557</v>
      </c>
      <c r="W129" s="62">
        <v>317.95</v>
      </c>
      <c r="X129" s="62">
        <v>314.70260000000002</v>
      </c>
      <c r="Y129" s="61">
        <v>324.45479999999998</v>
      </c>
      <c r="Z129" s="63">
        <v>301.53230000000002</v>
      </c>
      <c r="AA129" s="63">
        <v>345.23489999999998</v>
      </c>
      <c r="AB129" s="61">
        <v>305.01650000000001</v>
      </c>
      <c r="AC129" s="61">
        <v>378.6241</v>
      </c>
      <c r="AD129" s="62">
        <v>375.73919999999998</v>
      </c>
      <c r="AE129" s="62">
        <v>368.84230000000002</v>
      </c>
      <c r="AF129" s="61">
        <v>375.0702</v>
      </c>
      <c r="AG129" s="63">
        <v>382.36759999999998</v>
      </c>
    </row>
    <row r="130" spans="1:33" hidden="1" outlineLevel="1" x14ac:dyDescent="0.3">
      <c r="A130" s="57">
        <f t="shared" si="15"/>
        <v>42277</v>
      </c>
      <c r="B130" s="58"/>
      <c r="C130" s="59">
        <f t="shared" si="16"/>
        <v>203.70268560939795</v>
      </c>
      <c r="D130" s="61">
        <v>81.093800000000002</v>
      </c>
      <c r="E130" s="63">
        <v>58.575000000000003</v>
      </c>
      <c r="F130" s="63">
        <v>76.337199999999996</v>
      </c>
      <c r="G130" s="61">
        <v>76.942499999999995</v>
      </c>
      <c r="H130" s="61">
        <v>80.087000000000003</v>
      </c>
      <c r="I130" s="62">
        <v>80.572000000000003</v>
      </c>
      <c r="J130" s="62">
        <v>96.054199999999994</v>
      </c>
      <c r="K130" s="61">
        <v>115.9015</v>
      </c>
      <c r="L130" s="63">
        <v>115.9903</v>
      </c>
      <c r="M130" s="63">
        <v>114.205</v>
      </c>
      <c r="N130" s="61">
        <v>144.1711</v>
      </c>
      <c r="O130" s="61">
        <v>144.7792</v>
      </c>
      <c r="P130" s="62">
        <v>105.8583</v>
      </c>
      <c r="Q130" s="62">
        <v>113.2</v>
      </c>
      <c r="R130" s="61">
        <v>107.37139999999999</v>
      </c>
      <c r="S130" s="63">
        <v>107.9562</v>
      </c>
      <c r="T130" s="63">
        <v>134.0264</v>
      </c>
      <c r="U130" s="61">
        <v>187.39670000000001</v>
      </c>
      <c r="V130" s="61">
        <v>273.80900000000003</v>
      </c>
      <c r="W130" s="62">
        <v>316.26670000000001</v>
      </c>
      <c r="X130" s="62">
        <v>313.99299999999999</v>
      </c>
      <c r="Y130" s="61">
        <v>317.59690000000001</v>
      </c>
      <c r="Z130" s="63">
        <v>293.32810000000001</v>
      </c>
      <c r="AA130" s="63">
        <v>334.82900000000001</v>
      </c>
      <c r="AB130" s="61">
        <v>311.6952</v>
      </c>
      <c r="AC130" s="61">
        <v>385.43529999999998</v>
      </c>
      <c r="AD130" s="62">
        <v>382.43060000000003</v>
      </c>
      <c r="AE130" s="62">
        <v>374.84500000000003</v>
      </c>
      <c r="AF130" s="61">
        <v>381.17610000000002</v>
      </c>
      <c r="AG130" s="63">
        <v>386.14830000000001</v>
      </c>
    </row>
    <row r="131" spans="1:33" collapsed="1" x14ac:dyDescent="0.3">
      <c r="A131" s="238">
        <f t="shared" si="15"/>
        <v>42975</v>
      </c>
      <c r="B131" s="58"/>
      <c r="C131" s="59">
        <f t="shared" si="16"/>
        <v>0</v>
      </c>
      <c r="D131" s="219"/>
      <c r="E131" s="219"/>
      <c r="F131" s="214"/>
      <c r="G131" s="214"/>
      <c r="H131" s="214"/>
      <c r="I131" s="214"/>
      <c r="J131" s="214"/>
      <c r="K131" s="219"/>
      <c r="L131" s="219"/>
      <c r="M131" s="214"/>
      <c r="N131" s="214"/>
      <c r="O131" s="214"/>
      <c r="P131" s="214"/>
      <c r="Q131" s="214"/>
      <c r="R131" s="219"/>
      <c r="S131" s="219"/>
      <c r="T131" s="214"/>
      <c r="U131" s="214"/>
      <c r="V131" s="214"/>
      <c r="W131" s="214"/>
      <c r="X131" s="214"/>
      <c r="Y131" s="219"/>
      <c r="Z131" s="219"/>
      <c r="AA131" s="248"/>
      <c r="AB131" s="248"/>
      <c r="AC131" s="246"/>
      <c r="AD131" s="246"/>
      <c r="AE131" s="246"/>
      <c r="AF131" s="246"/>
      <c r="AG131" s="246"/>
    </row>
    <row r="132" spans="1:33" x14ac:dyDescent="0.3">
      <c r="A132" s="239">
        <f t="shared" si="15"/>
        <v>42982</v>
      </c>
      <c r="B132" s="58"/>
      <c r="C132" s="59">
        <f t="shared" si="16"/>
        <v>0</v>
      </c>
      <c r="D132" s="219"/>
      <c r="E132" s="219"/>
      <c r="F132" s="218"/>
      <c r="G132" s="218"/>
      <c r="H132" s="218"/>
      <c r="I132" s="218"/>
      <c r="J132" s="218"/>
      <c r="K132" s="219"/>
      <c r="L132" s="219"/>
      <c r="M132" s="218"/>
      <c r="N132" s="218"/>
      <c r="O132" s="218"/>
      <c r="P132" s="218"/>
      <c r="Q132" s="218"/>
      <c r="R132" s="219"/>
      <c r="S132" s="219"/>
      <c r="T132" s="218"/>
      <c r="U132" s="218"/>
      <c r="V132" s="218"/>
      <c r="W132" s="218"/>
      <c r="X132" s="218"/>
      <c r="Y132" s="219"/>
      <c r="Z132" s="219"/>
      <c r="AA132" s="248"/>
      <c r="AB132" s="248"/>
      <c r="AC132" s="248"/>
      <c r="AD132" s="248"/>
      <c r="AE132" s="248"/>
      <c r="AF132" s="248"/>
      <c r="AG132" s="248"/>
    </row>
    <row r="133" spans="1:33" x14ac:dyDescent="0.3">
      <c r="A133" s="239">
        <f t="shared" si="15"/>
        <v>42989</v>
      </c>
      <c r="B133" s="58"/>
      <c r="C133" s="59">
        <f t="shared" si="16"/>
        <v>0</v>
      </c>
      <c r="D133" s="219"/>
      <c r="E133" s="219"/>
      <c r="F133" s="218"/>
      <c r="G133" s="218"/>
      <c r="H133" s="218"/>
      <c r="I133" s="218"/>
      <c r="J133" s="218"/>
      <c r="K133" s="219"/>
      <c r="L133" s="219"/>
      <c r="M133" s="218"/>
      <c r="N133" s="218"/>
      <c r="O133" s="218"/>
      <c r="P133" s="218"/>
      <c r="Q133" s="218"/>
      <c r="R133" s="219"/>
      <c r="S133" s="219"/>
      <c r="T133" s="218"/>
      <c r="U133" s="218"/>
      <c r="V133" s="218"/>
      <c r="W133" s="218"/>
      <c r="X133" s="218"/>
      <c r="Y133" s="219"/>
      <c r="Z133" s="219"/>
      <c r="AA133" s="248"/>
      <c r="AB133" s="248"/>
      <c r="AC133" s="248"/>
      <c r="AD133" s="248"/>
      <c r="AE133" s="248"/>
      <c r="AF133" s="248"/>
      <c r="AG133" s="248"/>
    </row>
    <row r="134" spans="1:33" x14ac:dyDescent="0.3">
      <c r="A134" s="239">
        <f t="shared" si="15"/>
        <v>42996</v>
      </c>
      <c r="B134" s="58"/>
      <c r="C134" s="59">
        <f t="shared" si="16"/>
        <v>0</v>
      </c>
      <c r="D134" s="219"/>
      <c r="E134" s="219"/>
      <c r="F134" s="218"/>
      <c r="G134" s="218"/>
      <c r="H134" s="218"/>
      <c r="I134" s="218"/>
      <c r="J134" s="218"/>
      <c r="K134" s="219"/>
      <c r="L134" s="219"/>
      <c r="M134" s="218"/>
      <c r="N134" s="218"/>
      <c r="O134" s="218"/>
      <c r="P134" s="218"/>
      <c r="Q134" s="218"/>
      <c r="R134" s="219"/>
      <c r="S134" s="219"/>
      <c r="T134" s="218"/>
      <c r="U134" s="218"/>
      <c r="V134" s="218"/>
      <c r="W134" s="218"/>
      <c r="X134" s="218"/>
      <c r="Y134" s="219"/>
      <c r="Z134" s="219"/>
      <c r="AA134" s="248"/>
      <c r="AB134" s="248"/>
      <c r="AC134" s="248"/>
      <c r="AD134" s="248"/>
      <c r="AE134" s="248"/>
      <c r="AF134" s="248"/>
      <c r="AG134" s="248"/>
    </row>
    <row r="135" spans="1:33" x14ac:dyDescent="0.3">
      <c r="A135" s="239">
        <f t="shared" si="15"/>
        <v>43003</v>
      </c>
      <c r="B135" s="58"/>
      <c r="C135" s="59">
        <f t="shared" si="16"/>
        <v>0</v>
      </c>
      <c r="D135" s="219"/>
      <c r="E135" s="219"/>
      <c r="F135" s="218"/>
      <c r="G135" s="218"/>
      <c r="H135" s="218"/>
      <c r="I135" s="218"/>
      <c r="J135" s="218"/>
      <c r="K135" s="219"/>
      <c r="L135" s="219"/>
      <c r="M135" s="218"/>
      <c r="N135" s="218"/>
      <c r="O135" s="218"/>
      <c r="P135" s="218"/>
      <c r="Q135" s="218"/>
      <c r="R135" s="219"/>
      <c r="S135" s="219"/>
      <c r="T135" s="218"/>
      <c r="U135" s="218"/>
      <c r="V135" s="218"/>
      <c r="W135" s="218"/>
      <c r="X135" s="218"/>
      <c r="Y135" s="219"/>
      <c r="Z135" s="219"/>
      <c r="AA135" s="248"/>
      <c r="AB135" s="248"/>
      <c r="AC135" s="248"/>
      <c r="AD135" s="248"/>
      <c r="AE135" s="248"/>
      <c r="AF135" s="248"/>
      <c r="AG135" s="248"/>
    </row>
    <row r="136" spans="1:33" x14ac:dyDescent="0.3">
      <c r="A136" s="239">
        <f t="shared" si="15"/>
        <v>43010</v>
      </c>
      <c r="B136" s="58"/>
      <c r="C136" s="59">
        <f t="shared" si="16"/>
        <v>0</v>
      </c>
      <c r="D136" s="219"/>
      <c r="E136" s="219"/>
      <c r="F136" s="218"/>
      <c r="G136" s="218"/>
      <c r="H136" s="218"/>
      <c r="I136" s="218"/>
      <c r="J136" s="218"/>
      <c r="K136" s="219"/>
      <c r="L136" s="219"/>
      <c r="M136" s="218"/>
      <c r="N136" s="218"/>
      <c r="O136" s="218"/>
      <c r="P136" s="218"/>
      <c r="Q136" s="218"/>
      <c r="R136" s="219"/>
      <c r="S136" s="219"/>
      <c r="T136" s="218"/>
      <c r="U136" s="218"/>
      <c r="V136" s="218"/>
      <c r="W136" s="218"/>
      <c r="X136" s="218"/>
      <c r="Y136" s="219"/>
      <c r="Z136" s="219"/>
      <c r="AA136" s="248"/>
      <c r="AB136" s="248"/>
      <c r="AC136" s="248"/>
      <c r="AD136" s="248"/>
      <c r="AE136" s="248"/>
      <c r="AF136" s="248"/>
      <c r="AG136" s="248"/>
    </row>
    <row r="137" spans="1:33" outlineLevel="1" x14ac:dyDescent="0.3">
      <c r="A137" s="239">
        <f t="shared" si="15"/>
        <v>43017</v>
      </c>
      <c r="B137" s="58"/>
      <c r="C137" s="59">
        <f t="shared" si="16"/>
        <v>0</v>
      </c>
      <c r="D137" s="219"/>
      <c r="E137" s="219"/>
      <c r="F137" s="218"/>
      <c r="G137" s="218"/>
      <c r="H137" s="218"/>
      <c r="I137" s="218"/>
      <c r="J137" s="218"/>
      <c r="K137" s="219"/>
      <c r="L137" s="219"/>
      <c r="M137" s="218"/>
      <c r="N137" s="218"/>
      <c r="O137" s="218"/>
      <c r="P137" s="218"/>
      <c r="Q137" s="218"/>
      <c r="R137" s="219"/>
      <c r="S137" s="219"/>
      <c r="T137" s="218"/>
      <c r="U137" s="218"/>
      <c r="V137" s="218"/>
      <c r="W137" s="218"/>
      <c r="X137" s="218"/>
      <c r="Y137" s="219"/>
      <c r="Z137" s="219"/>
      <c r="AA137" s="248"/>
      <c r="AB137" s="248"/>
      <c r="AC137" s="248"/>
      <c r="AD137" s="248"/>
      <c r="AE137" s="248"/>
      <c r="AF137" s="248"/>
      <c r="AG137" s="248"/>
    </row>
    <row r="138" spans="1:33" outlineLevel="1" x14ac:dyDescent="0.3">
      <c r="A138" s="239">
        <f t="shared" si="15"/>
        <v>43024</v>
      </c>
      <c r="B138" s="58"/>
      <c r="C138" s="59">
        <f t="shared" si="16"/>
        <v>0</v>
      </c>
      <c r="D138" s="219"/>
      <c r="E138" s="219"/>
      <c r="F138" s="218"/>
      <c r="G138" s="218"/>
      <c r="H138" s="218"/>
      <c r="I138" s="218"/>
      <c r="J138" s="218"/>
      <c r="K138" s="219"/>
      <c r="L138" s="219"/>
      <c r="M138" s="218"/>
      <c r="N138" s="218"/>
      <c r="O138" s="218"/>
      <c r="P138" s="218"/>
      <c r="Q138" s="218"/>
      <c r="R138" s="219"/>
      <c r="S138" s="219"/>
      <c r="T138" s="218"/>
      <c r="U138" s="218"/>
      <c r="V138" s="218"/>
      <c r="W138" s="218"/>
      <c r="X138" s="218"/>
      <c r="Y138" s="219"/>
      <c r="Z138" s="219"/>
      <c r="AA138" s="248"/>
      <c r="AB138" s="248"/>
      <c r="AC138" s="248"/>
      <c r="AD138" s="248"/>
      <c r="AE138" s="248"/>
      <c r="AF138" s="248"/>
      <c r="AG138" s="248"/>
    </row>
    <row r="139" spans="1:33" outlineLevel="1" x14ac:dyDescent="0.3">
      <c r="A139" s="239">
        <f t="shared" si="15"/>
        <v>43031</v>
      </c>
      <c r="B139" s="58"/>
      <c r="C139" s="59">
        <f t="shared" si="16"/>
        <v>0</v>
      </c>
      <c r="D139" s="219"/>
      <c r="E139" s="219"/>
      <c r="F139" s="218"/>
      <c r="G139" s="218"/>
      <c r="H139" s="218"/>
      <c r="I139" s="218"/>
      <c r="J139" s="218"/>
      <c r="K139" s="219"/>
      <c r="L139" s="219"/>
      <c r="M139" s="218"/>
      <c r="N139" s="218"/>
      <c r="O139" s="218"/>
      <c r="P139" s="218"/>
      <c r="Q139" s="218"/>
      <c r="R139" s="219"/>
      <c r="S139" s="219"/>
      <c r="T139" s="218"/>
      <c r="U139" s="218"/>
      <c r="V139" s="218"/>
      <c r="W139" s="218"/>
      <c r="X139" s="218"/>
      <c r="Y139" s="219"/>
      <c r="Z139" s="219"/>
      <c r="AA139" s="248"/>
      <c r="AB139" s="248"/>
      <c r="AC139" s="248"/>
      <c r="AD139" s="248"/>
      <c r="AE139" s="248"/>
      <c r="AF139" s="248"/>
      <c r="AG139" s="248"/>
    </row>
    <row r="140" spans="1:33" outlineLevel="1" x14ac:dyDescent="0.3">
      <c r="A140" s="239">
        <f t="shared" si="15"/>
        <v>43038</v>
      </c>
      <c r="B140" s="58"/>
      <c r="C140" s="59">
        <f t="shared" si="16"/>
        <v>0</v>
      </c>
      <c r="D140" s="219"/>
      <c r="E140" s="219"/>
      <c r="F140" s="218"/>
      <c r="G140" s="218"/>
      <c r="H140" s="218"/>
      <c r="I140" s="218"/>
      <c r="J140" s="218"/>
      <c r="K140" s="219"/>
      <c r="L140" s="219"/>
      <c r="M140" s="218"/>
      <c r="N140" s="218"/>
      <c r="O140" s="218"/>
      <c r="P140" s="218"/>
      <c r="Q140" s="218"/>
      <c r="R140" s="219"/>
      <c r="S140" s="219"/>
      <c r="T140" s="218"/>
      <c r="U140" s="218"/>
      <c r="V140" s="218"/>
      <c r="W140" s="218"/>
      <c r="X140" s="218"/>
      <c r="Y140" s="219"/>
      <c r="Z140" s="219"/>
      <c r="AA140" s="248"/>
      <c r="AB140" s="248"/>
      <c r="AC140" s="248"/>
      <c r="AD140" s="248"/>
      <c r="AE140" s="248"/>
      <c r="AF140" s="248"/>
      <c r="AG140" s="248"/>
    </row>
    <row r="141" spans="1:33" outlineLevel="1" x14ac:dyDescent="0.3">
      <c r="A141" s="239">
        <f t="shared" si="15"/>
        <v>43045</v>
      </c>
      <c r="B141" s="58"/>
      <c r="C141" s="59">
        <f t="shared" si="16"/>
        <v>0</v>
      </c>
      <c r="D141" s="219"/>
      <c r="E141" s="219"/>
      <c r="F141" s="218"/>
      <c r="G141" s="218"/>
      <c r="H141" s="218"/>
      <c r="I141" s="218"/>
      <c r="J141" s="218"/>
      <c r="K141" s="219"/>
      <c r="L141" s="219"/>
      <c r="M141" s="218"/>
      <c r="N141" s="218"/>
      <c r="O141" s="218"/>
      <c r="P141" s="218"/>
      <c r="Q141" s="218"/>
      <c r="R141" s="219"/>
      <c r="S141" s="219"/>
      <c r="T141" s="218"/>
      <c r="U141" s="218"/>
      <c r="V141" s="218"/>
      <c r="W141" s="218"/>
      <c r="X141" s="218"/>
      <c r="Y141" s="219"/>
      <c r="Z141" s="219"/>
      <c r="AA141" s="248"/>
      <c r="AB141" s="248"/>
      <c r="AC141" s="248"/>
      <c r="AD141" s="248"/>
      <c r="AE141" s="248"/>
      <c r="AF141" s="248"/>
      <c r="AG141" s="248"/>
    </row>
    <row r="142" spans="1:33" outlineLevel="1" x14ac:dyDescent="0.3">
      <c r="A142" s="239">
        <f t="shared" si="15"/>
        <v>43052</v>
      </c>
      <c r="B142" s="58"/>
      <c r="C142" s="59">
        <f t="shared" si="16"/>
        <v>0</v>
      </c>
      <c r="D142" s="219"/>
      <c r="E142" s="219"/>
      <c r="F142" s="218"/>
      <c r="G142" s="218"/>
      <c r="H142" s="218"/>
      <c r="I142" s="218"/>
      <c r="J142" s="218"/>
      <c r="K142" s="219"/>
      <c r="L142" s="219"/>
      <c r="M142" s="218"/>
      <c r="N142" s="218"/>
      <c r="O142" s="218"/>
      <c r="P142" s="218"/>
      <c r="Q142" s="218"/>
      <c r="R142" s="219"/>
      <c r="S142" s="219"/>
      <c r="T142" s="218"/>
      <c r="U142" s="218"/>
      <c r="V142" s="218"/>
      <c r="W142" s="218"/>
      <c r="X142" s="218"/>
      <c r="Y142" s="219"/>
      <c r="Z142" s="219"/>
      <c r="AA142" s="248"/>
      <c r="AB142" s="248"/>
      <c r="AC142" s="248"/>
      <c r="AD142" s="248"/>
      <c r="AE142" s="248"/>
      <c r="AF142" s="248"/>
      <c r="AG142" s="248"/>
    </row>
    <row r="143" spans="1:33" outlineLevel="1" x14ac:dyDescent="0.3">
      <c r="A143" s="239">
        <f t="shared" si="15"/>
        <v>43059</v>
      </c>
      <c r="B143" s="58"/>
      <c r="C143" s="59">
        <f t="shared" si="16"/>
        <v>0</v>
      </c>
      <c r="D143" s="219"/>
      <c r="E143" s="219"/>
      <c r="F143" s="218"/>
      <c r="G143" s="218"/>
      <c r="H143" s="218"/>
      <c r="I143" s="218"/>
      <c r="J143" s="218"/>
      <c r="K143" s="219"/>
      <c r="L143" s="219"/>
      <c r="M143" s="218"/>
      <c r="N143" s="218"/>
      <c r="O143" s="218"/>
      <c r="P143" s="218"/>
      <c r="Q143" s="218"/>
      <c r="R143" s="219"/>
      <c r="S143" s="219"/>
      <c r="T143" s="218"/>
      <c r="U143" s="218"/>
      <c r="V143" s="218"/>
      <c r="W143" s="218"/>
      <c r="X143" s="218"/>
      <c r="Y143" s="219"/>
      <c r="Z143" s="219"/>
      <c r="AA143" s="248"/>
      <c r="AB143" s="248"/>
      <c r="AC143" s="248"/>
      <c r="AD143" s="248"/>
      <c r="AE143" s="248"/>
      <c r="AF143" s="248"/>
      <c r="AG143" s="248"/>
    </row>
    <row r="144" spans="1:33" outlineLevel="1" x14ac:dyDescent="0.3">
      <c r="A144" s="240">
        <f t="shared" si="15"/>
        <v>43066</v>
      </c>
      <c r="B144" s="58"/>
      <c r="C144" s="59">
        <f t="shared" si="16"/>
        <v>0</v>
      </c>
      <c r="D144" s="219"/>
      <c r="E144" s="219"/>
      <c r="F144" s="222"/>
      <c r="G144" s="222"/>
      <c r="H144" s="222"/>
      <c r="I144" s="222"/>
      <c r="J144" s="222"/>
      <c r="K144" s="219"/>
      <c r="L144" s="219"/>
      <c r="M144" s="222"/>
      <c r="N144" s="222"/>
      <c r="O144" s="222"/>
      <c r="P144" s="222"/>
      <c r="Q144" s="222"/>
      <c r="R144" s="219"/>
      <c r="S144" s="219"/>
      <c r="T144" s="222"/>
      <c r="U144" s="222"/>
      <c r="V144" s="222"/>
      <c r="W144" s="222"/>
      <c r="X144" s="222"/>
      <c r="Y144" s="219"/>
      <c r="Z144" s="219"/>
      <c r="AA144" s="248"/>
      <c r="AB144" s="248"/>
      <c r="AC144" s="250"/>
      <c r="AD144" s="250"/>
      <c r="AE144" s="250"/>
      <c r="AF144" s="250"/>
      <c r="AG144" s="250"/>
    </row>
    <row r="145" spans="1:33" x14ac:dyDescent="0.3">
      <c r="A145" s="57"/>
      <c r="B145" s="38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</row>
    <row r="146" spans="1:33" x14ac:dyDescent="0.3">
      <c r="A146" s="93"/>
      <c r="B146" s="94"/>
      <c r="C146" s="94"/>
      <c r="D146" s="68"/>
      <c r="E146" s="95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97"/>
      <c r="V146" s="97"/>
      <c r="W146" s="97"/>
      <c r="X146" s="97"/>
      <c r="Y146" s="98"/>
      <c r="Z146" s="97"/>
      <c r="AA146" s="97"/>
      <c r="AB146" s="97"/>
      <c r="AC146" s="97"/>
      <c r="AD146" s="97"/>
      <c r="AE146" s="97"/>
      <c r="AF146" s="97"/>
      <c r="AG146" s="97"/>
    </row>
    <row r="147" spans="1:33" x14ac:dyDescent="0.3">
      <c r="A147" s="93"/>
      <c r="B147" s="94"/>
      <c r="C147" s="68">
        <f t="shared" ref="C147:T147" si="17">C96</f>
        <v>42975</v>
      </c>
      <c r="D147" s="68">
        <f t="shared" si="17"/>
        <v>42982</v>
      </c>
      <c r="E147" s="68">
        <f t="shared" si="17"/>
        <v>42989</v>
      </c>
      <c r="F147" s="68">
        <f t="shared" si="17"/>
        <v>42996</v>
      </c>
      <c r="G147" s="68">
        <f t="shared" si="17"/>
        <v>43003</v>
      </c>
      <c r="H147" s="68">
        <f t="shared" si="17"/>
        <v>43010</v>
      </c>
      <c r="I147" s="68">
        <f t="shared" si="17"/>
        <v>43017</v>
      </c>
      <c r="J147" s="68">
        <f t="shared" si="17"/>
        <v>43024</v>
      </c>
      <c r="K147" s="68">
        <f t="shared" si="17"/>
        <v>43031</v>
      </c>
      <c r="L147" s="68">
        <f t="shared" si="17"/>
        <v>43038</v>
      </c>
      <c r="M147" s="68">
        <f t="shared" si="17"/>
        <v>43045</v>
      </c>
      <c r="N147" s="68">
        <f t="shared" si="17"/>
        <v>43052</v>
      </c>
      <c r="O147" s="68">
        <f t="shared" si="17"/>
        <v>43059</v>
      </c>
      <c r="P147" s="68">
        <f t="shared" si="17"/>
        <v>43066</v>
      </c>
      <c r="Q147" s="68">
        <f t="shared" si="17"/>
        <v>43073</v>
      </c>
      <c r="R147" s="68">
        <f t="shared" si="17"/>
        <v>43080</v>
      </c>
      <c r="S147" s="68">
        <f t="shared" si="17"/>
        <v>43087</v>
      </c>
      <c r="T147" s="68">
        <f t="shared" si="17"/>
        <v>43094</v>
      </c>
      <c r="U147" s="69"/>
      <c r="V147" s="69"/>
    </row>
    <row r="148" spans="1:33" x14ac:dyDescent="0.3">
      <c r="A148" s="451" t="s">
        <v>30</v>
      </c>
      <c r="B148" s="451"/>
      <c r="C148" s="99"/>
      <c r="D148" s="99"/>
      <c r="E148" s="99"/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211"/>
      <c r="U148" s="100"/>
      <c r="V148" s="100"/>
    </row>
    <row r="149" spans="1:33" x14ac:dyDescent="0.3">
      <c r="A149" s="447" t="s">
        <v>31</v>
      </c>
      <c r="B149" s="448"/>
      <c r="C149" s="101"/>
      <c r="D149" s="101"/>
      <c r="E149" s="101"/>
      <c r="F149" s="101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01"/>
      <c r="S149" s="101"/>
      <c r="T149" s="102"/>
      <c r="U149" s="100"/>
      <c r="V149" s="100"/>
    </row>
    <row r="150" spans="1:33" x14ac:dyDescent="0.3">
      <c r="A150" s="447" t="s">
        <v>32</v>
      </c>
      <c r="B150" s="448"/>
      <c r="C150" s="101"/>
      <c r="D150" s="101"/>
      <c r="E150" s="101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101"/>
      <c r="T150" s="102"/>
      <c r="U150" s="100"/>
      <c r="V150" s="100"/>
    </row>
    <row r="151" spans="1:33" x14ac:dyDescent="0.3">
      <c r="A151" s="447" t="s">
        <v>33</v>
      </c>
      <c r="B151" s="448"/>
      <c r="C151" s="101"/>
      <c r="D151" s="101"/>
      <c r="E151" s="101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101"/>
      <c r="T151" s="102"/>
      <c r="U151" s="100"/>
      <c r="V151" s="100"/>
    </row>
    <row r="152" spans="1:33" x14ac:dyDescent="0.3">
      <c r="A152" s="447" t="s">
        <v>34</v>
      </c>
      <c r="B152" s="448"/>
      <c r="C152" s="101"/>
      <c r="D152" s="101"/>
      <c r="E152" s="101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101"/>
      <c r="T152" s="102"/>
      <c r="U152" s="100"/>
      <c r="V152" s="100"/>
    </row>
    <row r="153" spans="1:33" x14ac:dyDescent="0.3">
      <c r="A153" s="447" t="s">
        <v>35</v>
      </c>
      <c r="B153" s="448"/>
      <c r="C153" s="101"/>
      <c r="D153" s="101"/>
      <c r="E153" s="101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101"/>
      <c r="T153" s="102"/>
      <c r="U153" s="100"/>
      <c r="V153" s="100"/>
    </row>
    <row r="154" spans="1:33" x14ac:dyDescent="0.3">
      <c r="A154" s="447" t="s">
        <v>36</v>
      </c>
      <c r="B154" s="448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0"/>
      <c r="V154" s="100"/>
    </row>
    <row r="155" spans="1:33" x14ac:dyDescent="0.3">
      <c r="A155" s="447" t="s">
        <v>37</v>
      </c>
      <c r="B155" s="448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0"/>
      <c r="V155" s="100"/>
    </row>
    <row r="156" spans="1:33" x14ac:dyDescent="0.3">
      <c r="A156" s="447" t="s">
        <v>38</v>
      </c>
      <c r="B156" s="448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0"/>
      <c r="V156" s="100"/>
    </row>
    <row r="157" spans="1:33" x14ac:dyDescent="0.3">
      <c r="A157" s="447" t="s">
        <v>39</v>
      </c>
      <c r="B157" s="448"/>
      <c r="C157" s="103"/>
      <c r="D157" s="103"/>
      <c r="E157" s="103"/>
      <c r="F157" s="103"/>
      <c r="G157" s="103"/>
      <c r="H157" s="103"/>
      <c r="I157" s="103"/>
      <c r="J157" s="103"/>
      <c r="K157" s="103"/>
      <c r="L157" s="102"/>
      <c r="M157" s="102"/>
      <c r="N157" s="102"/>
      <c r="O157" s="102"/>
      <c r="P157" s="102"/>
      <c r="Q157" s="102"/>
      <c r="R157" s="102"/>
      <c r="S157" s="102"/>
      <c r="T157" s="102"/>
      <c r="U157" s="100"/>
      <c r="V157" s="100"/>
    </row>
    <row r="158" spans="1:33" x14ac:dyDescent="0.3">
      <c r="A158" s="447" t="s">
        <v>40</v>
      </c>
      <c r="B158" s="448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0"/>
      <c r="V158" s="100"/>
    </row>
    <row r="159" spans="1:33" x14ac:dyDescent="0.3">
      <c r="A159" s="449" t="s">
        <v>44</v>
      </c>
      <c r="B159" s="450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104"/>
      <c r="U159" s="100"/>
      <c r="V159" s="100"/>
    </row>
    <row r="161" spans="1:33" x14ac:dyDescent="0.3">
      <c r="A161" s="85" t="s">
        <v>43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</row>
    <row r="162" spans="1:33" ht="28.8" x14ac:dyDescent="0.3">
      <c r="A162" s="86"/>
      <c r="B162" s="49" t="s">
        <v>27</v>
      </c>
      <c r="C162" s="49" t="s">
        <v>28</v>
      </c>
      <c r="D162" s="48">
        <v>1</v>
      </c>
      <c r="E162" s="48">
        <v>2</v>
      </c>
      <c r="F162" s="48">
        <v>3</v>
      </c>
      <c r="G162" s="48">
        <v>4</v>
      </c>
      <c r="H162" s="48">
        <v>5</v>
      </c>
      <c r="I162" s="48">
        <v>6</v>
      </c>
      <c r="J162" s="48">
        <v>7</v>
      </c>
      <c r="K162" s="48">
        <v>8</v>
      </c>
      <c r="L162" s="48">
        <v>9</v>
      </c>
      <c r="M162" s="48">
        <v>10</v>
      </c>
      <c r="N162" s="48">
        <v>11</v>
      </c>
      <c r="O162" s="48">
        <v>12</v>
      </c>
      <c r="P162" s="48">
        <v>13</v>
      </c>
      <c r="Q162" s="48">
        <v>14</v>
      </c>
      <c r="R162" s="48">
        <v>15</v>
      </c>
      <c r="S162" s="48">
        <v>16</v>
      </c>
      <c r="T162" s="48">
        <v>17</v>
      </c>
      <c r="U162" s="48">
        <v>18</v>
      </c>
      <c r="V162" s="48">
        <v>19</v>
      </c>
      <c r="W162" s="48">
        <v>20</v>
      </c>
      <c r="X162" s="48">
        <v>21</v>
      </c>
      <c r="Y162" s="48">
        <v>22</v>
      </c>
      <c r="Z162" s="48">
        <v>23</v>
      </c>
      <c r="AA162" s="48">
        <v>24</v>
      </c>
      <c r="AB162" s="48">
        <v>25</v>
      </c>
      <c r="AC162" s="48">
        <v>26</v>
      </c>
      <c r="AD162" s="48">
        <v>27</v>
      </c>
      <c r="AE162" s="48">
        <v>28</v>
      </c>
      <c r="AF162" s="48">
        <v>29</v>
      </c>
      <c r="AG162" s="48">
        <v>30</v>
      </c>
    </row>
    <row r="163" spans="1:33" x14ac:dyDescent="0.3">
      <c r="A163" s="51" t="s">
        <v>29</v>
      </c>
      <c r="B163" s="52"/>
      <c r="C163" s="53">
        <f>C8/($C$3*$C$4)*100</f>
        <v>32.829237555135478</v>
      </c>
      <c r="D163" s="55">
        <f t="shared" ref="D163:AG163" si="18">(D8/$C$3)*100</f>
        <v>55.072463768115945</v>
      </c>
      <c r="E163" s="55">
        <f t="shared" si="18"/>
        <v>55.072463768115945</v>
      </c>
      <c r="F163" s="55">
        <f t="shared" si="18"/>
        <v>43.478260869565219</v>
      </c>
      <c r="G163" s="55">
        <f t="shared" si="18"/>
        <v>43.478260869565219</v>
      </c>
      <c r="H163" s="55">
        <f t="shared" si="18"/>
        <v>43.478260869565219</v>
      </c>
      <c r="I163" s="55">
        <f t="shared" si="18"/>
        <v>43.478260869565219</v>
      </c>
      <c r="J163" s="55">
        <f t="shared" si="18"/>
        <v>21.739130434782609</v>
      </c>
      <c r="K163" s="55">
        <f t="shared" si="18"/>
        <v>28.985507246376812</v>
      </c>
      <c r="L163" s="55">
        <f t="shared" si="18"/>
        <v>28.985507246376812</v>
      </c>
      <c r="M163" s="55">
        <f t="shared" si="18"/>
        <v>17.391304347826086</v>
      </c>
      <c r="N163" s="55">
        <f t="shared" si="18"/>
        <v>17.391304347826086</v>
      </c>
      <c r="O163" s="55">
        <f t="shared" si="18"/>
        <v>17.391304347826086</v>
      </c>
      <c r="P163" s="55">
        <f t="shared" si="18"/>
        <v>17.391304347826086</v>
      </c>
      <c r="Q163" s="55">
        <f t="shared" si="18"/>
        <v>17.391304347826086</v>
      </c>
      <c r="R163" s="55">
        <f t="shared" si="18"/>
        <v>36.231884057971016</v>
      </c>
      <c r="S163" s="55">
        <f t="shared" si="18"/>
        <v>36.231884057971016</v>
      </c>
      <c r="T163" s="55">
        <f t="shared" si="18"/>
        <v>28.985507246376812</v>
      </c>
      <c r="U163" s="55">
        <f t="shared" si="18"/>
        <v>28.985507246376812</v>
      </c>
      <c r="V163" s="55">
        <f t="shared" si="18"/>
        <v>28.985507246376812</v>
      </c>
      <c r="W163" s="55">
        <f t="shared" si="18"/>
        <v>28.985507246376812</v>
      </c>
      <c r="X163" s="55">
        <f t="shared" si="18"/>
        <v>28.985507246376812</v>
      </c>
      <c r="Y163" s="55">
        <f t="shared" si="18"/>
        <v>43.478260869565219</v>
      </c>
      <c r="Z163" s="55">
        <f t="shared" si="18"/>
        <v>43.478260869565219</v>
      </c>
      <c r="AA163" s="55">
        <f t="shared" si="18"/>
        <v>0</v>
      </c>
      <c r="AB163" s="55">
        <f t="shared" si="18"/>
        <v>0</v>
      </c>
      <c r="AC163" s="55">
        <f t="shared" si="18"/>
        <v>0</v>
      </c>
      <c r="AD163" s="55">
        <f t="shared" si="18"/>
        <v>0</v>
      </c>
      <c r="AE163" s="55">
        <f t="shared" si="18"/>
        <v>0</v>
      </c>
      <c r="AF163" s="55">
        <f t="shared" si="18"/>
        <v>0</v>
      </c>
      <c r="AG163" s="55">
        <f t="shared" si="18"/>
        <v>0</v>
      </c>
    </row>
    <row r="164" spans="1:33" hidden="1" x14ac:dyDescent="0.3">
      <c r="A164" s="57">
        <f>+A113</f>
        <v>42102</v>
      </c>
      <c r="B164" s="58"/>
      <c r="C164" s="59">
        <f t="shared" ref="C164:C195" si="19">C9/($C$3*$C$4)</f>
        <v>0.3144297416509137</v>
      </c>
      <c r="D164" s="61">
        <f t="shared" ref="D164:AG172" si="20">D9/$C$3</f>
        <v>0</v>
      </c>
      <c r="E164" s="63">
        <f t="shared" si="20"/>
        <v>0</v>
      </c>
      <c r="F164" s="63">
        <f t="shared" si="20"/>
        <v>1.1159420289855073</v>
      </c>
      <c r="G164" s="61">
        <f t="shared" si="20"/>
        <v>1.1159420289855073</v>
      </c>
      <c r="H164" s="61">
        <f t="shared" si="20"/>
        <v>1.1159420289855073</v>
      </c>
      <c r="I164" s="62">
        <f t="shared" si="20"/>
        <v>2.8985507246376812E-2</v>
      </c>
      <c r="J164" s="62">
        <f t="shared" si="20"/>
        <v>1.4492753623188406E-2</v>
      </c>
      <c r="K164" s="61">
        <f t="shared" si="20"/>
        <v>2.8985507246376812E-2</v>
      </c>
      <c r="L164" s="63">
        <f t="shared" si="20"/>
        <v>2.8985507246376812E-2</v>
      </c>
      <c r="M164" s="63">
        <f t="shared" si="20"/>
        <v>4.3478260869565216E-2</v>
      </c>
      <c r="N164" s="61">
        <f t="shared" si="20"/>
        <v>2.8985507246376812E-2</v>
      </c>
      <c r="O164" s="61">
        <f t="shared" si="20"/>
        <v>5.7971014492753624E-2</v>
      </c>
      <c r="P164" s="62">
        <f t="shared" si="20"/>
        <v>4.3478260869565216E-2</v>
      </c>
      <c r="Q164" s="62">
        <f t="shared" si="20"/>
        <v>5.7971014492753624E-2</v>
      </c>
      <c r="R164" s="61">
        <f t="shared" si="20"/>
        <v>5.7971014492753624E-2</v>
      </c>
      <c r="S164" s="63">
        <f t="shared" si="20"/>
        <v>0.17391304347826086</v>
      </c>
      <c r="T164" s="63">
        <f t="shared" si="20"/>
        <v>0.49275362318840582</v>
      </c>
      <c r="U164" s="61">
        <f t="shared" si="20"/>
        <v>0.47826086956521741</v>
      </c>
      <c r="V164" s="61">
        <f t="shared" si="20"/>
        <v>0.47826086956521741</v>
      </c>
      <c r="W164" s="62">
        <f t="shared" si="20"/>
        <v>0.18840579710144928</v>
      </c>
      <c r="X164" s="62">
        <f t="shared" si="20"/>
        <v>0.18840579710144928</v>
      </c>
      <c r="Y164" s="61">
        <f t="shared" si="20"/>
        <v>0.20289855072463769</v>
      </c>
      <c r="Z164" s="63">
        <f t="shared" si="20"/>
        <v>7.2463768115942032E-2</v>
      </c>
      <c r="AA164" s="63">
        <f t="shared" si="20"/>
        <v>7.2463768115942032E-2</v>
      </c>
      <c r="AB164" s="61">
        <f t="shared" si="20"/>
        <v>8.6956521739130432E-2</v>
      </c>
      <c r="AC164" s="61">
        <f t="shared" si="20"/>
        <v>2.8985507246376812E-2</v>
      </c>
      <c r="AD164" s="62">
        <f t="shared" si="20"/>
        <v>0.18840579710144928</v>
      </c>
      <c r="AE164" s="62">
        <f t="shared" si="20"/>
        <v>0.2608695652173913</v>
      </c>
      <c r="AF164" s="61">
        <f t="shared" si="20"/>
        <v>0.28985507246376813</v>
      </c>
      <c r="AG164" s="63">
        <f t="shared" si="20"/>
        <v>0.28985507246376813</v>
      </c>
    </row>
    <row r="165" spans="1:33" hidden="1" x14ac:dyDescent="0.3">
      <c r="A165" s="57">
        <f t="shared" ref="A165:A195" si="21">+A114</f>
        <v>42123</v>
      </c>
      <c r="B165" s="58"/>
      <c r="C165" s="282">
        <f>C8/($C$3*$C$4)</f>
        <v>0.32829237555135476</v>
      </c>
      <c r="D165" s="61">
        <f t="shared" si="20"/>
        <v>1.4492753623188406E-2</v>
      </c>
      <c r="E165" s="63">
        <f t="shared" si="20"/>
        <v>1.4492753623188406E-2</v>
      </c>
      <c r="F165" s="63">
        <f t="shared" si="20"/>
        <v>1.1304347826086956</v>
      </c>
      <c r="G165" s="61">
        <f t="shared" si="20"/>
        <v>1.1304347826086956</v>
      </c>
      <c r="H165" s="61">
        <f t="shared" si="20"/>
        <v>1.1304347826086956</v>
      </c>
      <c r="I165" s="62">
        <f t="shared" si="20"/>
        <v>4.3478260869565216E-2</v>
      </c>
      <c r="J165" s="62">
        <f t="shared" si="20"/>
        <v>2.8985507246376812E-2</v>
      </c>
      <c r="K165" s="61">
        <f t="shared" si="20"/>
        <v>4.3478260869565216E-2</v>
      </c>
      <c r="L165" s="63">
        <f t="shared" si="20"/>
        <v>4.3478260869565216E-2</v>
      </c>
      <c r="M165" s="63">
        <f t="shared" si="20"/>
        <v>5.7971014492753624E-2</v>
      </c>
      <c r="N165" s="61">
        <f t="shared" si="20"/>
        <v>4.3478260869565216E-2</v>
      </c>
      <c r="O165" s="61">
        <f t="shared" si="20"/>
        <v>8.6956521739130432E-2</v>
      </c>
      <c r="P165" s="62">
        <f t="shared" si="20"/>
        <v>5.7971014492753624E-2</v>
      </c>
      <c r="Q165" s="62">
        <f t="shared" si="20"/>
        <v>7.2463768115942032E-2</v>
      </c>
      <c r="R165" s="61">
        <f t="shared" si="20"/>
        <v>7.2463768115942032E-2</v>
      </c>
      <c r="S165" s="63">
        <f t="shared" si="20"/>
        <v>0.14492753623188406</v>
      </c>
      <c r="T165" s="63">
        <f t="shared" si="20"/>
        <v>0.49275362318840582</v>
      </c>
      <c r="U165" s="61">
        <f t="shared" si="20"/>
        <v>0.47826086956521741</v>
      </c>
      <c r="V165" s="61">
        <f t="shared" si="20"/>
        <v>0.47826086956521741</v>
      </c>
      <c r="W165" s="62">
        <f t="shared" si="20"/>
        <v>0.20289855072463769</v>
      </c>
      <c r="X165" s="62">
        <f t="shared" si="20"/>
        <v>0.21739130434782608</v>
      </c>
      <c r="Y165" s="61">
        <f t="shared" si="20"/>
        <v>0.2608695652173913</v>
      </c>
      <c r="Z165" s="63">
        <f t="shared" si="20"/>
        <v>0.15942028985507245</v>
      </c>
      <c r="AA165" s="63">
        <f t="shared" si="20"/>
        <v>0.15942028985507245</v>
      </c>
      <c r="AB165" s="61">
        <f t="shared" si="20"/>
        <v>0.17391304347826086</v>
      </c>
      <c r="AC165" s="61">
        <f t="shared" si="20"/>
        <v>0.13043478260869565</v>
      </c>
      <c r="AD165" s="62">
        <f t="shared" si="20"/>
        <v>0.21739130434782608</v>
      </c>
      <c r="AE165" s="62">
        <f t="shared" si="20"/>
        <v>0.27536231884057971</v>
      </c>
      <c r="AF165" s="61">
        <f t="shared" si="20"/>
        <v>0.2608695652173913</v>
      </c>
      <c r="AG165" s="63">
        <f t="shared" si="20"/>
        <v>0.2608695652173913</v>
      </c>
    </row>
    <row r="166" spans="1:33" hidden="1" outlineLevel="1" x14ac:dyDescent="0.3">
      <c r="A166" s="57">
        <f t="shared" si="21"/>
        <v>42142</v>
      </c>
      <c r="B166" s="58"/>
      <c r="C166" s="59">
        <f t="shared" si="19"/>
        <v>0.36925015752993068</v>
      </c>
      <c r="D166" s="61">
        <f t="shared" si="20"/>
        <v>0</v>
      </c>
      <c r="E166" s="63">
        <f t="shared" si="20"/>
        <v>4.3478260869565216E-2</v>
      </c>
      <c r="F166" s="63">
        <f t="shared" si="20"/>
        <v>1.1594202898550725</v>
      </c>
      <c r="G166" s="61">
        <f t="shared" si="20"/>
        <v>1.173913043478261</v>
      </c>
      <c r="H166" s="61">
        <f t="shared" si="20"/>
        <v>1.2173913043478262</v>
      </c>
      <c r="I166" s="62">
        <f t="shared" si="20"/>
        <v>8.6956521739130432E-2</v>
      </c>
      <c r="J166" s="62">
        <f t="shared" si="20"/>
        <v>1.4492753623188406E-2</v>
      </c>
      <c r="K166" s="61">
        <f t="shared" si="20"/>
        <v>2.8985507246376812E-2</v>
      </c>
      <c r="L166" s="63">
        <f t="shared" si="20"/>
        <v>2.8985507246376812E-2</v>
      </c>
      <c r="M166" s="63">
        <f t="shared" si="20"/>
        <v>4.3478260869565216E-2</v>
      </c>
      <c r="N166" s="61">
        <f t="shared" si="20"/>
        <v>2.8985507246376812E-2</v>
      </c>
      <c r="O166" s="61">
        <f t="shared" si="20"/>
        <v>7.2463768115942032E-2</v>
      </c>
      <c r="P166" s="62">
        <f t="shared" si="20"/>
        <v>4.3478260869565216E-2</v>
      </c>
      <c r="Q166" s="62">
        <f t="shared" si="20"/>
        <v>5.7971014492753624E-2</v>
      </c>
      <c r="R166" s="61">
        <f t="shared" si="20"/>
        <v>7.2463768115942032E-2</v>
      </c>
      <c r="S166" s="63">
        <f t="shared" si="20"/>
        <v>0.15942028985507245</v>
      </c>
      <c r="T166" s="63">
        <f t="shared" si="20"/>
        <v>0.52173913043478259</v>
      </c>
      <c r="U166" s="61">
        <f t="shared" si="20"/>
        <v>0.49275362318840582</v>
      </c>
      <c r="V166" s="61">
        <f t="shared" si="20"/>
        <v>0.47826086956521741</v>
      </c>
      <c r="W166" s="62">
        <f t="shared" si="20"/>
        <v>0.18840579710144928</v>
      </c>
      <c r="X166" s="62">
        <f t="shared" si="20"/>
        <v>0.20289855072463769</v>
      </c>
      <c r="Y166" s="61">
        <f t="shared" si="20"/>
        <v>0.24637681159420291</v>
      </c>
      <c r="Z166" s="63">
        <f t="shared" si="20"/>
        <v>0.27536231884057971</v>
      </c>
      <c r="AA166" s="63">
        <f t="shared" si="20"/>
        <v>0.28985507246376813</v>
      </c>
      <c r="AB166" s="61">
        <f t="shared" si="20"/>
        <v>0.30434782608695654</v>
      </c>
      <c r="AC166" s="61">
        <f t="shared" si="20"/>
        <v>0.18840579710144928</v>
      </c>
      <c r="AD166" s="62">
        <f t="shared" si="20"/>
        <v>0.2608695652173913</v>
      </c>
      <c r="AE166" s="62">
        <f t="shared" si="20"/>
        <v>0.28985507246376813</v>
      </c>
      <c r="AF166" s="61">
        <f t="shared" si="20"/>
        <v>0.2608695652173913</v>
      </c>
      <c r="AG166" s="63">
        <f t="shared" si="20"/>
        <v>0.2608695652173913</v>
      </c>
    </row>
    <row r="167" spans="1:33" hidden="1" outlineLevel="1" x14ac:dyDescent="0.3">
      <c r="A167" s="57">
        <f t="shared" si="21"/>
        <v>42157</v>
      </c>
      <c r="B167" s="58"/>
      <c r="C167" s="59">
        <f t="shared" si="19"/>
        <v>0.39823566477630751</v>
      </c>
      <c r="D167" s="61">
        <f t="shared" si="20"/>
        <v>0</v>
      </c>
      <c r="E167" s="63">
        <f t="shared" si="20"/>
        <v>4.3478260869565216E-2</v>
      </c>
      <c r="F167" s="63">
        <f t="shared" si="20"/>
        <v>1.1594202898550725</v>
      </c>
      <c r="G167" s="61">
        <f t="shared" si="20"/>
        <v>1.173913043478261</v>
      </c>
      <c r="H167" s="61">
        <f t="shared" si="20"/>
        <v>1.2173913043478262</v>
      </c>
      <c r="I167" s="62">
        <f t="shared" si="20"/>
        <v>8.6956521739130432E-2</v>
      </c>
      <c r="J167" s="62">
        <f t="shared" si="20"/>
        <v>1.4492753623188406E-2</v>
      </c>
      <c r="K167" s="61">
        <f t="shared" si="20"/>
        <v>2.8985507246376812E-2</v>
      </c>
      <c r="L167" s="63">
        <f t="shared" si="20"/>
        <v>4.3478260869565216E-2</v>
      </c>
      <c r="M167" s="63">
        <f t="shared" si="20"/>
        <v>0.40579710144927539</v>
      </c>
      <c r="N167" s="61">
        <f t="shared" si="20"/>
        <v>4.3478260869565216E-2</v>
      </c>
      <c r="O167" s="61">
        <f t="shared" si="20"/>
        <v>0.13043478260869565</v>
      </c>
      <c r="P167" s="62">
        <f t="shared" si="20"/>
        <v>0.11594202898550725</v>
      </c>
      <c r="Q167" s="62">
        <f t="shared" si="20"/>
        <v>8.6956521739130432E-2</v>
      </c>
      <c r="R167" s="61">
        <f t="shared" si="20"/>
        <v>8.6956521739130432E-2</v>
      </c>
      <c r="S167" s="63">
        <f t="shared" si="20"/>
        <v>0.17391304347826086</v>
      </c>
      <c r="T167" s="63">
        <f t="shared" si="20"/>
        <v>0.53623188405797106</v>
      </c>
      <c r="U167" s="61">
        <f t="shared" si="20"/>
        <v>0.49275362318840582</v>
      </c>
      <c r="V167" s="61">
        <f t="shared" si="20"/>
        <v>0.47826086956521741</v>
      </c>
      <c r="W167" s="62">
        <f t="shared" si="20"/>
        <v>0.18840579710144928</v>
      </c>
      <c r="X167" s="62">
        <f t="shared" si="20"/>
        <v>0.2318840579710145</v>
      </c>
      <c r="Y167" s="61">
        <f t="shared" si="20"/>
        <v>0.24637681159420291</v>
      </c>
      <c r="Z167" s="63">
        <f t="shared" si="20"/>
        <v>0.2318840579710145</v>
      </c>
      <c r="AA167" s="63">
        <f t="shared" si="20"/>
        <v>0.21739130434782608</v>
      </c>
      <c r="AB167" s="61">
        <f t="shared" si="20"/>
        <v>0.2608695652173913</v>
      </c>
      <c r="AC167" s="61">
        <f t="shared" si="20"/>
        <v>0.24637681159420291</v>
      </c>
      <c r="AD167" s="62">
        <f t="shared" si="20"/>
        <v>0.3188405797101449</v>
      </c>
      <c r="AE167" s="62">
        <f t="shared" si="20"/>
        <v>0.33333333333333331</v>
      </c>
      <c r="AF167" s="61">
        <f t="shared" si="20"/>
        <v>0.28985507246376813</v>
      </c>
      <c r="AG167" s="63">
        <f t="shared" si="20"/>
        <v>0.27536231884057971</v>
      </c>
    </row>
    <row r="168" spans="1:33" hidden="1" outlineLevel="1" x14ac:dyDescent="0.3">
      <c r="A168" s="57">
        <f t="shared" si="21"/>
        <v>42172</v>
      </c>
      <c r="B168" s="58"/>
      <c r="C168" s="59">
        <f t="shared" si="19"/>
        <v>0.54631379962192816</v>
      </c>
      <c r="D168" s="61">
        <f t="shared" si="20"/>
        <v>1.4492753623188406E-2</v>
      </c>
      <c r="E168" s="63">
        <f t="shared" si="20"/>
        <v>4.3478260869565216E-2</v>
      </c>
      <c r="F168" s="63">
        <f t="shared" si="20"/>
        <v>1.1594202898550725</v>
      </c>
      <c r="G168" s="61">
        <f t="shared" si="20"/>
        <v>1.173913043478261</v>
      </c>
      <c r="H168" s="61">
        <f t="shared" si="20"/>
        <v>1.2318840579710144</v>
      </c>
      <c r="I168" s="62">
        <f t="shared" si="20"/>
        <v>0.11594202898550725</v>
      </c>
      <c r="J168" s="62">
        <f t="shared" si="20"/>
        <v>4.3478260869565216E-2</v>
      </c>
      <c r="K168" s="61">
        <f t="shared" si="20"/>
        <v>2.8985507246376812E-2</v>
      </c>
      <c r="L168" s="63">
        <f t="shared" si="20"/>
        <v>4.3478260869565216E-2</v>
      </c>
      <c r="M168" s="63">
        <f t="shared" si="20"/>
        <v>0.42028985507246375</v>
      </c>
      <c r="N168" s="61">
        <f t="shared" si="20"/>
        <v>7.2463768115942032E-2</v>
      </c>
      <c r="O168" s="61">
        <f t="shared" si="20"/>
        <v>0.14492753623188406</v>
      </c>
      <c r="P168" s="62">
        <f t="shared" si="20"/>
        <v>8.6956521739130432E-2</v>
      </c>
      <c r="Q168" s="62">
        <f t="shared" si="20"/>
        <v>1.3623188405797102</v>
      </c>
      <c r="R168" s="61">
        <f t="shared" si="20"/>
        <v>1.3768115942028984</v>
      </c>
      <c r="S168" s="63">
        <f t="shared" si="20"/>
        <v>0.15942028985507245</v>
      </c>
      <c r="T168" s="63">
        <f t="shared" si="20"/>
        <v>0.50724637681159424</v>
      </c>
      <c r="U168" s="61">
        <f t="shared" si="20"/>
        <v>0.47826086956521741</v>
      </c>
      <c r="V168" s="61">
        <f t="shared" si="20"/>
        <v>0.55072463768115942</v>
      </c>
      <c r="W168" s="62">
        <f t="shared" si="20"/>
        <v>0.27536231884057971</v>
      </c>
      <c r="X168" s="62">
        <f t="shared" si="20"/>
        <v>0.3188405797101449</v>
      </c>
      <c r="Y168" s="61">
        <f t="shared" si="20"/>
        <v>0.30434782608695654</v>
      </c>
      <c r="Z168" s="63">
        <f t="shared" si="20"/>
        <v>0.28985507246376813</v>
      </c>
      <c r="AA168" s="63">
        <f t="shared" si="20"/>
        <v>0.28985507246376813</v>
      </c>
      <c r="AB168" s="61">
        <f t="shared" si="20"/>
        <v>0.33333333333333331</v>
      </c>
      <c r="AC168" s="61">
        <f t="shared" si="20"/>
        <v>0.2608695652173913</v>
      </c>
      <c r="AD168" s="62">
        <f t="shared" si="20"/>
        <v>0.34782608695652173</v>
      </c>
      <c r="AE168" s="62">
        <f t="shared" si="20"/>
        <v>0.40579710144927539</v>
      </c>
      <c r="AF168" s="61">
        <f t="shared" si="20"/>
        <v>0.36231884057971014</v>
      </c>
      <c r="AG168" s="63">
        <f t="shared" si="20"/>
        <v>0.36231884057971014</v>
      </c>
    </row>
    <row r="169" spans="1:33" hidden="1" outlineLevel="1" x14ac:dyDescent="0.3">
      <c r="A169" s="57">
        <f t="shared" si="21"/>
        <v>42193</v>
      </c>
      <c r="B169" s="58"/>
      <c r="C169" s="59">
        <f t="shared" si="19"/>
        <v>0.54001260239445492</v>
      </c>
      <c r="D169" s="61">
        <f t="shared" si="20"/>
        <v>2.8985507246376812E-2</v>
      </c>
      <c r="E169" s="63">
        <f t="shared" si="20"/>
        <v>5.7971014492753624E-2</v>
      </c>
      <c r="F169" s="63">
        <f t="shared" si="20"/>
        <v>1.173913043478261</v>
      </c>
      <c r="G169" s="61">
        <f t="shared" si="20"/>
        <v>1.173913043478261</v>
      </c>
      <c r="H169" s="61">
        <f t="shared" si="20"/>
        <v>1.2318840579710144</v>
      </c>
      <c r="I169" s="62">
        <f t="shared" si="20"/>
        <v>0.14492753623188406</v>
      </c>
      <c r="J169" s="62">
        <f t="shared" si="20"/>
        <v>8.6956521739130432E-2</v>
      </c>
      <c r="K169" s="61">
        <f t="shared" si="20"/>
        <v>4.3478260869565216E-2</v>
      </c>
      <c r="L169" s="63">
        <f t="shared" si="20"/>
        <v>5.7971014492753624E-2</v>
      </c>
      <c r="M169" s="63">
        <f t="shared" si="20"/>
        <v>8.6956521739130432E-2</v>
      </c>
      <c r="N169" s="61">
        <f t="shared" si="20"/>
        <v>0.10144927536231885</v>
      </c>
      <c r="O169" s="61">
        <f t="shared" si="20"/>
        <v>0.18840579710144928</v>
      </c>
      <c r="P169" s="62">
        <f t="shared" si="20"/>
        <v>0.13043478260869565</v>
      </c>
      <c r="Q169" s="62">
        <f t="shared" si="20"/>
        <v>1.3623188405797102</v>
      </c>
      <c r="R169" s="61">
        <f t="shared" si="20"/>
        <v>1.3768115942028984</v>
      </c>
      <c r="S169" s="63">
        <f t="shared" si="20"/>
        <v>8.6956521739130432E-2</v>
      </c>
      <c r="T169" s="63">
        <f t="shared" si="20"/>
        <v>0.43478260869565216</v>
      </c>
      <c r="U169" s="61">
        <f t="shared" si="20"/>
        <v>0.40579710144927539</v>
      </c>
      <c r="V169" s="61">
        <f t="shared" si="20"/>
        <v>0.50724637681159424</v>
      </c>
      <c r="W169" s="62">
        <f t="shared" si="20"/>
        <v>0.2318840579710145</v>
      </c>
      <c r="X169" s="62">
        <f t="shared" si="20"/>
        <v>0.27536231884057971</v>
      </c>
      <c r="Y169" s="61">
        <f t="shared" si="20"/>
        <v>0.2608695652173913</v>
      </c>
      <c r="Z169" s="63">
        <f t="shared" si="20"/>
        <v>0.3188405797101449</v>
      </c>
      <c r="AA169" s="63">
        <f t="shared" si="20"/>
        <v>0.37681159420289856</v>
      </c>
      <c r="AB169" s="61">
        <f t="shared" si="20"/>
        <v>0.43478260869565216</v>
      </c>
      <c r="AC169" s="61">
        <f t="shared" si="20"/>
        <v>0.33333333333333331</v>
      </c>
      <c r="AD169" s="62">
        <f t="shared" si="20"/>
        <v>0.34782608695652173</v>
      </c>
      <c r="AE169" s="62">
        <f t="shared" si="20"/>
        <v>0.42028985507246375</v>
      </c>
      <c r="AF169" s="61">
        <f t="shared" si="20"/>
        <v>0.37681159420289856</v>
      </c>
      <c r="AG169" s="63">
        <f t="shared" si="20"/>
        <v>0.36231884057971014</v>
      </c>
    </row>
    <row r="170" spans="1:33" hidden="1" outlineLevel="1" x14ac:dyDescent="0.3">
      <c r="A170" s="57">
        <f t="shared" si="21"/>
        <v>42200</v>
      </c>
      <c r="B170" s="58"/>
      <c r="C170" s="59">
        <f t="shared" si="19"/>
        <v>0.45179584120982985</v>
      </c>
      <c r="D170" s="61">
        <f t="shared" si="20"/>
        <v>4.3478260869565216E-2</v>
      </c>
      <c r="E170" s="63">
        <f t="shared" si="20"/>
        <v>7.2463768115942032E-2</v>
      </c>
      <c r="F170" s="63">
        <f t="shared" si="20"/>
        <v>1.1884057971014492</v>
      </c>
      <c r="G170" s="61">
        <f t="shared" si="20"/>
        <v>1.1884057971014492</v>
      </c>
      <c r="H170" s="61">
        <f t="shared" si="20"/>
        <v>1.2463768115942029</v>
      </c>
      <c r="I170" s="62">
        <f t="shared" si="20"/>
        <v>0.14492753623188406</v>
      </c>
      <c r="J170" s="62">
        <f t="shared" si="20"/>
        <v>7.2463768115942032E-2</v>
      </c>
      <c r="K170" s="61">
        <f t="shared" si="20"/>
        <v>2.8985507246376812E-2</v>
      </c>
      <c r="L170" s="63">
        <f t="shared" si="20"/>
        <v>4.3478260869565216E-2</v>
      </c>
      <c r="M170" s="63">
        <f t="shared" si="20"/>
        <v>7.2463768115942032E-2</v>
      </c>
      <c r="N170" s="61">
        <f t="shared" si="20"/>
        <v>8.6956521739130432E-2</v>
      </c>
      <c r="O170" s="61">
        <f t="shared" si="20"/>
        <v>0.17391304347826086</v>
      </c>
      <c r="P170" s="62">
        <f t="shared" si="20"/>
        <v>0.15942028985507245</v>
      </c>
      <c r="Q170" s="62">
        <f t="shared" si="20"/>
        <v>8.6956521739130432E-2</v>
      </c>
      <c r="R170" s="61">
        <f t="shared" si="20"/>
        <v>0.10144927536231885</v>
      </c>
      <c r="S170" s="63">
        <f t="shared" si="20"/>
        <v>0.11594202898550725</v>
      </c>
      <c r="T170" s="63">
        <f t="shared" si="20"/>
        <v>0.46376811594202899</v>
      </c>
      <c r="U170" s="61">
        <f t="shared" si="20"/>
        <v>0.40579710144927539</v>
      </c>
      <c r="V170" s="61">
        <f t="shared" si="20"/>
        <v>0.50724637681159424</v>
      </c>
      <c r="W170" s="62">
        <f t="shared" si="20"/>
        <v>0.2318840579710145</v>
      </c>
      <c r="X170" s="62">
        <f t="shared" si="20"/>
        <v>0.28985507246376813</v>
      </c>
      <c r="Y170" s="61">
        <f t="shared" si="20"/>
        <v>0.30434782608695654</v>
      </c>
      <c r="Z170" s="63">
        <f t="shared" si="20"/>
        <v>0.37681159420289856</v>
      </c>
      <c r="AA170" s="63">
        <f t="shared" si="20"/>
        <v>0.43478260869565216</v>
      </c>
      <c r="AB170" s="61">
        <f t="shared" si="20"/>
        <v>0.49275362318840582</v>
      </c>
      <c r="AC170" s="61">
        <f t="shared" si="20"/>
        <v>0.39130434782608697</v>
      </c>
      <c r="AD170" s="62">
        <f t="shared" si="20"/>
        <v>0.40579710144927539</v>
      </c>
      <c r="AE170" s="62">
        <f t="shared" si="20"/>
        <v>0.47826086956521741</v>
      </c>
      <c r="AF170" s="61">
        <f t="shared" si="20"/>
        <v>0.40579710144927539</v>
      </c>
      <c r="AG170" s="63">
        <f t="shared" si="20"/>
        <v>0.37681159420289856</v>
      </c>
    </row>
    <row r="171" spans="1:33" hidden="1" outlineLevel="1" x14ac:dyDescent="0.3">
      <c r="A171" s="57">
        <f t="shared" si="21"/>
        <v>42207</v>
      </c>
      <c r="B171" s="58"/>
      <c r="C171" s="59">
        <f t="shared" si="19"/>
        <v>0.55954631379962194</v>
      </c>
      <c r="D171" s="61">
        <f t="shared" si="20"/>
        <v>2.8985507246376812E-2</v>
      </c>
      <c r="E171" s="63">
        <f t="shared" si="20"/>
        <v>5.7971014492753624E-2</v>
      </c>
      <c r="F171" s="63">
        <f t="shared" si="20"/>
        <v>1.173913043478261</v>
      </c>
      <c r="G171" s="61">
        <f t="shared" si="20"/>
        <v>1.2173913043478262</v>
      </c>
      <c r="H171" s="61">
        <f t="shared" si="20"/>
        <v>1.3333333333333333</v>
      </c>
      <c r="I171" s="62">
        <f t="shared" si="20"/>
        <v>0.20289855072463769</v>
      </c>
      <c r="J171" s="62">
        <f t="shared" si="20"/>
        <v>0.14492753623188406</v>
      </c>
      <c r="K171" s="61">
        <f t="shared" si="20"/>
        <v>1.0144927536231885</v>
      </c>
      <c r="L171" s="63">
        <f t="shared" si="20"/>
        <v>1.0289855072463767</v>
      </c>
      <c r="M171" s="63">
        <f t="shared" si="20"/>
        <v>0.10144927536231885</v>
      </c>
      <c r="N171" s="61">
        <f t="shared" si="20"/>
        <v>0.10144927536231885</v>
      </c>
      <c r="O171" s="61">
        <f t="shared" si="20"/>
        <v>0.17391304347826086</v>
      </c>
      <c r="P171" s="62">
        <f t="shared" si="20"/>
        <v>0.13043478260869565</v>
      </c>
      <c r="Q171" s="62">
        <f t="shared" si="20"/>
        <v>8.6956521739130432E-2</v>
      </c>
      <c r="R171" s="61">
        <f t="shared" si="20"/>
        <v>8.6956521739130432E-2</v>
      </c>
      <c r="S171" s="63">
        <f t="shared" si="20"/>
        <v>0.10144927536231885</v>
      </c>
      <c r="T171" s="63">
        <f t="shared" si="20"/>
        <v>0.44927536231884058</v>
      </c>
      <c r="U171" s="61">
        <f t="shared" si="20"/>
        <v>0.40579710144927539</v>
      </c>
      <c r="V171" s="61">
        <f t="shared" si="20"/>
        <v>0.50724637681159424</v>
      </c>
      <c r="W171" s="62">
        <f t="shared" si="20"/>
        <v>0.2318840579710145</v>
      </c>
      <c r="X171" s="62">
        <f t="shared" si="20"/>
        <v>0.28985507246376813</v>
      </c>
      <c r="Y171" s="61">
        <f t="shared" si="20"/>
        <v>0.3188405797101449</v>
      </c>
      <c r="Z171" s="63">
        <f t="shared" si="20"/>
        <v>0.39130434782608697</v>
      </c>
      <c r="AA171" s="63">
        <f t="shared" si="20"/>
        <v>0.44927536231884058</v>
      </c>
      <c r="AB171" s="61">
        <f t="shared" si="20"/>
        <v>0.57971014492753625</v>
      </c>
      <c r="AC171" s="61">
        <f t="shared" si="20"/>
        <v>0.46376811594202899</v>
      </c>
      <c r="AD171" s="62">
        <f t="shared" si="20"/>
        <v>0.43478260869565216</v>
      </c>
      <c r="AE171" s="62">
        <f t="shared" si="20"/>
        <v>0.50724637681159424</v>
      </c>
      <c r="AF171" s="61">
        <f t="shared" si="20"/>
        <v>0.43478260869565216</v>
      </c>
      <c r="AG171" s="63">
        <f t="shared" si="20"/>
        <v>0.42028985507246375</v>
      </c>
    </row>
    <row r="172" spans="1:33" hidden="1" outlineLevel="1" x14ac:dyDescent="0.3">
      <c r="A172" s="57">
        <f t="shared" si="21"/>
        <v>42214</v>
      </c>
      <c r="B172" s="58"/>
      <c r="C172" s="59">
        <f t="shared" si="19"/>
        <v>0.57844990548204156</v>
      </c>
      <c r="D172" s="61">
        <f t="shared" si="20"/>
        <v>4.3478260869565216E-2</v>
      </c>
      <c r="E172" s="63">
        <f t="shared" si="20"/>
        <v>7.2463768115942032E-2</v>
      </c>
      <c r="F172" s="63">
        <f t="shared" si="20"/>
        <v>1.1884057971014492</v>
      </c>
      <c r="G172" s="61">
        <f t="shared" si="20"/>
        <v>1.2173913043478262</v>
      </c>
      <c r="H172" s="61">
        <f t="shared" si="20"/>
        <v>1.3043478260869565</v>
      </c>
      <c r="I172" s="62">
        <f t="shared" si="20"/>
        <v>0.17391304347826086</v>
      </c>
      <c r="J172" s="62">
        <f t="shared" si="20"/>
        <v>0.10144927536231885</v>
      </c>
      <c r="K172" s="61">
        <f t="shared" ref="D172:AG180" si="22">K17/$C$3</f>
        <v>1</v>
      </c>
      <c r="L172" s="63">
        <f t="shared" si="22"/>
        <v>1.0144927536231885</v>
      </c>
      <c r="M172" s="63">
        <f t="shared" si="22"/>
        <v>8.6956521739130432E-2</v>
      </c>
      <c r="N172" s="61">
        <f t="shared" si="22"/>
        <v>0.18840579710144928</v>
      </c>
      <c r="O172" s="61">
        <f t="shared" si="22"/>
        <v>0.27536231884057971</v>
      </c>
      <c r="P172" s="62">
        <f t="shared" si="22"/>
        <v>0.14492753623188406</v>
      </c>
      <c r="Q172" s="62">
        <f t="shared" si="22"/>
        <v>0.11594202898550725</v>
      </c>
      <c r="R172" s="61">
        <f t="shared" si="22"/>
        <v>0.11594202898550725</v>
      </c>
      <c r="S172" s="63">
        <f t="shared" si="22"/>
        <v>0.13043478260869565</v>
      </c>
      <c r="T172" s="63">
        <f t="shared" si="22"/>
        <v>0.46376811594202899</v>
      </c>
      <c r="U172" s="61">
        <f t="shared" si="22"/>
        <v>0.43478260869565216</v>
      </c>
      <c r="V172" s="61">
        <f t="shared" si="22"/>
        <v>0.56521739130434778</v>
      </c>
      <c r="W172" s="62">
        <f t="shared" si="22"/>
        <v>0.28985507246376813</v>
      </c>
      <c r="X172" s="62">
        <f t="shared" si="22"/>
        <v>0.33333333333333331</v>
      </c>
      <c r="Y172" s="61">
        <f t="shared" si="22"/>
        <v>0.33333333333333331</v>
      </c>
      <c r="Z172" s="63">
        <f t="shared" si="22"/>
        <v>0.39130434782608697</v>
      </c>
      <c r="AA172" s="63">
        <f t="shared" si="22"/>
        <v>0.44927536231884058</v>
      </c>
      <c r="AB172" s="61">
        <f t="shared" si="22"/>
        <v>0.57971014492753625</v>
      </c>
      <c r="AC172" s="61">
        <f t="shared" si="22"/>
        <v>0.46376811594202899</v>
      </c>
      <c r="AD172" s="62">
        <f t="shared" si="22"/>
        <v>0.43478260869565216</v>
      </c>
      <c r="AE172" s="62">
        <f t="shared" si="22"/>
        <v>0.50724637681159424</v>
      </c>
      <c r="AF172" s="61">
        <f t="shared" si="22"/>
        <v>0.44927536231884058</v>
      </c>
      <c r="AG172" s="63">
        <f t="shared" si="22"/>
        <v>0.43478260869565216</v>
      </c>
    </row>
    <row r="173" spans="1:33" hidden="1" outlineLevel="1" x14ac:dyDescent="0.3">
      <c r="A173" s="57">
        <f t="shared" si="21"/>
        <v>42221</v>
      </c>
      <c r="B173" s="58"/>
      <c r="C173" s="59">
        <f t="shared" si="19"/>
        <v>0.5847511027095148</v>
      </c>
      <c r="D173" s="61">
        <f t="shared" si="22"/>
        <v>7.2463768115942032E-2</v>
      </c>
      <c r="E173" s="63">
        <f t="shared" si="22"/>
        <v>0.10144927536231885</v>
      </c>
      <c r="F173" s="63">
        <f t="shared" si="22"/>
        <v>1.2173913043478262</v>
      </c>
      <c r="G173" s="61">
        <f t="shared" si="22"/>
        <v>1.2318840579710144</v>
      </c>
      <c r="H173" s="61">
        <f t="shared" si="22"/>
        <v>1.318840579710145</v>
      </c>
      <c r="I173" s="62">
        <f t="shared" si="22"/>
        <v>0.18840579710144928</v>
      </c>
      <c r="J173" s="62">
        <f t="shared" si="22"/>
        <v>0.11594202898550725</v>
      </c>
      <c r="K173" s="61">
        <f t="shared" si="22"/>
        <v>1</v>
      </c>
      <c r="L173" s="63">
        <f t="shared" si="22"/>
        <v>1.0144927536231885</v>
      </c>
      <c r="M173" s="63">
        <f t="shared" si="22"/>
        <v>0.10144927536231885</v>
      </c>
      <c r="N173" s="61">
        <f t="shared" si="22"/>
        <v>0.20289855072463769</v>
      </c>
      <c r="O173" s="61">
        <f t="shared" si="22"/>
        <v>0.30434782608695654</v>
      </c>
      <c r="P173" s="62">
        <f t="shared" si="22"/>
        <v>0.15942028985507245</v>
      </c>
      <c r="Q173" s="62">
        <f t="shared" si="22"/>
        <v>0.11594202898550725</v>
      </c>
      <c r="R173" s="61">
        <f t="shared" si="22"/>
        <v>0.11594202898550725</v>
      </c>
      <c r="S173" s="63">
        <f t="shared" si="22"/>
        <v>0.13043478260869565</v>
      </c>
      <c r="T173" s="63">
        <f t="shared" si="22"/>
        <v>0.47826086956521741</v>
      </c>
      <c r="U173" s="61">
        <f t="shared" si="22"/>
        <v>0.44927536231884058</v>
      </c>
      <c r="V173" s="61">
        <f t="shared" si="22"/>
        <v>0.55072463768115942</v>
      </c>
      <c r="W173" s="62">
        <f t="shared" si="22"/>
        <v>0.28985507246376813</v>
      </c>
      <c r="X173" s="62">
        <f t="shared" si="22"/>
        <v>0.33333333333333331</v>
      </c>
      <c r="Y173" s="61">
        <f t="shared" si="22"/>
        <v>0.33333333333333331</v>
      </c>
      <c r="Z173" s="63">
        <f t="shared" si="22"/>
        <v>0.39130434782608697</v>
      </c>
      <c r="AA173" s="63">
        <f t="shared" si="22"/>
        <v>0.44927536231884058</v>
      </c>
      <c r="AB173" s="61">
        <f t="shared" si="22"/>
        <v>0.56521739130434778</v>
      </c>
      <c r="AC173" s="61">
        <f t="shared" si="22"/>
        <v>0.44927536231884058</v>
      </c>
      <c r="AD173" s="62">
        <f t="shared" si="22"/>
        <v>0.42028985507246375</v>
      </c>
      <c r="AE173" s="62">
        <f t="shared" si="22"/>
        <v>0.49275362318840582</v>
      </c>
      <c r="AF173" s="61">
        <f t="shared" si="22"/>
        <v>0.43478260869565216</v>
      </c>
      <c r="AG173" s="63">
        <f t="shared" si="22"/>
        <v>0.42028985507246375</v>
      </c>
    </row>
    <row r="174" spans="1:33" hidden="1" outlineLevel="1" x14ac:dyDescent="0.3">
      <c r="A174" s="57">
        <f t="shared" si="21"/>
        <v>42228</v>
      </c>
      <c r="B174" s="58"/>
      <c r="C174" s="59">
        <f t="shared" si="19"/>
        <v>0.64776307498424701</v>
      </c>
      <c r="D174" s="61">
        <f t="shared" si="22"/>
        <v>5.7971014492753624E-2</v>
      </c>
      <c r="E174" s="63">
        <f t="shared" si="22"/>
        <v>8.6956521739130432E-2</v>
      </c>
      <c r="F174" s="63">
        <f t="shared" si="22"/>
        <v>1.2028985507246377</v>
      </c>
      <c r="G174" s="61">
        <f t="shared" si="22"/>
        <v>1.2173913043478262</v>
      </c>
      <c r="H174" s="61">
        <f t="shared" si="22"/>
        <v>1.3043478260869565</v>
      </c>
      <c r="I174" s="62">
        <f t="shared" si="22"/>
        <v>0.20289855072463769</v>
      </c>
      <c r="J174" s="62">
        <f t="shared" si="22"/>
        <v>0.14492753623188406</v>
      </c>
      <c r="K174" s="61">
        <f t="shared" si="22"/>
        <v>1.0289855072463767</v>
      </c>
      <c r="L174" s="63">
        <f t="shared" si="22"/>
        <v>1.0434782608695652</v>
      </c>
      <c r="M174" s="63">
        <f t="shared" si="22"/>
        <v>0.13043478260869565</v>
      </c>
      <c r="N174" s="61">
        <f t="shared" si="22"/>
        <v>0.24637681159420291</v>
      </c>
      <c r="O174" s="61">
        <f t="shared" si="22"/>
        <v>0.34782608695652173</v>
      </c>
      <c r="P174" s="62">
        <f t="shared" si="22"/>
        <v>0.44927536231884058</v>
      </c>
      <c r="Q174" s="62">
        <f t="shared" si="22"/>
        <v>0.42028985507246375</v>
      </c>
      <c r="R174" s="61">
        <f t="shared" si="22"/>
        <v>0.42028985507246375</v>
      </c>
      <c r="S174" s="63">
        <f t="shared" si="22"/>
        <v>0.43478260869565216</v>
      </c>
      <c r="T174" s="63">
        <f t="shared" si="22"/>
        <v>0.49275362318840582</v>
      </c>
      <c r="U174" s="61">
        <f t="shared" si="22"/>
        <v>0.44927536231884058</v>
      </c>
      <c r="V174" s="61">
        <f t="shared" si="22"/>
        <v>0.53623188405797106</v>
      </c>
      <c r="W174" s="62">
        <f t="shared" si="22"/>
        <v>0.27536231884057971</v>
      </c>
      <c r="X174" s="62">
        <f t="shared" si="22"/>
        <v>0.3188405797101449</v>
      </c>
      <c r="Y174" s="61">
        <f t="shared" si="22"/>
        <v>0.3188405797101449</v>
      </c>
      <c r="Z174" s="63">
        <f t="shared" si="22"/>
        <v>0.42028985507246375</v>
      </c>
      <c r="AA174" s="63">
        <f t="shared" si="22"/>
        <v>0.47826086956521741</v>
      </c>
      <c r="AB174" s="61">
        <f t="shared" si="22"/>
        <v>0.59420289855072461</v>
      </c>
      <c r="AC174" s="61">
        <f t="shared" si="22"/>
        <v>0.44927536231884058</v>
      </c>
      <c r="AD174" s="62">
        <f t="shared" si="22"/>
        <v>0.43478260869565216</v>
      </c>
      <c r="AE174" s="62">
        <f t="shared" si="22"/>
        <v>0.50724637681159424</v>
      </c>
      <c r="AF174" s="61">
        <f t="shared" si="22"/>
        <v>0.44927536231884058</v>
      </c>
      <c r="AG174" s="63">
        <f t="shared" si="22"/>
        <v>0.43478260869565216</v>
      </c>
    </row>
    <row r="175" spans="1:33" hidden="1" outlineLevel="1" x14ac:dyDescent="0.3">
      <c r="A175" s="57">
        <f t="shared" si="21"/>
        <v>42235</v>
      </c>
      <c r="B175" s="58"/>
      <c r="C175" s="59">
        <f t="shared" si="19"/>
        <v>0.7032136105860114</v>
      </c>
      <c r="D175" s="61">
        <f t="shared" si="22"/>
        <v>5.7971014492753624E-2</v>
      </c>
      <c r="E175" s="63">
        <f t="shared" si="22"/>
        <v>8.6956521739130432E-2</v>
      </c>
      <c r="F175" s="63">
        <f t="shared" si="22"/>
        <v>1.2028985507246377</v>
      </c>
      <c r="G175" s="61">
        <f t="shared" si="22"/>
        <v>1.2173913043478262</v>
      </c>
      <c r="H175" s="61">
        <f t="shared" si="22"/>
        <v>1.3043478260869565</v>
      </c>
      <c r="I175" s="62">
        <f t="shared" si="22"/>
        <v>0.21739130434782608</v>
      </c>
      <c r="J175" s="62">
        <f t="shared" si="22"/>
        <v>0.20289855072463769</v>
      </c>
      <c r="K175" s="61">
        <f t="shared" si="22"/>
        <v>1.0724637681159421</v>
      </c>
      <c r="L175" s="63">
        <f t="shared" si="22"/>
        <v>1.0579710144927537</v>
      </c>
      <c r="M175" s="63">
        <f t="shared" si="22"/>
        <v>0.17391304347826086</v>
      </c>
      <c r="N175" s="61">
        <f t="shared" si="22"/>
        <v>0.27536231884057971</v>
      </c>
      <c r="O175" s="61">
        <f t="shared" si="22"/>
        <v>0.37681159420289856</v>
      </c>
      <c r="P175" s="62">
        <f t="shared" si="22"/>
        <v>0.43478260869565216</v>
      </c>
      <c r="Q175" s="62">
        <f t="shared" si="22"/>
        <v>0.40579710144927539</v>
      </c>
      <c r="R175" s="61">
        <f t="shared" si="22"/>
        <v>0.40579710144927539</v>
      </c>
      <c r="S175" s="63">
        <f t="shared" si="22"/>
        <v>0.42028985507246375</v>
      </c>
      <c r="T175" s="63">
        <f t="shared" si="22"/>
        <v>0.46376811594202899</v>
      </c>
      <c r="U175" s="61">
        <f t="shared" si="22"/>
        <v>0.43478260869565216</v>
      </c>
      <c r="V175" s="61">
        <f t="shared" si="22"/>
        <v>0.52173913043478259</v>
      </c>
      <c r="W175" s="62">
        <f t="shared" si="22"/>
        <v>0.30434782608695654</v>
      </c>
      <c r="X175" s="62">
        <f t="shared" si="22"/>
        <v>0.34782608695652173</v>
      </c>
      <c r="Y175" s="61">
        <f t="shared" si="22"/>
        <v>0.34782608695652173</v>
      </c>
      <c r="Z175" s="63">
        <f t="shared" si="22"/>
        <v>0.47826086956521741</v>
      </c>
      <c r="AA175" s="63">
        <f t="shared" si="22"/>
        <v>0.59420289855072461</v>
      </c>
      <c r="AB175" s="61">
        <f t="shared" si="22"/>
        <v>0.71014492753623193</v>
      </c>
      <c r="AC175" s="61">
        <f t="shared" si="22"/>
        <v>0.57971014492753625</v>
      </c>
      <c r="AD175" s="62">
        <f t="shared" si="22"/>
        <v>0.59420289855072461</v>
      </c>
      <c r="AE175" s="62">
        <f t="shared" si="22"/>
        <v>0.6811594202898551</v>
      </c>
      <c r="AF175" s="61">
        <f t="shared" si="22"/>
        <v>0.60869565217391308</v>
      </c>
      <c r="AG175" s="63">
        <f t="shared" si="22"/>
        <v>0.59420289855072461</v>
      </c>
    </row>
    <row r="176" spans="1:33" hidden="1" outlineLevel="1" x14ac:dyDescent="0.3">
      <c r="A176" s="57">
        <f t="shared" si="21"/>
        <v>42242</v>
      </c>
      <c r="B176" s="58"/>
      <c r="C176" s="59">
        <f t="shared" si="19"/>
        <v>0.66855702583490861</v>
      </c>
      <c r="D176" s="61">
        <f t="shared" si="22"/>
        <v>5.7971014492753624E-2</v>
      </c>
      <c r="E176" s="63">
        <f t="shared" si="22"/>
        <v>8.6956521739130432E-2</v>
      </c>
      <c r="F176" s="63">
        <f t="shared" si="22"/>
        <v>1.2028985507246377</v>
      </c>
      <c r="G176" s="61">
        <f t="shared" si="22"/>
        <v>1.2463768115942029</v>
      </c>
      <c r="H176" s="61">
        <f t="shared" si="22"/>
        <v>1.3478260869565217</v>
      </c>
      <c r="I176" s="62">
        <f t="shared" si="22"/>
        <v>0.2608695652173913</v>
      </c>
      <c r="J176" s="62">
        <f t="shared" si="22"/>
        <v>0.21739130434782608</v>
      </c>
      <c r="K176" s="61">
        <f t="shared" si="22"/>
        <v>1.0724637681159421</v>
      </c>
      <c r="L176" s="63">
        <f t="shared" si="22"/>
        <v>1.0869565217391304</v>
      </c>
      <c r="M176" s="63">
        <f t="shared" si="22"/>
        <v>0.18840579710144928</v>
      </c>
      <c r="N176" s="61">
        <f t="shared" si="22"/>
        <v>0.28985507246376813</v>
      </c>
      <c r="O176" s="61">
        <f t="shared" si="22"/>
        <v>0.39130434782608697</v>
      </c>
      <c r="P176" s="62">
        <f t="shared" si="22"/>
        <v>0.14492753623188406</v>
      </c>
      <c r="Q176" s="62">
        <f t="shared" si="22"/>
        <v>0.11594202898550725</v>
      </c>
      <c r="R176" s="61">
        <f t="shared" si="22"/>
        <v>0.11594202898550725</v>
      </c>
      <c r="S176" s="63">
        <f t="shared" si="22"/>
        <v>0.13043478260869565</v>
      </c>
      <c r="T176" s="63">
        <f t="shared" si="22"/>
        <v>0.44927536231884058</v>
      </c>
      <c r="U176" s="61">
        <f t="shared" si="22"/>
        <v>0.44927536231884058</v>
      </c>
      <c r="V176" s="61">
        <f t="shared" si="22"/>
        <v>0.53623188405797106</v>
      </c>
      <c r="W176" s="62">
        <f t="shared" si="22"/>
        <v>0.33333333333333331</v>
      </c>
      <c r="X176" s="62">
        <f t="shared" si="22"/>
        <v>0.40579710144927539</v>
      </c>
      <c r="Y176" s="61">
        <f t="shared" si="22"/>
        <v>0.40579710144927539</v>
      </c>
      <c r="Z176" s="63">
        <f t="shared" si="22"/>
        <v>0.47826086956521741</v>
      </c>
      <c r="AA176" s="63">
        <f t="shared" si="22"/>
        <v>0.59420289855072461</v>
      </c>
      <c r="AB176" s="61">
        <f t="shared" si="22"/>
        <v>0.6811594202898551</v>
      </c>
      <c r="AC176" s="61">
        <f t="shared" si="22"/>
        <v>0.59420289855072461</v>
      </c>
      <c r="AD176" s="62">
        <f t="shared" si="22"/>
        <v>0.59420289855072461</v>
      </c>
      <c r="AE176" s="62">
        <f t="shared" si="22"/>
        <v>0.6811594202898551</v>
      </c>
      <c r="AF176" s="61">
        <f t="shared" si="22"/>
        <v>0.62318840579710144</v>
      </c>
      <c r="AG176" s="63">
        <f t="shared" si="22"/>
        <v>0.59420289855072461</v>
      </c>
    </row>
    <row r="177" spans="1:33" hidden="1" outlineLevel="1" x14ac:dyDescent="0.3">
      <c r="A177" s="57">
        <f t="shared" si="21"/>
        <v>42249</v>
      </c>
      <c r="B177" s="58"/>
      <c r="C177" s="59">
        <f t="shared" si="19"/>
        <v>0.72022684310018903</v>
      </c>
      <c r="D177" s="61">
        <f t="shared" si="22"/>
        <v>5.7971014492753624E-2</v>
      </c>
      <c r="E177" s="63">
        <f t="shared" si="22"/>
        <v>8.6956521739130432E-2</v>
      </c>
      <c r="F177" s="63">
        <f t="shared" si="22"/>
        <v>1.2028985507246377</v>
      </c>
      <c r="G177" s="61">
        <f t="shared" si="22"/>
        <v>1.2318840579710144</v>
      </c>
      <c r="H177" s="61">
        <f t="shared" si="22"/>
        <v>1.3333333333333333</v>
      </c>
      <c r="I177" s="62">
        <f t="shared" si="22"/>
        <v>0.27536231884057971</v>
      </c>
      <c r="J177" s="62">
        <f t="shared" si="22"/>
        <v>0.2318840579710145</v>
      </c>
      <c r="K177" s="61">
        <f t="shared" si="22"/>
        <v>1.0724637681159421</v>
      </c>
      <c r="L177" s="63">
        <f t="shared" si="22"/>
        <v>1.2753623188405796</v>
      </c>
      <c r="M177" s="63">
        <f t="shared" si="22"/>
        <v>0.39130434782608697</v>
      </c>
      <c r="N177" s="61">
        <f t="shared" si="22"/>
        <v>0.53623188405797106</v>
      </c>
      <c r="O177" s="61">
        <f t="shared" si="22"/>
        <v>0.65217391304347827</v>
      </c>
      <c r="P177" s="62">
        <f t="shared" si="22"/>
        <v>0.15942028985507245</v>
      </c>
      <c r="Q177" s="62">
        <f t="shared" si="22"/>
        <v>0.11594202898550725</v>
      </c>
      <c r="R177" s="61">
        <f t="shared" si="22"/>
        <v>0.11594202898550725</v>
      </c>
      <c r="S177" s="63">
        <f t="shared" si="22"/>
        <v>0.13043478260869565</v>
      </c>
      <c r="T177" s="63">
        <f t="shared" si="22"/>
        <v>0.46376811594202899</v>
      </c>
      <c r="U177" s="61">
        <f t="shared" si="22"/>
        <v>0.50724637681159424</v>
      </c>
      <c r="V177" s="61">
        <f t="shared" si="22"/>
        <v>0.57971014492753625</v>
      </c>
      <c r="W177" s="62">
        <f t="shared" si="22"/>
        <v>0.37681159420289856</v>
      </c>
      <c r="X177" s="62">
        <f t="shared" si="22"/>
        <v>0.42028985507246375</v>
      </c>
      <c r="Y177" s="61">
        <f t="shared" si="22"/>
        <v>0.40579710144927539</v>
      </c>
      <c r="Z177" s="63">
        <f t="shared" si="22"/>
        <v>0.47826086956521741</v>
      </c>
      <c r="AA177" s="63">
        <f t="shared" si="22"/>
        <v>0.59420289855072461</v>
      </c>
      <c r="AB177" s="61">
        <f t="shared" si="22"/>
        <v>0.6811594202898551</v>
      </c>
      <c r="AC177" s="61">
        <f t="shared" si="22"/>
        <v>0.59420289855072461</v>
      </c>
      <c r="AD177" s="62">
        <f t="shared" si="22"/>
        <v>0.59420289855072461</v>
      </c>
      <c r="AE177" s="62">
        <f t="shared" si="22"/>
        <v>0.71014492753623193</v>
      </c>
      <c r="AF177" s="61">
        <f t="shared" si="22"/>
        <v>0.65217391304347827</v>
      </c>
      <c r="AG177" s="63">
        <f t="shared" si="22"/>
        <v>0.6376811594202898</v>
      </c>
    </row>
    <row r="178" spans="1:33" hidden="1" outlineLevel="1" x14ac:dyDescent="0.3">
      <c r="A178" s="57">
        <f t="shared" si="21"/>
        <v>42256</v>
      </c>
      <c r="B178" s="58"/>
      <c r="C178" s="59">
        <f t="shared" si="19"/>
        <v>0.76685570258349089</v>
      </c>
      <c r="D178" s="61">
        <f t="shared" si="22"/>
        <v>5.7971014492753624E-2</v>
      </c>
      <c r="E178" s="63">
        <f t="shared" si="22"/>
        <v>8.6956521739130432E-2</v>
      </c>
      <c r="F178" s="63">
        <f t="shared" si="22"/>
        <v>1.2028985507246377</v>
      </c>
      <c r="G178" s="61">
        <f t="shared" si="22"/>
        <v>1.2463768115942029</v>
      </c>
      <c r="H178" s="61">
        <f t="shared" si="22"/>
        <v>1.3623188405797102</v>
      </c>
      <c r="I178" s="62">
        <f t="shared" si="22"/>
        <v>0.34782608695652173</v>
      </c>
      <c r="J178" s="62">
        <f t="shared" si="22"/>
        <v>0.28985507246376813</v>
      </c>
      <c r="K178" s="61">
        <f t="shared" si="22"/>
        <v>1.1014492753623188</v>
      </c>
      <c r="L178" s="63">
        <f t="shared" si="22"/>
        <v>1.318840579710145</v>
      </c>
      <c r="M178" s="63">
        <f t="shared" si="22"/>
        <v>0.43478260869565216</v>
      </c>
      <c r="N178" s="61">
        <f t="shared" si="22"/>
        <v>0.73913043478260865</v>
      </c>
      <c r="O178" s="61">
        <f t="shared" si="22"/>
        <v>0.84057971014492749</v>
      </c>
      <c r="P178" s="62">
        <f t="shared" si="22"/>
        <v>0.28985507246376813</v>
      </c>
      <c r="Q178" s="62">
        <f t="shared" si="22"/>
        <v>0.18840579710144928</v>
      </c>
      <c r="R178" s="61">
        <f t="shared" si="22"/>
        <v>0.15942028985507245</v>
      </c>
      <c r="S178" s="63">
        <f t="shared" si="22"/>
        <v>0.15942028985507245</v>
      </c>
      <c r="T178" s="63">
        <f t="shared" si="22"/>
        <v>0.50724637681159424</v>
      </c>
      <c r="U178" s="61">
        <f t="shared" si="22"/>
        <v>0.50724637681159424</v>
      </c>
      <c r="V178" s="61">
        <f t="shared" si="22"/>
        <v>0.59420289855072461</v>
      </c>
      <c r="W178" s="62">
        <f t="shared" si="22"/>
        <v>0.39130434782608697</v>
      </c>
      <c r="X178" s="62">
        <f t="shared" si="22"/>
        <v>0.43478260869565216</v>
      </c>
      <c r="Y178" s="61">
        <f t="shared" si="22"/>
        <v>0.42028985507246375</v>
      </c>
      <c r="Z178" s="63">
        <f t="shared" si="22"/>
        <v>0.42028985507246375</v>
      </c>
      <c r="AA178" s="63">
        <f t="shared" si="22"/>
        <v>0.55072463768115942</v>
      </c>
      <c r="AB178" s="61">
        <f t="shared" si="22"/>
        <v>0.66666666666666663</v>
      </c>
      <c r="AC178" s="61">
        <f t="shared" si="22"/>
        <v>0.62318840579710144</v>
      </c>
      <c r="AD178" s="62">
        <f t="shared" si="22"/>
        <v>0.59420289855072461</v>
      </c>
      <c r="AE178" s="62">
        <f t="shared" si="22"/>
        <v>0.75362318840579712</v>
      </c>
      <c r="AF178" s="61">
        <f t="shared" si="22"/>
        <v>0.6811594202898551</v>
      </c>
      <c r="AG178" s="63">
        <f t="shared" si="22"/>
        <v>0.66666666666666663</v>
      </c>
    </row>
    <row r="179" spans="1:33" hidden="1" outlineLevel="1" x14ac:dyDescent="0.3">
      <c r="A179" s="57">
        <f t="shared" si="21"/>
        <v>42263</v>
      </c>
      <c r="B179" s="58"/>
      <c r="C179" s="59">
        <f t="shared" si="19"/>
        <v>0.80151228733459357</v>
      </c>
      <c r="D179" s="61">
        <f t="shared" si="22"/>
        <v>7.2463768115942032E-2</v>
      </c>
      <c r="E179" s="63">
        <f t="shared" si="22"/>
        <v>0.10144927536231885</v>
      </c>
      <c r="F179" s="63">
        <f t="shared" si="22"/>
        <v>1.2028985507246377</v>
      </c>
      <c r="G179" s="61">
        <f t="shared" si="22"/>
        <v>1.2318840579710144</v>
      </c>
      <c r="H179" s="61">
        <f t="shared" si="22"/>
        <v>1.3478260869565217</v>
      </c>
      <c r="I179" s="62">
        <f t="shared" si="22"/>
        <v>0.34782608695652173</v>
      </c>
      <c r="J179" s="62">
        <f t="shared" si="22"/>
        <v>0.33333333333333331</v>
      </c>
      <c r="K179" s="61">
        <f t="shared" si="22"/>
        <v>1.1014492753623188</v>
      </c>
      <c r="L179" s="63">
        <f t="shared" si="22"/>
        <v>1.318840579710145</v>
      </c>
      <c r="M179" s="63">
        <f t="shared" si="22"/>
        <v>0.60869565217391308</v>
      </c>
      <c r="N179" s="61">
        <f t="shared" si="22"/>
        <v>0.73913043478260865</v>
      </c>
      <c r="O179" s="61">
        <f t="shared" si="22"/>
        <v>0.84057971014492749</v>
      </c>
      <c r="P179" s="62">
        <f t="shared" si="22"/>
        <v>0.30434782608695654</v>
      </c>
      <c r="Q179" s="62">
        <f t="shared" si="22"/>
        <v>0.21739130434782608</v>
      </c>
      <c r="R179" s="61">
        <f t="shared" si="22"/>
        <v>0.18840579710144928</v>
      </c>
      <c r="S179" s="63">
        <f t="shared" si="22"/>
        <v>0.18840579710144928</v>
      </c>
      <c r="T179" s="63">
        <f t="shared" si="22"/>
        <v>0.53623188405797106</v>
      </c>
      <c r="U179" s="61">
        <f t="shared" si="22"/>
        <v>0.53623188405797106</v>
      </c>
      <c r="V179" s="61">
        <f t="shared" si="22"/>
        <v>0.62318840579710144</v>
      </c>
      <c r="W179" s="62">
        <f t="shared" si="22"/>
        <v>0.52173913043478259</v>
      </c>
      <c r="X179" s="62">
        <f t="shared" si="22"/>
        <v>0.55072463768115942</v>
      </c>
      <c r="Y179" s="61">
        <f t="shared" si="22"/>
        <v>0.44927536231884058</v>
      </c>
      <c r="Z179" s="63">
        <f t="shared" si="22"/>
        <v>0.44927536231884058</v>
      </c>
      <c r="AA179" s="63">
        <f t="shared" si="22"/>
        <v>0.59420289855072461</v>
      </c>
      <c r="AB179" s="61">
        <f t="shared" si="22"/>
        <v>0.69565217391304346</v>
      </c>
      <c r="AC179" s="61">
        <f t="shared" si="22"/>
        <v>0.6376811594202898</v>
      </c>
      <c r="AD179" s="62">
        <f t="shared" si="22"/>
        <v>0.65217391304347827</v>
      </c>
      <c r="AE179" s="62">
        <f t="shared" si="22"/>
        <v>0.75362318840579712</v>
      </c>
      <c r="AF179" s="61">
        <f t="shared" si="22"/>
        <v>0.65217391304347827</v>
      </c>
      <c r="AG179" s="63">
        <f t="shared" si="22"/>
        <v>0.6376811594202898</v>
      </c>
    </row>
    <row r="180" spans="1:33" hidden="1" outlineLevel="1" x14ac:dyDescent="0.3">
      <c r="A180" s="57">
        <f t="shared" si="21"/>
        <v>42270</v>
      </c>
      <c r="B180" s="58"/>
      <c r="C180" s="59">
        <f t="shared" si="19"/>
        <v>0.79521109010712032</v>
      </c>
      <c r="D180" s="61">
        <f t="shared" si="22"/>
        <v>0.10144927536231885</v>
      </c>
      <c r="E180" s="63">
        <f t="shared" si="22"/>
        <v>0.13043478260869565</v>
      </c>
      <c r="F180" s="63">
        <f t="shared" si="22"/>
        <v>1.2318840579710144</v>
      </c>
      <c r="G180" s="61">
        <f t="shared" si="22"/>
        <v>1.2608695652173914</v>
      </c>
      <c r="H180" s="61">
        <f t="shared" si="22"/>
        <v>1.3333333333333333</v>
      </c>
      <c r="I180" s="62">
        <f t="shared" si="22"/>
        <v>0.33333333333333331</v>
      </c>
      <c r="J180" s="62">
        <f t="shared" si="22"/>
        <v>0.33333333333333331</v>
      </c>
      <c r="K180" s="61">
        <f t="shared" si="22"/>
        <v>1.1159420289855073</v>
      </c>
      <c r="L180" s="63">
        <f t="shared" si="22"/>
        <v>1.1884057971014492</v>
      </c>
      <c r="M180" s="63">
        <f t="shared" si="22"/>
        <v>0.28985507246376813</v>
      </c>
      <c r="N180" s="61">
        <f t="shared" si="22"/>
        <v>0.59420289855072461</v>
      </c>
      <c r="O180" s="61">
        <f t="shared" si="22"/>
        <v>0.69565217391304346</v>
      </c>
      <c r="P180" s="62">
        <f t="shared" si="22"/>
        <v>0.33333333333333331</v>
      </c>
      <c r="Q180" s="62">
        <f t="shared" si="22"/>
        <v>0.24637681159420291</v>
      </c>
      <c r="R180" s="61">
        <f t="shared" ref="R180:AG180" si="23">R25/$C$3</f>
        <v>0.21739130434782608</v>
      </c>
      <c r="S180" s="63">
        <f t="shared" si="23"/>
        <v>0.2318840579710145</v>
      </c>
      <c r="T180" s="63">
        <f t="shared" si="23"/>
        <v>0.60869565217391308</v>
      </c>
      <c r="U180" s="61">
        <f t="shared" si="23"/>
        <v>0.57971014492753625</v>
      </c>
      <c r="V180" s="61">
        <f t="shared" si="23"/>
        <v>0.6376811594202898</v>
      </c>
      <c r="W180" s="62">
        <f t="shared" si="23"/>
        <v>0.52173913043478259</v>
      </c>
      <c r="X180" s="62">
        <f t="shared" si="23"/>
        <v>0.55072463768115942</v>
      </c>
      <c r="Y180" s="61">
        <f t="shared" si="23"/>
        <v>0.44927536231884058</v>
      </c>
      <c r="Z180" s="63">
        <f t="shared" si="23"/>
        <v>0.44927536231884058</v>
      </c>
      <c r="AA180" s="63">
        <f t="shared" si="23"/>
        <v>0.56521739130434778</v>
      </c>
      <c r="AB180" s="61">
        <f t="shared" si="23"/>
        <v>0.66666666666666663</v>
      </c>
      <c r="AC180" s="61">
        <f t="shared" si="23"/>
        <v>0.6376811594202898</v>
      </c>
      <c r="AD180" s="62">
        <f t="shared" si="23"/>
        <v>0.72463768115942029</v>
      </c>
      <c r="AE180" s="62">
        <f t="shared" si="23"/>
        <v>0.82608695652173914</v>
      </c>
      <c r="AF180" s="61">
        <f t="shared" si="23"/>
        <v>0.72463768115942029</v>
      </c>
      <c r="AG180" s="63">
        <f t="shared" si="23"/>
        <v>0.71014492753623193</v>
      </c>
    </row>
    <row r="181" spans="1:33" hidden="1" outlineLevel="1" x14ac:dyDescent="0.3">
      <c r="A181" s="57">
        <f t="shared" si="21"/>
        <v>42277</v>
      </c>
      <c r="B181" s="58"/>
      <c r="C181" s="59">
        <f t="shared" si="19"/>
        <v>0.85822306238185253</v>
      </c>
      <c r="D181" s="61">
        <f t="shared" ref="D181:AG189" si="24">D26/$C$3</f>
        <v>0.11594202898550725</v>
      </c>
      <c r="E181" s="63">
        <f t="shared" si="24"/>
        <v>0.14492753623188406</v>
      </c>
      <c r="F181" s="63">
        <f t="shared" si="24"/>
        <v>1.2463768115942029</v>
      </c>
      <c r="G181" s="61">
        <f t="shared" si="24"/>
        <v>1.2608695652173914</v>
      </c>
      <c r="H181" s="61">
        <f t="shared" si="24"/>
        <v>1.3333333333333333</v>
      </c>
      <c r="I181" s="62">
        <f t="shared" si="24"/>
        <v>0.36231884057971014</v>
      </c>
      <c r="J181" s="62">
        <f t="shared" si="24"/>
        <v>0.34782608695652173</v>
      </c>
      <c r="K181" s="61">
        <f t="shared" si="24"/>
        <v>0.98550724637681164</v>
      </c>
      <c r="L181" s="63">
        <f t="shared" si="24"/>
        <v>1.0434782608695652</v>
      </c>
      <c r="M181" s="63">
        <f t="shared" si="24"/>
        <v>1.1594202898550725</v>
      </c>
      <c r="N181" s="61">
        <f t="shared" si="24"/>
        <v>0.65217391304347827</v>
      </c>
      <c r="O181" s="61">
        <f t="shared" si="24"/>
        <v>0.76811594202898548</v>
      </c>
      <c r="P181" s="62">
        <f t="shared" si="24"/>
        <v>0.34782608695652173</v>
      </c>
      <c r="Q181" s="62">
        <f t="shared" si="24"/>
        <v>0.21739130434782608</v>
      </c>
      <c r="R181" s="61">
        <f t="shared" si="24"/>
        <v>0.20289855072463769</v>
      </c>
      <c r="S181" s="63">
        <f t="shared" si="24"/>
        <v>0.2318840579710145</v>
      </c>
      <c r="T181" s="63">
        <f t="shared" si="24"/>
        <v>0.65217391304347827</v>
      </c>
      <c r="U181" s="61">
        <f t="shared" si="24"/>
        <v>0.65217391304347827</v>
      </c>
      <c r="V181" s="61">
        <f t="shared" si="24"/>
        <v>0.72463768115942029</v>
      </c>
      <c r="W181" s="62">
        <f t="shared" si="24"/>
        <v>0.60869565217391308</v>
      </c>
      <c r="X181" s="62">
        <f t="shared" si="24"/>
        <v>0.62318840579710144</v>
      </c>
      <c r="Y181" s="61">
        <f t="shared" si="24"/>
        <v>0.46376811594202899</v>
      </c>
      <c r="Z181" s="63">
        <f t="shared" si="24"/>
        <v>0.46376811594202899</v>
      </c>
      <c r="AA181" s="63">
        <f t="shared" si="24"/>
        <v>0.57971014492753625</v>
      </c>
      <c r="AB181" s="61">
        <f t="shared" si="24"/>
        <v>0.72463768115942029</v>
      </c>
      <c r="AC181" s="61">
        <f t="shared" si="24"/>
        <v>0.6811594202898551</v>
      </c>
      <c r="AD181" s="62">
        <f t="shared" si="24"/>
        <v>0.73913043478260865</v>
      </c>
      <c r="AE181" s="62">
        <f t="shared" si="24"/>
        <v>0.84057971014492749</v>
      </c>
      <c r="AF181" s="61">
        <f t="shared" si="24"/>
        <v>0.78260869565217395</v>
      </c>
      <c r="AG181" s="63">
        <f t="shared" si="24"/>
        <v>0.78260869565217395</v>
      </c>
    </row>
    <row r="182" spans="1:33" collapsed="1" x14ac:dyDescent="0.3">
      <c r="A182" s="238">
        <f t="shared" si="21"/>
        <v>42975</v>
      </c>
      <c r="B182" s="58"/>
      <c r="C182" s="59">
        <f t="shared" si="19"/>
        <v>0</v>
      </c>
      <c r="D182" s="219">
        <f t="shared" si="24"/>
        <v>0</v>
      </c>
      <c r="E182" s="219">
        <f t="shared" si="24"/>
        <v>0</v>
      </c>
      <c r="F182" s="214">
        <f t="shared" si="24"/>
        <v>0</v>
      </c>
      <c r="G182" s="214">
        <f t="shared" si="24"/>
        <v>0</v>
      </c>
      <c r="H182" s="214">
        <f t="shared" si="24"/>
        <v>0</v>
      </c>
      <c r="I182" s="214">
        <f t="shared" si="24"/>
        <v>0</v>
      </c>
      <c r="J182" s="214">
        <f t="shared" si="24"/>
        <v>0</v>
      </c>
      <c r="K182" s="219">
        <f t="shared" si="24"/>
        <v>0</v>
      </c>
      <c r="L182" s="219">
        <f t="shared" si="24"/>
        <v>0</v>
      </c>
      <c r="M182" s="214">
        <f t="shared" si="24"/>
        <v>0</v>
      </c>
      <c r="N182" s="214">
        <f t="shared" si="24"/>
        <v>0</v>
      </c>
      <c r="O182" s="214">
        <f t="shared" si="24"/>
        <v>0</v>
      </c>
      <c r="P182" s="214">
        <f t="shared" si="24"/>
        <v>0</v>
      </c>
      <c r="Q182" s="214">
        <f t="shared" si="24"/>
        <v>0</v>
      </c>
      <c r="R182" s="219">
        <f t="shared" si="24"/>
        <v>0</v>
      </c>
      <c r="S182" s="219">
        <f t="shared" si="24"/>
        <v>0</v>
      </c>
      <c r="T182" s="214">
        <f t="shared" si="24"/>
        <v>0</v>
      </c>
      <c r="U182" s="214">
        <f t="shared" si="24"/>
        <v>0</v>
      </c>
      <c r="V182" s="214">
        <f t="shared" si="24"/>
        <v>0</v>
      </c>
      <c r="W182" s="214">
        <f t="shared" si="24"/>
        <v>0</v>
      </c>
      <c r="X182" s="214">
        <f t="shared" si="24"/>
        <v>0</v>
      </c>
      <c r="Y182" s="219">
        <f t="shared" si="24"/>
        <v>0</v>
      </c>
      <c r="Z182" s="219">
        <f t="shared" si="24"/>
        <v>0</v>
      </c>
      <c r="AA182" s="248">
        <f t="shared" si="24"/>
        <v>0</v>
      </c>
      <c r="AB182" s="248">
        <f t="shared" si="24"/>
        <v>0</v>
      </c>
      <c r="AC182" s="246">
        <f t="shared" si="24"/>
        <v>0</v>
      </c>
      <c r="AD182" s="246">
        <f t="shared" si="24"/>
        <v>0</v>
      </c>
      <c r="AE182" s="246">
        <f t="shared" si="24"/>
        <v>0</v>
      </c>
      <c r="AF182" s="246">
        <f t="shared" si="24"/>
        <v>0</v>
      </c>
      <c r="AG182" s="246">
        <f t="shared" si="24"/>
        <v>0</v>
      </c>
    </row>
    <row r="183" spans="1:33" x14ac:dyDescent="0.3">
      <c r="A183" s="239">
        <f t="shared" si="21"/>
        <v>42982</v>
      </c>
      <c r="B183" s="58"/>
      <c r="C183" s="59">
        <f t="shared" si="19"/>
        <v>0</v>
      </c>
      <c r="D183" s="219">
        <f t="shared" si="24"/>
        <v>0</v>
      </c>
      <c r="E183" s="219">
        <f t="shared" si="24"/>
        <v>0</v>
      </c>
      <c r="F183" s="218">
        <f t="shared" si="24"/>
        <v>0</v>
      </c>
      <c r="G183" s="218">
        <f t="shared" si="24"/>
        <v>0</v>
      </c>
      <c r="H183" s="218">
        <f t="shared" si="24"/>
        <v>0</v>
      </c>
      <c r="I183" s="218">
        <f t="shared" si="24"/>
        <v>0</v>
      </c>
      <c r="J183" s="218">
        <f t="shared" si="24"/>
        <v>0</v>
      </c>
      <c r="K183" s="219">
        <f t="shared" si="24"/>
        <v>0</v>
      </c>
      <c r="L183" s="219">
        <f t="shared" si="24"/>
        <v>0</v>
      </c>
      <c r="M183" s="218">
        <f t="shared" si="24"/>
        <v>0</v>
      </c>
      <c r="N183" s="218">
        <f t="shared" si="24"/>
        <v>0</v>
      </c>
      <c r="O183" s="218">
        <f t="shared" si="24"/>
        <v>0</v>
      </c>
      <c r="P183" s="218">
        <f t="shared" si="24"/>
        <v>0</v>
      </c>
      <c r="Q183" s="218">
        <f t="shared" si="24"/>
        <v>0</v>
      </c>
      <c r="R183" s="219">
        <f t="shared" si="24"/>
        <v>0</v>
      </c>
      <c r="S183" s="219">
        <f t="shared" si="24"/>
        <v>0</v>
      </c>
      <c r="T183" s="218">
        <f t="shared" si="24"/>
        <v>0</v>
      </c>
      <c r="U183" s="218">
        <f t="shared" si="24"/>
        <v>0</v>
      </c>
      <c r="V183" s="218">
        <f t="shared" si="24"/>
        <v>0</v>
      </c>
      <c r="W183" s="218">
        <f t="shared" si="24"/>
        <v>0</v>
      </c>
      <c r="X183" s="218">
        <f t="shared" si="24"/>
        <v>0</v>
      </c>
      <c r="Y183" s="219">
        <f t="shared" si="24"/>
        <v>0</v>
      </c>
      <c r="Z183" s="219">
        <f t="shared" si="24"/>
        <v>0</v>
      </c>
      <c r="AA183" s="248">
        <f t="shared" si="24"/>
        <v>0</v>
      </c>
      <c r="AB183" s="248">
        <f t="shared" si="24"/>
        <v>0</v>
      </c>
      <c r="AC183" s="248">
        <f t="shared" si="24"/>
        <v>0</v>
      </c>
      <c r="AD183" s="248">
        <f t="shared" si="24"/>
        <v>0</v>
      </c>
      <c r="AE183" s="248">
        <f t="shared" si="24"/>
        <v>0</v>
      </c>
      <c r="AF183" s="248">
        <f t="shared" si="24"/>
        <v>0</v>
      </c>
      <c r="AG183" s="248">
        <f t="shared" si="24"/>
        <v>0</v>
      </c>
    </row>
    <row r="184" spans="1:33" x14ac:dyDescent="0.3">
      <c r="A184" s="239">
        <f t="shared" si="21"/>
        <v>42989</v>
      </c>
      <c r="B184" s="58"/>
      <c r="C184" s="59">
        <f t="shared" si="19"/>
        <v>0</v>
      </c>
      <c r="D184" s="219">
        <f t="shared" si="24"/>
        <v>0</v>
      </c>
      <c r="E184" s="219">
        <f t="shared" si="24"/>
        <v>0</v>
      </c>
      <c r="F184" s="218">
        <f t="shared" si="24"/>
        <v>0</v>
      </c>
      <c r="G184" s="218">
        <f t="shared" si="24"/>
        <v>0</v>
      </c>
      <c r="H184" s="218">
        <f t="shared" si="24"/>
        <v>0</v>
      </c>
      <c r="I184" s="218">
        <f t="shared" si="24"/>
        <v>0</v>
      </c>
      <c r="J184" s="218">
        <f t="shared" si="24"/>
        <v>0</v>
      </c>
      <c r="K184" s="219">
        <f t="shared" si="24"/>
        <v>0</v>
      </c>
      <c r="L184" s="219">
        <f t="shared" si="24"/>
        <v>0</v>
      </c>
      <c r="M184" s="218">
        <f t="shared" si="24"/>
        <v>0</v>
      </c>
      <c r="N184" s="218">
        <f t="shared" si="24"/>
        <v>0</v>
      </c>
      <c r="O184" s="218">
        <f t="shared" si="24"/>
        <v>0</v>
      </c>
      <c r="P184" s="218">
        <f t="shared" si="24"/>
        <v>0</v>
      </c>
      <c r="Q184" s="218">
        <f t="shared" si="24"/>
        <v>0</v>
      </c>
      <c r="R184" s="219">
        <f t="shared" si="24"/>
        <v>0</v>
      </c>
      <c r="S184" s="219">
        <f t="shared" si="24"/>
        <v>0</v>
      </c>
      <c r="T184" s="218">
        <f t="shared" si="24"/>
        <v>0</v>
      </c>
      <c r="U184" s="218">
        <f t="shared" si="24"/>
        <v>0</v>
      </c>
      <c r="V184" s="218">
        <f t="shared" si="24"/>
        <v>0</v>
      </c>
      <c r="W184" s="218">
        <f t="shared" si="24"/>
        <v>0</v>
      </c>
      <c r="X184" s="218">
        <f t="shared" si="24"/>
        <v>0</v>
      </c>
      <c r="Y184" s="219">
        <f t="shared" si="24"/>
        <v>0</v>
      </c>
      <c r="Z184" s="219">
        <f t="shared" si="24"/>
        <v>0</v>
      </c>
      <c r="AA184" s="248">
        <f t="shared" si="24"/>
        <v>0</v>
      </c>
      <c r="AB184" s="248">
        <f t="shared" si="24"/>
        <v>0</v>
      </c>
      <c r="AC184" s="248">
        <f t="shared" si="24"/>
        <v>0</v>
      </c>
      <c r="AD184" s="248">
        <f t="shared" si="24"/>
        <v>0</v>
      </c>
      <c r="AE184" s="248">
        <f t="shared" si="24"/>
        <v>0</v>
      </c>
      <c r="AF184" s="248">
        <f t="shared" si="24"/>
        <v>0</v>
      </c>
      <c r="AG184" s="248">
        <f t="shared" si="24"/>
        <v>0</v>
      </c>
    </row>
    <row r="185" spans="1:33" x14ac:dyDescent="0.3">
      <c r="A185" s="239">
        <f t="shared" si="21"/>
        <v>42996</v>
      </c>
      <c r="B185" s="58"/>
      <c r="C185" s="59">
        <f t="shared" si="19"/>
        <v>0</v>
      </c>
      <c r="D185" s="219">
        <f t="shared" si="24"/>
        <v>0</v>
      </c>
      <c r="E185" s="219">
        <f t="shared" si="24"/>
        <v>0</v>
      </c>
      <c r="F185" s="218">
        <f t="shared" si="24"/>
        <v>0</v>
      </c>
      <c r="G185" s="218">
        <f t="shared" si="24"/>
        <v>0</v>
      </c>
      <c r="H185" s="218">
        <f t="shared" si="24"/>
        <v>0</v>
      </c>
      <c r="I185" s="218">
        <f t="shared" si="24"/>
        <v>0</v>
      </c>
      <c r="J185" s="218">
        <f t="shared" si="24"/>
        <v>0</v>
      </c>
      <c r="K185" s="219">
        <f t="shared" si="24"/>
        <v>0</v>
      </c>
      <c r="L185" s="219">
        <f t="shared" si="24"/>
        <v>0</v>
      </c>
      <c r="M185" s="218">
        <f t="shared" si="24"/>
        <v>0</v>
      </c>
      <c r="N185" s="218">
        <f t="shared" si="24"/>
        <v>0</v>
      </c>
      <c r="O185" s="218">
        <f t="shared" si="24"/>
        <v>0</v>
      </c>
      <c r="P185" s="218">
        <f t="shared" si="24"/>
        <v>0</v>
      </c>
      <c r="Q185" s="218">
        <f t="shared" si="24"/>
        <v>0</v>
      </c>
      <c r="R185" s="219">
        <f t="shared" si="24"/>
        <v>0</v>
      </c>
      <c r="S185" s="219">
        <f t="shared" si="24"/>
        <v>0</v>
      </c>
      <c r="T185" s="218">
        <f t="shared" si="24"/>
        <v>0</v>
      </c>
      <c r="U185" s="218">
        <f t="shared" si="24"/>
        <v>0</v>
      </c>
      <c r="V185" s="218">
        <f t="shared" si="24"/>
        <v>0</v>
      </c>
      <c r="W185" s="218">
        <f t="shared" si="24"/>
        <v>0</v>
      </c>
      <c r="X185" s="218">
        <f t="shared" si="24"/>
        <v>0</v>
      </c>
      <c r="Y185" s="219">
        <f t="shared" si="24"/>
        <v>0</v>
      </c>
      <c r="Z185" s="219">
        <f t="shared" si="24"/>
        <v>0</v>
      </c>
      <c r="AA185" s="248">
        <f t="shared" si="24"/>
        <v>0</v>
      </c>
      <c r="AB185" s="248">
        <f t="shared" si="24"/>
        <v>0</v>
      </c>
      <c r="AC185" s="248">
        <f t="shared" si="24"/>
        <v>0</v>
      </c>
      <c r="AD185" s="248">
        <f t="shared" si="24"/>
        <v>0</v>
      </c>
      <c r="AE185" s="248">
        <f t="shared" si="24"/>
        <v>0</v>
      </c>
      <c r="AF185" s="248">
        <f t="shared" si="24"/>
        <v>0</v>
      </c>
      <c r="AG185" s="248">
        <f t="shared" si="24"/>
        <v>0</v>
      </c>
    </row>
    <row r="186" spans="1:33" x14ac:dyDescent="0.3">
      <c r="A186" s="239">
        <f t="shared" si="21"/>
        <v>43003</v>
      </c>
      <c r="B186" s="58"/>
      <c r="C186" s="59">
        <f t="shared" si="19"/>
        <v>0</v>
      </c>
      <c r="D186" s="219">
        <f t="shared" si="24"/>
        <v>0</v>
      </c>
      <c r="E186" s="219">
        <f t="shared" si="24"/>
        <v>0</v>
      </c>
      <c r="F186" s="218">
        <f t="shared" si="24"/>
        <v>0</v>
      </c>
      <c r="G186" s="218">
        <f t="shared" si="24"/>
        <v>0</v>
      </c>
      <c r="H186" s="218">
        <f t="shared" si="24"/>
        <v>0</v>
      </c>
      <c r="I186" s="218">
        <f t="shared" si="24"/>
        <v>0</v>
      </c>
      <c r="J186" s="218">
        <f t="shared" si="24"/>
        <v>0</v>
      </c>
      <c r="K186" s="219">
        <f t="shared" si="24"/>
        <v>0</v>
      </c>
      <c r="L186" s="219">
        <f t="shared" si="24"/>
        <v>0</v>
      </c>
      <c r="M186" s="218">
        <f t="shared" si="24"/>
        <v>0</v>
      </c>
      <c r="N186" s="218">
        <f t="shared" si="24"/>
        <v>0</v>
      </c>
      <c r="O186" s="218">
        <f t="shared" si="24"/>
        <v>0</v>
      </c>
      <c r="P186" s="218">
        <f t="shared" si="24"/>
        <v>0</v>
      </c>
      <c r="Q186" s="218">
        <f t="shared" si="24"/>
        <v>0</v>
      </c>
      <c r="R186" s="219">
        <f t="shared" si="24"/>
        <v>0</v>
      </c>
      <c r="S186" s="219">
        <f t="shared" si="24"/>
        <v>0</v>
      </c>
      <c r="T186" s="218">
        <f t="shared" si="24"/>
        <v>0</v>
      </c>
      <c r="U186" s="218">
        <f t="shared" si="24"/>
        <v>0</v>
      </c>
      <c r="V186" s="218">
        <f t="shared" si="24"/>
        <v>0</v>
      </c>
      <c r="W186" s="218">
        <f t="shared" si="24"/>
        <v>0</v>
      </c>
      <c r="X186" s="218">
        <f t="shared" si="24"/>
        <v>0</v>
      </c>
      <c r="Y186" s="219">
        <f t="shared" si="24"/>
        <v>0</v>
      </c>
      <c r="Z186" s="219">
        <f t="shared" si="24"/>
        <v>0</v>
      </c>
      <c r="AA186" s="248">
        <f t="shared" si="24"/>
        <v>0</v>
      </c>
      <c r="AB186" s="248">
        <f t="shared" si="24"/>
        <v>0</v>
      </c>
      <c r="AC186" s="248">
        <f t="shared" si="24"/>
        <v>0</v>
      </c>
      <c r="AD186" s="248">
        <f t="shared" si="24"/>
        <v>0</v>
      </c>
      <c r="AE186" s="248">
        <f t="shared" si="24"/>
        <v>0</v>
      </c>
      <c r="AF186" s="248">
        <f t="shared" si="24"/>
        <v>0</v>
      </c>
      <c r="AG186" s="248">
        <f t="shared" si="24"/>
        <v>0</v>
      </c>
    </row>
    <row r="187" spans="1:33" x14ac:dyDescent="0.3">
      <c r="A187" s="239">
        <f t="shared" si="21"/>
        <v>43010</v>
      </c>
      <c r="B187" s="58"/>
      <c r="C187" s="59">
        <f t="shared" si="19"/>
        <v>0</v>
      </c>
      <c r="D187" s="219">
        <f t="shared" si="24"/>
        <v>0</v>
      </c>
      <c r="E187" s="219">
        <f t="shared" si="24"/>
        <v>0</v>
      </c>
      <c r="F187" s="218">
        <f t="shared" si="24"/>
        <v>0</v>
      </c>
      <c r="G187" s="218">
        <f t="shared" si="24"/>
        <v>0</v>
      </c>
      <c r="H187" s="218">
        <f t="shared" si="24"/>
        <v>0</v>
      </c>
      <c r="I187" s="218">
        <f t="shared" si="24"/>
        <v>0</v>
      </c>
      <c r="J187" s="218">
        <f t="shared" si="24"/>
        <v>0</v>
      </c>
      <c r="K187" s="219">
        <f t="shared" si="24"/>
        <v>0</v>
      </c>
      <c r="L187" s="219">
        <f t="shared" si="24"/>
        <v>0</v>
      </c>
      <c r="M187" s="218">
        <f t="shared" si="24"/>
        <v>0</v>
      </c>
      <c r="N187" s="218">
        <f t="shared" si="24"/>
        <v>0</v>
      </c>
      <c r="O187" s="218">
        <f t="shared" si="24"/>
        <v>0</v>
      </c>
      <c r="P187" s="218">
        <f t="shared" si="24"/>
        <v>0</v>
      </c>
      <c r="Q187" s="218">
        <f t="shared" si="24"/>
        <v>0</v>
      </c>
      <c r="R187" s="219">
        <f t="shared" si="24"/>
        <v>0</v>
      </c>
      <c r="S187" s="219">
        <f t="shared" si="24"/>
        <v>0</v>
      </c>
      <c r="T187" s="218">
        <f t="shared" si="24"/>
        <v>0</v>
      </c>
      <c r="U187" s="218">
        <f t="shared" si="24"/>
        <v>0</v>
      </c>
      <c r="V187" s="218">
        <f t="shared" si="24"/>
        <v>0</v>
      </c>
      <c r="W187" s="218">
        <f t="shared" si="24"/>
        <v>0</v>
      </c>
      <c r="X187" s="218">
        <f t="shared" si="24"/>
        <v>0</v>
      </c>
      <c r="Y187" s="219">
        <f t="shared" si="24"/>
        <v>0</v>
      </c>
      <c r="Z187" s="219">
        <f t="shared" si="24"/>
        <v>0</v>
      </c>
      <c r="AA187" s="248">
        <f t="shared" si="24"/>
        <v>0</v>
      </c>
      <c r="AB187" s="248">
        <f t="shared" si="24"/>
        <v>0</v>
      </c>
      <c r="AC187" s="248">
        <f t="shared" si="24"/>
        <v>0</v>
      </c>
      <c r="AD187" s="248">
        <f t="shared" si="24"/>
        <v>0</v>
      </c>
      <c r="AE187" s="248">
        <f t="shared" si="24"/>
        <v>0</v>
      </c>
      <c r="AF187" s="248">
        <f t="shared" si="24"/>
        <v>0</v>
      </c>
      <c r="AG187" s="248">
        <f t="shared" si="24"/>
        <v>0</v>
      </c>
    </row>
    <row r="188" spans="1:33" outlineLevel="1" x14ac:dyDescent="0.3">
      <c r="A188" s="239">
        <f t="shared" si="21"/>
        <v>43017</v>
      </c>
      <c r="B188" s="58"/>
      <c r="C188" s="59">
        <f t="shared" si="19"/>
        <v>0</v>
      </c>
      <c r="D188" s="219">
        <f t="shared" si="24"/>
        <v>0</v>
      </c>
      <c r="E188" s="219">
        <f t="shared" si="24"/>
        <v>0</v>
      </c>
      <c r="F188" s="218">
        <f t="shared" si="24"/>
        <v>0</v>
      </c>
      <c r="G188" s="218">
        <f t="shared" si="24"/>
        <v>0</v>
      </c>
      <c r="H188" s="218">
        <f t="shared" si="24"/>
        <v>0</v>
      </c>
      <c r="I188" s="218">
        <f t="shared" si="24"/>
        <v>0</v>
      </c>
      <c r="J188" s="218">
        <f t="shared" si="24"/>
        <v>0</v>
      </c>
      <c r="K188" s="219">
        <f t="shared" si="24"/>
        <v>0</v>
      </c>
      <c r="L188" s="219">
        <f t="shared" si="24"/>
        <v>0</v>
      </c>
      <c r="M188" s="218">
        <f t="shared" si="24"/>
        <v>0</v>
      </c>
      <c r="N188" s="218">
        <f t="shared" si="24"/>
        <v>0</v>
      </c>
      <c r="O188" s="218">
        <f t="shared" si="24"/>
        <v>0</v>
      </c>
      <c r="P188" s="218">
        <f t="shared" si="24"/>
        <v>0</v>
      </c>
      <c r="Q188" s="218">
        <f t="shared" si="24"/>
        <v>0</v>
      </c>
      <c r="R188" s="219">
        <f t="shared" si="24"/>
        <v>0</v>
      </c>
      <c r="S188" s="219">
        <f t="shared" si="24"/>
        <v>0</v>
      </c>
      <c r="T188" s="218">
        <f t="shared" si="24"/>
        <v>0</v>
      </c>
      <c r="U188" s="218">
        <f t="shared" si="24"/>
        <v>0</v>
      </c>
      <c r="V188" s="218">
        <f t="shared" si="24"/>
        <v>0</v>
      </c>
      <c r="W188" s="218">
        <f t="shared" si="24"/>
        <v>0</v>
      </c>
      <c r="X188" s="218">
        <f t="shared" si="24"/>
        <v>0</v>
      </c>
      <c r="Y188" s="219">
        <f t="shared" si="24"/>
        <v>0</v>
      </c>
      <c r="Z188" s="219">
        <f t="shared" si="24"/>
        <v>0</v>
      </c>
      <c r="AA188" s="248">
        <f t="shared" si="24"/>
        <v>0</v>
      </c>
      <c r="AB188" s="248">
        <f t="shared" si="24"/>
        <v>0</v>
      </c>
      <c r="AC188" s="248">
        <f t="shared" si="24"/>
        <v>0</v>
      </c>
      <c r="AD188" s="248">
        <f t="shared" si="24"/>
        <v>0</v>
      </c>
      <c r="AE188" s="248">
        <f t="shared" si="24"/>
        <v>0</v>
      </c>
      <c r="AF188" s="248">
        <f t="shared" si="24"/>
        <v>0</v>
      </c>
      <c r="AG188" s="248">
        <f t="shared" si="24"/>
        <v>0</v>
      </c>
    </row>
    <row r="189" spans="1:33" outlineLevel="1" x14ac:dyDescent="0.3">
      <c r="A189" s="239">
        <f t="shared" si="21"/>
        <v>43024</v>
      </c>
      <c r="B189" s="58"/>
      <c r="C189" s="59">
        <f t="shared" si="19"/>
        <v>0</v>
      </c>
      <c r="D189" s="219">
        <f t="shared" si="24"/>
        <v>0</v>
      </c>
      <c r="E189" s="219">
        <f t="shared" si="24"/>
        <v>0</v>
      </c>
      <c r="F189" s="218">
        <f t="shared" si="24"/>
        <v>0</v>
      </c>
      <c r="G189" s="218">
        <f t="shared" si="24"/>
        <v>0</v>
      </c>
      <c r="H189" s="218">
        <f t="shared" si="24"/>
        <v>0</v>
      </c>
      <c r="I189" s="218">
        <f t="shared" si="24"/>
        <v>0</v>
      </c>
      <c r="J189" s="218">
        <f t="shared" si="24"/>
        <v>0</v>
      </c>
      <c r="K189" s="219">
        <f t="shared" ref="D189:AG195" si="25">K34/$C$3</f>
        <v>0</v>
      </c>
      <c r="L189" s="219">
        <f t="shared" si="25"/>
        <v>0</v>
      </c>
      <c r="M189" s="218">
        <f t="shared" si="25"/>
        <v>0</v>
      </c>
      <c r="N189" s="218">
        <f t="shared" si="25"/>
        <v>0</v>
      </c>
      <c r="O189" s="218">
        <f t="shared" si="25"/>
        <v>0</v>
      </c>
      <c r="P189" s="218">
        <f t="shared" si="25"/>
        <v>0</v>
      </c>
      <c r="Q189" s="218">
        <f t="shared" si="25"/>
        <v>0</v>
      </c>
      <c r="R189" s="219">
        <f t="shared" si="25"/>
        <v>0</v>
      </c>
      <c r="S189" s="219">
        <f t="shared" si="25"/>
        <v>0</v>
      </c>
      <c r="T189" s="218">
        <f t="shared" si="25"/>
        <v>0</v>
      </c>
      <c r="U189" s="218">
        <f t="shared" si="25"/>
        <v>0</v>
      </c>
      <c r="V189" s="218">
        <f t="shared" si="25"/>
        <v>0</v>
      </c>
      <c r="W189" s="218">
        <f t="shared" si="25"/>
        <v>0</v>
      </c>
      <c r="X189" s="218">
        <f t="shared" si="25"/>
        <v>0</v>
      </c>
      <c r="Y189" s="219">
        <f t="shared" si="25"/>
        <v>0</v>
      </c>
      <c r="Z189" s="219">
        <f t="shared" si="25"/>
        <v>0</v>
      </c>
      <c r="AA189" s="248">
        <f t="shared" si="25"/>
        <v>0</v>
      </c>
      <c r="AB189" s="248">
        <f t="shared" si="25"/>
        <v>0</v>
      </c>
      <c r="AC189" s="248">
        <f t="shared" si="25"/>
        <v>0</v>
      </c>
      <c r="AD189" s="248">
        <f t="shared" si="25"/>
        <v>0</v>
      </c>
      <c r="AE189" s="248">
        <f t="shared" si="25"/>
        <v>0</v>
      </c>
      <c r="AF189" s="248">
        <f t="shared" si="25"/>
        <v>0</v>
      </c>
      <c r="AG189" s="248">
        <f t="shared" si="25"/>
        <v>0</v>
      </c>
    </row>
    <row r="190" spans="1:33" outlineLevel="1" x14ac:dyDescent="0.3">
      <c r="A190" s="239">
        <f t="shared" si="21"/>
        <v>43031</v>
      </c>
      <c r="B190" s="58"/>
      <c r="C190" s="59">
        <f t="shared" si="19"/>
        <v>0</v>
      </c>
      <c r="D190" s="219">
        <f t="shared" si="25"/>
        <v>0</v>
      </c>
      <c r="E190" s="219">
        <f t="shared" si="25"/>
        <v>0</v>
      </c>
      <c r="F190" s="218">
        <f t="shared" si="25"/>
        <v>0</v>
      </c>
      <c r="G190" s="218">
        <f t="shared" si="25"/>
        <v>0</v>
      </c>
      <c r="H190" s="218">
        <f t="shared" si="25"/>
        <v>0</v>
      </c>
      <c r="I190" s="218">
        <f t="shared" si="25"/>
        <v>0</v>
      </c>
      <c r="J190" s="218">
        <f t="shared" si="25"/>
        <v>0</v>
      </c>
      <c r="K190" s="219">
        <f t="shared" si="25"/>
        <v>0</v>
      </c>
      <c r="L190" s="219">
        <f t="shared" si="25"/>
        <v>0</v>
      </c>
      <c r="M190" s="218">
        <f t="shared" si="25"/>
        <v>0</v>
      </c>
      <c r="N190" s="218">
        <f t="shared" si="25"/>
        <v>0</v>
      </c>
      <c r="O190" s="218">
        <f t="shared" si="25"/>
        <v>0</v>
      </c>
      <c r="P190" s="218">
        <f t="shared" si="25"/>
        <v>0</v>
      </c>
      <c r="Q190" s="218">
        <f t="shared" si="25"/>
        <v>0</v>
      </c>
      <c r="R190" s="219">
        <f t="shared" si="25"/>
        <v>0</v>
      </c>
      <c r="S190" s="219">
        <f t="shared" si="25"/>
        <v>0</v>
      </c>
      <c r="T190" s="218">
        <f t="shared" si="25"/>
        <v>0</v>
      </c>
      <c r="U190" s="218">
        <f t="shared" si="25"/>
        <v>0</v>
      </c>
      <c r="V190" s="218">
        <f t="shared" si="25"/>
        <v>0</v>
      </c>
      <c r="W190" s="218">
        <f t="shared" si="25"/>
        <v>0</v>
      </c>
      <c r="X190" s="218">
        <f t="shared" si="25"/>
        <v>0</v>
      </c>
      <c r="Y190" s="219">
        <f t="shared" si="25"/>
        <v>0</v>
      </c>
      <c r="Z190" s="219">
        <f t="shared" si="25"/>
        <v>0</v>
      </c>
      <c r="AA190" s="248">
        <f t="shared" si="25"/>
        <v>0</v>
      </c>
      <c r="AB190" s="248">
        <f t="shared" si="25"/>
        <v>0</v>
      </c>
      <c r="AC190" s="248">
        <f t="shared" si="25"/>
        <v>0</v>
      </c>
      <c r="AD190" s="248">
        <f t="shared" si="25"/>
        <v>0</v>
      </c>
      <c r="AE190" s="248">
        <f t="shared" si="25"/>
        <v>0</v>
      </c>
      <c r="AF190" s="248">
        <f t="shared" si="25"/>
        <v>0</v>
      </c>
      <c r="AG190" s="248">
        <f t="shared" si="25"/>
        <v>0</v>
      </c>
    </row>
    <row r="191" spans="1:33" outlineLevel="1" x14ac:dyDescent="0.3">
      <c r="A191" s="239">
        <f t="shared" si="21"/>
        <v>43038</v>
      </c>
      <c r="B191" s="58"/>
      <c r="C191" s="59">
        <f t="shared" si="19"/>
        <v>0</v>
      </c>
      <c r="D191" s="219">
        <f t="shared" si="25"/>
        <v>0</v>
      </c>
      <c r="E191" s="219">
        <f t="shared" si="25"/>
        <v>0</v>
      </c>
      <c r="F191" s="218">
        <f t="shared" si="25"/>
        <v>0</v>
      </c>
      <c r="G191" s="218">
        <f t="shared" si="25"/>
        <v>0</v>
      </c>
      <c r="H191" s="218">
        <f t="shared" si="25"/>
        <v>0</v>
      </c>
      <c r="I191" s="218">
        <f t="shared" si="25"/>
        <v>0</v>
      </c>
      <c r="J191" s="218">
        <f t="shared" si="25"/>
        <v>0</v>
      </c>
      <c r="K191" s="219">
        <f t="shared" si="25"/>
        <v>0</v>
      </c>
      <c r="L191" s="219">
        <f t="shared" si="25"/>
        <v>0</v>
      </c>
      <c r="M191" s="218">
        <f t="shared" si="25"/>
        <v>0</v>
      </c>
      <c r="N191" s="218">
        <f t="shared" si="25"/>
        <v>0</v>
      </c>
      <c r="O191" s="218">
        <f t="shared" si="25"/>
        <v>0</v>
      </c>
      <c r="P191" s="218">
        <f t="shared" si="25"/>
        <v>0</v>
      </c>
      <c r="Q191" s="218">
        <f t="shared" si="25"/>
        <v>0</v>
      </c>
      <c r="R191" s="219">
        <f t="shared" si="25"/>
        <v>0</v>
      </c>
      <c r="S191" s="219">
        <f t="shared" si="25"/>
        <v>0</v>
      </c>
      <c r="T191" s="218">
        <f t="shared" si="25"/>
        <v>0</v>
      </c>
      <c r="U191" s="218">
        <f t="shared" si="25"/>
        <v>0</v>
      </c>
      <c r="V191" s="218">
        <f t="shared" si="25"/>
        <v>0</v>
      </c>
      <c r="W191" s="218">
        <f t="shared" si="25"/>
        <v>0</v>
      </c>
      <c r="X191" s="218">
        <f t="shared" si="25"/>
        <v>0</v>
      </c>
      <c r="Y191" s="219">
        <f t="shared" si="25"/>
        <v>0</v>
      </c>
      <c r="Z191" s="219">
        <f t="shared" si="25"/>
        <v>0</v>
      </c>
      <c r="AA191" s="248">
        <f t="shared" si="25"/>
        <v>0</v>
      </c>
      <c r="AB191" s="248">
        <f t="shared" si="25"/>
        <v>0</v>
      </c>
      <c r="AC191" s="248">
        <f t="shared" si="25"/>
        <v>0</v>
      </c>
      <c r="AD191" s="248">
        <f t="shared" si="25"/>
        <v>0</v>
      </c>
      <c r="AE191" s="248">
        <f t="shared" si="25"/>
        <v>0</v>
      </c>
      <c r="AF191" s="248">
        <f t="shared" si="25"/>
        <v>0</v>
      </c>
      <c r="AG191" s="248">
        <f t="shared" si="25"/>
        <v>0</v>
      </c>
    </row>
    <row r="192" spans="1:33" outlineLevel="1" x14ac:dyDescent="0.3">
      <c r="A192" s="239">
        <f t="shared" si="21"/>
        <v>43045</v>
      </c>
      <c r="B192" s="58"/>
      <c r="C192" s="59">
        <f t="shared" si="19"/>
        <v>0</v>
      </c>
      <c r="D192" s="219">
        <f t="shared" si="25"/>
        <v>0</v>
      </c>
      <c r="E192" s="219">
        <f t="shared" si="25"/>
        <v>0</v>
      </c>
      <c r="F192" s="218">
        <f t="shared" si="25"/>
        <v>0</v>
      </c>
      <c r="G192" s="218">
        <f t="shared" si="25"/>
        <v>0</v>
      </c>
      <c r="H192" s="218">
        <f t="shared" si="25"/>
        <v>0</v>
      </c>
      <c r="I192" s="218">
        <f t="shared" si="25"/>
        <v>0</v>
      </c>
      <c r="J192" s="218">
        <f t="shared" si="25"/>
        <v>0</v>
      </c>
      <c r="K192" s="219">
        <f t="shared" si="25"/>
        <v>0</v>
      </c>
      <c r="L192" s="219">
        <f t="shared" si="25"/>
        <v>0</v>
      </c>
      <c r="M192" s="218">
        <f t="shared" si="25"/>
        <v>0</v>
      </c>
      <c r="N192" s="218">
        <f t="shared" si="25"/>
        <v>0</v>
      </c>
      <c r="O192" s="218">
        <f t="shared" si="25"/>
        <v>0</v>
      </c>
      <c r="P192" s="218">
        <f t="shared" si="25"/>
        <v>0</v>
      </c>
      <c r="Q192" s="218">
        <f t="shared" si="25"/>
        <v>0</v>
      </c>
      <c r="R192" s="219">
        <f t="shared" si="25"/>
        <v>0</v>
      </c>
      <c r="S192" s="219">
        <f t="shared" si="25"/>
        <v>0</v>
      </c>
      <c r="T192" s="218">
        <f t="shared" si="25"/>
        <v>0</v>
      </c>
      <c r="U192" s="218">
        <f t="shared" si="25"/>
        <v>0</v>
      </c>
      <c r="V192" s="218">
        <f t="shared" si="25"/>
        <v>0</v>
      </c>
      <c r="W192" s="218">
        <f t="shared" si="25"/>
        <v>0</v>
      </c>
      <c r="X192" s="218">
        <f t="shared" si="25"/>
        <v>0</v>
      </c>
      <c r="Y192" s="219">
        <f t="shared" si="25"/>
        <v>0</v>
      </c>
      <c r="Z192" s="219">
        <f t="shared" si="25"/>
        <v>0</v>
      </c>
      <c r="AA192" s="248">
        <f t="shared" si="25"/>
        <v>0</v>
      </c>
      <c r="AB192" s="248">
        <f t="shared" si="25"/>
        <v>0</v>
      </c>
      <c r="AC192" s="248">
        <f t="shared" si="25"/>
        <v>0</v>
      </c>
      <c r="AD192" s="248">
        <f t="shared" si="25"/>
        <v>0</v>
      </c>
      <c r="AE192" s="248">
        <f t="shared" si="25"/>
        <v>0</v>
      </c>
      <c r="AF192" s="248">
        <f t="shared" si="25"/>
        <v>0</v>
      </c>
      <c r="AG192" s="248">
        <f t="shared" si="25"/>
        <v>0</v>
      </c>
    </row>
    <row r="193" spans="1:33" outlineLevel="1" x14ac:dyDescent="0.3">
      <c r="A193" s="239">
        <f t="shared" si="21"/>
        <v>43052</v>
      </c>
      <c r="B193" s="58"/>
      <c r="C193" s="59">
        <f t="shared" si="19"/>
        <v>0</v>
      </c>
      <c r="D193" s="219">
        <f t="shared" si="25"/>
        <v>0</v>
      </c>
      <c r="E193" s="219">
        <f t="shared" si="25"/>
        <v>0</v>
      </c>
      <c r="F193" s="218">
        <f t="shared" si="25"/>
        <v>0</v>
      </c>
      <c r="G193" s="218">
        <f t="shared" si="25"/>
        <v>0</v>
      </c>
      <c r="H193" s="218">
        <f t="shared" si="25"/>
        <v>0</v>
      </c>
      <c r="I193" s="218">
        <f t="shared" si="25"/>
        <v>0</v>
      </c>
      <c r="J193" s="218">
        <f t="shared" si="25"/>
        <v>0</v>
      </c>
      <c r="K193" s="219">
        <f t="shared" si="25"/>
        <v>0</v>
      </c>
      <c r="L193" s="219">
        <f t="shared" si="25"/>
        <v>0</v>
      </c>
      <c r="M193" s="218">
        <f t="shared" si="25"/>
        <v>0</v>
      </c>
      <c r="N193" s="218">
        <f t="shared" si="25"/>
        <v>0</v>
      </c>
      <c r="O193" s="218">
        <f t="shared" si="25"/>
        <v>0</v>
      </c>
      <c r="P193" s="218">
        <f t="shared" si="25"/>
        <v>0</v>
      </c>
      <c r="Q193" s="218">
        <f t="shared" si="25"/>
        <v>0</v>
      </c>
      <c r="R193" s="219">
        <f t="shared" si="25"/>
        <v>0</v>
      </c>
      <c r="S193" s="219">
        <f t="shared" si="25"/>
        <v>0</v>
      </c>
      <c r="T193" s="218">
        <f t="shared" si="25"/>
        <v>0</v>
      </c>
      <c r="U193" s="218">
        <f t="shared" si="25"/>
        <v>0</v>
      </c>
      <c r="V193" s="218">
        <f t="shared" si="25"/>
        <v>0</v>
      </c>
      <c r="W193" s="218">
        <f t="shared" si="25"/>
        <v>0</v>
      </c>
      <c r="X193" s="218">
        <f t="shared" si="25"/>
        <v>0</v>
      </c>
      <c r="Y193" s="219">
        <f t="shared" si="25"/>
        <v>0</v>
      </c>
      <c r="Z193" s="219">
        <f t="shared" si="25"/>
        <v>0</v>
      </c>
      <c r="AA193" s="248">
        <f t="shared" si="25"/>
        <v>0</v>
      </c>
      <c r="AB193" s="248">
        <f t="shared" si="25"/>
        <v>0</v>
      </c>
      <c r="AC193" s="248">
        <f t="shared" si="25"/>
        <v>0</v>
      </c>
      <c r="AD193" s="248">
        <f t="shared" si="25"/>
        <v>0</v>
      </c>
      <c r="AE193" s="248">
        <f t="shared" si="25"/>
        <v>0</v>
      </c>
      <c r="AF193" s="248">
        <f t="shared" si="25"/>
        <v>0</v>
      </c>
      <c r="AG193" s="248">
        <f t="shared" si="25"/>
        <v>0</v>
      </c>
    </row>
    <row r="194" spans="1:33" outlineLevel="1" x14ac:dyDescent="0.3">
      <c r="A194" s="239">
        <f t="shared" si="21"/>
        <v>43059</v>
      </c>
      <c r="B194" s="58"/>
      <c r="C194" s="59">
        <f t="shared" si="19"/>
        <v>0</v>
      </c>
      <c r="D194" s="219">
        <f t="shared" si="25"/>
        <v>0</v>
      </c>
      <c r="E194" s="219">
        <f t="shared" si="25"/>
        <v>0</v>
      </c>
      <c r="F194" s="218">
        <f t="shared" si="25"/>
        <v>0</v>
      </c>
      <c r="G194" s="218">
        <f t="shared" si="25"/>
        <v>0</v>
      </c>
      <c r="H194" s="218">
        <f t="shared" si="25"/>
        <v>0</v>
      </c>
      <c r="I194" s="218">
        <f t="shared" si="25"/>
        <v>0</v>
      </c>
      <c r="J194" s="218">
        <f t="shared" si="25"/>
        <v>0</v>
      </c>
      <c r="K194" s="219">
        <f t="shared" si="25"/>
        <v>0</v>
      </c>
      <c r="L194" s="219">
        <f t="shared" si="25"/>
        <v>0</v>
      </c>
      <c r="M194" s="218">
        <f t="shared" si="25"/>
        <v>0</v>
      </c>
      <c r="N194" s="218">
        <f t="shared" si="25"/>
        <v>0</v>
      </c>
      <c r="O194" s="218">
        <f t="shared" si="25"/>
        <v>0</v>
      </c>
      <c r="P194" s="218">
        <f t="shared" si="25"/>
        <v>0</v>
      </c>
      <c r="Q194" s="218">
        <f t="shared" si="25"/>
        <v>0</v>
      </c>
      <c r="R194" s="219">
        <f t="shared" si="25"/>
        <v>0</v>
      </c>
      <c r="S194" s="219">
        <f t="shared" si="25"/>
        <v>0</v>
      </c>
      <c r="T194" s="218">
        <f t="shared" si="25"/>
        <v>0</v>
      </c>
      <c r="U194" s="218">
        <f t="shared" si="25"/>
        <v>0</v>
      </c>
      <c r="V194" s="218">
        <f t="shared" si="25"/>
        <v>0</v>
      </c>
      <c r="W194" s="218">
        <f t="shared" si="25"/>
        <v>0</v>
      </c>
      <c r="X194" s="218">
        <f t="shared" si="25"/>
        <v>0</v>
      </c>
      <c r="Y194" s="219">
        <f t="shared" si="25"/>
        <v>0</v>
      </c>
      <c r="Z194" s="219">
        <f t="shared" si="25"/>
        <v>0</v>
      </c>
      <c r="AA194" s="248">
        <f t="shared" si="25"/>
        <v>0</v>
      </c>
      <c r="AB194" s="248">
        <f t="shared" si="25"/>
        <v>0</v>
      </c>
      <c r="AC194" s="248">
        <f t="shared" si="25"/>
        <v>0</v>
      </c>
      <c r="AD194" s="248">
        <f t="shared" si="25"/>
        <v>0</v>
      </c>
      <c r="AE194" s="248">
        <f t="shared" si="25"/>
        <v>0</v>
      </c>
      <c r="AF194" s="248">
        <f t="shared" si="25"/>
        <v>0</v>
      </c>
      <c r="AG194" s="248">
        <f t="shared" si="25"/>
        <v>0</v>
      </c>
    </row>
    <row r="195" spans="1:33" outlineLevel="1" x14ac:dyDescent="0.3">
      <c r="A195" s="240">
        <f t="shared" si="21"/>
        <v>43066</v>
      </c>
      <c r="B195" s="58"/>
      <c r="C195" s="59">
        <f t="shared" si="19"/>
        <v>0</v>
      </c>
      <c r="D195" s="219">
        <f t="shared" si="25"/>
        <v>0</v>
      </c>
      <c r="E195" s="219">
        <f t="shared" si="25"/>
        <v>0</v>
      </c>
      <c r="F195" s="222">
        <f t="shared" si="25"/>
        <v>0</v>
      </c>
      <c r="G195" s="222">
        <f t="shared" si="25"/>
        <v>0</v>
      </c>
      <c r="H195" s="222">
        <f t="shared" si="25"/>
        <v>0</v>
      </c>
      <c r="I195" s="222">
        <f t="shared" si="25"/>
        <v>0</v>
      </c>
      <c r="J195" s="222">
        <f t="shared" si="25"/>
        <v>0</v>
      </c>
      <c r="K195" s="219">
        <f t="shared" si="25"/>
        <v>0</v>
      </c>
      <c r="L195" s="219">
        <f t="shared" si="25"/>
        <v>0</v>
      </c>
      <c r="M195" s="222">
        <f t="shared" si="25"/>
        <v>0</v>
      </c>
      <c r="N195" s="222">
        <f t="shared" si="25"/>
        <v>0</v>
      </c>
      <c r="O195" s="222">
        <f t="shared" si="25"/>
        <v>0</v>
      </c>
      <c r="P195" s="222">
        <f t="shared" si="25"/>
        <v>0</v>
      </c>
      <c r="Q195" s="222">
        <f t="shared" si="25"/>
        <v>0</v>
      </c>
      <c r="R195" s="219">
        <f t="shared" si="25"/>
        <v>0</v>
      </c>
      <c r="S195" s="219">
        <f t="shared" si="25"/>
        <v>0</v>
      </c>
      <c r="T195" s="222">
        <f t="shared" si="25"/>
        <v>0</v>
      </c>
      <c r="U195" s="222">
        <f t="shared" si="25"/>
        <v>0</v>
      </c>
      <c r="V195" s="222">
        <f t="shared" si="25"/>
        <v>0</v>
      </c>
      <c r="W195" s="222">
        <f t="shared" si="25"/>
        <v>0</v>
      </c>
      <c r="X195" s="222">
        <f t="shared" si="25"/>
        <v>0</v>
      </c>
      <c r="Y195" s="219">
        <f t="shared" si="25"/>
        <v>0</v>
      </c>
      <c r="Z195" s="219">
        <f t="shared" si="25"/>
        <v>0</v>
      </c>
      <c r="AA195" s="248">
        <f t="shared" si="25"/>
        <v>0</v>
      </c>
      <c r="AB195" s="248">
        <f t="shared" si="25"/>
        <v>0</v>
      </c>
      <c r="AC195" s="250">
        <f t="shared" si="25"/>
        <v>0</v>
      </c>
      <c r="AD195" s="250">
        <f t="shared" si="25"/>
        <v>0</v>
      </c>
      <c r="AE195" s="250">
        <f t="shared" si="25"/>
        <v>0</v>
      </c>
      <c r="AF195" s="250">
        <f t="shared" si="25"/>
        <v>0</v>
      </c>
      <c r="AG195" s="250">
        <f t="shared" si="25"/>
        <v>0</v>
      </c>
    </row>
    <row r="196" spans="1:33" x14ac:dyDescent="0.3">
      <c r="A196" s="57"/>
      <c r="B196" s="38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108:B108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59:B159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</mergeCells>
  <conditionalFormatting sqref="T146:AE146 AG146 U147:V147">
    <cfRule type="cellIs" dxfId="15" priority="17" operator="lessThan">
      <formula>0</formula>
    </cfRule>
    <cfRule type="cellIs" dxfId="14" priority="18" operator="greaterThan">
      <formula>0</formula>
    </cfRule>
  </conditionalFormatting>
  <conditionalFormatting sqref="AF146">
    <cfRule type="cellIs" dxfId="13" priority="15" operator="lessThan">
      <formula>0</formula>
    </cfRule>
    <cfRule type="cellIs" dxfId="12" priority="16" operator="greaterThan">
      <formula>0</formula>
    </cfRule>
  </conditionalFormatting>
  <conditionalFormatting sqref="D93:AG93">
    <cfRule type="cellIs" dxfId="11" priority="11" operator="lessThan">
      <formula>0</formula>
    </cfRule>
    <cfRule type="cellIs" dxfId="10" priority="12" operator="greaterThan">
      <formula>0</formula>
    </cfRule>
  </conditionalFormatting>
  <conditionalFormatting sqref="C145:AG145">
    <cfRule type="cellIs" dxfId="9" priority="9" operator="lessThan">
      <formula>0</formula>
    </cfRule>
    <cfRule type="cellIs" dxfId="8" priority="10" operator="greaterThan">
      <formula>0</formula>
    </cfRule>
  </conditionalFormatting>
  <conditionalFormatting sqref="C196:AG196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C9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C41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D41:AH41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Room Pricing</vt:lpstr>
      <vt:lpstr>PMC</vt:lpstr>
      <vt:lpstr>Pick up 1</vt:lpstr>
      <vt:lpstr>Pick up #</vt:lpstr>
      <vt:lpstr>Pick up PMC</vt:lpstr>
      <vt:lpstr>PICK UP SHEET REVIEW</vt:lpstr>
      <vt:lpstr>Hiver 2017 -18</vt:lpstr>
      <vt:lpstr>Décembre 17</vt:lpstr>
      <vt:lpstr>Janvier 18</vt:lpstr>
      <vt:lpstr>Février 18</vt:lpstr>
      <vt:lpstr>Mars 18</vt:lpstr>
      <vt:lpstr>Avril 18</vt:lpstr>
      <vt:lpstr>Juin 18</vt:lpstr>
      <vt:lpstr>Juillet 18</vt:lpstr>
      <vt:lpstr>Août 18</vt:lpstr>
      <vt:lpstr>Septembre 18</vt:lpstr>
      <vt:lpstr>'Décembre 17'!Zone_d_impression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Anissa Djeddou</dc:creator>
  <cp:lastModifiedBy>William</cp:lastModifiedBy>
  <cp:lastPrinted>2017-09-29T08:14:43Z</cp:lastPrinted>
  <dcterms:created xsi:type="dcterms:W3CDTF">2017-08-28T14:19:56Z</dcterms:created>
  <dcterms:modified xsi:type="dcterms:W3CDTF">2017-10-12T21:41:34Z</dcterms:modified>
</cp:coreProperties>
</file>