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730" windowHeight="8640" tabRatio="819" activeTab="12"/>
  </bookViews>
  <sheets>
    <sheet name="tableaux categorie" sheetId="13" r:id="rId1"/>
    <sheet name="CATEGORIE" sheetId="12" r:id="rId2"/>
    <sheet name="boxing club du salat" sheetId="1" r:id="rId3"/>
    <sheet name="BTB" sheetId="2" r:id="rId4"/>
    <sheet name="IDRON" sheetId="3" r:id="rId5"/>
    <sheet name="ACT" sheetId="4" r:id="rId6"/>
    <sheet name="CONDOM" sheetId="5" r:id="rId7"/>
    <sheet name="AUCH" sheetId="6" r:id="rId8"/>
    <sheet name="CAHORS" sheetId="7" r:id="rId9"/>
    <sheet name="BCT" sheetId="8" r:id="rId10"/>
    <sheet name="Z" sheetId="14" r:id="rId11"/>
    <sheet name="Y" sheetId="15" r:id="rId12"/>
    <sheet name="RECAP" sheetId="10" r:id="rId13"/>
    <sheet name="tableau de rencontre" sheetId="11" r:id="rId14"/>
  </sheets>
  <definedNames>
    <definedName name="SELECT">'boxing club du salat'!$A:$A</definedName>
  </definedNames>
  <calcPr calcId="125725"/>
</workbook>
</file>

<file path=xl/calcChain.xml><?xml version="1.0" encoding="utf-8"?>
<calcChain xmlns="http://schemas.openxmlformats.org/spreadsheetml/2006/main">
  <c r="G3" i="8"/>
  <c r="G4"/>
  <c r="G5"/>
  <c r="G6"/>
  <c r="G7"/>
  <c r="G8"/>
  <c r="G9"/>
  <c r="G10"/>
  <c r="G11"/>
  <c r="G12"/>
  <c r="G13"/>
  <c r="G14"/>
  <c r="G15"/>
  <c r="G2"/>
  <c r="G2" i="5"/>
  <c r="G3" i="4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"/>
  <c r="G3" i="1"/>
  <c r="G4"/>
  <c r="G5"/>
  <c r="G6"/>
  <c r="G7"/>
  <c r="G2"/>
  <c r="G3" i="3"/>
  <c r="G4"/>
  <c r="G5"/>
  <c r="G6"/>
  <c r="G7"/>
  <c r="G8"/>
  <c r="G9"/>
  <c r="G10"/>
  <c r="G11"/>
  <c r="G12"/>
  <c r="G13"/>
  <c r="G14"/>
  <c r="G15"/>
  <c r="G16"/>
  <c r="G17"/>
  <c r="G18"/>
  <c r="G19"/>
  <c r="G20"/>
  <c r="G21"/>
  <c r="G2"/>
  <c r="G3" i="2"/>
  <c r="G4"/>
  <c r="G5"/>
  <c r="G6"/>
  <c r="G2"/>
  <c r="E7" i="1"/>
  <c r="E6"/>
  <c r="E5"/>
  <c r="E37" i="4"/>
  <c r="E36"/>
  <c r="E35"/>
  <c r="E34"/>
  <c r="E33"/>
  <c r="E32"/>
  <c r="E31"/>
  <c r="E30"/>
  <c r="E29"/>
  <c r="E28"/>
  <c r="E2" i="6" l="1"/>
  <c r="E3"/>
  <c r="E18" i="8"/>
  <c r="E17"/>
  <c r="E16"/>
  <c r="E15"/>
  <c r="E14"/>
  <c r="E13"/>
  <c r="E12"/>
  <c r="E11"/>
  <c r="E10"/>
  <c r="E9"/>
  <c r="E8"/>
  <c r="E7"/>
  <c r="E6"/>
  <c r="E5"/>
  <c r="E4"/>
  <c r="E3"/>
  <c r="E2"/>
  <c r="E27" i="4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E27" i="3"/>
  <c r="E26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E3" i="7"/>
  <c r="E4"/>
  <c r="E5"/>
  <c r="E6"/>
  <c r="E2"/>
  <c r="E3" i="1"/>
  <c r="E4"/>
  <c r="E2"/>
  <c r="E3" i="2"/>
  <c r="E4"/>
  <c r="E5"/>
  <c r="E6"/>
  <c r="E2"/>
</calcChain>
</file>

<file path=xl/sharedStrings.xml><?xml version="1.0" encoding="utf-8"?>
<sst xmlns="http://schemas.openxmlformats.org/spreadsheetml/2006/main" count="1200" uniqueCount="347">
  <si>
    <t>NOM</t>
  </si>
  <si>
    <t>PRENOM</t>
  </si>
  <si>
    <t>DATE DE NAISSANCE</t>
  </si>
  <si>
    <t>N°LICENCE</t>
  </si>
  <si>
    <t>CATEGORIE</t>
  </si>
  <si>
    <t>POID</t>
  </si>
  <si>
    <t>JARDIN</t>
  </si>
  <si>
    <t>YVAN</t>
  </si>
  <si>
    <t xml:space="preserve">PYJALOU </t>
  </si>
  <si>
    <t>EMMA</t>
  </si>
  <si>
    <t>Q141119</t>
  </si>
  <si>
    <t>AMIRA</t>
  </si>
  <si>
    <t>DOUNIA</t>
  </si>
  <si>
    <t>Q13382</t>
  </si>
  <si>
    <t>BOUHAFIA</t>
  </si>
  <si>
    <t>MOHAMED</t>
  </si>
  <si>
    <t>Q15326</t>
  </si>
  <si>
    <t>Q14307</t>
  </si>
  <si>
    <t xml:space="preserve">FERTE </t>
  </si>
  <si>
    <t>MATHIS</t>
  </si>
  <si>
    <t>Q12591</t>
  </si>
  <si>
    <t>DAHMANI</t>
  </si>
  <si>
    <t>CHAHIB</t>
  </si>
  <si>
    <t>Q157707</t>
  </si>
  <si>
    <t>VAUGEN</t>
  </si>
  <si>
    <t>MEDHI</t>
  </si>
  <si>
    <t>Q15444</t>
  </si>
  <si>
    <t>BENABADJI</t>
  </si>
  <si>
    <t>IMRAN</t>
  </si>
  <si>
    <t>Q15569</t>
  </si>
  <si>
    <t>MAROKI</t>
  </si>
  <si>
    <t>Q15441</t>
  </si>
  <si>
    <t>OUARI</t>
  </si>
  <si>
    <t>LINA</t>
  </si>
  <si>
    <t>Q15271</t>
  </si>
  <si>
    <t>MOSBAHI</t>
  </si>
  <si>
    <t>SAMY</t>
  </si>
  <si>
    <t>Q11879</t>
  </si>
  <si>
    <t>POLET</t>
  </si>
  <si>
    <t>LUCAS</t>
  </si>
  <si>
    <t>Q14254</t>
  </si>
  <si>
    <t>MARSOLAN</t>
  </si>
  <si>
    <t>RAPHAEL</t>
  </si>
  <si>
    <t>Q06952</t>
  </si>
  <si>
    <t>Q</t>
  </si>
  <si>
    <t>LAURE</t>
  </si>
  <si>
    <t>RAMI</t>
  </si>
  <si>
    <t>SAADI</t>
  </si>
  <si>
    <t>Q09767</t>
  </si>
  <si>
    <t>MASSAR</t>
  </si>
  <si>
    <t>AMRI</t>
  </si>
  <si>
    <t>Q10074</t>
  </si>
  <si>
    <t>BELGHOM</t>
  </si>
  <si>
    <t>CHAHINEZ</t>
  </si>
  <si>
    <t>Q12315</t>
  </si>
  <si>
    <t>AISSAT</t>
  </si>
  <si>
    <t>Q11127</t>
  </si>
  <si>
    <t>ENNOURI</t>
  </si>
  <si>
    <t>Q09436</t>
  </si>
  <si>
    <t>CLUB</t>
  </si>
  <si>
    <t>POIDS</t>
  </si>
  <si>
    <t>SENIOR</t>
  </si>
  <si>
    <t>BOXEUR ROUGE</t>
  </si>
  <si>
    <t>BOXEUR BLEU</t>
  </si>
  <si>
    <t>X</t>
  </si>
  <si>
    <t>Colonne1</t>
  </si>
  <si>
    <t>IDRON</t>
  </si>
  <si>
    <t>ACT</t>
  </si>
  <si>
    <t>POUSSIN / BENJAMIN</t>
  </si>
  <si>
    <t>MINIMES</t>
  </si>
  <si>
    <t>CADETS</t>
  </si>
  <si>
    <t>TEMPS</t>
  </si>
  <si>
    <t>3*1</t>
  </si>
  <si>
    <t>3*1,30</t>
  </si>
  <si>
    <t>3*2</t>
  </si>
  <si>
    <t>a</t>
  </si>
  <si>
    <t>b</t>
  </si>
  <si>
    <t>c</t>
  </si>
  <si>
    <t>d</t>
  </si>
  <si>
    <t>club 1</t>
  </si>
  <si>
    <t>club 4</t>
  </si>
  <si>
    <t>prénon 3</t>
  </si>
  <si>
    <t>PYJALOU</t>
  </si>
  <si>
    <t>ASSAUT</t>
  </si>
  <si>
    <t>COMBAT</t>
  </si>
  <si>
    <t>CLASSE</t>
  </si>
  <si>
    <t>CABANNE</t>
  </si>
  <si>
    <t>F</t>
  </si>
  <si>
    <t>M</t>
  </si>
  <si>
    <t>ABADIE</t>
  </si>
  <si>
    <t>THEO</t>
  </si>
  <si>
    <t>BEA</t>
  </si>
  <si>
    <t>MESNIL</t>
  </si>
  <si>
    <t>LOAN</t>
  </si>
  <si>
    <t>MATHELIE GUINET</t>
  </si>
  <si>
    <t>PIERRE LOUIS</t>
  </si>
  <si>
    <t>SHUMACHER</t>
  </si>
  <si>
    <t>CHRISTOPHE</t>
  </si>
  <si>
    <t>HAMIDI</t>
  </si>
  <si>
    <t>HERNANDEZ</t>
  </si>
  <si>
    <t>PAUL</t>
  </si>
  <si>
    <t>ADNANI</t>
  </si>
  <si>
    <t>YAZID</t>
  </si>
  <si>
    <t>CHAUVET</t>
  </si>
  <si>
    <t>KURTIS</t>
  </si>
  <si>
    <t>BENJAMIN2</t>
  </si>
  <si>
    <t>JOHN</t>
  </si>
  <si>
    <t>MUJICA CHAUMONT</t>
  </si>
  <si>
    <t>KYLE</t>
  </si>
  <si>
    <t>DA COSTA RIBEIRO</t>
  </si>
  <si>
    <t>HUGO</t>
  </si>
  <si>
    <t>DUSSEGUE</t>
  </si>
  <si>
    <t>MARGOT</t>
  </si>
  <si>
    <t>KEYLA</t>
  </si>
  <si>
    <t>AZNARES</t>
  </si>
  <si>
    <t>ROMANE</t>
  </si>
  <si>
    <t>GUILLI</t>
  </si>
  <si>
    <t>CLARA</t>
  </si>
  <si>
    <t>LEA</t>
  </si>
  <si>
    <t xml:space="preserve">NEVE </t>
  </si>
  <si>
    <t>CORALIE</t>
  </si>
  <si>
    <t>INGELS</t>
  </si>
  <si>
    <t>MELISSA</t>
  </si>
  <si>
    <t>LATORRE CIVILETTI</t>
  </si>
  <si>
    <t>AMATEUR</t>
  </si>
  <si>
    <t>SAINT MARTIN</t>
  </si>
  <si>
    <t>LEATITIA</t>
  </si>
  <si>
    <t>TOUTHKANOV</t>
  </si>
  <si>
    <t>ELBEK</t>
  </si>
  <si>
    <t>DOMEQ</t>
  </si>
  <si>
    <t>FABRICE</t>
  </si>
  <si>
    <t>LOPES</t>
  </si>
  <si>
    <t>MIKAEL</t>
  </si>
  <si>
    <t>PRO</t>
  </si>
  <si>
    <t>C</t>
  </si>
  <si>
    <t>BELLADJINE</t>
  </si>
  <si>
    <t>TAMI</t>
  </si>
  <si>
    <t>ISMAEL</t>
  </si>
  <si>
    <t>EL HAZIBI</t>
  </si>
  <si>
    <t>SALIM</t>
  </si>
  <si>
    <t>MASANA</t>
  </si>
  <si>
    <t>ALAIS</t>
  </si>
  <si>
    <t>CHAFI</t>
  </si>
  <si>
    <t>NESSRINE</t>
  </si>
  <si>
    <t>BENAOUMEUR</t>
  </si>
  <si>
    <t>ABASSA</t>
  </si>
  <si>
    <t>BILEL</t>
  </si>
  <si>
    <t>EL MEDDAH</t>
  </si>
  <si>
    <t>ACHOURA</t>
  </si>
  <si>
    <t>DESPEISSE</t>
  </si>
  <si>
    <t>MYRIAM</t>
  </si>
  <si>
    <t>OUACHAIB</t>
  </si>
  <si>
    <t>AMLAL</t>
  </si>
  <si>
    <t>ZACHARIA</t>
  </si>
  <si>
    <t>OUSSAMA</t>
  </si>
  <si>
    <t>HARAGA</t>
  </si>
  <si>
    <t>ABDELFATAH</t>
  </si>
  <si>
    <t>BELEL</t>
  </si>
  <si>
    <t>AIDAN</t>
  </si>
  <si>
    <t>EL BECHIR HASSINI</t>
  </si>
  <si>
    <t>KENZI</t>
  </si>
  <si>
    <t>KAYA</t>
  </si>
  <si>
    <t>BARAN</t>
  </si>
  <si>
    <t>HASAN</t>
  </si>
  <si>
    <t>MOUSSAI</t>
  </si>
  <si>
    <t>HAMID</t>
  </si>
  <si>
    <t>YALAOUI</t>
  </si>
  <si>
    <t>HOUARI</t>
  </si>
  <si>
    <t>BENYAMINA</t>
  </si>
  <si>
    <t>NOE</t>
  </si>
  <si>
    <t>CHIADMI</t>
  </si>
  <si>
    <t>SYRINE</t>
  </si>
  <si>
    <t>GNAKHALED</t>
  </si>
  <si>
    <t>LOUKAS</t>
  </si>
  <si>
    <t>MAGNAUDET</t>
  </si>
  <si>
    <t>THIBAULT</t>
  </si>
  <si>
    <t>TIMOTHEE</t>
  </si>
  <si>
    <t>PRAT BALGNA</t>
  </si>
  <si>
    <t>VIRGILE</t>
  </si>
  <si>
    <t>TRONCHE</t>
  </si>
  <si>
    <t>GABIN</t>
  </si>
  <si>
    <t>BENHAMOU</t>
  </si>
  <si>
    <t>AHMED</t>
  </si>
  <si>
    <t>KIALA</t>
  </si>
  <si>
    <t>DIMITRI</t>
  </si>
  <si>
    <t>MONTANE</t>
  </si>
  <si>
    <t>NOVIELLO</t>
  </si>
  <si>
    <t>NINO</t>
  </si>
  <si>
    <t>NOUFLIA</t>
  </si>
  <si>
    <t>MAROUANE</t>
  </si>
  <si>
    <t>BOUNIF</t>
  </si>
  <si>
    <t>ZAKARIA</t>
  </si>
  <si>
    <t>MARC</t>
  </si>
  <si>
    <t>FLORENT</t>
  </si>
  <si>
    <t>JUNIOR1</t>
  </si>
  <si>
    <t>AHMED KHALED</t>
  </si>
  <si>
    <t>WAIT</t>
  </si>
  <si>
    <t>HENNIA</t>
  </si>
  <si>
    <t>AYMEN</t>
  </si>
  <si>
    <t>SLAMNIA</t>
  </si>
  <si>
    <t>WALID</t>
  </si>
  <si>
    <t>TEST MATCH</t>
  </si>
  <si>
    <t>TAORMINA</t>
  </si>
  <si>
    <t>MATHILDE</t>
  </si>
  <si>
    <t>FONVIELLE</t>
  </si>
  <si>
    <t>LOIC</t>
  </si>
  <si>
    <t>BCT</t>
  </si>
  <si>
    <t>RAUZIERE</t>
  </si>
  <si>
    <t>ALEXANDRE</t>
  </si>
  <si>
    <t>ASKHAB</t>
  </si>
  <si>
    <t>TEPSOUYEV</t>
  </si>
  <si>
    <t>KONKOLY</t>
  </si>
  <si>
    <t>VICTOR</t>
  </si>
  <si>
    <t>20ANS</t>
  </si>
  <si>
    <t>26ANS</t>
  </si>
  <si>
    <t>SOFIANE</t>
  </si>
  <si>
    <t>BOUTTOB</t>
  </si>
  <si>
    <t>JUNIOR2</t>
  </si>
  <si>
    <t>KHARBOUCHE</t>
  </si>
  <si>
    <t>KHALIL</t>
  </si>
  <si>
    <t>24ANS</t>
  </si>
  <si>
    <t>BOUNAIM</t>
  </si>
  <si>
    <t>SUHAYB</t>
  </si>
  <si>
    <t>HAFID</t>
  </si>
  <si>
    <t>MISSIPSA</t>
  </si>
  <si>
    <t>ASTOLFI</t>
  </si>
  <si>
    <t>JEAN SEBASTIEN</t>
  </si>
  <si>
    <t>HANDIBOXE</t>
  </si>
  <si>
    <t>28ANS</t>
  </si>
  <si>
    <t>ANNEE</t>
  </si>
  <si>
    <t>POUSSIN 1</t>
  </si>
  <si>
    <t>1999 ET AVANT</t>
  </si>
  <si>
    <t>POUSSIN 2</t>
  </si>
  <si>
    <t>POUSSIN 3</t>
  </si>
  <si>
    <t>POUSSIN 4</t>
  </si>
  <si>
    <t>BENJAMIN1</t>
  </si>
  <si>
    <t>MINIME 1</t>
  </si>
  <si>
    <t>MINIME 2</t>
  </si>
  <si>
    <t>CADET 1</t>
  </si>
  <si>
    <t>CADET 2</t>
  </si>
  <si>
    <t>JUNIOR 1</t>
  </si>
  <si>
    <t>JUNIOR 2</t>
  </si>
  <si>
    <t>JUNIORS/SENIORS</t>
  </si>
  <si>
    <t>Q13716</t>
  </si>
  <si>
    <t>Q13723</t>
  </si>
  <si>
    <t>Q15297</t>
  </si>
  <si>
    <t>Q15067</t>
  </si>
  <si>
    <t>Q15066</t>
  </si>
  <si>
    <t>Q12304</t>
  </si>
  <si>
    <t/>
  </si>
  <si>
    <t xml:space="preserve"> </t>
  </si>
  <si>
    <t>MINIMES C39</t>
  </si>
  <si>
    <t>MINIMES C42</t>
  </si>
  <si>
    <t>MINIMES C45</t>
  </si>
  <si>
    <t>MINIMES C48</t>
  </si>
  <si>
    <t>MINIMES C51</t>
  </si>
  <si>
    <t>MINIMES C54</t>
  </si>
  <si>
    <t>MINIMES C57</t>
  </si>
  <si>
    <t>MINIMES C60</t>
  </si>
  <si>
    <t>MINIMES C63</t>
  </si>
  <si>
    <t>MINIMES C66</t>
  </si>
  <si>
    <t>MINIMES C69</t>
  </si>
  <si>
    <t>MINIMES C72</t>
  </si>
  <si>
    <t>MINIMES C+72</t>
  </si>
  <si>
    <t>CADETS C44</t>
  </si>
  <si>
    <t>CADETS C+80</t>
  </si>
  <si>
    <t>CADETS C80</t>
  </si>
  <si>
    <t>CADETS C46</t>
  </si>
  <si>
    <t>CADETS C48</t>
  </si>
  <si>
    <t>CADETS C50</t>
  </si>
  <si>
    <t>CADETS C52</t>
  </si>
  <si>
    <t>CADETS C54</t>
  </si>
  <si>
    <t>CADETS C56</t>
  </si>
  <si>
    <t>CADETS C58</t>
  </si>
  <si>
    <t>CADETS C60</t>
  </si>
  <si>
    <t>CADETS C62</t>
  </si>
  <si>
    <t>CADETS C64</t>
  </si>
  <si>
    <t>CADETS C68</t>
  </si>
  <si>
    <t>CADETS C70</t>
  </si>
  <si>
    <t>CADETS C72</t>
  </si>
  <si>
    <t>CADETS C74</t>
  </si>
  <si>
    <t>CADETS C76</t>
  </si>
  <si>
    <t>CADETS C78</t>
  </si>
  <si>
    <t>CADETS C66</t>
  </si>
  <si>
    <t>JUNIORS F  C48</t>
  </si>
  <si>
    <t>SENIORS F C48</t>
  </si>
  <si>
    <t>JUNIORS  M C49</t>
  </si>
  <si>
    <t xml:space="preserve"> SENIORS M C49</t>
  </si>
  <si>
    <t>JUNIORS F C51</t>
  </si>
  <si>
    <t>SENIORS F C51</t>
  </si>
  <si>
    <t>JUNIORS M C52</t>
  </si>
  <si>
    <t>SENIORS M C52</t>
  </si>
  <si>
    <t>JUNIORS  F C54</t>
  </si>
  <si>
    <t>SENIORS F C54</t>
  </si>
  <si>
    <t>JUNIORS F C57</t>
  </si>
  <si>
    <t>JUNIORS F C60</t>
  </si>
  <si>
    <t>JUNIORS  F C64</t>
  </si>
  <si>
    <t>JUNIORS F C69</t>
  </si>
  <si>
    <t>JUNIORS F C75</t>
  </si>
  <si>
    <t>JUNIORS F C81</t>
  </si>
  <si>
    <t>JUNIORS  F C+81</t>
  </si>
  <si>
    <t>SENIORS F C+81</t>
  </si>
  <si>
    <t>SENIORS F C81</t>
  </si>
  <si>
    <t xml:space="preserve"> SENIORS F C75</t>
  </si>
  <si>
    <t>JUNIORS  M C75</t>
  </si>
  <si>
    <t xml:space="preserve"> SENIORS M C75</t>
  </si>
  <si>
    <t>JUNIORS M C81</t>
  </si>
  <si>
    <t>SENIORS M C81</t>
  </si>
  <si>
    <t>SENIORS F C69</t>
  </si>
  <si>
    <t xml:space="preserve"> SENIORS M C64</t>
  </si>
  <si>
    <t>JUNIORS  M C64</t>
  </si>
  <si>
    <t>SENIORS F C64</t>
  </si>
  <si>
    <t>SENIORS F C57</t>
  </si>
  <si>
    <t xml:space="preserve"> SENIORS F C60</t>
  </si>
  <si>
    <t>JUNIORS M C60</t>
  </si>
  <si>
    <t xml:space="preserve"> SENIORS M C60</t>
  </si>
  <si>
    <t>JUNIORS M C56</t>
  </si>
  <si>
    <t>SENIORS M C56</t>
  </si>
  <si>
    <t>BA</t>
  </si>
  <si>
    <t>MOUCHE M C50,802KG</t>
  </si>
  <si>
    <t>COQ M C53,525KG</t>
  </si>
  <si>
    <t>PLUME M C57,152KG</t>
  </si>
  <si>
    <t>SUPER-COQ M C55,338KG</t>
  </si>
  <si>
    <t>SUPER-PLUME M C58,967KG</t>
  </si>
  <si>
    <t>LEGERS M C61,237KG</t>
  </si>
  <si>
    <t>SUPER-LEGERS M C63,503KG</t>
  </si>
  <si>
    <t>MI-MOYEN M C66,678KG</t>
  </si>
  <si>
    <t>SUPER MI-MOYEN M C69,853KG</t>
  </si>
  <si>
    <t>MOYEN M C72,574KG</t>
  </si>
  <si>
    <t>SUPER-MOYEN M C76,205KG</t>
  </si>
  <si>
    <t>MI-LOURD M C79,378KG</t>
  </si>
  <si>
    <t>LOURD-LEGER M C90,719KG</t>
  </si>
  <si>
    <t>LOURD M C+90,719KG</t>
  </si>
  <si>
    <t>JUNIORS M C91</t>
  </si>
  <si>
    <t xml:space="preserve"> SENIORS M C91</t>
  </si>
  <si>
    <t>JUNIORSM C+91</t>
  </si>
  <si>
    <t>SENIORS M C+91</t>
  </si>
  <si>
    <t>MOUCHE F C50,802KG</t>
  </si>
  <si>
    <t>MI-MOUCHE F C48,998KG</t>
  </si>
  <si>
    <t>PAILLE F C47,627KG</t>
  </si>
  <si>
    <t>SUPER-MOUCHE C52,163KG</t>
  </si>
  <si>
    <t>SUPER COQ F C55,338KG</t>
  </si>
  <si>
    <t>COQ F C53,525KG</t>
  </si>
  <si>
    <t>LICENCES</t>
  </si>
  <si>
    <t>M/F</t>
  </si>
  <si>
    <t>JUNIORS</t>
  </si>
  <si>
    <t>e</t>
  </si>
</sst>
</file>

<file path=xl/styles.xml><?xml version="1.0" encoding="utf-8"?>
<styleSheet xmlns="http://schemas.openxmlformats.org/spreadsheetml/2006/main">
  <numFmts count="1">
    <numFmt numFmtId="164" formatCode="dd/mm/yy;@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F57D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EF325"/>
        <bgColor indexed="64"/>
      </patternFill>
    </fill>
    <fill>
      <patternFill patternType="solid">
        <fgColor rgb="FF239BED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ED4561"/>
        <bgColor indexed="64"/>
      </patternFill>
    </fill>
    <fill>
      <patternFill patternType="solid">
        <fgColor rgb="FF2AA7E6"/>
        <bgColor indexed="64"/>
      </patternFill>
    </fill>
    <fill>
      <patternFill patternType="solid">
        <fgColor rgb="FFFC6C2C"/>
        <bgColor indexed="64"/>
      </patternFill>
    </fill>
  </fills>
  <borders count="76">
    <border>
      <left/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thick">
        <color auto="1"/>
      </bottom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 style="double">
        <color indexed="64"/>
      </left>
      <right/>
      <top style="thick">
        <color indexed="64"/>
      </top>
      <bottom style="medium">
        <color auto="1"/>
      </bottom>
      <diagonal/>
    </border>
    <border>
      <left/>
      <right/>
      <top style="thick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1" fillId="0" borderId="12" xfId="0" applyFont="1" applyBorder="1" applyAlignment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" xfId="0" applyFill="1" applyBorder="1"/>
    <xf numFmtId="14" fontId="0" fillId="0" borderId="0" xfId="0" applyNumberFormat="1"/>
    <xf numFmtId="0" fontId="0" fillId="0" borderId="0" xfId="0" applyBorder="1"/>
    <xf numFmtId="0" fontId="0" fillId="0" borderId="0" xfId="0" applyBorder="1" applyAlignment="1"/>
    <xf numFmtId="0" fontId="0" fillId="0" borderId="24" xfId="0" applyBorder="1"/>
    <xf numFmtId="0" fontId="0" fillId="0" borderId="0" xfId="0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6" borderId="31" xfId="0" applyFont="1" applyFill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" fillId="6" borderId="28" xfId="0" applyFont="1" applyFill="1" applyBorder="1" applyAlignment="1">
      <alignment horizontal="center"/>
    </xf>
    <xf numFmtId="0" fontId="1" fillId="2" borderId="35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7" borderId="35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1" fillId="8" borderId="29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/>
    </xf>
    <xf numFmtId="164" fontId="0" fillId="0" borderId="3" xfId="0" applyNumberFormat="1" applyBorder="1"/>
    <xf numFmtId="164" fontId="0" fillId="0" borderId="5" xfId="0" applyNumberFormat="1" applyBorder="1"/>
    <xf numFmtId="164" fontId="0" fillId="0" borderId="7" xfId="0" applyNumberFormat="1" applyFill="1" applyBorder="1"/>
    <xf numFmtId="164" fontId="0" fillId="0" borderId="9" xfId="0" applyNumberFormat="1" applyBorder="1"/>
    <xf numFmtId="164" fontId="0" fillId="0" borderId="11" xfId="0" applyNumberFormat="1" applyBorder="1"/>
    <xf numFmtId="0" fontId="0" fillId="0" borderId="0" xfId="0" applyFill="1" applyBorder="1"/>
    <xf numFmtId="14" fontId="0" fillId="0" borderId="0" xfId="0" applyNumberFormat="1" applyBorder="1"/>
    <xf numFmtId="0" fontId="0" fillId="4" borderId="0" xfId="0" applyFill="1"/>
    <xf numFmtId="0" fontId="0" fillId="4" borderId="0" xfId="0" applyFill="1" applyBorder="1"/>
    <xf numFmtId="0" fontId="0" fillId="0" borderId="0" xfId="0" applyNumberFormat="1" applyBorder="1"/>
    <xf numFmtId="0" fontId="0" fillId="0" borderId="0" xfId="0" applyNumberFormat="1"/>
    <xf numFmtId="0" fontId="2" fillId="0" borderId="0" xfId="0" applyFont="1" applyBorder="1"/>
    <xf numFmtId="0" fontId="3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0" fillId="0" borderId="38" xfId="0" applyBorder="1" applyAlignment="1"/>
    <xf numFmtId="0" fontId="0" fillId="6" borderId="41" xfId="0" applyFill="1" applyBorder="1"/>
    <xf numFmtId="0" fontId="0" fillId="6" borderId="2" xfId="0" applyFill="1" applyBorder="1"/>
    <xf numFmtId="0" fontId="0" fillId="7" borderId="41" xfId="0" applyFill="1" applyBorder="1"/>
    <xf numFmtId="0" fontId="0" fillId="7" borderId="2" xfId="0" applyFill="1" applyBorder="1"/>
    <xf numFmtId="0" fontId="0" fillId="8" borderId="41" xfId="0" applyFill="1" applyBorder="1"/>
    <xf numFmtId="0" fontId="0" fillId="8" borderId="2" xfId="0" applyFill="1" applyBorder="1"/>
    <xf numFmtId="0" fontId="6" fillId="9" borderId="41" xfId="0" applyFont="1" applyFill="1" applyBorder="1"/>
    <xf numFmtId="0" fontId="0" fillId="0" borderId="42" xfId="0" applyBorder="1" applyAlignment="1">
      <alignment horizontal="center"/>
    </xf>
    <xf numFmtId="0" fontId="6" fillId="9" borderId="37" xfId="0" applyFont="1" applyFill="1" applyBorder="1"/>
    <xf numFmtId="0" fontId="6" fillId="9" borderId="2" xfId="0" applyFont="1" applyFill="1" applyBorder="1"/>
    <xf numFmtId="14" fontId="2" fillId="0" borderId="0" xfId="0" applyNumberFormat="1" applyFont="1" applyBorder="1"/>
    <xf numFmtId="0" fontId="0" fillId="0" borderId="40" xfId="0" applyNumberFormat="1" applyBorder="1" applyAlignment="1">
      <alignment horizontal="center"/>
    </xf>
    <xf numFmtId="0" fontId="0" fillId="0" borderId="38" xfId="0" applyNumberFormat="1" applyBorder="1" applyAlignment="1">
      <alignment horizontal="center"/>
    </xf>
    <xf numFmtId="0" fontId="2" fillId="0" borderId="0" xfId="0" applyNumberFormat="1" applyFont="1"/>
    <xf numFmtId="0" fontId="1" fillId="3" borderId="25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3" borderId="43" xfId="0" applyFont="1" applyFill="1" applyBorder="1" applyAlignment="1">
      <alignment horizontal="center"/>
    </xf>
    <xf numFmtId="0" fontId="1" fillId="9" borderId="35" xfId="0" applyFont="1" applyFill="1" applyBorder="1" applyAlignment="1">
      <alignment horizontal="center"/>
    </xf>
    <xf numFmtId="0" fontId="1" fillId="5" borderId="45" xfId="0" applyFont="1" applyFill="1" applyBorder="1" applyAlignment="1">
      <alignment horizontal="center" vertical="center"/>
    </xf>
    <xf numFmtId="0" fontId="1" fillId="10" borderId="37" xfId="0" applyFont="1" applyFill="1" applyBorder="1" applyAlignment="1">
      <alignment horizontal="center" vertical="center"/>
    </xf>
    <xf numFmtId="0" fontId="0" fillId="0" borderId="33" xfId="0" applyBorder="1"/>
    <xf numFmtId="0" fontId="0" fillId="13" borderId="2" xfId="0" applyFill="1" applyBorder="1"/>
    <xf numFmtId="0" fontId="0" fillId="9" borderId="67" xfId="0" applyFill="1" applyBorder="1" applyAlignment="1">
      <alignment horizontal="center" vertical="center" wrapText="1"/>
    </xf>
    <xf numFmtId="0" fontId="0" fillId="9" borderId="68" xfId="0" applyFill="1" applyBorder="1" applyAlignment="1">
      <alignment horizontal="center" vertical="center" wrapText="1"/>
    </xf>
    <xf numFmtId="0" fontId="0" fillId="9" borderId="69" xfId="0" applyFill="1" applyBorder="1" applyAlignment="1">
      <alignment horizontal="center" vertical="center" wrapText="1"/>
    </xf>
    <xf numFmtId="0" fontId="0" fillId="9" borderId="54" xfId="0" applyFill="1" applyBorder="1" applyAlignment="1">
      <alignment horizontal="center" vertical="center" wrapText="1"/>
    </xf>
    <xf numFmtId="0" fontId="0" fillId="9" borderId="53" xfId="0" applyFill="1" applyBorder="1" applyAlignment="1">
      <alignment horizontal="center" vertical="center" wrapText="1"/>
    </xf>
    <xf numFmtId="0" fontId="0" fillId="9" borderId="70" xfId="0" applyFill="1" applyBorder="1" applyAlignment="1">
      <alignment horizontal="center" vertical="center" wrapText="1"/>
    </xf>
    <xf numFmtId="0" fontId="0" fillId="9" borderId="47" xfId="0" applyFill="1" applyBorder="1"/>
    <xf numFmtId="0" fontId="0" fillId="13" borderId="55" xfId="0" applyFill="1" applyBorder="1" applyAlignment="1">
      <alignment horizontal="center" vertical="center" wrapText="1"/>
    </xf>
    <xf numFmtId="0" fontId="0" fillId="13" borderId="56" xfId="0" applyFill="1" applyBorder="1" applyAlignment="1">
      <alignment horizontal="center" vertical="center" wrapText="1"/>
    </xf>
    <xf numFmtId="0" fontId="0" fillId="13" borderId="57" xfId="0" applyFill="1" applyBorder="1" applyAlignment="1">
      <alignment horizontal="center" vertical="center" wrapText="1"/>
    </xf>
    <xf numFmtId="0" fontId="0" fillId="13" borderId="58" xfId="0" applyFill="1" applyBorder="1" applyAlignment="1">
      <alignment horizontal="center" vertical="center" wrapText="1"/>
    </xf>
    <xf numFmtId="0" fontId="0" fillId="13" borderId="59" xfId="0" applyFill="1" applyBorder="1" applyAlignment="1">
      <alignment horizontal="center" vertical="center" wrapText="1"/>
    </xf>
    <xf numFmtId="0" fontId="0" fillId="13" borderId="60" xfId="0" applyFill="1" applyBorder="1" applyAlignment="1">
      <alignment horizontal="center" vertical="center" wrapText="1"/>
    </xf>
    <xf numFmtId="0" fontId="0" fillId="13" borderId="61" xfId="0" applyFill="1" applyBorder="1" applyAlignment="1">
      <alignment horizontal="center" vertical="center" wrapText="1"/>
    </xf>
    <xf numFmtId="0" fontId="0" fillId="13" borderId="62" xfId="0" applyFill="1" applyBorder="1" applyAlignment="1">
      <alignment horizontal="center" vertical="center" wrapText="1"/>
    </xf>
    <xf numFmtId="0" fontId="0" fillId="13" borderId="63" xfId="0" applyFill="1" applyBorder="1" applyAlignment="1">
      <alignment horizontal="center" vertical="center" wrapText="1"/>
    </xf>
    <xf numFmtId="0" fontId="0" fillId="13" borderId="64" xfId="0" applyFill="1" applyBorder="1" applyAlignment="1">
      <alignment horizontal="center" vertical="center" wrapText="1"/>
    </xf>
    <xf numFmtId="0" fontId="0" fillId="13" borderId="65" xfId="0" applyFill="1" applyBorder="1" applyAlignment="1">
      <alignment horizontal="center" vertical="center" wrapText="1"/>
    </xf>
    <xf numFmtId="0" fontId="0" fillId="13" borderId="66" xfId="0" applyFill="1" applyBorder="1" applyAlignment="1">
      <alignment horizontal="center" vertical="center" wrapText="1"/>
    </xf>
    <xf numFmtId="0" fontId="0" fillId="13" borderId="39" xfId="0" applyFill="1" applyBorder="1"/>
    <xf numFmtId="0" fontId="0" fillId="8" borderId="36" xfId="0" applyFill="1" applyBorder="1" applyAlignment="1">
      <alignment horizontal="center" vertical="center" wrapText="1"/>
    </xf>
    <xf numFmtId="0" fontId="0" fillId="8" borderId="34" xfId="0" applyFill="1" applyBorder="1" applyAlignment="1">
      <alignment horizontal="center" vertical="center" wrapText="1"/>
    </xf>
    <xf numFmtId="0" fontId="0" fillId="8" borderId="35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 wrapText="1"/>
    </xf>
    <xf numFmtId="0" fontId="0" fillId="8" borderId="44" xfId="0" applyFill="1" applyBorder="1" applyAlignment="1">
      <alignment horizontal="center" vertical="center" wrapText="1"/>
    </xf>
    <xf numFmtId="0" fontId="0" fillId="7" borderId="29" xfId="0" applyFill="1" applyBorder="1" applyAlignment="1">
      <alignment horizontal="center" vertical="center" wrapText="1"/>
    </xf>
    <xf numFmtId="0" fontId="0" fillId="7" borderId="32" xfId="0" applyFill="1" applyBorder="1" applyAlignment="1">
      <alignment horizontal="center" vertical="center" wrapText="1"/>
    </xf>
    <xf numFmtId="0" fontId="0" fillId="7" borderId="41" xfId="0" applyFill="1" applyBorder="1" applyAlignment="1">
      <alignment horizontal="center" vertical="center" wrapText="1"/>
    </xf>
    <xf numFmtId="0" fontId="0" fillId="7" borderId="37" xfId="0" applyFill="1" applyBorder="1" applyAlignment="1">
      <alignment horizontal="center" vertical="center" wrapText="1"/>
    </xf>
    <xf numFmtId="0" fontId="1" fillId="7" borderId="38" xfId="0" applyFont="1" applyFill="1" applyBorder="1" applyAlignment="1">
      <alignment horizontal="center"/>
    </xf>
    <xf numFmtId="0" fontId="1" fillId="9" borderId="36" xfId="0" applyFont="1" applyFill="1" applyBorder="1" applyAlignment="1">
      <alignment horizontal="center"/>
    </xf>
    <xf numFmtId="0" fontId="4" fillId="9" borderId="33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5" borderId="71" xfId="0" applyFont="1" applyFill="1" applyBorder="1" applyAlignment="1">
      <alignment horizontal="center" vertical="center"/>
    </xf>
    <xf numFmtId="0" fontId="1" fillId="5" borderId="51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/>
    </xf>
    <xf numFmtId="0" fontId="0" fillId="8" borderId="33" xfId="0" applyFill="1" applyBorder="1"/>
    <xf numFmtId="0" fontId="0" fillId="2" borderId="35" xfId="0" applyFill="1" applyBorder="1"/>
    <xf numFmtId="0" fontId="0" fillId="2" borderId="29" xfId="0" applyFill="1" applyBorder="1"/>
    <xf numFmtId="0" fontId="0" fillId="2" borderId="35" xfId="0" applyFill="1" applyBorder="1" applyAlignment="1">
      <alignment vertical="center" wrapText="1"/>
    </xf>
    <xf numFmtId="0" fontId="0" fillId="2" borderId="29" xfId="0" applyFill="1" applyBorder="1" applyAlignment="1">
      <alignment vertical="center" wrapText="1"/>
    </xf>
    <xf numFmtId="0" fontId="0" fillId="2" borderId="30" xfId="0" applyFill="1" applyBorder="1" applyAlignment="1">
      <alignment vertical="center" wrapText="1"/>
    </xf>
    <xf numFmtId="0" fontId="0" fillId="2" borderId="36" xfId="0" applyFill="1" applyBorder="1" applyAlignment="1">
      <alignment horizontal="center" vertical="center" wrapText="1"/>
    </xf>
    <xf numFmtId="0" fontId="0" fillId="0" borderId="39" xfId="0" applyBorder="1" applyAlignment="1">
      <alignment horizontal="center"/>
    </xf>
    <xf numFmtId="0" fontId="0" fillId="0" borderId="41" xfId="0" applyBorder="1"/>
    <xf numFmtId="0" fontId="0" fillId="0" borderId="38" xfId="0" applyBorder="1" applyAlignment="1">
      <alignment horizontal="center"/>
    </xf>
    <xf numFmtId="0" fontId="0" fillId="0" borderId="33" xfId="0" applyBorder="1" applyAlignment="1">
      <alignment horizontal="center"/>
    </xf>
    <xf numFmtId="14" fontId="2" fillId="0" borderId="2" xfId="0" applyNumberFormat="1" applyFont="1" applyBorder="1"/>
    <xf numFmtId="0" fontId="0" fillId="2" borderId="28" xfId="0" applyFill="1" applyBorder="1"/>
    <xf numFmtId="0" fontId="0" fillId="2" borderId="34" xfId="0" applyFill="1" applyBorder="1"/>
    <xf numFmtId="0" fontId="0" fillId="11" borderId="25" xfId="0" applyFill="1" applyBorder="1" applyAlignment="1">
      <alignment horizontal="center"/>
    </xf>
    <xf numFmtId="0" fontId="0" fillId="11" borderId="26" xfId="0" applyFill="1" applyBorder="1" applyAlignment="1">
      <alignment horizontal="center"/>
    </xf>
    <xf numFmtId="0" fontId="0" fillId="9" borderId="51" xfId="0" applyFill="1" applyBorder="1" applyAlignment="1">
      <alignment horizontal="center" vertical="center" wrapText="1"/>
    </xf>
    <xf numFmtId="0" fontId="0" fillId="11" borderId="43" xfId="0" applyFill="1" applyBorder="1" applyAlignment="1">
      <alignment horizontal="center"/>
    </xf>
    <xf numFmtId="0" fontId="0" fillId="2" borderId="71" xfId="0" applyFill="1" applyBorder="1"/>
    <xf numFmtId="0" fontId="0" fillId="2" borderId="45" xfId="0" applyFill="1" applyBorder="1"/>
    <xf numFmtId="0" fontId="0" fillId="2" borderId="45" xfId="0" applyFill="1" applyBorder="1" applyAlignment="1">
      <alignment vertical="center" wrapText="1"/>
    </xf>
    <xf numFmtId="0" fontId="0" fillId="2" borderId="72" xfId="0" applyFill="1" applyBorder="1" applyAlignment="1">
      <alignment vertical="center" wrapText="1"/>
    </xf>
    <xf numFmtId="0" fontId="0" fillId="9" borderId="73" xfId="0" applyFill="1" applyBorder="1" applyAlignment="1">
      <alignment horizontal="center" vertical="center" wrapText="1"/>
    </xf>
    <xf numFmtId="0" fontId="0" fillId="9" borderId="48" xfId="0" applyFill="1" applyBorder="1" applyAlignment="1">
      <alignment horizontal="center" vertical="center" wrapText="1"/>
    </xf>
    <xf numFmtId="0" fontId="0" fillId="9" borderId="49" xfId="0" applyFill="1" applyBorder="1" applyAlignment="1">
      <alignment horizontal="center" vertical="center" wrapText="1"/>
    </xf>
    <xf numFmtId="0" fontId="0" fillId="9" borderId="50" xfId="0" applyFill="1" applyBorder="1" applyAlignment="1">
      <alignment horizontal="center" vertical="center" wrapText="1"/>
    </xf>
    <xf numFmtId="0" fontId="0" fillId="9" borderId="52" xfId="0" applyFill="1" applyBorder="1" applyAlignment="1">
      <alignment horizontal="center" vertical="center" wrapText="1"/>
    </xf>
    <xf numFmtId="0" fontId="0" fillId="9" borderId="43" xfId="0" applyFill="1" applyBorder="1"/>
    <xf numFmtId="0" fontId="0" fillId="12" borderId="74" xfId="0" applyFill="1" applyBorder="1" applyAlignment="1">
      <alignment horizontal="center"/>
    </xf>
    <xf numFmtId="0" fontId="0" fillId="12" borderId="75" xfId="0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 applyBorder="1" applyAlignment="1">
      <alignment vertical="center" wrapText="1"/>
    </xf>
    <xf numFmtId="0" fontId="0" fillId="2" borderId="63" xfId="0" applyFill="1" applyBorder="1"/>
    <xf numFmtId="0" fontId="0" fillId="2" borderId="64" xfId="0" applyFill="1" applyBorder="1"/>
    <xf numFmtId="0" fontId="0" fillId="2" borderId="63" xfId="0" applyFill="1" applyBorder="1" applyAlignment="1">
      <alignment vertical="center" wrapText="1"/>
    </xf>
    <xf numFmtId="0" fontId="0" fillId="2" borderId="64" xfId="0" applyFill="1" applyBorder="1" applyAlignment="1">
      <alignment vertical="center" wrapText="1"/>
    </xf>
    <xf numFmtId="0" fontId="0" fillId="14" borderId="46" xfId="0" applyFill="1" applyBorder="1" applyAlignment="1">
      <alignment horizontal="center" vertical="center" wrapText="1"/>
    </xf>
    <xf numFmtId="0" fontId="0" fillId="14" borderId="40" xfId="0" applyFill="1" applyBorder="1" applyAlignment="1">
      <alignment horizontal="center" vertical="center" wrapText="1"/>
    </xf>
    <xf numFmtId="0" fontId="0" fillId="14" borderId="71" xfId="0" applyFill="1" applyBorder="1" applyAlignment="1">
      <alignment horizontal="center" vertical="center" wrapText="1"/>
    </xf>
    <xf numFmtId="0" fontId="0" fillId="14" borderId="64" xfId="0" applyFill="1" applyBorder="1" applyAlignment="1">
      <alignment horizontal="center" vertical="center" wrapText="1"/>
    </xf>
    <xf numFmtId="0" fontId="0" fillId="15" borderId="61" xfId="0" applyFill="1" applyBorder="1" applyAlignment="1">
      <alignment horizontal="center" vertical="center" wrapText="1"/>
    </xf>
    <xf numFmtId="0" fontId="0" fillId="15" borderId="57" xfId="0" applyFill="1" applyBorder="1" applyAlignment="1">
      <alignment horizontal="center" vertical="center" wrapText="1"/>
    </xf>
    <xf numFmtId="0" fontId="0" fillId="15" borderId="71" xfId="0" applyFill="1" applyBorder="1" applyAlignment="1">
      <alignment horizontal="center" vertical="center" wrapText="1"/>
    </xf>
    <xf numFmtId="0" fontId="0" fillId="15" borderId="64" xfId="0" applyFill="1" applyBorder="1" applyAlignment="1">
      <alignment vertical="center" wrapText="1"/>
    </xf>
    <xf numFmtId="0" fontId="0" fillId="14" borderId="32" xfId="0" applyFill="1" applyBorder="1" applyAlignment="1">
      <alignment horizontal="center" vertical="center" wrapText="1"/>
    </xf>
    <xf numFmtId="0" fontId="0" fillId="14" borderId="41" xfId="0" applyFill="1" applyBorder="1" applyAlignment="1">
      <alignment horizontal="center" vertical="center" wrapText="1"/>
    </xf>
    <xf numFmtId="0" fontId="0" fillId="15" borderId="32" xfId="0" applyFill="1" applyBorder="1" applyAlignment="1">
      <alignment horizontal="center" vertical="center" wrapText="1"/>
    </xf>
    <xf numFmtId="0" fontId="0" fillId="15" borderId="59" xfId="0" applyFill="1" applyBorder="1" applyAlignment="1">
      <alignment horizontal="center" vertical="center" wrapText="1"/>
    </xf>
    <xf numFmtId="0" fontId="0" fillId="15" borderId="28" xfId="0" applyFill="1" applyBorder="1" applyAlignment="1">
      <alignment horizontal="center" vertical="center" wrapText="1"/>
    </xf>
    <xf numFmtId="0" fontId="0" fillId="16" borderId="61" xfId="0" applyFill="1" applyBorder="1" applyAlignment="1">
      <alignment horizontal="center" vertical="center" wrapText="1"/>
    </xf>
    <xf numFmtId="0" fontId="0" fillId="16" borderId="32" xfId="0" applyFill="1" applyBorder="1" applyAlignment="1">
      <alignment horizontal="center" vertical="center" wrapText="1"/>
    </xf>
    <xf numFmtId="0" fontId="0" fillId="16" borderId="59" xfId="0" applyFill="1" applyBorder="1" applyAlignment="1">
      <alignment horizontal="center" vertical="center" wrapText="1"/>
    </xf>
    <xf numFmtId="0" fontId="0" fillId="16" borderId="28" xfId="0" applyFill="1" applyBorder="1" applyAlignment="1">
      <alignment horizontal="center" vertical="center" wrapText="1"/>
    </xf>
    <xf numFmtId="0" fontId="0" fillId="17" borderId="61" xfId="0" applyFill="1" applyBorder="1" applyAlignment="1">
      <alignment horizontal="center" vertical="center" wrapText="1"/>
    </xf>
    <xf numFmtId="0" fontId="0" fillId="17" borderId="32" xfId="0" applyFill="1" applyBorder="1" applyAlignment="1">
      <alignment horizontal="center" vertical="center" wrapText="1"/>
    </xf>
    <xf numFmtId="0" fontId="0" fillId="17" borderId="57" xfId="0" applyFill="1" applyBorder="1" applyAlignment="1">
      <alignment horizontal="center" vertical="center" wrapText="1"/>
    </xf>
    <xf numFmtId="0" fontId="0" fillId="17" borderId="41" xfId="0" applyFill="1" applyBorder="1" applyAlignment="1">
      <alignment horizontal="center" vertical="center" wrapText="1"/>
    </xf>
    <xf numFmtId="0" fontId="0" fillId="17" borderId="63" xfId="0" applyFill="1" applyBorder="1" applyAlignment="1">
      <alignment horizontal="center" vertical="center" wrapText="1"/>
    </xf>
    <xf numFmtId="0" fontId="0" fillId="17" borderId="64" xfId="0" applyFill="1" applyBorder="1" applyAlignment="1">
      <alignment horizontal="center" vertical="center" wrapText="1"/>
    </xf>
    <xf numFmtId="0" fontId="0" fillId="18" borderId="61" xfId="0" applyFill="1" applyBorder="1" applyAlignment="1">
      <alignment horizontal="center" vertical="center" wrapText="1"/>
    </xf>
    <xf numFmtId="0" fontId="0" fillId="18" borderId="32" xfId="0" applyFill="1" applyBorder="1" applyAlignment="1">
      <alignment horizontal="center" vertical="center" wrapText="1"/>
    </xf>
    <xf numFmtId="0" fontId="0" fillId="18" borderId="59" xfId="0" applyFill="1" applyBorder="1" applyAlignment="1">
      <alignment horizontal="center" vertical="center" wrapText="1"/>
    </xf>
    <xf numFmtId="0" fontId="0" fillId="18" borderId="28" xfId="0" applyFill="1" applyBorder="1" applyAlignment="1">
      <alignment horizontal="center" vertical="center" wrapText="1"/>
    </xf>
    <xf numFmtId="0" fontId="0" fillId="18" borderId="57" xfId="0" applyFill="1" applyBorder="1" applyAlignment="1">
      <alignment horizontal="center" vertical="center" wrapText="1"/>
    </xf>
    <xf numFmtId="0" fontId="0" fillId="18" borderId="41" xfId="0" applyFill="1" applyBorder="1" applyAlignment="1">
      <alignment horizontal="center" vertical="center" wrapText="1"/>
    </xf>
    <xf numFmtId="0" fontId="0" fillId="19" borderId="61" xfId="0" applyFill="1" applyBorder="1" applyAlignment="1">
      <alignment horizontal="center" vertical="center" wrapText="1"/>
    </xf>
    <xf numFmtId="0" fontId="0" fillId="19" borderId="32" xfId="0" applyFill="1" applyBorder="1" applyAlignment="1">
      <alignment horizontal="center" vertical="center" wrapText="1"/>
    </xf>
    <xf numFmtId="0" fontId="0" fillId="19" borderId="57" xfId="0" applyFill="1" applyBorder="1" applyAlignment="1">
      <alignment horizontal="center" vertical="center" wrapText="1"/>
    </xf>
    <xf numFmtId="0" fontId="0" fillId="19" borderId="41" xfId="0" applyFill="1" applyBorder="1" applyAlignment="1">
      <alignment horizontal="center" vertical="center" wrapText="1"/>
    </xf>
    <xf numFmtId="0" fontId="0" fillId="19" borderId="59" xfId="0" applyFill="1" applyBorder="1" applyAlignment="1">
      <alignment horizontal="center" vertical="center" wrapText="1"/>
    </xf>
    <xf numFmtId="0" fontId="0" fillId="19" borderId="28" xfId="0" applyFill="1" applyBorder="1" applyAlignment="1">
      <alignment horizontal="center" vertical="center" wrapText="1"/>
    </xf>
    <xf numFmtId="0" fontId="0" fillId="19" borderId="65" xfId="0" applyFill="1" applyBorder="1" applyAlignment="1">
      <alignment horizontal="center" vertical="center" wrapText="1"/>
    </xf>
    <xf numFmtId="0" fontId="0" fillId="19" borderId="37" xfId="0" applyFill="1" applyBorder="1" applyAlignment="1">
      <alignment horizontal="center" vertical="center" wrapText="1"/>
    </xf>
    <xf numFmtId="0" fontId="0" fillId="19" borderId="25" xfId="0" applyFill="1" applyBorder="1"/>
    <xf numFmtId="0" fontId="0" fillId="19" borderId="27" xfId="0" applyFill="1" applyBorder="1"/>
    <xf numFmtId="0" fontId="0" fillId="20" borderId="64" xfId="0" applyFill="1" applyBorder="1" applyAlignment="1">
      <alignment horizontal="center" vertical="center" wrapText="1"/>
    </xf>
  </cellXfs>
  <cellStyles count="1">
    <cellStyle name="Normal" xfId="0" builtinId="0"/>
  </cellStyles>
  <dxfs count="25">
    <dxf>
      <numFmt numFmtId="19" formatCode="dd/mm/yyyy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0" formatCode="General"/>
    </dxf>
    <dxf>
      <numFmt numFmtId="19" formatCode="dd/mm/yyyy"/>
    </dxf>
    <dxf>
      <numFmt numFmtId="0" formatCode="General"/>
    </dxf>
    <dxf>
      <fill>
        <patternFill patternType="solid">
          <fgColor indexed="64"/>
          <bgColor rgb="FFFFFF00"/>
        </patternFill>
      </fill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</dxfs>
  <tableStyles count="0" defaultTableStyle="TableStyleMedium9" defaultPivotStyle="PivotStyleLight16"/>
  <colors>
    <mruColors>
      <color rgb="FFFC6C2C"/>
      <color rgb="FF2AA7E6"/>
      <color rgb="FFED4561"/>
      <color rgb="FF00FFFF"/>
      <color rgb="FF66FF33"/>
      <color rgb="FFFF66CC"/>
      <color rgb="FF239BED"/>
      <color rgb="FFEEF325"/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733424</xdr:colOff>
      <xdr:row>1</xdr:row>
      <xdr:rowOff>180975</xdr:rowOff>
    </xdr:to>
    <xdr:sp macro="[0]!MettreAjour" textlink="">
      <xdr:nvSpPr>
        <xdr:cNvPr id="2" name="ZoneTexte 1"/>
        <xdr:cNvSpPr txBox="1"/>
      </xdr:nvSpPr>
      <xdr:spPr>
        <a:xfrm>
          <a:off x="0" y="0"/>
          <a:ext cx="733424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0000FF"/>
              </a:solidFill>
            </a:rPr>
            <a:t>Mettre</a:t>
          </a:r>
          <a:r>
            <a:rPr lang="fr-FR" sz="800" baseline="0">
              <a:solidFill>
                <a:srgbClr val="0000FF"/>
              </a:solidFill>
            </a:rPr>
            <a:t> à jour</a:t>
          </a:r>
          <a:endParaRPr lang="fr-FR" sz="800">
            <a:solidFill>
              <a:srgbClr val="0000FF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M7" totalsRowShown="0">
  <autoFilter ref="A1:M7">
    <filterColumn colId="8"/>
    <filterColumn colId="9"/>
    <filterColumn colId="10"/>
    <filterColumn colId="11"/>
    <filterColumn colId="12"/>
  </autoFilter>
  <tableColumns count="13">
    <tableColumn id="1" name="Colonne1"/>
    <tableColumn id="2" name="NOM"/>
    <tableColumn id="3" name="PRENOM"/>
    <tableColumn id="4" name="N°LICENCE"/>
    <tableColumn id="5" name="CLUB">
      <calculatedColumnFormula>"BCS"</calculatedColumnFormula>
    </tableColumn>
    <tableColumn id="6" name="POIDS"/>
    <tableColumn id="7" name="CATEGORIE" dataDxfId="24">
      <calculatedColumnFormula>IF(Tableau1[[#This Row],[ANNEE]]=CATEGORIE!$A$5,CATEGORIE!$B$5,IF(Tableau1[[#This Row],[ANNEE]]=CATEGORIE!$A$2,CATEGORIE!$B$2,IF(Tableau1[[#This Row],[ANNEE]]=CATEGORIE!$A$3,CATEGORIE!$B$3,IF(Tableau1[[#This Row],[ANNEE]]=CATEGORIE!$A$4,CATEGORIE!$B$4,IF(Tableau1[[#This Row],[ANNEE]]=CATEGORIE!$A$6,CATEGORIE!$B$6,IF(Tableau1[[#This Row],[ANNEE]]=CATEGORIE!$A$7,CATEGORIE!$B$7,IF(Tableau1[[#This Row],[ANNEE]]=CATEGORIE!$A$8,CATEGORIE!$B$8,IF(Tableau1[[#This Row],[ANNEE]]=CATEGORIE!$A$9,CATEGORIE!$B$9,IF(Tableau1[[#This Row],[ANNEE]]=CATEGORIE!$A$10,CATEGORIE!$B$10,IF(Tableau1[[#This Row],[ANNEE]]=CATEGORIE!$A$11,CATEGORIE!$B$11,IF(Tableau1[[#This Row],[ANNEE]]=CATEGORIE!$A$12,CATEGORIE!$B$12,IF(Tableau1[[#This Row],[ANNEE]]=CATEGORIE!$A$13,CATEGORIE!$B$13,IF(Tableau1[[#This Row],[ANNEE]]=CATEGORIE!$A$14,CATEGORIE!$B$14,"")))))))))))))</calculatedColumnFormula>
    </tableColumn>
    <tableColumn id="8" name="DATE DE NAISSANCE" dataDxfId="23"/>
    <tableColumn id="13" name="ANNEE" dataDxfId="22"/>
    <tableColumn id="9" name="ASSAUT"/>
    <tableColumn id="10" name="COMBAT"/>
    <tableColumn id="11" name="CLASSE"/>
    <tableColumn id="12" name="M/F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M6" totalsRowShown="0">
  <autoFilter ref="A1:M6">
    <filterColumn colId="8"/>
    <filterColumn colId="9"/>
    <filterColumn colId="10"/>
    <filterColumn colId="11"/>
    <filterColumn colId="12"/>
  </autoFilter>
  <tableColumns count="13">
    <tableColumn id="1" name="Colonne1"/>
    <tableColumn id="2" name="NOM"/>
    <tableColumn id="3" name="PRENOM"/>
    <tableColumn id="4" name="N°LICENCE"/>
    <tableColumn id="5" name="CLUB">
      <calculatedColumnFormula>"BTB"</calculatedColumnFormula>
    </tableColumn>
    <tableColumn id="6" name="POIDS"/>
    <tableColumn id="7" name="CATEGORIE" dataDxfId="21">
      <calculatedColumnFormula>IF(Tableau2[[#This Row],[ANNEE]]=CATEGORIE!$A$5,CATEGORIE!B5,IF(Tableau2[[#This Row],[ANNEE]]=CATEGORIE!$A$2,CATEGORIE!$B$2,IF(Tableau2[[#This Row],[ANNEE]]=CATEGORIE!$A$3,CATEGORIE!$B$3,IF(Tableau2[[#This Row],[ANNEE]]=CATEGORIE!$A$4,CATEGORIE!$B$4,IF(Tableau2[[#This Row],[ANNEE]]=CATEGORIE!$A$6,CATEGORIE!$B$6,IF(Tableau2[[#This Row],[ANNEE]]=CATEGORIE!$A$7,CATEGORIE!$B$7,IF(Tableau2[[#This Row],[ANNEE]]=CATEGORIE!$A$8,CATEGORIE!$B$8,IF(Tableau2[[#This Row],[ANNEE]]=CATEGORIE!$A$9,CATEGORIE!$B$9,IF(Tableau2[[#This Row],[ANNEE]]=CATEGORIE!$A$10,CATEGORIE!$B$10,IF(Tableau2[[#This Row],[ANNEE]]=CATEGORIE!$A$11,CATEGORIE!$B$11,IF(Tableau2[[#This Row],[ANNEE]]=CATEGORIE!$A$12,CATEGORIE!$B$12,IF(Tableau2[[#This Row],[ANNEE]]=CATEGORIE!$A$13,CATEGORIE!$B$13,IF(Tableau2[[#This Row],[ANNEE]]=CATEGORIE!$A$14,CATEGORIE!$B$14,"")))))))))))))</calculatedColumnFormula>
    </tableColumn>
    <tableColumn id="8" name="DATE DE NAISSANCE" dataDxfId="20"/>
    <tableColumn id="13" name="ANNEE" dataDxfId="19"/>
    <tableColumn id="9" name="ASSAUT"/>
    <tableColumn id="10" name="COMBAT"/>
    <tableColumn id="11" name="CLASSE"/>
    <tableColumn id="12" name="M/F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0" name="Tableau311" displayName="Tableau311" ref="A1:M27" totalsRowShown="0">
  <autoFilter ref="A1:M27">
    <filterColumn colId="8"/>
  </autoFilter>
  <tableColumns count="13">
    <tableColumn id="1" name="Colonne1"/>
    <tableColumn id="2" name="NOM" dataDxfId="18"/>
    <tableColumn id="3" name="PRENOM"/>
    <tableColumn id="4" name="N°LICENCE"/>
    <tableColumn id="5" name="CLUB">
      <calculatedColumnFormula>"IDRON"</calculatedColumnFormula>
    </tableColumn>
    <tableColumn id="6" name="POIDS"/>
    <tableColumn id="7" name="CATEGORIE"/>
    <tableColumn id="8" name="DATE DE NAISSANCE" dataDxfId="17"/>
    <tableColumn id="13" name="ANNEE" dataDxfId="16"/>
    <tableColumn id="9" name="ASSAUT"/>
    <tableColumn id="10" name="COMBAT"/>
    <tableColumn id="11" name="CLASSE" dataDxfId="15"/>
    <tableColumn id="12" name="M/F" dataDxfId="1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11" name="Tableau412" displayName="Tableau412" ref="A1:M37" totalsRowShown="0">
  <autoFilter ref="A1:M37">
    <filterColumn colId="8"/>
  </autoFilter>
  <tableColumns count="13">
    <tableColumn id="1" name="Colonne1"/>
    <tableColumn id="2" name="NOM"/>
    <tableColumn id="3" name="PRENOM"/>
    <tableColumn id="4" name="N°LICENCE"/>
    <tableColumn id="5" name="CLUB">
      <calculatedColumnFormula>"ACT"</calculatedColumnFormula>
    </tableColumn>
    <tableColumn id="6" name="POIDS"/>
    <tableColumn id="7" name="CATEGORIE"/>
    <tableColumn id="8" name="DATE DE NAISSANCE" dataDxfId="13"/>
    <tableColumn id="13" name="ANNEE" dataDxfId="12"/>
    <tableColumn id="9" name="ASSAUT"/>
    <tableColumn id="10" name="COMBAT"/>
    <tableColumn id="11" name="CLASSE"/>
    <tableColumn id="12" name="M/F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M2" totalsRowShown="0">
  <autoFilter ref="A1:M2">
    <filterColumn colId="8"/>
    <filterColumn colId="9"/>
    <filterColumn colId="10"/>
    <filterColumn colId="11"/>
    <filterColumn colId="12"/>
  </autoFilter>
  <tableColumns count="13">
    <tableColumn id="1" name="Colonne1"/>
    <tableColumn id="2" name="NOM"/>
    <tableColumn id="3" name="PRENOM"/>
    <tableColumn id="4" name="N°LICENCE"/>
    <tableColumn id="5" name="CLUB">
      <calculatedColumnFormula>"CONDOM"</calculatedColumnFormula>
    </tableColumn>
    <tableColumn id="6" name="POIDS"/>
    <tableColumn id="7" name="CATEGORIE">
      <calculatedColumnFormula>IF([ANNEE]=CATEGORIE!$A$2,CATEGORIE!$B$2,IF([ANNEE]=CATEGORIE!$A$3,CATEGORIE!$B$3,IF([ANNEE]=CATEGORIE!$A$4,CATEGORIE!$B$4,IF([ANNEE]=CATEGORIE!$A$5,CATEGORIE!$B$5,IF([ANNEE]=CATEGORIE!$A$6,CATEGORIE!$B$6,IF([ANNEE]=CATEGORIE!$A$7,CATEGORIE!$B$7,IF([ANNEE]=CATEGORIE!$A$8,CATEGORIE!$B$8,IF([ANNEE]=CATEGORIE!$A$9,CATEGORIE!$B$9,IF([ANNEE]=CATEGORIE!$A$10,CATEGORIE!$B$10,IF([ANNEE]=CATEGORIE!$A$11,CATEGORIE!$B$11,IF([ANNEE]=CATEGORIE!$A$12,CATEGORIE!$B$12,IF([ANNEE]=CATEGORIE!$A$13,CATEGORIE!$B$13,IF([ANNEE]=CATEGORIE!$A$14,CATEGORIE!$B$14,"")))))))))))))</calculatedColumnFormula>
    </tableColumn>
    <tableColumn id="8" name="DATE DE NAISSANCE" dataDxfId="11"/>
    <tableColumn id="13" name="ANNEE" dataDxfId="10"/>
    <tableColumn id="9" name="ASSAUT"/>
    <tableColumn id="10" name="COMBAT"/>
    <tableColumn id="11" name="CLASSE"/>
    <tableColumn id="12" name="M/F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L3" totalsRowShown="0">
  <autoFilter ref="A1:L3">
    <filterColumn colId="8"/>
    <filterColumn colId="9"/>
    <filterColumn colId="10"/>
    <filterColumn colId="11"/>
  </autoFilter>
  <tableColumns count="12">
    <tableColumn id="1" name="Colonne1"/>
    <tableColumn id="2" name="NOM"/>
    <tableColumn id="3" name="PRENOM"/>
    <tableColumn id="4" name="N°LICENCE"/>
    <tableColumn id="5" name="CLUB" dataDxfId="9">
      <calculatedColumnFormula>"AUCH"</calculatedColumnFormula>
    </tableColumn>
    <tableColumn id="6" name="POID"/>
    <tableColumn id="7" name="CATEGORIE"/>
    <tableColumn id="8" name="DATE DE NAISSANCE" dataDxfId="8"/>
    <tableColumn id="9" name="ASSAUT"/>
    <tableColumn id="10" name="COMBAT"/>
    <tableColumn id="11" name="CLASSE"/>
    <tableColumn id="12" name="M/F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L6" totalsRowShown="0">
  <autoFilter ref="A1:L6">
    <filterColumn colId="8"/>
    <filterColumn colId="9"/>
    <filterColumn colId="10"/>
    <filterColumn colId="11"/>
  </autoFilter>
  <tableColumns count="12">
    <tableColumn id="1" name="Colonne1"/>
    <tableColumn id="2" name="NOM"/>
    <tableColumn id="3" name="PRENOM"/>
    <tableColumn id="4" name="N°LICENCE"/>
    <tableColumn id="5" name="CLUB">
      <calculatedColumnFormula>"CAHORS"</calculatedColumnFormula>
    </tableColumn>
    <tableColumn id="6" name="POID"/>
    <tableColumn id="7" name="CATEGORIE"/>
    <tableColumn id="8" name="DATE DE NAISSANCE" dataDxfId="7"/>
    <tableColumn id="9" name="ASSAUT"/>
    <tableColumn id="10" name="COMBAT"/>
    <tableColumn id="11" name="CLASSE"/>
    <tableColumn id="12" name="M/F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12" name="Tableau813" displayName="Tableau813" ref="A1:M18" totalsRowShown="0">
  <autoFilter ref="A1:M18">
    <filterColumn colId="8"/>
  </autoFilter>
  <tableColumns count="13">
    <tableColumn id="1" name="Colonne1"/>
    <tableColumn id="2" name="NOM" dataDxfId="6"/>
    <tableColumn id="3" name="PRENOM"/>
    <tableColumn id="4" name="N°LICENCE"/>
    <tableColumn id="5" name="CLUB" dataDxfId="5">
      <calculatedColumnFormula>"BCT"</calculatedColumnFormula>
    </tableColumn>
    <tableColumn id="6" name="POID"/>
    <tableColumn id="7" name="CATEGORIE"/>
    <tableColumn id="8" name="DATE DE NAISSANCE" dataDxfId="4"/>
    <tableColumn id="13" name="ANNEE" dataDxfId="3"/>
    <tableColumn id="9" name="ASSAUT"/>
    <tableColumn id="10" name="COMBAT"/>
    <tableColumn id="11" name="CLASSE"/>
    <tableColumn id="12" name="M/F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1:H77" totalsRowShown="0">
  <autoFilter ref="A1:H77">
    <filterColumn colId="7"/>
  </autoFilter>
  <tableColumns count="8">
    <tableColumn id="1" name="NOM"/>
    <tableColumn id="2" name="PRENOM"/>
    <tableColumn id="3" name="N°LICENCE"/>
    <tableColumn id="4" name="CLUB"/>
    <tableColumn id="5" name="POIDS" dataDxfId="2"/>
    <tableColumn id="6" name="CATEGORIE" dataDxfId="1"/>
    <tableColumn id="7" name="DATE DE NAISSANCE" dataDxfId="0"/>
    <tableColumn id="8" name="M/F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/>
  <dimension ref="A1:O81"/>
  <sheetViews>
    <sheetView topLeftCell="A12" workbookViewId="0">
      <selection activeCell="K24" sqref="K24"/>
    </sheetView>
  </sheetViews>
  <sheetFormatPr baseColWidth="10" defaultRowHeight="15"/>
  <cols>
    <col min="1" max="1" width="11.42578125" style="19"/>
    <col min="2" max="2" width="20" bestFit="1" customWidth="1"/>
    <col min="5" max="5" width="17.28515625" bestFit="1" customWidth="1"/>
    <col min="6" max="6" width="11.42578125" style="16"/>
  </cols>
  <sheetData>
    <row r="1" spans="1:15" ht="15.75" thickBot="1">
      <c r="A1" s="20" t="s">
        <v>60</v>
      </c>
      <c r="B1" s="66" t="s">
        <v>91</v>
      </c>
      <c r="C1" s="67"/>
      <c r="D1" s="67"/>
      <c r="E1" s="74"/>
      <c r="F1" s="131" t="s">
        <v>124</v>
      </c>
      <c r="G1" s="132"/>
      <c r="H1" s="132"/>
      <c r="I1" s="132"/>
      <c r="J1" s="132"/>
      <c r="K1" s="134"/>
      <c r="L1" s="145" t="s">
        <v>133</v>
      </c>
      <c r="M1" s="146"/>
      <c r="N1" s="147"/>
      <c r="O1" s="147"/>
    </row>
    <row r="2" spans="1:15">
      <c r="A2" s="114">
        <v>15</v>
      </c>
      <c r="B2" s="21" t="s">
        <v>68</v>
      </c>
      <c r="C2" s="22"/>
      <c r="D2" s="23"/>
      <c r="E2" s="22"/>
      <c r="F2" s="129"/>
      <c r="G2" s="130"/>
      <c r="H2" s="129"/>
      <c r="I2" s="129"/>
      <c r="J2" s="130"/>
      <c r="K2" s="135"/>
      <c r="L2" s="149"/>
      <c r="M2" s="150"/>
      <c r="N2" s="41"/>
      <c r="O2" s="41"/>
    </row>
    <row r="3" spans="1:15">
      <c r="A3" s="76">
        <v>16</v>
      </c>
      <c r="B3" s="24" t="s">
        <v>68</v>
      </c>
      <c r="C3" s="25"/>
      <c r="D3" s="26"/>
      <c r="E3" s="25"/>
      <c r="F3" s="119"/>
      <c r="G3" s="118"/>
      <c r="H3" s="119"/>
      <c r="I3" s="119"/>
      <c r="J3" s="118"/>
      <c r="K3" s="136"/>
      <c r="L3" s="149"/>
      <c r="M3" s="150"/>
      <c r="N3" s="41"/>
      <c r="O3" s="41"/>
    </row>
    <row r="4" spans="1:15">
      <c r="A4" s="76">
        <v>17</v>
      </c>
      <c r="B4" s="24" t="s">
        <v>68</v>
      </c>
      <c r="C4" s="25"/>
      <c r="D4" s="26"/>
      <c r="E4" s="25"/>
      <c r="F4" s="119"/>
      <c r="G4" s="118"/>
      <c r="H4" s="119"/>
      <c r="I4" s="119"/>
      <c r="J4" s="118"/>
      <c r="K4" s="136"/>
      <c r="L4" s="149"/>
      <c r="M4" s="150"/>
      <c r="N4" s="41"/>
      <c r="O4" s="41"/>
    </row>
    <row r="5" spans="1:15">
      <c r="A5" s="76">
        <v>18</v>
      </c>
      <c r="B5" s="24" t="s">
        <v>68</v>
      </c>
      <c r="C5" s="25"/>
      <c r="D5" s="26"/>
      <c r="E5" s="25"/>
      <c r="F5" s="119"/>
      <c r="G5" s="118"/>
      <c r="H5" s="119"/>
      <c r="I5" s="119"/>
      <c r="J5" s="118"/>
      <c r="K5" s="136"/>
      <c r="L5" s="149"/>
      <c r="M5" s="150"/>
      <c r="N5" s="41"/>
      <c r="O5" s="41"/>
    </row>
    <row r="6" spans="1:15">
      <c r="A6" s="76">
        <v>19</v>
      </c>
      <c r="B6" s="24" t="s">
        <v>68</v>
      </c>
      <c r="C6" s="25"/>
      <c r="D6" s="26"/>
      <c r="E6" s="25"/>
      <c r="F6" s="119"/>
      <c r="G6" s="118"/>
      <c r="H6" s="119"/>
      <c r="I6" s="119"/>
      <c r="J6" s="118"/>
      <c r="K6" s="136"/>
      <c r="L6" s="149"/>
      <c r="M6" s="150"/>
      <c r="N6" s="41"/>
      <c r="O6" s="41"/>
    </row>
    <row r="7" spans="1:15">
      <c r="A7" s="76">
        <v>20</v>
      </c>
      <c r="B7" s="24" t="s">
        <v>68</v>
      </c>
      <c r="C7" s="25"/>
      <c r="D7" s="26"/>
      <c r="E7" s="25"/>
      <c r="F7" s="119"/>
      <c r="G7" s="118"/>
      <c r="H7" s="119"/>
      <c r="I7" s="119"/>
      <c r="J7" s="118"/>
      <c r="K7" s="136"/>
      <c r="L7" s="149"/>
      <c r="M7" s="150"/>
      <c r="N7" s="41"/>
      <c r="O7" s="41"/>
    </row>
    <row r="8" spans="1:15">
      <c r="A8" s="76">
        <v>21</v>
      </c>
      <c r="B8" s="24" t="s">
        <v>68</v>
      </c>
      <c r="C8" s="25"/>
      <c r="D8" s="26"/>
      <c r="E8" s="25"/>
      <c r="F8" s="119"/>
      <c r="G8" s="118"/>
      <c r="H8" s="119"/>
      <c r="I8" s="119"/>
      <c r="J8" s="118"/>
      <c r="K8" s="136"/>
      <c r="L8" s="149"/>
      <c r="M8" s="150"/>
      <c r="N8" s="41"/>
      <c r="O8" s="41"/>
    </row>
    <row r="9" spans="1:15">
      <c r="A9" s="76">
        <v>22</v>
      </c>
      <c r="B9" s="24" t="s">
        <v>68</v>
      </c>
      <c r="C9" s="25"/>
      <c r="D9" s="26"/>
      <c r="E9" s="25"/>
      <c r="F9" s="119"/>
      <c r="G9" s="118"/>
      <c r="H9" s="119"/>
      <c r="I9" s="119"/>
      <c r="J9" s="118"/>
      <c r="K9" s="136"/>
      <c r="L9" s="149"/>
      <c r="M9" s="150"/>
      <c r="N9" s="41"/>
      <c r="O9" s="41"/>
    </row>
    <row r="10" spans="1:15">
      <c r="A10" s="76">
        <v>23</v>
      </c>
      <c r="B10" s="24" t="s">
        <v>68</v>
      </c>
      <c r="C10" s="25"/>
      <c r="D10" s="26"/>
      <c r="E10" s="25"/>
      <c r="F10" s="119"/>
      <c r="G10" s="118"/>
      <c r="H10" s="119"/>
      <c r="I10" s="119"/>
      <c r="J10" s="118"/>
      <c r="K10" s="136"/>
      <c r="L10" s="149"/>
      <c r="M10" s="150"/>
      <c r="N10" s="41"/>
      <c r="O10" s="41"/>
    </row>
    <row r="11" spans="1:15">
      <c r="A11" s="76">
        <v>24</v>
      </c>
      <c r="B11" s="24" t="s">
        <v>68</v>
      </c>
      <c r="C11" s="25"/>
      <c r="D11" s="26"/>
      <c r="E11" s="25"/>
      <c r="F11" s="119"/>
      <c r="G11" s="118"/>
      <c r="H11" s="119"/>
      <c r="I11" s="119"/>
      <c r="J11" s="118"/>
      <c r="K11" s="136"/>
      <c r="L11" s="149"/>
      <c r="M11" s="150"/>
      <c r="N11" s="41"/>
      <c r="O11" s="41"/>
    </row>
    <row r="12" spans="1:15">
      <c r="A12" s="76">
        <v>25</v>
      </c>
      <c r="B12" s="24" t="s">
        <v>68</v>
      </c>
      <c r="C12" s="25"/>
      <c r="D12" s="26"/>
      <c r="E12" s="25"/>
      <c r="F12" s="119"/>
      <c r="G12" s="118"/>
      <c r="H12" s="119"/>
      <c r="I12" s="119"/>
      <c r="J12" s="118"/>
      <c r="K12" s="136"/>
      <c r="L12" s="149"/>
      <c r="M12" s="150"/>
      <c r="N12" s="41"/>
      <c r="O12" s="41"/>
    </row>
    <row r="13" spans="1:15">
      <c r="A13" s="76">
        <v>26</v>
      </c>
      <c r="B13" s="24" t="s">
        <v>68</v>
      </c>
      <c r="C13" s="25"/>
      <c r="D13" s="26"/>
      <c r="E13" s="25"/>
      <c r="F13" s="119"/>
      <c r="G13" s="118"/>
      <c r="H13" s="119"/>
      <c r="I13" s="119"/>
      <c r="J13" s="118"/>
      <c r="K13" s="136"/>
      <c r="L13" s="149"/>
      <c r="M13" s="150"/>
      <c r="N13" s="41"/>
      <c r="O13" s="41"/>
    </row>
    <row r="14" spans="1:15">
      <c r="A14" s="76">
        <v>27</v>
      </c>
      <c r="B14" s="24" t="s">
        <v>68</v>
      </c>
      <c r="C14" s="25"/>
      <c r="D14" s="26"/>
      <c r="E14" s="25"/>
      <c r="F14" s="119"/>
      <c r="G14" s="118"/>
      <c r="H14" s="119"/>
      <c r="I14" s="119"/>
      <c r="J14" s="118"/>
      <c r="K14" s="136"/>
      <c r="L14" s="149"/>
      <c r="M14" s="150"/>
      <c r="N14" s="41"/>
      <c r="O14" s="41"/>
    </row>
    <row r="15" spans="1:15">
      <c r="A15" s="76">
        <v>28</v>
      </c>
      <c r="B15" s="24" t="s">
        <v>68</v>
      </c>
      <c r="C15" s="25"/>
      <c r="D15" s="26"/>
      <c r="E15" s="25"/>
      <c r="F15" s="119"/>
      <c r="G15" s="118"/>
      <c r="H15" s="119"/>
      <c r="I15" s="119"/>
      <c r="J15" s="118"/>
      <c r="K15" s="136"/>
      <c r="L15" s="149"/>
      <c r="M15" s="150"/>
      <c r="N15" s="41"/>
      <c r="O15" s="41"/>
    </row>
    <row r="16" spans="1:15">
      <c r="A16" s="76">
        <v>29</v>
      </c>
      <c r="B16" s="24" t="s">
        <v>68</v>
      </c>
      <c r="C16" s="25"/>
      <c r="D16" s="26"/>
      <c r="E16" s="25"/>
      <c r="F16" s="119"/>
      <c r="G16" s="118"/>
      <c r="H16" s="119"/>
      <c r="I16" s="119"/>
      <c r="J16" s="118"/>
      <c r="K16" s="136"/>
      <c r="L16" s="149"/>
      <c r="M16" s="150"/>
      <c r="N16" s="41"/>
      <c r="O16" s="41"/>
    </row>
    <row r="17" spans="1:15">
      <c r="A17" s="76">
        <v>30</v>
      </c>
      <c r="B17" s="24" t="s">
        <v>68</v>
      </c>
      <c r="C17" s="27" t="s">
        <v>69</v>
      </c>
      <c r="D17" s="26"/>
      <c r="E17" s="25"/>
      <c r="F17" s="119"/>
      <c r="G17" s="118"/>
      <c r="H17" s="119"/>
      <c r="I17" s="119"/>
      <c r="J17" s="118"/>
      <c r="K17" s="136"/>
      <c r="L17" s="149"/>
      <c r="M17" s="150"/>
      <c r="N17" s="41"/>
      <c r="O17" s="41"/>
    </row>
    <row r="18" spans="1:15">
      <c r="A18" s="76">
        <v>31</v>
      </c>
      <c r="B18" s="24" t="s">
        <v>68</v>
      </c>
      <c r="C18" s="27" t="s">
        <v>69</v>
      </c>
      <c r="D18" s="26"/>
      <c r="E18" s="25"/>
      <c r="F18" s="119"/>
      <c r="G18" s="118"/>
      <c r="H18" s="119"/>
      <c r="I18" s="119"/>
      <c r="J18" s="118"/>
      <c r="K18" s="136"/>
      <c r="L18" s="149"/>
      <c r="M18" s="150"/>
      <c r="N18" s="41"/>
      <c r="O18" s="41"/>
    </row>
    <row r="19" spans="1:15">
      <c r="A19" s="76">
        <v>32</v>
      </c>
      <c r="B19" s="24" t="s">
        <v>68</v>
      </c>
      <c r="C19" s="27" t="s">
        <v>69</v>
      </c>
      <c r="D19" s="26"/>
      <c r="E19" s="25"/>
      <c r="F19" s="119"/>
      <c r="G19" s="118"/>
      <c r="H19" s="119"/>
      <c r="I19" s="119"/>
      <c r="J19" s="118"/>
      <c r="K19" s="136"/>
      <c r="L19" s="149"/>
      <c r="M19" s="150"/>
      <c r="N19" s="41"/>
      <c r="O19" s="41"/>
    </row>
    <row r="20" spans="1:15">
      <c r="A20" s="76">
        <v>33</v>
      </c>
      <c r="B20" s="24" t="s">
        <v>68</v>
      </c>
      <c r="C20" s="27" t="s">
        <v>69</v>
      </c>
      <c r="D20" s="26"/>
      <c r="E20" s="25"/>
      <c r="F20" s="119"/>
      <c r="G20" s="118"/>
      <c r="H20" s="119"/>
      <c r="I20" s="119"/>
      <c r="J20" s="118"/>
      <c r="K20" s="136"/>
      <c r="L20" s="149"/>
      <c r="M20" s="150"/>
      <c r="N20" s="41"/>
      <c r="O20" s="41"/>
    </row>
    <row r="21" spans="1:15">
      <c r="A21" s="76">
        <v>34</v>
      </c>
      <c r="B21" s="24" t="s">
        <v>68</v>
      </c>
      <c r="C21" s="27" t="s">
        <v>69</v>
      </c>
      <c r="D21" s="26"/>
      <c r="E21" s="25"/>
      <c r="F21" s="119"/>
      <c r="G21" s="118"/>
      <c r="H21" s="119"/>
      <c r="I21" s="119"/>
      <c r="J21" s="118"/>
      <c r="K21" s="136"/>
      <c r="L21" s="149"/>
      <c r="M21" s="150"/>
      <c r="N21" s="41"/>
      <c r="O21" s="41"/>
    </row>
    <row r="22" spans="1:15">
      <c r="A22" s="76">
        <v>35</v>
      </c>
      <c r="B22" s="24" t="s">
        <v>68</v>
      </c>
      <c r="C22" s="27" t="s">
        <v>69</v>
      </c>
      <c r="D22" s="26"/>
      <c r="E22" s="25"/>
      <c r="F22" s="119"/>
      <c r="G22" s="118"/>
      <c r="H22" s="119"/>
      <c r="I22" s="119"/>
      <c r="J22" s="118"/>
      <c r="K22" s="136"/>
      <c r="L22" s="149"/>
      <c r="M22" s="150"/>
      <c r="N22" s="41"/>
      <c r="O22" s="41"/>
    </row>
    <row r="23" spans="1:15">
      <c r="A23" s="76">
        <v>36</v>
      </c>
      <c r="B23" s="24" t="s">
        <v>68</v>
      </c>
      <c r="C23" s="27" t="s">
        <v>69</v>
      </c>
      <c r="D23" s="30" t="s">
        <v>70</v>
      </c>
      <c r="E23" s="25"/>
      <c r="F23" s="105" t="s">
        <v>251</v>
      </c>
      <c r="G23" s="120"/>
      <c r="H23" s="121"/>
      <c r="I23" s="121"/>
      <c r="J23" s="120"/>
      <c r="K23" s="137"/>
      <c r="L23" s="151"/>
      <c r="M23" s="152"/>
      <c r="N23" s="148"/>
      <c r="O23" s="148"/>
    </row>
    <row r="24" spans="1:15">
      <c r="A24" s="76">
        <v>37</v>
      </c>
      <c r="B24" s="24" t="s">
        <v>68</v>
      </c>
      <c r="C24" s="27" t="s">
        <v>69</v>
      </c>
      <c r="D24" s="30" t="s">
        <v>70</v>
      </c>
      <c r="E24" s="25"/>
      <c r="F24" s="105"/>
      <c r="G24" s="120"/>
      <c r="H24" s="121"/>
      <c r="I24" s="121"/>
      <c r="J24" s="120"/>
      <c r="K24" s="137"/>
      <c r="L24" s="151"/>
      <c r="M24" s="152"/>
      <c r="N24" s="148"/>
      <c r="O24" s="148"/>
    </row>
    <row r="25" spans="1:15">
      <c r="A25" s="76">
        <v>38</v>
      </c>
      <c r="B25" s="24" t="s">
        <v>68</v>
      </c>
      <c r="C25" s="27" t="s">
        <v>69</v>
      </c>
      <c r="D25" s="30" t="s">
        <v>70</v>
      </c>
      <c r="E25" s="25"/>
      <c r="F25" s="105"/>
      <c r="G25" s="120"/>
      <c r="H25" s="121"/>
      <c r="I25" s="121"/>
      <c r="J25" s="120"/>
      <c r="K25" s="137"/>
      <c r="L25" s="151"/>
      <c r="M25" s="152"/>
      <c r="N25" s="148"/>
      <c r="O25" s="148"/>
    </row>
    <row r="26" spans="1:15">
      <c r="A26" s="76">
        <v>39</v>
      </c>
      <c r="B26" s="24" t="s">
        <v>68</v>
      </c>
      <c r="C26" s="27" t="s">
        <v>69</v>
      </c>
      <c r="D26" s="30" t="s">
        <v>70</v>
      </c>
      <c r="E26" s="25"/>
      <c r="F26" s="105"/>
      <c r="G26" s="120"/>
      <c r="H26" s="121"/>
      <c r="I26" s="121"/>
      <c r="J26" s="120"/>
      <c r="K26" s="137"/>
      <c r="L26" s="151"/>
      <c r="M26" s="152"/>
      <c r="N26" s="148"/>
      <c r="O26" s="148"/>
    </row>
    <row r="27" spans="1:15" ht="15" customHeight="1">
      <c r="A27" s="76">
        <v>40</v>
      </c>
      <c r="B27" s="24" t="s">
        <v>68</v>
      </c>
      <c r="C27" s="27" t="s">
        <v>69</v>
      </c>
      <c r="D27" s="30" t="s">
        <v>70</v>
      </c>
      <c r="E27" s="25"/>
      <c r="F27" s="105" t="s">
        <v>252</v>
      </c>
      <c r="G27" s="120"/>
      <c r="H27" s="121"/>
      <c r="I27" s="121"/>
      <c r="J27" s="120"/>
      <c r="K27" s="137"/>
      <c r="L27" s="153" t="s">
        <v>319</v>
      </c>
      <c r="M27" s="192" t="s">
        <v>339</v>
      </c>
      <c r="N27" s="148"/>
      <c r="O27" s="148"/>
    </row>
    <row r="28" spans="1:15">
      <c r="A28" s="76">
        <v>41</v>
      </c>
      <c r="B28" s="24" t="s">
        <v>68</v>
      </c>
      <c r="C28" s="27" t="s">
        <v>69</v>
      </c>
      <c r="D28" s="30" t="s">
        <v>70</v>
      </c>
      <c r="E28" s="25"/>
      <c r="F28" s="105"/>
      <c r="G28" s="120"/>
      <c r="H28" s="121"/>
      <c r="I28" s="121"/>
      <c r="J28" s="120"/>
      <c r="K28" s="137"/>
      <c r="L28" s="154"/>
      <c r="M28" s="192"/>
      <c r="N28" s="148"/>
      <c r="O28" s="148"/>
    </row>
    <row r="29" spans="1:15">
      <c r="A29" s="76">
        <v>42</v>
      </c>
      <c r="B29" s="24" t="s">
        <v>68</v>
      </c>
      <c r="C29" s="27" t="s">
        <v>69</v>
      </c>
      <c r="D29" s="30" t="s">
        <v>70</v>
      </c>
      <c r="E29" s="25"/>
      <c r="F29" s="105"/>
      <c r="G29" s="100" t="s">
        <v>264</v>
      </c>
      <c r="H29" s="121"/>
      <c r="I29" s="121"/>
      <c r="J29" s="120"/>
      <c r="K29" s="137"/>
      <c r="L29" s="154"/>
      <c r="M29" s="192"/>
      <c r="N29" s="148"/>
      <c r="O29" s="148"/>
    </row>
    <row r="30" spans="1:15">
      <c r="A30" s="76">
        <v>43</v>
      </c>
      <c r="B30" s="24" t="s">
        <v>68</v>
      </c>
      <c r="C30" s="27" t="s">
        <v>69</v>
      </c>
      <c r="D30" s="30" t="s">
        <v>70</v>
      </c>
      <c r="E30" s="25"/>
      <c r="F30" s="105" t="s">
        <v>253</v>
      </c>
      <c r="G30" s="103"/>
      <c r="H30" s="121"/>
      <c r="I30" s="121"/>
      <c r="J30" s="120"/>
      <c r="K30" s="137"/>
      <c r="L30" s="154"/>
      <c r="M30" s="192"/>
      <c r="N30" s="148"/>
      <c r="O30" s="148"/>
    </row>
    <row r="31" spans="1:15" ht="15.75" thickBot="1">
      <c r="A31" s="76">
        <v>44</v>
      </c>
      <c r="B31" s="24" t="s">
        <v>68</v>
      </c>
      <c r="C31" s="27" t="s">
        <v>69</v>
      </c>
      <c r="D31" s="30" t="s">
        <v>70</v>
      </c>
      <c r="E31" s="25"/>
      <c r="F31" s="105"/>
      <c r="G31" s="101"/>
      <c r="H31" s="122"/>
      <c r="I31" s="122"/>
      <c r="J31" s="120"/>
      <c r="K31" s="137"/>
      <c r="L31" s="154"/>
      <c r="M31" s="192"/>
      <c r="N31" s="148"/>
      <c r="O31" s="148"/>
    </row>
    <row r="32" spans="1:15" ht="15.75" thickBot="1">
      <c r="A32" s="76">
        <v>45</v>
      </c>
      <c r="B32" s="24" t="s">
        <v>68</v>
      </c>
      <c r="C32" s="27" t="s">
        <v>69</v>
      </c>
      <c r="D32" s="30" t="s">
        <v>70</v>
      </c>
      <c r="E32" s="75" t="s">
        <v>242</v>
      </c>
      <c r="F32" s="105"/>
      <c r="G32" s="100" t="s">
        <v>267</v>
      </c>
      <c r="H32" s="87" t="s">
        <v>284</v>
      </c>
      <c r="I32" s="88" t="s">
        <v>285</v>
      </c>
      <c r="J32" s="123"/>
      <c r="K32" s="138"/>
      <c r="L32" s="154"/>
      <c r="M32" s="192"/>
      <c r="N32" s="148"/>
      <c r="O32" s="148"/>
    </row>
    <row r="33" spans="1:15" ht="15" customHeight="1">
      <c r="A33" s="76">
        <v>46</v>
      </c>
      <c r="B33" s="24" t="s">
        <v>68</v>
      </c>
      <c r="C33" s="27" t="s">
        <v>69</v>
      </c>
      <c r="D33" s="30" t="s">
        <v>70</v>
      </c>
      <c r="E33" s="75" t="s">
        <v>242</v>
      </c>
      <c r="F33" s="105" t="s">
        <v>254</v>
      </c>
      <c r="G33" s="101"/>
      <c r="H33" s="89"/>
      <c r="I33" s="90"/>
      <c r="J33" s="80" t="s">
        <v>286</v>
      </c>
      <c r="K33" s="139" t="s">
        <v>287</v>
      </c>
      <c r="L33" s="154"/>
      <c r="M33" s="192"/>
      <c r="N33" s="148"/>
      <c r="O33" s="148"/>
    </row>
    <row r="34" spans="1:15" ht="27.75" customHeight="1">
      <c r="A34" s="76">
        <v>47</v>
      </c>
      <c r="B34" s="24" t="s">
        <v>68</v>
      </c>
      <c r="C34" s="27" t="s">
        <v>69</v>
      </c>
      <c r="D34" s="30" t="s">
        <v>70</v>
      </c>
      <c r="E34" s="75" t="s">
        <v>242</v>
      </c>
      <c r="F34" s="105"/>
      <c r="G34" s="100" t="s">
        <v>268</v>
      </c>
      <c r="H34" s="89"/>
      <c r="I34" s="90"/>
      <c r="J34" s="81"/>
      <c r="K34" s="140"/>
      <c r="L34" s="154"/>
      <c r="M34" s="156" t="s">
        <v>338</v>
      </c>
      <c r="N34" s="148"/>
      <c r="O34" s="148"/>
    </row>
    <row r="35" spans="1:15" ht="22.5" customHeight="1">
      <c r="A35" s="76">
        <v>48</v>
      </c>
      <c r="B35" s="24" t="s">
        <v>68</v>
      </c>
      <c r="C35" s="27" t="s">
        <v>69</v>
      </c>
      <c r="D35" s="30" t="s">
        <v>70</v>
      </c>
      <c r="E35" s="75" t="s">
        <v>242</v>
      </c>
      <c r="F35" s="105"/>
      <c r="G35" s="101"/>
      <c r="H35" s="91"/>
      <c r="I35" s="92"/>
      <c r="J35" s="81"/>
      <c r="K35" s="140"/>
      <c r="L35" s="154"/>
      <c r="M35" s="156"/>
      <c r="N35" s="148"/>
      <c r="O35" s="148"/>
    </row>
    <row r="36" spans="1:15">
      <c r="A36" s="76">
        <v>49</v>
      </c>
      <c r="B36" s="24" t="s">
        <v>68</v>
      </c>
      <c r="C36" s="27" t="s">
        <v>69</v>
      </c>
      <c r="D36" s="30" t="s">
        <v>70</v>
      </c>
      <c r="E36" s="75" t="s">
        <v>242</v>
      </c>
      <c r="F36" s="105" t="s">
        <v>255</v>
      </c>
      <c r="G36" s="100" t="s">
        <v>269</v>
      </c>
      <c r="H36" s="93" t="s">
        <v>288</v>
      </c>
      <c r="I36" s="94" t="s">
        <v>289</v>
      </c>
      <c r="J36" s="82"/>
      <c r="K36" s="141"/>
      <c r="L36" s="154"/>
      <c r="M36" s="156" t="s">
        <v>337</v>
      </c>
      <c r="N36" s="148"/>
      <c r="O36" s="148"/>
    </row>
    <row r="37" spans="1:15">
      <c r="A37" s="76">
        <v>50</v>
      </c>
      <c r="B37" s="24" t="s">
        <v>68</v>
      </c>
      <c r="C37" s="27" t="s">
        <v>69</v>
      </c>
      <c r="D37" s="30" t="s">
        <v>70</v>
      </c>
      <c r="E37" s="75" t="s">
        <v>242</v>
      </c>
      <c r="F37" s="105"/>
      <c r="G37" s="101"/>
      <c r="H37" s="89"/>
      <c r="I37" s="90"/>
      <c r="J37" s="83" t="s">
        <v>290</v>
      </c>
      <c r="K37" s="142" t="s">
        <v>291</v>
      </c>
      <c r="L37" s="155"/>
      <c r="M37" s="156"/>
      <c r="N37" s="148"/>
      <c r="O37" s="148"/>
    </row>
    <row r="38" spans="1:15" ht="15" customHeight="1">
      <c r="A38" s="76">
        <v>51</v>
      </c>
      <c r="B38" s="24" t="s">
        <v>68</v>
      </c>
      <c r="C38" s="27" t="s">
        <v>69</v>
      </c>
      <c r="D38" s="30" t="s">
        <v>70</v>
      </c>
      <c r="E38" s="75" t="s">
        <v>242</v>
      </c>
      <c r="F38" s="105"/>
      <c r="G38" s="100" t="s">
        <v>270</v>
      </c>
      <c r="H38" s="91"/>
      <c r="I38" s="92"/>
      <c r="J38" s="81"/>
      <c r="K38" s="140"/>
      <c r="L38" s="157" t="s">
        <v>320</v>
      </c>
      <c r="M38" s="161" t="s">
        <v>340</v>
      </c>
      <c r="N38" s="148"/>
      <c r="O38" s="148"/>
    </row>
    <row r="39" spans="1:15">
      <c r="A39" s="76">
        <v>52</v>
      </c>
      <c r="B39" s="24" t="s">
        <v>68</v>
      </c>
      <c r="C39" s="27" t="s">
        <v>69</v>
      </c>
      <c r="D39" s="30" t="s">
        <v>70</v>
      </c>
      <c r="E39" s="75" t="s">
        <v>242</v>
      </c>
      <c r="F39" s="105" t="s">
        <v>256</v>
      </c>
      <c r="G39" s="101"/>
      <c r="H39" s="93" t="s">
        <v>292</v>
      </c>
      <c r="I39" s="94" t="s">
        <v>293</v>
      </c>
      <c r="J39" s="82"/>
      <c r="K39" s="141"/>
      <c r="L39" s="158"/>
      <c r="M39" s="162"/>
      <c r="N39" s="148"/>
      <c r="O39" s="148"/>
    </row>
    <row r="40" spans="1:15" ht="30">
      <c r="A40" s="76">
        <v>53</v>
      </c>
      <c r="B40" s="24" t="s">
        <v>68</v>
      </c>
      <c r="C40" s="27" t="s">
        <v>69</v>
      </c>
      <c r="D40" s="30" t="s">
        <v>70</v>
      </c>
      <c r="E40" s="75" t="s">
        <v>242</v>
      </c>
      <c r="F40" s="105"/>
      <c r="G40" s="100" t="s">
        <v>271</v>
      </c>
      <c r="H40" s="89"/>
      <c r="I40" s="90"/>
      <c r="J40" s="83" t="s">
        <v>316</v>
      </c>
      <c r="K40" s="142" t="s">
        <v>317</v>
      </c>
      <c r="L40" s="159"/>
      <c r="M40" s="160" t="s">
        <v>342</v>
      </c>
      <c r="N40" s="148"/>
      <c r="O40" s="148"/>
    </row>
    <row r="41" spans="1:15">
      <c r="A41" s="76">
        <v>54</v>
      </c>
      <c r="B41" s="24" t="s">
        <v>68</v>
      </c>
      <c r="C41" s="27" t="s">
        <v>69</v>
      </c>
      <c r="D41" s="30" t="s">
        <v>70</v>
      </c>
      <c r="E41" s="75" t="s">
        <v>242</v>
      </c>
      <c r="F41" s="105"/>
      <c r="G41" s="101"/>
      <c r="H41" s="91"/>
      <c r="I41" s="92"/>
      <c r="J41" s="81"/>
      <c r="K41" s="140"/>
      <c r="L41" s="157" t="s">
        <v>322</v>
      </c>
      <c r="M41" s="163" t="s">
        <v>341</v>
      </c>
      <c r="N41" s="148"/>
      <c r="O41" s="148"/>
    </row>
    <row r="42" spans="1:15">
      <c r="A42" s="76">
        <v>55</v>
      </c>
      <c r="B42" s="24" t="s">
        <v>68</v>
      </c>
      <c r="C42" s="27" t="s">
        <v>69</v>
      </c>
      <c r="D42" s="30" t="s">
        <v>70</v>
      </c>
      <c r="E42" s="75" t="s">
        <v>242</v>
      </c>
      <c r="F42" s="105" t="s">
        <v>257</v>
      </c>
      <c r="G42" s="100" t="s">
        <v>272</v>
      </c>
      <c r="H42" s="93" t="s">
        <v>294</v>
      </c>
      <c r="I42" s="94" t="s">
        <v>312</v>
      </c>
      <c r="J42" s="81"/>
      <c r="K42" s="140"/>
      <c r="L42" s="164"/>
      <c r="M42" s="165"/>
      <c r="N42" s="148"/>
      <c r="O42" s="148"/>
    </row>
    <row r="43" spans="1:15">
      <c r="A43" s="76">
        <v>56</v>
      </c>
      <c r="B43" s="24" t="s">
        <v>68</v>
      </c>
      <c r="C43" s="27" t="s">
        <v>69</v>
      </c>
      <c r="D43" s="30" t="s">
        <v>70</v>
      </c>
      <c r="E43" s="75" t="s">
        <v>242</v>
      </c>
      <c r="F43" s="105"/>
      <c r="G43" s="101"/>
      <c r="H43" s="89"/>
      <c r="I43" s="90"/>
      <c r="J43" s="82"/>
      <c r="K43" s="141"/>
      <c r="L43" s="166" t="s">
        <v>321</v>
      </c>
      <c r="M43" s="167" t="s">
        <v>321</v>
      </c>
      <c r="N43" s="148"/>
      <c r="O43" s="148"/>
    </row>
    <row r="44" spans="1:15">
      <c r="A44" s="76">
        <v>57</v>
      </c>
      <c r="B44" s="24" t="s">
        <v>68</v>
      </c>
      <c r="C44" s="27" t="s">
        <v>69</v>
      </c>
      <c r="D44" s="30" t="s">
        <v>70</v>
      </c>
      <c r="E44" s="75" t="s">
        <v>242</v>
      </c>
      <c r="F44" s="105"/>
      <c r="G44" s="100" t="s">
        <v>273</v>
      </c>
      <c r="H44" s="91"/>
      <c r="I44" s="92"/>
      <c r="J44" s="83" t="s">
        <v>314</v>
      </c>
      <c r="K44" s="142" t="s">
        <v>315</v>
      </c>
      <c r="L44" s="168"/>
      <c r="M44" s="169"/>
      <c r="N44" s="148"/>
      <c r="O44" s="148"/>
    </row>
    <row r="45" spans="1:15">
      <c r="A45" s="76">
        <v>58</v>
      </c>
      <c r="B45" s="24" t="s">
        <v>68</v>
      </c>
      <c r="C45" s="27" t="s">
        <v>69</v>
      </c>
      <c r="D45" s="30" t="s">
        <v>70</v>
      </c>
      <c r="E45" s="75" t="s">
        <v>242</v>
      </c>
      <c r="F45" s="105" t="s">
        <v>258</v>
      </c>
      <c r="G45" s="101"/>
      <c r="H45" s="93" t="s">
        <v>295</v>
      </c>
      <c r="I45" s="94" t="s">
        <v>313</v>
      </c>
      <c r="J45" s="81"/>
      <c r="K45" s="140"/>
      <c r="L45" s="166" t="s">
        <v>323</v>
      </c>
      <c r="M45" s="167" t="s">
        <v>323</v>
      </c>
      <c r="N45" s="148"/>
      <c r="O45" s="148"/>
    </row>
    <row r="46" spans="1:15">
      <c r="A46" s="76">
        <v>59</v>
      </c>
      <c r="B46" s="24" t="s">
        <v>68</v>
      </c>
      <c r="C46" s="27" t="s">
        <v>69</v>
      </c>
      <c r="D46" s="30" t="s">
        <v>70</v>
      </c>
      <c r="E46" s="75" t="s">
        <v>242</v>
      </c>
      <c r="F46" s="105"/>
      <c r="G46" s="100" t="s">
        <v>274</v>
      </c>
      <c r="H46" s="89"/>
      <c r="I46" s="90"/>
      <c r="J46" s="81"/>
      <c r="K46" s="140"/>
      <c r="L46" s="168"/>
      <c r="M46" s="169"/>
      <c r="N46" s="148"/>
      <c r="O46" s="148"/>
    </row>
    <row r="47" spans="1:15">
      <c r="A47" s="76">
        <v>60</v>
      </c>
      <c r="B47" s="24" t="s">
        <v>68</v>
      </c>
      <c r="C47" s="27" t="s">
        <v>69</v>
      </c>
      <c r="D47" s="30" t="s">
        <v>70</v>
      </c>
      <c r="E47" s="75" t="s">
        <v>242</v>
      </c>
      <c r="F47" s="105"/>
      <c r="G47" s="101"/>
      <c r="H47" s="91"/>
      <c r="I47" s="92"/>
      <c r="J47" s="82"/>
      <c r="K47" s="141"/>
      <c r="L47" s="170" t="s">
        <v>324</v>
      </c>
      <c r="M47" s="171" t="s">
        <v>324</v>
      </c>
      <c r="N47" s="148"/>
      <c r="O47" s="148"/>
    </row>
    <row r="48" spans="1:15">
      <c r="A48" s="76">
        <v>61</v>
      </c>
      <c r="B48" s="116" t="s">
        <v>68</v>
      </c>
      <c r="C48" s="27" t="s">
        <v>69</v>
      </c>
      <c r="D48" s="30" t="s">
        <v>70</v>
      </c>
      <c r="E48" s="75" t="s">
        <v>242</v>
      </c>
      <c r="F48" s="105" t="s">
        <v>259</v>
      </c>
      <c r="G48" s="102" t="s">
        <v>275</v>
      </c>
      <c r="H48" s="95" t="s">
        <v>296</v>
      </c>
      <c r="I48" s="96" t="s">
        <v>311</v>
      </c>
      <c r="J48" s="84" t="s">
        <v>310</v>
      </c>
      <c r="K48" s="133" t="s">
        <v>309</v>
      </c>
      <c r="L48" s="172"/>
      <c r="M48" s="173"/>
      <c r="N48" s="148"/>
      <c r="O48" s="148"/>
    </row>
    <row r="49" spans="1:15" ht="15" customHeight="1">
      <c r="A49" s="76">
        <v>62</v>
      </c>
      <c r="B49" s="116" t="s">
        <v>68</v>
      </c>
      <c r="C49" s="27" t="s">
        <v>69</v>
      </c>
      <c r="D49" s="30" t="s">
        <v>70</v>
      </c>
      <c r="E49" s="75" t="s">
        <v>242</v>
      </c>
      <c r="F49" s="105"/>
      <c r="G49" s="102"/>
      <c r="H49" s="95"/>
      <c r="I49" s="96"/>
      <c r="J49" s="84"/>
      <c r="K49" s="133"/>
      <c r="L49" s="174" t="s">
        <v>325</v>
      </c>
      <c r="M49" s="175" t="s">
        <v>325</v>
      </c>
      <c r="N49" s="148"/>
      <c r="O49" s="148"/>
    </row>
    <row r="50" spans="1:15">
      <c r="A50" s="76">
        <v>63</v>
      </c>
      <c r="B50" s="116" t="s">
        <v>68</v>
      </c>
      <c r="C50" s="27" t="s">
        <v>69</v>
      </c>
      <c r="D50" s="30" t="s">
        <v>70</v>
      </c>
      <c r="E50" s="75" t="s">
        <v>242</v>
      </c>
      <c r="F50" s="105"/>
      <c r="G50" s="102" t="s">
        <v>276</v>
      </c>
      <c r="H50" s="95"/>
      <c r="I50" s="96"/>
      <c r="J50" s="84"/>
      <c r="K50" s="133"/>
      <c r="L50" s="174"/>
      <c r="M50" s="175"/>
      <c r="N50" s="148"/>
      <c r="O50" s="148"/>
    </row>
    <row r="51" spans="1:15">
      <c r="A51" s="76">
        <v>64</v>
      </c>
      <c r="B51" s="116" t="s">
        <v>68</v>
      </c>
      <c r="C51" s="27" t="s">
        <v>69</v>
      </c>
      <c r="D51" s="30" t="s">
        <v>70</v>
      </c>
      <c r="E51" s="75" t="s">
        <v>242</v>
      </c>
      <c r="F51" s="105" t="s">
        <v>260</v>
      </c>
      <c r="G51" s="102"/>
      <c r="H51" s="95"/>
      <c r="I51" s="96"/>
      <c r="J51" s="84"/>
      <c r="K51" s="133"/>
      <c r="L51" s="174"/>
      <c r="M51" s="175"/>
      <c r="N51" s="148"/>
      <c r="O51" s="148"/>
    </row>
    <row r="52" spans="1:15">
      <c r="A52" s="76">
        <v>65</v>
      </c>
      <c r="B52" s="116" t="s">
        <v>68</v>
      </c>
      <c r="C52" s="27" t="s">
        <v>69</v>
      </c>
      <c r="D52" s="30" t="s">
        <v>70</v>
      </c>
      <c r="E52" s="75" t="s">
        <v>242</v>
      </c>
      <c r="F52" s="105"/>
      <c r="G52" s="102" t="s">
        <v>283</v>
      </c>
      <c r="H52" s="95" t="s">
        <v>297</v>
      </c>
      <c r="I52" s="96" t="s">
        <v>308</v>
      </c>
      <c r="J52" s="84" t="s">
        <v>304</v>
      </c>
      <c r="K52" s="133" t="s">
        <v>305</v>
      </c>
      <c r="L52" s="176" t="s">
        <v>326</v>
      </c>
      <c r="M52" s="177" t="s">
        <v>326</v>
      </c>
      <c r="N52" s="148"/>
      <c r="O52" s="148"/>
    </row>
    <row r="53" spans="1:15">
      <c r="A53" s="76">
        <v>66</v>
      </c>
      <c r="B53" s="116" t="s">
        <v>68</v>
      </c>
      <c r="C53" s="27" t="s">
        <v>69</v>
      </c>
      <c r="D53" s="30" t="s">
        <v>70</v>
      </c>
      <c r="E53" s="75" t="s">
        <v>242</v>
      </c>
      <c r="F53" s="105"/>
      <c r="G53" s="102"/>
      <c r="H53" s="95"/>
      <c r="I53" s="96"/>
      <c r="J53" s="84"/>
      <c r="K53" s="133"/>
      <c r="L53" s="178"/>
      <c r="M53" s="179"/>
      <c r="N53" s="148"/>
      <c r="O53" s="148"/>
    </row>
    <row r="54" spans="1:15">
      <c r="A54" s="76">
        <v>67</v>
      </c>
      <c r="B54" s="116" t="s">
        <v>68</v>
      </c>
      <c r="C54" s="27" t="s">
        <v>69</v>
      </c>
      <c r="D54" s="30" t="s">
        <v>70</v>
      </c>
      <c r="E54" s="75" t="s">
        <v>242</v>
      </c>
      <c r="F54" s="105" t="s">
        <v>261</v>
      </c>
      <c r="G54" s="102" t="s">
        <v>277</v>
      </c>
      <c r="H54" s="95"/>
      <c r="I54" s="96"/>
      <c r="J54" s="84"/>
      <c r="K54" s="133"/>
      <c r="L54" s="176" t="s">
        <v>327</v>
      </c>
      <c r="M54" s="177" t="s">
        <v>327</v>
      </c>
      <c r="N54" s="148"/>
      <c r="O54" s="148"/>
    </row>
    <row r="55" spans="1:15">
      <c r="A55" s="76">
        <v>68</v>
      </c>
      <c r="B55" s="116" t="s">
        <v>68</v>
      </c>
      <c r="C55" s="27" t="s">
        <v>69</v>
      </c>
      <c r="D55" s="30" t="s">
        <v>70</v>
      </c>
      <c r="E55" s="75" t="s">
        <v>242</v>
      </c>
      <c r="F55" s="105"/>
      <c r="G55" s="102"/>
      <c r="H55" s="95"/>
      <c r="I55" s="96"/>
      <c r="J55" s="84"/>
      <c r="K55" s="133"/>
      <c r="L55" s="180"/>
      <c r="M55" s="181"/>
      <c r="N55" s="148"/>
      <c r="O55" s="148"/>
    </row>
    <row r="56" spans="1:15">
      <c r="A56" s="76">
        <v>69</v>
      </c>
      <c r="B56" s="116" t="s">
        <v>68</v>
      </c>
      <c r="C56" s="27" t="s">
        <v>69</v>
      </c>
      <c r="D56" s="30" t="s">
        <v>70</v>
      </c>
      <c r="E56" s="75" t="s">
        <v>242</v>
      </c>
      <c r="F56" s="105"/>
      <c r="G56" s="102" t="s">
        <v>278</v>
      </c>
      <c r="H56" s="95"/>
      <c r="I56" s="96"/>
      <c r="J56" s="84"/>
      <c r="K56" s="133"/>
      <c r="L56" s="178"/>
      <c r="M56" s="179"/>
      <c r="N56" s="148"/>
      <c r="O56" s="148"/>
    </row>
    <row r="57" spans="1:15">
      <c r="A57" s="76">
        <v>70</v>
      </c>
      <c r="B57" s="116" t="s">
        <v>68</v>
      </c>
      <c r="C57" s="27" t="s">
        <v>69</v>
      </c>
      <c r="D57" s="30" t="s">
        <v>70</v>
      </c>
      <c r="E57" s="75" t="s">
        <v>242</v>
      </c>
      <c r="F57" s="105" t="s">
        <v>262</v>
      </c>
      <c r="G57" s="102"/>
      <c r="H57" s="95" t="s">
        <v>298</v>
      </c>
      <c r="I57" s="96" t="s">
        <v>303</v>
      </c>
      <c r="J57" s="84"/>
      <c r="K57" s="133"/>
      <c r="L57" s="176" t="s">
        <v>328</v>
      </c>
      <c r="M57" s="177" t="s">
        <v>328</v>
      </c>
      <c r="N57" s="148"/>
      <c r="O57" s="148"/>
    </row>
    <row r="58" spans="1:15">
      <c r="A58" s="76">
        <v>71</v>
      </c>
      <c r="B58" s="116" t="s">
        <v>68</v>
      </c>
      <c r="C58" s="27" t="s">
        <v>69</v>
      </c>
      <c r="D58" s="30" t="s">
        <v>70</v>
      </c>
      <c r="E58" s="75" t="s">
        <v>242</v>
      </c>
      <c r="F58" s="105"/>
      <c r="G58" s="102" t="s">
        <v>279</v>
      </c>
      <c r="H58" s="95"/>
      <c r="I58" s="96"/>
      <c r="J58" s="84"/>
      <c r="K58" s="133"/>
      <c r="L58" s="180"/>
      <c r="M58" s="181"/>
      <c r="N58" s="148"/>
      <c r="O58" s="148"/>
    </row>
    <row r="59" spans="1:15">
      <c r="A59" s="76">
        <v>72</v>
      </c>
      <c r="B59" s="116" t="s">
        <v>68</v>
      </c>
      <c r="C59" s="27" t="s">
        <v>69</v>
      </c>
      <c r="D59" s="30" t="s">
        <v>70</v>
      </c>
      <c r="E59" s="75" t="s">
        <v>242</v>
      </c>
      <c r="F59" s="105"/>
      <c r="G59" s="102"/>
      <c r="H59" s="95"/>
      <c r="I59" s="96"/>
      <c r="J59" s="84"/>
      <c r="K59" s="133"/>
      <c r="L59" s="178"/>
      <c r="M59" s="179"/>
      <c r="N59" s="148"/>
      <c r="O59" s="148"/>
    </row>
    <row r="60" spans="1:15" ht="15" customHeight="1">
      <c r="A60" s="76">
        <v>73</v>
      </c>
      <c r="B60" s="26"/>
      <c r="C60" s="27" t="s">
        <v>69</v>
      </c>
      <c r="D60" s="30" t="s">
        <v>70</v>
      </c>
      <c r="E60" s="75" t="s">
        <v>242</v>
      </c>
      <c r="F60" s="106" t="s">
        <v>263</v>
      </c>
      <c r="G60" s="102" t="s">
        <v>280</v>
      </c>
      <c r="H60" s="95"/>
      <c r="I60" s="96"/>
      <c r="J60" s="84"/>
      <c r="K60" s="133"/>
      <c r="L60" s="176" t="s">
        <v>329</v>
      </c>
      <c r="M60" s="177" t="s">
        <v>329</v>
      </c>
      <c r="N60" s="148"/>
      <c r="O60" s="148"/>
    </row>
    <row r="61" spans="1:15">
      <c r="A61" s="76">
        <v>74</v>
      </c>
      <c r="B61" s="26"/>
      <c r="C61" s="27" t="s">
        <v>69</v>
      </c>
      <c r="D61" s="30" t="s">
        <v>70</v>
      </c>
      <c r="E61" s="75" t="s">
        <v>242</v>
      </c>
      <c r="F61" s="107"/>
      <c r="G61" s="102"/>
      <c r="H61" s="95"/>
      <c r="I61" s="96"/>
      <c r="J61" s="84"/>
      <c r="K61" s="133"/>
      <c r="L61" s="180"/>
      <c r="M61" s="181"/>
      <c r="N61" s="148"/>
      <c r="O61" s="148"/>
    </row>
    <row r="62" spans="1:15">
      <c r="A62" s="76">
        <v>75</v>
      </c>
      <c r="B62" s="26"/>
      <c r="C62" s="27" t="s">
        <v>69</v>
      </c>
      <c r="D62" s="30" t="s">
        <v>70</v>
      </c>
      <c r="E62" s="75" t="s">
        <v>242</v>
      </c>
      <c r="F62" s="107"/>
      <c r="G62" s="102" t="s">
        <v>281</v>
      </c>
      <c r="H62" s="95"/>
      <c r="I62" s="96"/>
      <c r="J62" s="84"/>
      <c r="K62" s="133"/>
      <c r="L62" s="180"/>
      <c r="M62" s="181"/>
      <c r="N62" s="148"/>
      <c r="O62" s="148"/>
    </row>
    <row r="63" spans="1:15">
      <c r="A63" s="76">
        <v>76</v>
      </c>
      <c r="B63" s="26"/>
      <c r="C63" s="27" t="s">
        <v>69</v>
      </c>
      <c r="D63" s="30" t="s">
        <v>70</v>
      </c>
      <c r="E63" s="75" t="s">
        <v>242</v>
      </c>
      <c r="F63" s="107"/>
      <c r="G63" s="102"/>
      <c r="H63" s="95" t="s">
        <v>299</v>
      </c>
      <c r="I63" s="96" t="s">
        <v>302</v>
      </c>
      <c r="J63" s="84" t="s">
        <v>306</v>
      </c>
      <c r="K63" s="133" t="s">
        <v>307</v>
      </c>
      <c r="L63" s="178"/>
      <c r="M63" s="179"/>
      <c r="N63" s="148"/>
      <c r="O63" s="148"/>
    </row>
    <row r="64" spans="1:15">
      <c r="A64" s="76">
        <v>77</v>
      </c>
      <c r="B64" s="26"/>
      <c r="C64" s="25"/>
      <c r="D64" s="30" t="s">
        <v>70</v>
      </c>
      <c r="E64" s="75" t="s">
        <v>242</v>
      </c>
      <c r="F64" s="107"/>
      <c r="G64" s="102" t="s">
        <v>282</v>
      </c>
      <c r="H64" s="95"/>
      <c r="I64" s="96"/>
      <c r="J64" s="84"/>
      <c r="K64" s="133"/>
      <c r="L64" s="182" t="s">
        <v>330</v>
      </c>
      <c r="M64" s="183" t="s">
        <v>330</v>
      </c>
      <c r="N64" s="148"/>
      <c r="O64" s="148"/>
    </row>
    <row r="65" spans="1:15">
      <c r="A65" s="76">
        <v>78</v>
      </c>
      <c r="B65" s="26"/>
      <c r="C65" s="25"/>
      <c r="D65" s="30" t="s">
        <v>70</v>
      </c>
      <c r="E65" s="75" t="s">
        <v>242</v>
      </c>
      <c r="F65" s="107"/>
      <c r="G65" s="102"/>
      <c r="H65" s="95"/>
      <c r="I65" s="96"/>
      <c r="J65" s="84"/>
      <c r="K65" s="133"/>
      <c r="L65" s="184"/>
      <c r="M65" s="185"/>
      <c r="N65" s="148"/>
      <c r="O65" s="148"/>
    </row>
    <row r="66" spans="1:15">
      <c r="A66" s="76">
        <v>79</v>
      </c>
      <c r="B66" s="26"/>
      <c r="C66" s="25"/>
      <c r="D66" s="30" t="s">
        <v>70</v>
      </c>
      <c r="E66" s="75" t="s">
        <v>242</v>
      </c>
      <c r="F66" s="107"/>
      <c r="G66" s="102" t="s">
        <v>266</v>
      </c>
      <c r="H66" s="95"/>
      <c r="I66" s="96"/>
      <c r="J66" s="84"/>
      <c r="K66" s="133"/>
      <c r="L66" s="186"/>
      <c r="M66" s="187"/>
      <c r="N66" s="148"/>
      <c r="O66" s="148"/>
    </row>
    <row r="67" spans="1:15">
      <c r="A67" s="76">
        <v>80</v>
      </c>
      <c r="B67" s="26"/>
      <c r="C67" s="25"/>
      <c r="D67" s="30" t="s">
        <v>70</v>
      </c>
      <c r="E67" s="75" t="s">
        <v>242</v>
      </c>
      <c r="F67" s="107"/>
      <c r="G67" s="102"/>
      <c r="H67" s="95"/>
      <c r="I67" s="96"/>
      <c r="J67" s="84"/>
      <c r="K67" s="133"/>
      <c r="L67" s="182" t="s">
        <v>331</v>
      </c>
      <c r="M67" s="183" t="s">
        <v>331</v>
      </c>
      <c r="N67" s="148"/>
      <c r="O67" s="148"/>
    </row>
    <row r="68" spans="1:15" ht="15" customHeight="1">
      <c r="A68" s="76">
        <v>81</v>
      </c>
      <c r="B68" s="26"/>
      <c r="C68" s="25"/>
      <c r="D68" s="30" t="s">
        <v>70</v>
      </c>
      <c r="E68" s="75" t="s">
        <v>242</v>
      </c>
      <c r="F68" s="107"/>
      <c r="G68" s="100" t="s">
        <v>265</v>
      </c>
      <c r="H68" s="95"/>
      <c r="I68" s="96"/>
      <c r="J68" s="84"/>
      <c r="K68" s="133"/>
      <c r="L68" s="184"/>
      <c r="M68" s="185"/>
      <c r="N68" s="148"/>
      <c r="O68" s="148"/>
    </row>
    <row r="69" spans="1:15" ht="15" customHeight="1">
      <c r="A69" s="76">
        <v>82</v>
      </c>
      <c r="B69" s="26"/>
      <c r="C69" s="25"/>
      <c r="D69" s="30" t="s">
        <v>70</v>
      </c>
      <c r="E69" s="75" t="s">
        <v>242</v>
      </c>
      <c r="F69" s="107"/>
      <c r="G69" s="103"/>
      <c r="H69" s="93" t="s">
        <v>300</v>
      </c>
      <c r="I69" s="94" t="s">
        <v>301</v>
      </c>
      <c r="J69" s="84" t="s">
        <v>333</v>
      </c>
      <c r="K69" s="133" t="s">
        <v>334</v>
      </c>
      <c r="L69" s="184"/>
      <c r="M69" s="185"/>
      <c r="N69" s="148"/>
      <c r="O69" s="148"/>
    </row>
    <row r="70" spans="1:15">
      <c r="A70" s="76">
        <v>83</v>
      </c>
      <c r="B70" s="26"/>
      <c r="C70" s="25"/>
      <c r="D70" s="30" t="s">
        <v>70</v>
      </c>
      <c r="E70" s="75" t="s">
        <v>242</v>
      </c>
      <c r="F70" s="107"/>
      <c r="G70" s="103"/>
      <c r="H70" s="89"/>
      <c r="I70" s="90"/>
      <c r="J70" s="84"/>
      <c r="K70" s="133"/>
      <c r="L70" s="184"/>
      <c r="M70" s="185"/>
      <c r="N70" s="148"/>
      <c r="O70" s="148"/>
    </row>
    <row r="71" spans="1:15">
      <c r="A71" s="76">
        <v>84</v>
      </c>
      <c r="B71" s="26"/>
      <c r="C71" s="25"/>
      <c r="D71" s="30" t="s">
        <v>70</v>
      </c>
      <c r="E71" s="75" t="s">
        <v>242</v>
      </c>
      <c r="F71" s="107"/>
      <c r="G71" s="103"/>
      <c r="H71" s="89"/>
      <c r="I71" s="90"/>
      <c r="J71" s="84"/>
      <c r="K71" s="133"/>
      <c r="L71" s="184"/>
      <c r="M71" s="185"/>
      <c r="N71" s="148"/>
      <c r="O71" s="148"/>
    </row>
    <row r="72" spans="1:15">
      <c r="A72" s="76">
        <v>85</v>
      </c>
      <c r="B72" s="26"/>
      <c r="C72" s="25"/>
      <c r="D72" s="30" t="s">
        <v>70</v>
      </c>
      <c r="E72" s="75" t="s">
        <v>242</v>
      </c>
      <c r="F72" s="107"/>
      <c r="G72" s="103"/>
      <c r="H72" s="89"/>
      <c r="I72" s="90"/>
      <c r="J72" s="84"/>
      <c r="K72" s="133"/>
      <c r="L72" s="184"/>
      <c r="M72" s="185"/>
      <c r="N72" s="148"/>
      <c r="O72" s="148"/>
    </row>
    <row r="73" spans="1:15">
      <c r="A73" s="76">
        <v>86</v>
      </c>
      <c r="B73" s="26"/>
      <c r="C73" s="25"/>
      <c r="D73" s="30" t="s">
        <v>70</v>
      </c>
      <c r="E73" s="75" t="s">
        <v>242</v>
      </c>
      <c r="F73" s="107"/>
      <c r="G73" s="103"/>
      <c r="H73" s="89"/>
      <c r="I73" s="90"/>
      <c r="J73" s="84"/>
      <c r="K73" s="133"/>
      <c r="L73" s="184"/>
      <c r="M73" s="185"/>
      <c r="N73" s="148"/>
      <c r="O73" s="148"/>
    </row>
    <row r="74" spans="1:15">
      <c r="A74" s="76">
        <v>87</v>
      </c>
      <c r="B74" s="26"/>
      <c r="C74" s="25"/>
      <c r="D74" s="26"/>
      <c r="E74" s="75" t="s">
        <v>242</v>
      </c>
      <c r="F74" s="107"/>
      <c r="G74" s="103"/>
      <c r="H74" s="89"/>
      <c r="I74" s="90"/>
      <c r="J74" s="84"/>
      <c r="K74" s="133"/>
      <c r="L74" s="184"/>
      <c r="M74" s="185"/>
      <c r="N74" s="148"/>
      <c r="O74" s="148"/>
    </row>
    <row r="75" spans="1:15">
      <c r="A75" s="76">
        <v>88</v>
      </c>
      <c r="B75" s="26"/>
      <c r="C75" s="25"/>
      <c r="D75" s="26"/>
      <c r="E75" s="75" t="s">
        <v>242</v>
      </c>
      <c r="F75" s="107"/>
      <c r="G75" s="103"/>
      <c r="H75" s="89"/>
      <c r="I75" s="90"/>
      <c r="J75" s="84"/>
      <c r="K75" s="133"/>
      <c r="L75" s="184"/>
      <c r="M75" s="185"/>
      <c r="N75" s="148"/>
      <c r="O75" s="148"/>
    </row>
    <row r="76" spans="1:15">
      <c r="A76" s="76">
        <v>89</v>
      </c>
      <c r="B76" s="26"/>
      <c r="C76" s="25"/>
      <c r="D76" s="26"/>
      <c r="E76" s="75" t="s">
        <v>242</v>
      </c>
      <c r="F76" s="107"/>
      <c r="G76" s="103"/>
      <c r="H76" s="89"/>
      <c r="I76" s="90"/>
      <c r="J76" s="84"/>
      <c r="K76" s="133"/>
      <c r="L76" s="184"/>
      <c r="M76" s="185"/>
      <c r="N76" s="148"/>
      <c r="O76" s="148"/>
    </row>
    <row r="77" spans="1:15">
      <c r="A77" s="76">
        <v>90</v>
      </c>
      <c r="B77" s="26"/>
      <c r="C77" s="25"/>
      <c r="D77" s="26"/>
      <c r="E77" s="75" t="s">
        <v>242</v>
      </c>
      <c r="F77" s="107"/>
      <c r="G77" s="103"/>
      <c r="H77" s="89"/>
      <c r="I77" s="90"/>
      <c r="J77" s="84"/>
      <c r="K77" s="133"/>
      <c r="L77" s="186"/>
      <c r="M77" s="187"/>
      <c r="N77" s="148"/>
      <c r="O77" s="148"/>
    </row>
    <row r="78" spans="1:15">
      <c r="A78" s="115">
        <v>91</v>
      </c>
      <c r="B78" s="26"/>
      <c r="C78" s="25"/>
      <c r="D78" s="26"/>
      <c r="E78" s="75" t="s">
        <v>242</v>
      </c>
      <c r="F78" s="107"/>
      <c r="G78" s="103"/>
      <c r="H78" s="89"/>
      <c r="I78" s="90"/>
      <c r="J78" s="84"/>
      <c r="K78" s="133"/>
      <c r="L78" s="182" t="s">
        <v>332</v>
      </c>
      <c r="M78" s="183" t="s">
        <v>332</v>
      </c>
      <c r="N78" s="148"/>
      <c r="O78" s="148"/>
    </row>
    <row r="79" spans="1:15">
      <c r="A79" s="115">
        <v>92</v>
      </c>
      <c r="B79" s="26"/>
      <c r="C79" s="25"/>
      <c r="D79" s="26"/>
      <c r="E79" s="75"/>
      <c r="F79" s="107"/>
      <c r="G79" s="103"/>
      <c r="H79" s="89"/>
      <c r="I79" s="90"/>
      <c r="J79" s="81" t="s">
        <v>335</v>
      </c>
      <c r="K79" s="140" t="s">
        <v>336</v>
      </c>
      <c r="L79" s="184"/>
      <c r="M79" s="185"/>
      <c r="N79" s="148"/>
      <c r="O79" s="148"/>
    </row>
    <row r="80" spans="1:15" ht="15.75" thickBot="1">
      <c r="A80" s="115">
        <v>93</v>
      </c>
      <c r="B80" s="28"/>
      <c r="C80" s="29"/>
      <c r="D80" s="112"/>
      <c r="E80" s="110"/>
      <c r="F80" s="108"/>
      <c r="G80" s="104"/>
      <c r="H80" s="97"/>
      <c r="I80" s="98"/>
      <c r="J80" s="85"/>
      <c r="K80" s="143"/>
      <c r="L80" s="188"/>
      <c r="M80" s="189"/>
      <c r="N80" s="148"/>
      <c r="O80" s="148"/>
    </row>
    <row r="81" spans="1:15" ht="15.75" thickBot="1">
      <c r="A81" s="77" t="s">
        <v>71</v>
      </c>
      <c r="B81" s="31" t="s">
        <v>72</v>
      </c>
      <c r="C81" s="109" t="s">
        <v>73</v>
      </c>
      <c r="D81" s="113" t="s">
        <v>74</v>
      </c>
      <c r="E81" s="111" t="s">
        <v>74</v>
      </c>
      <c r="F81" s="55"/>
      <c r="G81" s="117"/>
      <c r="H81" s="79"/>
      <c r="I81" s="99"/>
      <c r="J81" s="86"/>
      <c r="K81" s="144"/>
      <c r="L81" s="190"/>
      <c r="M81" s="191"/>
      <c r="N81" s="41"/>
      <c r="O81" s="41"/>
    </row>
  </sheetData>
  <mergeCells count="104">
    <mergeCell ref="M38:M39"/>
    <mergeCell ref="L1:M1"/>
    <mergeCell ref="L67:L77"/>
    <mergeCell ref="L78:L80"/>
    <mergeCell ref="M41:M42"/>
    <mergeCell ref="M43:M44"/>
    <mergeCell ref="M45:M46"/>
    <mergeCell ref="M47:M48"/>
    <mergeCell ref="M49:M51"/>
    <mergeCell ref="M52:M53"/>
    <mergeCell ref="M54:M56"/>
    <mergeCell ref="M57:M59"/>
    <mergeCell ref="M60:M63"/>
    <mergeCell ref="M64:M66"/>
    <mergeCell ref="M67:M77"/>
    <mergeCell ref="M78:M80"/>
    <mergeCell ref="L52:L53"/>
    <mergeCell ref="L54:L56"/>
    <mergeCell ref="L57:L59"/>
    <mergeCell ref="L60:L63"/>
    <mergeCell ref="L64:L66"/>
    <mergeCell ref="L38:L40"/>
    <mergeCell ref="L41:L42"/>
    <mergeCell ref="L43:L44"/>
    <mergeCell ref="L45:L46"/>
    <mergeCell ref="L47:L48"/>
    <mergeCell ref="L49:L51"/>
    <mergeCell ref="J33:J36"/>
    <mergeCell ref="J37:J39"/>
    <mergeCell ref="J40:J43"/>
    <mergeCell ref="J44:J47"/>
    <mergeCell ref="J48:J51"/>
    <mergeCell ref="F60:F80"/>
    <mergeCell ref="G68:G80"/>
    <mergeCell ref="H69:H80"/>
    <mergeCell ref="I69:I80"/>
    <mergeCell ref="K79:K80"/>
    <mergeCell ref="I57:I62"/>
    <mergeCell ref="I63:I68"/>
    <mergeCell ref="J52:J62"/>
    <mergeCell ref="J63:J68"/>
    <mergeCell ref="J69:J78"/>
    <mergeCell ref="J79:J80"/>
    <mergeCell ref="K33:K36"/>
    <mergeCell ref="K37:K39"/>
    <mergeCell ref="K40:K43"/>
    <mergeCell ref="K44:K47"/>
    <mergeCell ref="K48:K51"/>
    <mergeCell ref="K52:K62"/>
    <mergeCell ref="K63:K68"/>
    <mergeCell ref="K69:K78"/>
    <mergeCell ref="I32:I35"/>
    <mergeCell ref="I36:I38"/>
    <mergeCell ref="I39:I41"/>
    <mergeCell ref="I42:I44"/>
    <mergeCell ref="I45:I47"/>
    <mergeCell ref="I48:I51"/>
    <mergeCell ref="I52:I56"/>
    <mergeCell ref="H45:H47"/>
    <mergeCell ref="H48:H51"/>
    <mergeCell ref="H52:H56"/>
    <mergeCell ref="H57:H62"/>
    <mergeCell ref="H63:H68"/>
    <mergeCell ref="H32:H35"/>
    <mergeCell ref="H36:H38"/>
    <mergeCell ref="H39:H41"/>
    <mergeCell ref="H42:H44"/>
    <mergeCell ref="G60:G61"/>
    <mergeCell ref="G62:G63"/>
    <mergeCell ref="G64:G65"/>
    <mergeCell ref="G66:G67"/>
    <mergeCell ref="G29:G31"/>
    <mergeCell ref="G32:G33"/>
    <mergeCell ref="G34:G35"/>
    <mergeCell ref="G36:G37"/>
    <mergeCell ref="G38:G39"/>
    <mergeCell ref="G40:G41"/>
    <mergeCell ref="G42:G43"/>
    <mergeCell ref="G44:G45"/>
    <mergeCell ref="G46:G47"/>
    <mergeCell ref="G48:G49"/>
    <mergeCell ref="G50:G51"/>
    <mergeCell ref="G52:G53"/>
    <mergeCell ref="G54:G55"/>
    <mergeCell ref="G56:G57"/>
    <mergeCell ref="G58:G59"/>
    <mergeCell ref="F45:F47"/>
    <mergeCell ref="F48:F50"/>
    <mergeCell ref="F51:F53"/>
    <mergeCell ref="F54:F56"/>
    <mergeCell ref="F57:F59"/>
    <mergeCell ref="F30:F32"/>
    <mergeCell ref="F33:F35"/>
    <mergeCell ref="F36:F38"/>
    <mergeCell ref="F39:F41"/>
    <mergeCell ref="F42:F44"/>
    <mergeCell ref="B1:E1"/>
    <mergeCell ref="F1:K1"/>
    <mergeCell ref="F23:F26"/>
    <mergeCell ref="F27:F29"/>
    <mergeCell ref="L27:L37"/>
    <mergeCell ref="M34:M35"/>
    <mergeCell ref="M36:M37"/>
    <mergeCell ref="M27:M3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/>
  <dimension ref="A1:E18"/>
  <sheetViews>
    <sheetView workbookViewId="0">
      <selection activeCell="H13" sqref="H13"/>
    </sheetView>
  </sheetViews>
  <sheetFormatPr baseColWidth="10" defaultRowHeight="15"/>
  <cols>
    <col min="1" max="1" width="14.140625" bestFit="1" customWidth="1"/>
    <col min="2" max="2" width="20" bestFit="1" customWidth="1"/>
    <col min="3" max="3" width="10.7109375" customWidth="1"/>
    <col min="4" max="4" width="10.28515625" customWidth="1"/>
    <col min="5" max="5" width="9.85546875" customWidth="1"/>
  </cols>
  <sheetData>
    <row r="1" spans="1:5" ht="15.75" thickBot="1">
      <c r="A1" s="51" t="s">
        <v>229</v>
      </c>
      <c r="B1" s="2" t="s">
        <v>4</v>
      </c>
      <c r="C1" s="126" t="s">
        <v>343</v>
      </c>
      <c r="D1" s="127"/>
      <c r="E1" s="124"/>
    </row>
    <row r="2" spans="1:5" ht="15.75" thickBot="1">
      <c r="A2" s="63">
        <v>2011</v>
      </c>
      <c r="B2" s="52" t="s">
        <v>230</v>
      </c>
      <c r="C2" s="2" t="s">
        <v>91</v>
      </c>
      <c r="D2" s="78"/>
      <c r="E2" s="2"/>
    </row>
    <row r="3" spans="1:5" ht="15.75" thickBot="1">
      <c r="A3" s="64">
        <v>2010</v>
      </c>
      <c r="B3" s="53" t="s">
        <v>232</v>
      </c>
      <c r="C3" s="125" t="s">
        <v>91</v>
      </c>
      <c r="D3" s="16"/>
      <c r="E3" s="125"/>
    </row>
    <row r="4" spans="1:5" ht="15.75" thickBot="1">
      <c r="A4" s="63">
        <v>2009</v>
      </c>
      <c r="B4" s="52" t="s">
        <v>233</v>
      </c>
      <c r="C4" s="2" t="s">
        <v>91</v>
      </c>
      <c r="D4" s="78"/>
      <c r="E4" s="2"/>
    </row>
    <row r="5" spans="1:5" ht="15.75" thickBot="1">
      <c r="A5" s="64">
        <v>2008</v>
      </c>
      <c r="B5" s="53" t="s">
        <v>234</v>
      </c>
      <c r="C5" s="125" t="s">
        <v>91</v>
      </c>
      <c r="D5" s="16"/>
      <c r="E5" s="125"/>
    </row>
    <row r="6" spans="1:5" ht="15.75" thickBot="1">
      <c r="A6" s="63">
        <v>2007</v>
      </c>
      <c r="B6" s="52" t="s">
        <v>235</v>
      </c>
      <c r="C6" s="2" t="s">
        <v>91</v>
      </c>
      <c r="D6" s="78"/>
      <c r="E6" s="2"/>
    </row>
    <row r="7" spans="1:5" ht="15.75" thickBot="1">
      <c r="A7" s="64">
        <v>2006</v>
      </c>
      <c r="B7" s="53" t="s">
        <v>105</v>
      </c>
      <c r="C7" s="125" t="s">
        <v>91</v>
      </c>
      <c r="D7" s="16"/>
      <c r="E7" s="125"/>
    </row>
    <row r="8" spans="1:5" ht="15.75" thickBot="1">
      <c r="A8" s="63">
        <v>2005</v>
      </c>
      <c r="B8" s="54" t="s">
        <v>236</v>
      </c>
      <c r="C8" s="2" t="s">
        <v>91</v>
      </c>
      <c r="D8" s="78"/>
      <c r="E8" s="2"/>
    </row>
    <row r="9" spans="1:5" ht="15.75" thickBot="1">
      <c r="A9" s="64">
        <v>2004</v>
      </c>
      <c r="B9" s="55" t="s">
        <v>237</v>
      </c>
      <c r="C9" s="125" t="s">
        <v>91</v>
      </c>
      <c r="D9" s="16" t="s">
        <v>318</v>
      </c>
      <c r="E9" s="125"/>
    </row>
    <row r="10" spans="1:5" ht="15.75" thickBot="1">
      <c r="A10" s="63">
        <v>2003</v>
      </c>
      <c r="B10" s="56" t="s">
        <v>238</v>
      </c>
      <c r="C10" s="2" t="s">
        <v>91</v>
      </c>
      <c r="D10" s="78" t="s">
        <v>318</v>
      </c>
      <c r="E10" s="2"/>
    </row>
    <row r="11" spans="1:5" ht="15.75" thickBot="1">
      <c r="A11" s="64">
        <v>2002</v>
      </c>
      <c r="B11" s="57" t="s">
        <v>239</v>
      </c>
      <c r="C11" s="125" t="s">
        <v>91</v>
      </c>
      <c r="D11" s="16" t="s">
        <v>318</v>
      </c>
      <c r="E11" s="125"/>
    </row>
    <row r="12" spans="1:5" ht="15.75" thickBot="1">
      <c r="A12" s="63">
        <v>2001</v>
      </c>
      <c r="B12" s="58" t="s">
        <v>240</v>
      </c>
      <c r="C12" s="2" t="s">
        <v>91</v>
      </c>
      <c r="D12" s="78" t="s">
        <v>318</v>
      </c>
      <c r="E12" s="128" t="s">
        <v>133</v>
      </c>
    </row>
    <row r="13" spans="1:5" ht="15.75" thickBot="1">
      <c r="A13" s="64">
        <v>2000</v>
      </c>
      <c r="B13" s="61" t="s">
        <v>241</v>
      </c>
      <c r="C13" s="125" t="s">
        <v>91</v>
      </c>
      <c r="D13" s="16" t="s">
        <v>318</v>
      </c>
      <c r="E13" s="128" t="s">
        <v>133</v>
      </c>
    </row>
    <row r="14" spans="1:5" ht="15.75" thickBot="1">
      <c r="A14" s="59" t="s">
        <v>231</v>
      </c>
      <c r="B14" s="60" t="s">
        <v>61</v>
      </c>
      <c r="C14" s="2" t="s">
        <v>91</v>
      </c>
      <c r="D14" s="78" t="s">
        <v>318</v>
      </c>
      <c r="E14" s="128" t="s">
        <v>133</v>
      </c>
    </row>
    <row r="15" spans="1:5">
      <c r="A15" s="17"/>
      <c r="B15" s="47"/>
      <c r="C15" s="47"/>
      <c r="D15" s="47"/>
      <c r="E15" s="48"/>
    </row>
    <row r="16" spans="1:5">
      <c r="A16" s="17"/>
      <c r="B16" s="41"/>
      <c r="C16" s="49"/>
      <c r="D16" s="49"/>
      <c r="E16" s="50"/>
    </row>
    <row r="17" spans="1:5">
      <c r="A17" s="17"/>
      <c r="B17" s="41"/>
      <c r="C17" s="41"/>
      <c r="D17" s="50"/>
      <c r="E17" s="50"/>
    </row>
    <row r="18" spans="1:5">
      <c r="A18" s="17"/>
      <c r="B18" s="41"/>
      <c r="C18" s="41"/>
      <c r="D18" s="50"/>
      <c r="E18" s="41"/>
    </row>
  </sheetData>
  <mergeCells count="1">
    <mergeCell ref="C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M7"/>
  <sheetViews>
    <sheetView workbookViewId="0">
      <selection activeCell="F13" sqref="F13"/>
    </sheetView>
  </sheetViews>
  <sheetFormatPr baseColWidth="10" defaultRowHeight="1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  <col min="9" max="9" width="10.7109375" bestFit="1" customWidth="1"/>
  </cols>
  <sheetData>
    <row r="1" spans="1:13">
      <c r="A1" t="s">
        <v>65</v>
      </c>
      <c r="B1" t="s">
        <v>0</v>
      </c>
      <c r="C1" t="s">
        <v>1</v>
      </c>
      <c r="D1" t="s">
        <v>3</v>
      </c>
      <c r="E1" t="s">
        <v>59</v>
      </c>
      <c r="F1" t="s">
        <v>60</v>
      </c>
      <c r="G1" t="s">
        <v>4</v>
      </c>
      <c r="H1" t="s">
        <v>2</v>
      </c>
      <c r="I1" t="s">
        <v>229</v>
      </c>
      <c r="J1" t="s">
        <v>83</v>
      </c>
      <c r="K1" t="s">
        <v>84</v>
      </c>
      <c r="L1" t="s">
        <v>85</v>
      </c>
      <c r="M1" t="s">
        <v>344</v>
      </c>
    </row>
    <row r="2" spans="1:13" ht="15.75" customHeight="1">
      <c r="B2" t="s">
        <v>35</v>
      </c>
      <c r="C2" t="s">
        <v>36</v>
      </c>
      <c r="D2" t="s">
        <v>37</v>
      </c>
      <c r="E2" t="str">
        <f>"BCS"</f>
        <v>BCS</v>
      </c>
      <c r="F2">
        <v>46</v>
      </c>
      <c r="G2" s="46" t="str">
        <f>IF(Tableau1[[#This Row],[ANNEE]]=CATEGORIE!$A$5,CATEGORIE!$B$5,IF(Tableau1[[#This Row],[ANNEE]]=CATEGORIE!$A$2,CATEGORIE!$B$2,IF(Tableau1[[#This Row],[ANNEE]]=CATEGORIE!$A$3,CATEGORIE!$B$3,IF(Tableau1[[#This Row],[ANNEE]]=CATEGORIE!$A$4,CATEGORIE!$B$4,IF(Tableau1[[#This Row],[ANNEE]]=CATEGORIE!$A$6,CATEGORIE!$B$6,IF(Tableau1[[#This Row],[ANNEE]]=CATEGORIE!$A$7,CATEGORIE!$B$7,IF(Tableau1[[#This Row],[ANNEE]]=CATEGORIE!$A$8,CATEGORIE!$B$8,IF(Tableau1[[#This Row],[ANNEE]]=CATEGORIE!$A$9,CATEGORIE!$B$9,IF(Tableau1[[#This Row],[ANNEE]]=CATEGORIE!$A$10,CATEGORIE!$B$10,IF(Tableau1[[#This Row],[ANNEE]]=CATEGORIE!$A$11,CATEGORIE!$B$11,IF(Tableau1[[#This Row],[ANNEE]]=CATEGORIE!$A$12,CATEGORIE!$B$12,IF(Tableau1[[#This Row],[ANNEE]]=CATEGORIE!$A$13,CATEGORIE!$B$13,IF(Tableau1[[#This Row],[ANNEE]]=CATEGORIE!$A$14,CATEGORIE!$B$14,"")))))))))))))</f>
        <v>POUSSIN 4</v>
      </c>
      <c r="H2" s="15">
        <v>39558</v>
      </c>
      <c r="I2" s="46">
        <v>2008</v>
      </c>
      <c r="J2">
        <v>0</v>
      </c>
      <c r="K2">
        <v>0</v>
      </c>
      <c r="L2">
        <v>0</v>
      </c>
      <c r="M2" t="s">
        <v>88</v>
      </c>
    </row>
    <row r="3" spans="1:13" ht="15.75" customHeight="1">
      <c r="B3" t="s">
        <v>38</v>
      </c>
      <c r="C3" t="s">
        <v>39</v>
      </c>
      <c r="D3" t="s">
        <v>40</v>
      </c>
      <c r="E3" t="str">
        <f t="shared" ref="E3:E4" si="0">"BCS"</f>
        <v>BCS</v>
      </c>
      <c r="F3">
        <v>45</v>
      </c>
      <c r="G3" s="46" t="str">
        <f>IF(Tableau1[[#This Row],[ANNEE]]=CATEGORIE!$A$5,CATEGORIE!$B$5,IF(Tableau1[[#This Row],[ANNEE]]=CATEGORIE!$A$2,CATEGORIE!$B$2,IF(Tableau1[[#This Row],[ANNEE]]=CATEGORIE!$A$3,CATEGORIE!$B$3,IF(Tableau1[[#This Row],[ANNEE]]=CATEGORIE!$A$4,CATEGORIE!$B$4,IF(Tableau1[[#This Row],[ANNEE]]=CATEGORIE!$A$6,CATEGORIE!$B$6,IF(Tableau1[[#This Row],[ANNEE]]=CATEGORIE!$A$7,CATEGORIE!$B$7,IF(Tableau1[[#This Row],[ANNEE]]=CATEGORIE!$A$8,CATEGORIE!$B$8,IF(Tableau1[[#This Row],[ANNEE]]=CATEGORIE!$A$9,CATEGORIE!$B$9,IF(Tableau1[[#This Row],[ANNEE]]=CATEGORIE!$A$10,CATEGORIE!$B$10,IF(Tableau1[[#This Row],[ANNEE]]=CATEGORIE!$A$11,CATEGORIE!$B$11,IF(Tableau1[[#This Row],[ANNEE]]=CATEGORIE!$A$12,CATEGORIE!$B$12,IF(Tableau1[[#This Row],[ANNEE]]=CATEGORIE!$A$13,CATEGORIE!$B$13,IF(Tableau1[[#This Row],[ANNEE]]=CATEGORIE!$A$14,CATEGORIE!$B$14,"")))))))))))))</f>
        <v/>
      </c>
      <c r="H3" s="15"/>
      <c r="I3" s="15"/>
    </row>
    <row r="4" spans="1:13" ht="15.75" customHeight="1">
      <c r="B4" t="s">
        <v>41</v>
      </c>
      <c r="C4" t="s">
        <v>42</v>
      </c>
      <c r="D4" t="s">
        <v>43</v>
      </c>
      <c r="E4" t="str">
        <f t="shared" si="0"/>
        <v>BCS</v>
      </c>
      <c r="F4">
        <v>40</v>
      </c>
      <c r="G4" s="46" t="str">
        <f>IF(Tableau1[[#This Row],[ANNEE]]=CATEGORIE!$A$5,CATEGORIE!$B$5,IF(Tableau1[[#This Row],[ANNEE]]=CATEGORIE!$A$2,CATEGORIE!$B$2,IF(Tableau1[[#This Row],[ANNEE]]=CATEGORIE!$A$3,CATEGORIE!$B$3,IF(Tableau1[[#This Row],[ANNEE]]=CATEGORIE!$A$4,CATEGORIE!$B$4,IF(Tableau1[[#This Row],[ANNEE]]=CATEGORIE!$A$6,CATEGORIE!$B$6,IF(Tableau1[[#This Row],[ANNEE]]=CATEGORIE!$A$7,CATEGORIE!$B$7,IF(Tableau1[[#This Row],[ANNEE]]=CATEGORIE!$A$8,CATEGORIE!$B$8,IF(Tableau1[[#This Row],[ANNEE]]=CATEGORIE!$A$9,CATEGORIE!$B$9,IF(Tableau1[[#This Row],[ANNEE]]=CATEGORIE!$A$10,CATEGORIE!$B$10,IF(Tableau1[[#This Row],[ANNEE]]=CATEGORIE!$A$11,CATEGORIE!$B$11,IF(Tableau1[[#This Row],[ANNEE]]=CATEGORIE!$A$12,CATEGORIE!$B$12,IF(Tableau1[[#This Row],[ANNEE]]=CATEGORIE!$A$13,CATEGORIE!$B$13,IF(Tableau1[[#This Row],[ANNEE]]=CATEGORIE!$A$14,CATEGORIE!$B$14,"")))))))))))))</f>
        <v/>
      </c>
      <c r="H4" s="15"/>
      <c r="I4" s="15"/>
    </row>
    <row r="5" spans="1:13">
      <c r="A5" s="16"/>
      <c r="B5" s="16"/>
      <c r="C5" s="16"/>
      <c r="D5" s="16"/>
      <c r="E5" s="16" t="str">
        <f>"BCS"</f>
        <v>BCS</v>
      </c>
      <c r="F5" s="16"/>
      <c r="G5" s="46" t="str">
        <f>IF(Tableau1[[#This Row],[ANNEE]]=CATEGORIE!$A$5,CATEGORIE!$B$5,IF(Tableau1[[#This Row],[ANNEE]]=CATEGORIE!$A$2,CATEGORIE!$B$2,IF(Tableau1[[#This Row],[ANNEE]]=CATEGORIE!$A$3,CATEGORIE!$B$3,IF(Tableau1[[#This Row],[ANNEE]]=CATEGORIE!$A$4,CATEGORIE!$B$4,IF(Tableau1[[#This Row],[ANNEE]]=CATEGORIE!$A$6,CATEGORIE!$B$6,IF(Tableau1[[#This Row],[ANNEE]]=CATEGORIE!$A$7,CATEGORIE!$B$7,IF(Tableau1[[#This Row],[ANNEE]]=CATEGORIE!$A$8,CATEGORIE!$B$8,IF(Tableau1[[#This Row],[ANNEE]]=CATEGORIE!$A$9,CATEGORIE!$B$9,IF(Tableau1[[#This Row],[ANNEE]]=CATEGORIE!$A$10,CATEGORIE!$B$10,IF(Tableau1[[#This Row],[ANNEE]]=CATEGORIE!$A$11,CATEGORIE!$B$11,IF(Tableau1[[#This Row],[ANNEE]]=CATEGORIE!$A$12,CATEGORIE!$B$12,IF(Tableau1[[#This Row],[ANNEE]]=CATEGORIE!$A$13,CATEGORIE!$B$13,IF(Tableau1[[#This Row],[ANNEE]]=CATEGORIE!$A$14,CATEGORIE!$B$14,"")))))))))))))</f>
        <v/>
      </c>
      <c r="H5" s="42"/>
      <c r="I5" s="42"/>
      <c r="J5" s="16"/>
      <c r="K5" s="16"/>
      <c r="L5" s="16"/>
      <c r="M5" s="16"/>
    </row>
    <row r="6" spans="1:13">
      <c r="A6" s="16"/>
      <c r="B6" s="16"/>
      <c r="C6" s="16"/>
      <c r="D6" s="16"/>
      <c r="E6" s="16" t="str">
        <f>"BCS"</f>
        <v>BCS</v>
      </c>
      <c r="F6" s="16"/>
      <c r="G6" s="46" t="str">
        <f>IF(Tableau1[[#This Row],[ANNEE]]=CATEGORIE!$A$5,CATEGORIE!$B$5,IF(Tableau1[[#This Row],[ANNEE]]=CATEGORIE!$A$2,CATEGORIE!$B$2,IF(Tableau1[[#This Row],[ANNEE]]=CATEGORIE!$A$3,CATEGORIE!$B$3,IF(Tableau1[[#This Row],[ANNEE]]=CATEGORIE!$A$4,CATEGORIE!$B$4,IF(Tableau1[[#This Row],[ANNEE]]=CATEGORIE!$A$6,CATEGORIE!$B$6,IF(Tableau1[[#This Row],[ANNEE]]=CATEGORIE!$A$7,CATEGORIE!$B$7,IF(Tableau1[[#This Row],[ANNEE]]=CATEGORIE!$A$8,CATEGORIE!$B$8,IF(Tableau1[[#This Row],[ANNEE]]=CATEGORIE!$A$9,CATEGORIE!$B$9,IF(Tableau1[[#This Row],[ANNEE]]=CATEGORIE!$A$10,CATEGORIE!$B$10,IF(Tableau1[[#This Row],[ANNEE]]=CATEGORIE!$A$11,CATEGORIE!$B$11,IF(Tableau1[[#This Row],[ANNEE]]=CATEGORIE!$A$12,CATEGORIE!$B$12,IF(Tableau1[[#This Row],[ANNEE]]=CATEGORIE!$A$13,CATEGORIE!$B$13,IF(Tableau1[[#This Row],[ANNEE]]=CATEGORIE!$A$14,CATEGORIE!$B$14,"")))))))))))))</f>
        <v/>
      </c>
      <c r="H6" s="42"/>
      <c r="I6" s="42"/>
      <c r="J6" s="16"/>
      <c r="K6" s="16"/>
      <c r="L6" s="16"/>
      <c r="M6" s="16"/>
    </row>
    <row r="7" spans="1:13">
      <c r="A7" s="16"/>
      <c r="B7" s="16"/>
      <c r="C7" s="16"/>
      <c r="D7" s="16"/>
      <c r="E7" s="16" t="str">
        <f>"BCS"</f>
        <v>BCS</v>
      </c>
      <c r="F7" s="16"/>
      <c r="G7" s="46" t="str">
        <f>IF(Tableau1[[#This Row],[ANNEE]]=CATEGORIE!$A$5,CATEGORIE!$B$5,IF(Tableau1[[#This Row],[ANNEE]]=CATEGORIE!$A$2,CATEGORIE!$B$2,IF(Tableau1[[#This Row],[ANNEE]]=CATEGORIE!$A$3,CATEGORIE!$B$3,IF(Tableau1[[#This Row],[ANNEE]]=CATEGORIE!$A$4,CATEGORIE!$B$4,IF(Tableau1[[#This Row],[ANNEE]]=CATEGORIE!$A$6,CATEGORIE!$B$6,IF(Tableau1[[#This Row],[ANNEE]]=CATEGORIE!$A$7,CATEGORIE!$B$7,IF(Tableau1[[#This Row],[ANNEE]]=CATEGORIE!$A$8,CATEGORIE!$B$8,IF(Tableau1[[#This Row],[ANNEE]]=CATEGORIE!$A$9,CATEGORIE!$B$9,IF(Tableau1[[#This Row],[ANNEE]]=CATEGORIE!$A$10,CATEGORIE!$B$10,IF(Tableau1[[#This Row],[ANNEE]]=CATEGORIE!$A$11,CATEGORIE!$B$11,IF(Tableau1[[#This Row],[ANNEE]]=CATEGORIE!$A$12,CATEGORIE!$B$12,IF(Tableau1[[#This Row],[ANNEE]]=CATEGORIE!$A$13,CATEGORIE!$B$13,IF(Tableau1[[#This Row],[ANNEE]]=CATEGORIE!$A$14,CATEGORIE!$B$14,"")))))))))))))</f>
        <v/>
      </c>
      <c r="H7" s="42"/>
      <c r="I7" s="42"/>
      <c r="J7" s="16"/>
      <c r="K7" s="16"/>
      <c r="L7" s="16"/>
      <c r="M7" s="16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M6"/>
  <sheetViews>
    <sheetView workbookViewId="0">
      <selection activeCell="M1" sqref="M1"/>
    </sheetView>
  </sheetViews>
  <sheetFormatPr baseColWidth="10" defaultRowHeight="1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  <col min="9" max="9" width="13" customWidth="1"/>
  </cols>
  <sheetData>
    <row r="1" spans="1:13">
      <c r="A1" t="s">
        <v>65</v>
      </c>
      <c r="B1" t="s">
        <v>0</v>
      </c>
      <c r="C1" t="s">
        <v>1</v>
      </c>
      <c r="D1" t="s">
        <v>3</v>
      </c>
      <c r="E1" t="s">
        <v>59</v>
      </c>
      <c r="F1" t="s">
        <v>60</v>
      </c>
      <c r="G1" t="s">
        <v>4</v>
      </c>
      <c r="H1" t="s">
        <v>2</v>
      </c>
      <c r="I1" t="s">
        <v>229</v>
      </c>
      <c r="J1" t="s">
        <v>83</v>
      </c>
      <c r="K1" t="s">
        <v>84</v>
      </c>
      <c r="L1" t="s">
        <v>85</v>
      </c>
      <c r="M1" t="s">
        <v>344</v>
      </c>
    </row>
    <row r="2" spans="1:13">
      <c r="B2" t="s">
        <v>21</v>
      </c>
      <c r="C2" t="s">
        <v>22</v>
      </c>
      <c r="D2" t="s">
        <v>23</v>
      </c>
      <c r="E2" t="str">
        <f>"BTB"</f>
        <v>BTB</v>
      </c>
      <c r="F2">
        <v>56</v>
      </c>
      <c r="G2" s="46" t="str">
        <f>IF(Tableau2[[#This Row],[ANNEE]]=CATEGORIE!$A$5,CATEGORIE!B5,IF(Tableau2[[#This Row],[ANNEE]]=CATEGORIE!$A$2,CATEGORIE!$B$2,IF(Tableau2[[#This Row],[ANNEE]]=CATEGORIE!$A$3,CATEGORIE!$B$3,IF(Tableau2[[#This Row],[ANNEE]]=CATEGORIE!$A$4,CATEGORIE!$B$4,IF(Tableau2[[#This Row],[ANNEE]]=CATEGORIE!$A$6,CATEGORIE!$B$6,IF(Tableau2[[#This Row],[ANNEE]]=CATEGORIE!$A$7,CATEGORIE!$B$7,IF(Tableau2[[#This Row],[ANNEE]]=CATEGORIE!$A$8,CATEGORIE!$B$8,IF(Tableau2[[#This Row],[ANNEE]]=CATEGORIE!$A$9,CATEGORIE!$B$9,IF(Tableau2[[#This Row],[ANNEE]]=CATEGORIE!$A$10,CATEGORIE!$B$10,IF(Tableau2[[#This Row],[ANNEE]]=CATEGORIE!$A$11,CATEGORIE!$B$11,IF(Tableau2[[#This Row],[ANNEE]]=CATEGORIE!$A$12,CATEGORIE!$B$12,IF(Tableau2[[#This Row],[ANNEE]]=CATEGORIE!$A$13,CATEGORIE!$B$13,IF(Tableau2[[#This Row],[ANNEE]]=CATEGORIE!$A$14,CATEGORIE!$B$14,"")))))))))))))</f>
        <v>POUSSIN 4</v>
      </c>
      <c r="H2" s="15">
        <v>39672</v>
      </c>
      <c r="I2" s="46">
        <v>2008</v>
      </c>
      <c r="J2">
        <v>0</v>
      </c>
      <c r="K2">
        <v>0</v>
      </c>
      <c r="L2">
        <v>0</v>
      </c>
      <c r="M2" t="s">
        <v>88</v>
      </c>
    </row>
    <row r="3" spans="1:13">
      <c r="B3" t="s">
        <v>24</v>
      </c>
      <c r="C3" t="s">
        <v>25</v>
      </c>
      <c r="D3" t="s">
        <v>26</v>
      </c>
      <c r="E3" t="str">
        <f t="shared" ref="E3:E6" si="0">"BTB"</f>
        <v>BTB</v>
      </c>
      <c r="F3">
        <v>32</v>
      </c>
      <c r="G3" s="46" t="str">
        <f>IF(Tableau2[[#This Row],[ANNEE]]=CATEGORIE!$A$5,CATEGORIE!B6,IF(Tableau2[[#This Row],[ANNEE]]=CATEGORIE!$A$2,CATEGORIE!$B$2,IF(Tableau2[[#This Row],[ANNEE]]=CATEGORIE!$A$3,CATEGORIE!$B$3,IF(Tableau2[[#This Row],[ANNEE]]=CATEGORIE!$A$4,CATEGORIE!$B$4,IF(Tableau2[[#This Row],[ANNEE]]=CATEGORIE!$A$6,CATEGORIE!$B$6,IF(Tableau2[[#This Row],[ANNEE]]=CATEGORIE!$A$7,CATEGORIE!$B$7,IF(Tableau2[[#This Row],[ANNEE]]=CATEGORIE!$A$8,CATEGORIE!$B$8,IF(Tableau2[[#This Row],[ANNEE]]=CATEGORIE!$A$9,CATEGORIE!$B$9,IF(Tableau2[[#This Row],[ANNEE]]=CATEGORIE!$A$10,CATEGORIE!$B$10,IF(Tableau2[[#This Row],[ANNEE]]=CATEGORIE!$A$11,CATEGORIE!$B$11,IF(Tableau2[[#This Row],[ANNEE]]=CATEGORIE!$A$12,CATEGORIE!$B$12,IF(Tableau2[[#This Row],[ANNEE]]=CATEGORIE!$A$13,CATEGORIE!$B$13,IF(Tableau2[[#This Row],[ANNEE]]=CATEGORIE!$A$14,CATEGORIE!$B$14,"")))))))))))))</f>
        <v/>
      </c>
      <c r="H3" s="15"/>
      <c r="I3" s="46"/>
      <c r="M3" t="s">
        <v>88</v>
      </c>
    </row>
    <row r="4" spans="1:13">
      <c r="B4" t="s">
        <v>27</v>
      </c>
      <c r="C4" t="s">
        <v>28</v>
      </c>
      <c r="D4" t="s">
        <v>29</v>
      </c>
      <c r="E4" t="str">
        <f t="shared" si="0"/>
        <v>BTB</v>
      </c>
      <c r="F4">
        <v>41</v>
      </c>
      <c r="G4" s="46" t="str">
        <f>IF(Tableau2[[#This Row],[ANNEE]]=CATEGORIE!$A$5,CATEGORIE!B7,IF(Tableau2[[#This Row],[ANNEE]]=CATEGORIE!$A$2,CATEGORIE!$B$2,IF(Tableau2[[#This Row],[ANNEE]]=CATEGORIE!$A$3,CATEGORIE!$B$3,IF(Tableau2[[#This Row],[ANNEE]]=CATEGORIE!$A$4,CATEGORIE!$B$4,IF(Tableau2[[#This Row],[ANNEE]]=CATEGORIE!$A$6,CATEGORIE!$B$6,IF(Tableau2[[#This Row],[ANNEE]]=CATEGORIE!$A$7,CATEGORIE!$B$7,IF(Tableau2[[#This Row],[ANNEE]]=CATEGORIE!$A$8,CATEGORIE!$B$8,IF(Tableau2[[#This Row],[ANNEE]]=CATEGORIE!$A$9,CATEGORIE!$B$9,IF(Tableau2[[#This Row],[ANNEE]]=CATEGORIE!$A$10,CATEGORIE!$B$10,IF(Tableau2[[#This Row],[ANNEE]]=CATEGORIE!$A$11,CATEGORIE!$B$11,IF(Tableau2[[#This Row],[ANNEE]]=CATEGORIE!$A$12,CATEGORIE!$B$12,IF(Tableau2[[#This Row],[ANNEE]]=CATEGORIE!$A$13,CATEGORIE!$B$13,IF(Tableau2[[#This Row],[ANNEE]]=CATEGORIE!$A$14,CATEGORIE!$B$14,"")))))))))))))</f>
        <v>MINIME 1</v>
      </c>
      <c r="H4" s="15"/>
      <c r="I4" s="46">
        <v>2005</v>
      </c>
      <c r="M4" t="s">
        <v>88</v>
      </c>
    </row>
    <row r="5" spans="1:13">
      <c r="B5" t="s">
        <v>30</v>
      </c>
      <c r="C5" t="s">
        <v>15</v>
      </c>
      <c r="D5" t="s">
        <v>31</v>
      </c>
      <c r="E5" t="str">
        <f t="shared" si="0"/>
        <v>BTB</v>
      </c>
      <c r="F5">
        <v>76</v>
      </c>
      <c r="G5" s="46" t="str">
        <f>IF(Tableau2[[#This Row],[ANNEE]]=CATEGORIE!$A$5,CATEGORIE!B8,IF(Tableau2[[#This Row],[ANNEE]]=CATEGORIE!$A$2,CATEGORIE!$B$2,IF(Tableau2[[#This Row],[ANNEE]]=CATEGORIE!$A$3,CATEGORIE!$B$3,IF(Tableau2[[#This Row],[ANNEE]]=CATEGORIE!$A$4,CATEGORIE!$B$4,IF(Tableau2[[#This Row],[ANNEE]]=CATEGORIE!$A$6,CATEGORIE!$B$6,IF(Tableau2[[#This Row],[ANNEE]]=CATEGORIE!$A$7,CATEGORIE!$B$7,IF(Tableau2[[#This Row],[ANNEE]]=CATEGORIE!$A$8,CATEGORIE!$B$8,IF(Tableau2[[#This Row],[ANNEE]]=CATEGORIE!$A$9,CATEGORIE!$B$9,IF(Tableau2[[#This Row],[ANNEE]]=CATEGORIE!$A$10,CATEGORIE!$B$10,IF(Tableau2[[#This Row],[ANNEE]]=CATEGORIE!$A$11,CATEGORIE!$B$11,IF(Tableau2[[#This Row],[ANNEE]]=CATEGORIE!$A$12,CATEGORIE!$B$12,IF(Tableau2[[#This Row],[ANNEE]]=CATEGORIE!$A$13,CATEGORIE!$B$13,IF(Tableau2[[#This Row],[ANNEE]]=CATEGORIE!$A$14,CATEGORIE!$B$14,"")))))))))))))</f>
        <v/>
      </c>
      <c r="H5" s="15"/>
      <c r="I5" s="46"/>
      <c r="M5" t="s">
        <v>88</v>
      </c>
    </row>
    <row r="6" spans="1:13">
      <c r="B6" t="s">
        <v>32</v>
      </c>
      <c r="C6" t="s">
        <v>33</v>
      </c>
      <c r="D6" t="s">
        <v>34</v>
      </c>
      <c r="E6" t="str">
        <f t="shared" si="0"/>
        <v>BTB</v>
      </c>
      <c r="F6">
        <v>51</v>
      </c>
      <c r="G6" s="46" t="str">
        <f>IF(Tableau2[[#This Row],[ANNEE]]=CATEGORIE!$A$5,CATEGORIE!B9,IF(Tableau2[[#This Row],[ANNEE]]=CATEGORIE!$A$2,CATEGORIE!$B$2,IF(Tableau2[[#This Row],[ANNEE]]=CATEGORIE!$A$3,CATEGORIE!$B$3,IF(Tableau2[[#This Row],[ANNEE]]=CATEGORIE!$A$4,CATEGORIE!$B$4,IF(Tableau2[[#This Row],[ANNEE]]=CATEGORIE!$A$6,CATEGORIE!$B$6,IF(Tableau2[[#This Row],[ANNEE]]=CATEGORIE!$A$7,CATEGORIE!$B$7,IF(Tableau2[[#This Row],[ANNEE]]=CATEGORIE!$A$8,CATEGORIE!$B$8,IF(Tableau2[[#This Row],[ANNEE]]=CATEGORIE!$A$9,CATEGORIE!$B$9,IF(Tableau2[[#This Row],[ANNEE]]=CATEGORIE!$A$10,CATEGORIE!$B$10,IF(Tableau2[[#This Row],[ANNEE]]=CATEGORIE!$A$11,CATEGORIE!$B$11,IF(Tableau2[[#This Row],[ANNEE]]=CATEGORIE!$A$12,CATEGORIE!$B$12,IF(Tableau2[[#This Row],[ANNEE]]=CATEGORIE!$A$13,CATEGORIE!$B$13,IF(Tableau2[[#This Row],[ANNEE]]=CATEGORIE!$A$14,CATEGORIE!$B$14,"")))))))))))))</f>
        <v/>
      </c>
      <c r="H6" s="15"/>
      <c r="I6" s="46"/>
      <c r="M6" t="s">
        <v>87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M28"/>
  <sheetViews>
    <sheetView workbookViewId="0">
      <selection activeCell="M1" sqref="M1"/>
    </sheetView>
  </sheetViews>
  <sheetFormatPr baseColWidth="10" defaultRowHeight="1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  <col min="9" max="9" width="12.7109375" customWidth="1"/>
  </cols>
  <sheetData>
    <row r="1" spans="1:13">
      <c r="A1" t="s">
        <v>65</v>
      </c>
      <c r="B1" t="s">
        <v>0</v>
      </c>
      <c r="C1" t="s">
        <v>1</v>
      </c>
      <c r="D1" t="s">
        <v>3</v>
      </c>
      <c r="E1" t="s">
        <v>59</v>
      </c>
      <c r="F1" t="s">
        <v>60</v>
      </c>
      <c r="G1" t="s">
        <v>4</v>
      </c>
      <c r="H1" t="s">
        <v>2</v>
      </c>
      <c r="I1" t="s">
        <v>229</v>
      </c>
      <c r="J1" t="s">
        <v>83</v>
      </c>
      <c r="K1" t="s">
        <v>84</v>
      </c>
      <c r="L1" t="s">
        <v>85</v>
      </c>
      <c r="M1" s="32" t="s">
        <v>344</v>
      </c>
    </row>
    <row r="2" spans="1:13">
      <c r="A2" t="s">
        <v>64</v>
      </c>
      <c r="B2" s="43" t="s">
        <v>86</v>
      </c>
      <c r="C2" t="s">
        <v>45</v>
      </c>
      <c r="D2" t="s">
        <v>44</v>
      </c>
      <c r="E2" t="str">
        <f t="shared" ref="E2:E24" si="0">"IDRON"</f>
        <v>IDRON</v>
      </c>
      <c r="F2">
        <v>69</v>
      </c>
      <c r="G2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>CADET 2</v>
      </c>
      <c r="H2" s="15">
        <v>37543</v>
      </c>
      <c r="I2" s="46">
        <v>2002</v>
      </c>
      <c r="J2">
        <v>7</v>
      </c>
      <c r="L2" s="32"/>
      <c r="M2" s="32" t="s">
        <v>87</v>
      </c>
    </row>
    <row r="3" spans="1:13">
      <c r="A3" t="s">
        <v>64</v>
      </c>
      <c r="B3" s="43" t="s">
        <v>46</v>
      </c>
      <c r="C3" t="s">
        <v>28</v>
      </c>
      <c r="E3" t="str">
        <f t="shared" si="0"/>
        <v>IDRON</v>
      </c>
      <c r="F3">
        <v>46</v>
      </c>
      <c r="G3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>CADET 1</v>
      </c>
      <c r="H3" s="15">
        <v>37696</v>
      </c>
      <c r="I3" s="46">
        <v>2003</v>
      </c>
      <c r="J3">
        <v>36</v>
      </c>
      <c r="L3" s="32"/>
      <c r="M3" s="32" t="s">
        <v>88</v>
      </c>
    </row>
    <row r="4" spans="1:13">
      <c r="A4" s="16" t="s">
        <v>64</v>
      </c>
      <c r="B4" s="44" t="s">
        <v>89</v>
      </c>
      <c r="C4" s="16" t="s">
        <v>90</v>
      </c>
      <c r="D4" s="16"/>
      <c r="E4" s="16" t="str">
        <f t="shared" si="0"/>
        <v>IDRON</v>
      </c>
      <c r="F4" s="16">
        <v>30</v>
      </c>
      <c r="G4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>POUSSIN 4</v>
      </c>
      <c r="H4" s="42">
        <v>39804</v>
      </c>
      <c r="I4" s="45">
        <v>2008</v>
      </c>
      <c r="J4">
        <v>66</v>
      </c>
      <c r="L4" s="32"/>
      <c r="M4" s="32" t="s">
        <v>88</v>
      </c>
    </row>
    <row r="5" spans="1:13">
      <c r="A5" s="16" t="s">
        <v>64</v>
      </c>
      <c r="B5" s="44" t="s">
        <v>92</v>
      </c>
      <c r="C5" s="16" t="s">
        <v>93</v>
      </c>
      <c r="D5" s="16"/>
      <c r="E5" s="16" t="str">
        <f t="shared" si="0"/>
        <v>IDRON</v>
      </c>
      <c r="F5" s="16">
        <v>45</v>
      </c>
      <c r="G5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>CADET 1</v>
      </c>
      <c r="H5" s="42">
        <v>37818</v>
      </c>
      <c r="I5" s="45">
        <v>2003</v>
      </c>
      <c r="J5">
        <v>0</v>
      </c>
      <c r="L5" s="32"/>
      <c r="M5" s="32" t="s">
        <v>88</v>
      </c>
    </row>
    <row r="6" spans="1:13">
      <c r="A6" s="16" t="s">
        <v>64</v>
      </c>
      <c r="B6" s="44" t="s">
        <v>94</v>
      </c>
      <c r="C6" s="16" t="s">
        <v>95</v>
      </c>
      <c r="D6" s="16"/>
      <c r="E6" s="16" t="str">
        <f t="shared" si="0"/>
        <v>IDRON</v>
      </c>
      <c r="F6" s="16">
        <v>54</v>
      </c>
      <c r="G6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>CADET 2</v>
      </c>
      <c r="H6" s="42">
        <v>37563</v>
      </c>
      <c r="I6" s="45">
        <v>2002</v>
      </c>
      <c r="J6">
        <v>30</v>
      </c>
      <c r="L6" s="32"/>
      <c r="M6" s="32" t="s">
        <v>88</v>
      </c>
    </row>
    <row r="7" spans="1:13">
      <c r="A7" s="16" t="s">
        <v>64</v>
      </c>
      <c r="B7" s="44" t="s">
        <v>96</v>
      </c>
      <c r="C7" s="16" t="s">
        <v>97</v>
      </c>
      <c r="D7" s="16"/>
      <c r="E7" s="16" t="str">
        <f t="shared" si="0"/>
        <v>IDRON</v>
      </c>
      <c r="F7" s="16">
        <v>55</v>
      </c>
      <c r="G7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>MINIME 1</v>
      </c>
      <c r="H7" s="42">
        <v>38435</v>
      </c>
      <c r="I7" s="45">
        <v>2005</v>
      </c>
      <c r="J7">
        <v>6</v>
      </c>
      <c r="L7" s="32"/>
      <c r="M7" s="32" t="s">
        <v>88</v>
      </c>
    </row>
    <row r="8" spans="1:13">
      <c r="A8" s="16" t="s">
        <v>64</v>
      </c>
      <c r="B8" s="44" t="s">
        <v>98</v>
      </c>
      <c r="C8" s="16" t="s">
        <v>36</v>
      </c>
      <c r="D8" s="16"/>
      <c r="E8" s="16" t="str">
        <f t="shared" si="0"/>
        <v>IDRON</v>
      </c>
      <c r="F8" s="16">
        <v>76</v>
      </c>
      <c r="G8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>CADET 1</v>
      </c>
      <c r="H8" s="42">
        <v>37872</v>
      </c>
      <c r="I8" s="45">
        <v>2003</v>
      </c>
      <c r="J8">
        <v>0</v>
      </c>
      <c r="L8" s="32"/>
      <c r="M8" s="32" t="s">
        <v>88</v>
      </c>
    </row>
    <row r="9" spans="1:13">
      <c r="A9" s="16" t="s">
        <v>64</v>
      </c>
      <c r="B9" s="44" t="s">
        <v>99</v>
      </c>
      <c r="C9" s="16" t="s">
        <v>100</v>
      </c>
      <c r="D9" s="16"/>
      <c r="E9" s="16" t="str">
        <f t="shared" si="0"/>
        <v>IDRON</v>
      </c>
      <c r="F9" s="16">
        <v>35</v>
      </c>
      <c r="G9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>BENJAMIN1</v>
      </c>
      <c r="H9" s="42">
        <v>39132</v>
      </c>
      <c r="I9" s="45">
        <v>2007</v>
      </c>
      <c r="J9">
        <v>0</v>
      </c>
      <c r="L9" s="32"/>
      <c r="M9" s="32" t="s">
        <v>88</v>
      </c>
    </row>
    <row r="10" spans="1:13">
      <c r="A10" s="16" t="s">
        <v>64</v>
      </c>
      <c r="B10" s="44" t="s">
        <v>101</v>
      </c>
      <c r="C10" s="16" t="s">
        <v>102</v>
      </c>
      <c r="D10" s="16"/>
      <c r="E10" s="16" t="str">
        <f t="shared" si="0"/>
        <v>IDRON</v>
      </c>
      <c r="F10" s="16">
        <v>45</v>
      </c>
      <c r="G10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>POUSSIN 4</v>
      </c>
      <c r="H10" s="42">
        <v>39530</v>
      </c>
      <c r="I10" s="45">
        <v>2008</v>
      </c>
      <c r="J10">
        <v>0</v>
      </c>
      <c r="L10" s="32"/>
      <c r="M10" s="32" t="s">
        <v>88</v>
      </c>
    </row>
    <row r="11" spans="1:13">
      <c r="A11" s="16" t="s">
        <v>64</v>
      </c>
      <c r="B11" s="44" t="s">
        <v>103</v>
      </c>
      <c r="C11" s="16" t="s">
        <v>104</v>
      </c>
      <c r="D11" s="16"/>
      <c r="E11" s="16" t="str">
        <f t="shared" si="0"/>
        <v>IDRON</v>
      </c>
      <c r="F11" s="42"/>
      <c r="G11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>BENJAMIN2</v>
      </c>
      <c r="H11" s="42">
        <v>38879</v>
      </c>
      <c r="I11" s="45">
        <v>2006</v>
      </c>
      <c r="J11">
        <v>0</v>
      </c>
      <c r="L11" s="32"/>
      <c r="M11" s="32" t="s">
        <v>88</v>
      </c>
    </row>
    <row r="12" spans="1:13">
      <c r="A12" s="16" t="s">
        <v>64</v>
      </c>
      <c r="B12" s="44" t="s">
        <v>103</v>
      </c>
      <c r="C12" s="16" t="s">
        <v>106</v>
      </c>
      <c r="D12" s="16"/>
      <c r="E12" s="16" t="str">
        <f t="shared" si="0"/>
        <v>IDRON</v>
      </c>
      <c r="F12" s="16"/>
      <c r="G12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>POUSSIN 4</v>
      </c>
      <c r="H12" s="42">
        <v>39478</v>
      </c>
      <c r="I12" s="45">
        <v>2008</v>
      </c>
      <c r="J12">
        <v>0</v>
      </c>
      <c r="L12" s="32"/>
      <c r="M12" s="32" t="s">
        <v>88</v>
      </c>
    </row>
    <row r="13" spans="1:13">
      <c r="A13" s="16" t="s">
        <v>64</v>
      </c>
      <c r="B13" s="44" t="s">
        <v>107</v>
      </c>
      <c r="C13" s="16" t="s">
        <v>108</v>
      </c>
      <c r="D13" s="16"/>
      <c r="E13" s="16" t="str">
        <f t="shared" si="0"/>
        <v>IDRON</v>
      </c>
      <c r="F13" s="16"/>
      <c r="G13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>POUSSIN 2</v>
      </c>
      <c r="H13" s="42">
        <v>40315</v>
      </c>
      <c r="I13" s="45">
        <v>2010</v>
      </c>
      <c r="J13">
        <v>0</v>
      </c>
      <c r="L13" s="32"/>
      <c r="M13" s="32" t="s">
        <v>88</v>
      </c>
    </row>
    <row r="14" spans="1:13">
      <c r="A14" s="16" t="s">
        <v>64</v>
      </c>
      <c r="B14" s="44" t="s">
        <v>109</v>
      </c>
      <c r="C14" s="16" t="s">
        <v>110</v>
      </c>
      <c r="D14" s="16"/>
      <c r="E14" s="16" t="str">
        <f t="shared" si="0"/>
        <v>IDRON</v>
      </c>
      <c r="F14" s="16"/>
      <c r="G14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>POUSSIN 4</v>
      </c>
      <c r="H14" s="42">
        <v>39724</v>
      </c>
      <c r="I14" s="45">
        <v>2008</v>
      </c>
      <c r="J14">
        <v>0</v>
      </c>
      <c r="L14" s="32"/>
      <c r="M14" s="32" t="s">
        <v>88</v>
      </c>
    </row>
    <row r="15" spans="1:13">
      <c r="A15" s="16" t="s">
        <v>64</v>
      </c>
      <c r="B15" s="44" t="s">
        <v>111</v>
      </c>
      <c r="C15" s="16" t="s">
        <v>112</v>
      </c>
      <c r="D15" s="16"/>
      <c r="E15" s="16" t="str">
        <f t="shared" si="0"/>
        <v>IDRON</v>
      </c>
      <c r="F15" s="16"/>
      <c r="G15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>POUSSIN 1</v>
      </c>
      <c r="H15" s="42">
        <v>40733</v>
      </c>
      <c r="I15" s="45">
        <v>2011</v>
      </c>
      <c r="J15">
        <v>0</v>
      </c>
      <c r="L15" s="32"/>
      <c r="M15" s="32" t="s">
        <v>87</v>
      </c>
    </row>
    <row r="16" spans="1:13">
      <c r="A16" s="16" t="s">
        <v>64</v>
      </c>
      <c r="B16" s="44" t="s">
        <v>107</v>
      </c>
      <c r="C16" s="16" t="s">
        <v>113</v>
      </c>
      <c r="D16" s="16"/>
      <c r="E16" s="16" t="str">
        <f t="shared" si="0"/>
        <v>IDRON</v>
      </c>
      <c r="F16" s="16">
        <v>26</v>
      </c>
      <c r="G16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>POUSSIN 4</v>
      </c>
      <c r="H16" s="42">
        <v>39744</v>
      </c>
      <c r="I16" s="45">
        <v>2008</v>
      </c>
      <c r="J16">
        <v>0</v>
      </c>
      <c r="L16" s="32"/>
      <c r="M16" s="32" t="s">
        <v>87</v>
      </c>
    </row>
    <row r="17" spans="1:13">
      <c r="A17" s="16" t="s">
        <v>64</v>
      </c>
      <c r="B17" s="44" t="s">
        <v>114</v>
      </c>
      <c r="C17" s="16" t="s">
        <v>115</v>
      </c>
      <c r="D17" s="16"/>
      <c r="E17" s="16" t="str">
        <f t="shared" si="0"/>
        <v>IDRON</v>
      </c>
      <c r="F17" s="16">
        <v>35</v>
      </c>
      <c r="G17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/>
      </c>
      <c r="H17" s="42"/>
      <c r="I17" s="45"/>
      <c r="J17">
        <v>0</v>
      </c>
      <c r="L17" s="32"/>
      <c r="M17" s="32" t="s">
        <v>87</v>
      </c>
    </row>
    <row r="18" spans="1:13">
      <c r="A18" s="16" t="s">
        <v>64</v>
      </c>
      <c r="B18" s="44" t="s">
        <v>116</v>
      </c>
      <c r="C18" s="16" t="s">
        <v>117</v>
      </c>
      <c r="D18" s="16"/>
      <c r="E18" s="16" t="str">
        <f t="shared" si="0"/>
        <v>IDRON</v>
      </c>
      <c r="F18" s="16">
        <v>25</v>
      </c>
      <c r="G18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/>
      </c>
      <c r="H18" s="42"/>
      <c r="I18" s="45"/>
      <c r="J18">
        <v>0</v>
      </c>
      <c r="L18" s="32"/>
      <c r="M18" s="32" t="s">
        <v>87</v>
      </c>
    </row>
    <row r="19" spans="1:13">
      <c r="A19" s="16" t="s">
        <v>64</v>
      </c>
      <c r="B19" s="44" t="s">
        <v>116</v>
      </c>
      <c r="C19" s="16" t="s">
        <v>118</v>
      </c>
      <c r="D19" s="16"/>
      <c r="E19" s="16" t="str">
        <f t="shared" si="0"/>
        <v>IDRON</v>
      </c>
      <c r="F19" s="16">
        <v>50</v>
      </c>
      <c r="G19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>CADET 1</v>
      </c>
      <c r="H19" s="42">
        <v>37678</v>
      </c>
      <c r="I19" s="45">
        <v>2003</v>
      </c>
      <c r="J19">
        <v>0</v>
      </c>
      <c r="L19" s="32"/>
      <c r="M19" s="32" t="s">
        <v>87</v>
      </c>
    </row>
    <row r="20" spans="1:13">
      <c r="A20" s="16" t="s">
        <v>64</v>
      </c>
      <c r="B20" s="44" t="s">
        <v>119</v>
      </c>
      <c r="C20" s="16" t="s">
        <v>120</v>
      </c>
      <c r="D20" s="16"/>
      <c r="E20" s="16" t="str">
        <f t="shared" si="0"/>
        <v>IDRON</v>
      </c>
      <c r="F20" s="16">
        <v>66</v>
      </c>
      <c r="G20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>CADET 2</v>
      </c>
      <c r="H20" s="42">
        <v>37589</v>
      </c>
      <c r="I20" s="45">
        <v>2002</v>
      </c>
      <c r="J20">
        <v>0</v>
      </c>
      <c r="L20" s="32"/>
      <c r="M20" s="32" t="s">
        <v>87</v>
      </c>
    </row>
    <row r="21" spans="1:13">
      <c r="A21" s="16" t="s">
        <v>64</v>
      </c>
      <c r="B21" s="44" t="s">
        <v>121</v>
      </c>
      <c r="C21" s="16" t="s">
        <v>122</v>
      </c>
      <c r="D21" s="16"/>
      <c r="E21" s="16" t="str">
        <f t="shared" si="0"/>
        <v>IDRON</v>
      </c>
      <c r="F21" s="16">
        <v>55</v>
      </c>
      <c r="G21" t="str">
        <f>IF(Tableau311[[#This Row],[ANNEE]]=CATEGORIE!$A$11,CATEGORIE!$B$11,IF(Tableau311[[#This Row],[ANNEE]]=CATEGORIE!$A$2,CATEGORIE!$B$2,IF(Tableau311[[#This Row],[ANNEE]]=CATEGORIE!$A$3,CATEGORIE!$B$3,IF(Tableau311[[#This Row],[ANNEE]]=CATEGORIE!$A$4,CATEGORIE!$B$4,IF(Tableau311[[#This Row],[ANNEE]]=CATEGORIE!$A$5,CATEGORIE!$B$5,IF(Tableau311[[#This Row],[ANNEE]]=CATEGORIE!$A$6,CATEGORIE!$B$6,IF(Tableau311[[#This Row],[ANNEE]]=CATEGORIE!$A$7,CATEGORIE!$B$7,IF(Tableau311[[#This Row],[ANNEE]]=CATEGORIE!$A$8,CATEGORIE!$B$8,IF(Tableau311[[#This Row],[ANNEE]]=CATEGORIE!$A$9,CATEGORIE!$B$9,IF(Tableau311[[#This Row],[ANNEE]]=CATEGORIE!$A$10,CATEGORIE!$B$10,IF(Tableau311[[#This Row],[ANNEE]]=CATEGORIE!$A$12,CATEGORIE!$B$12,IF(Tableau311[[#This Row],[ANNEE]]=CATEGORIE!$A$13,CATEGORIE!$B$13,IF(Tableau311[[#This Row],[ANNEE]]=CATEGORIE!$A$14,CATEGORIE!$B$14,"")))))))))))))</f>
        <v>CADET 2</v>
      </c>
      <c r="H21" s="42">
        <v>37452</v>
      </c>
      <c r="I21" s="45">
        <v>2002</v>
      </c>
      <c r="J21">
        <v>7</v>
      </c>
      <c r="L21" s="32"/>
      <c r="M21" s="32" t="s">
        <v>87</v>
      </c>
    </row>
    <row r="22" spans="1:13">
      <c r="A22" s="16" t="s">
        <v>64</v>
      </c>
      <c r="B22" s="44" t="s">
        <v>123</v>
      </c>
      <c r="C22" s="16" t="s">
        <v>122</v>
      </c>
      <c r="D22" s="16"/>
      <c r="E22" s="16" t="str">
        <f t="shared" si="0"/>
        <v>IDRON</v>
      </c>
      <c r="F22" s="16">
        <v>69</v>
      </c>
      <c r="G22" s="16" t="s">
        <v>124</v>
      </c>
      <c r="H22" s="42">
        <v>33282</v>
      </c>
      <c r="I22" s="45">
        <v>1991</v>
      </c>
      <c r="K22">
        <v>1</v>
      </c>
      <c r="L22" s="32"/>
      <c r="M22" s="32" t="s">
        <v>87</v>
      </c>
    </row>
    <row r="23" spans="1:13">
      <c r="A23" s="16" t="s">
        <v>64</v>
      </c>
      <c r="B23" s="44" t="s">
        <v>125</v>
      </c>
      <c r="C23" s="16" t="s">
        <v>126</v>
      </c>
      <c r="D23" s="16"/>
      <c r="E23" s="16" t="str">
        <f t="shared" si="0"/>
        <v>IDRON</v>
      </c>
      <c r="F23" s="16">
        <v>64</v>
      </c>
      <c r="G23" s="16" t="s">
        <v>124</v>
      </c>
      <c r="H23" s="42">
        <v>33083</v>
      </c>
      <c r="I23" s="46">
        <v>1990</v>
      </c>
      <c r="K23">
        <v>10</v>
      </c>
      <c r="L23" s="32"/>
      <c r="M23" s="32" t="s">
        <v>87</v>
      </c>
    </row>
    <row r="24" spans="1:13">
      <c r="A24" s="16" t="s">
        <v>64</v>
      </c>
      <c r="B24" s="44" t="s">
        <v>127</v>
      </c>
      <c r="C24" s="16" t="s">
        <v>128</v>
      </c>
      <c r="D24" s="16"/>
      <c r="E24" s="16" t="str">
        <f t="shared" si="0"/>
        <v>IDRON</v>
      </c>
      <c r="F24" s="16">
        <v>72</v>
      </c>
      <c r="G24" s="16" t="s">
        <v>124</v>
      </c>
      <c r="H24" s="42">
        <v>19</v>
      </c>
      <c r="I24" s="46">
        <v>1998</v>
      </c>
      <c r="K24">
        <v>35</v>
      </c>
      <c r="L24" s="32"/>
      <c r="M24" s="32" t="s">
        <v>88</v>
      </c>
    </row>
    <row r="25" spans="1:13">
      <c r="A25" s="16" t="s">
        <v>64</v>
      </c>
      <c r="B25" s="44" t="s">
        <v>129</v>
      </c>
      <c r="C25" s="16" t="s">
        <v>130</v>
      </c>
      <c r="D25" s="16"/>
      <c r="E25" s="16" t="s">
        <v>66</v>
      </c>
      <c r="F25" s="16">
        <v>75</v>
      </c>
      <c r="G25" s="16" t="s">
        <v>124</v>
      </c>
      <c r="H25" s="42">
        <v>24</v>
      </c>
      <c r="I25" s="45">
        <v>1993</v>
      </c>
      <c r="K25">
        <v>0</v>
      </c>
      <c r="L25" s="32"/>
      <c r="M25" s="32" t="s">
        <v>88</v>
      </c>
    </row>
    <row r="26" spans="1:13">
      <c r="A26" s="16" t="s">
        <v>64</v>
      </c>
      <c r="B26" s="44" t="s">
        <v>131</v>
      </c>
      <c r="C26" s="16" t="s">
        <v>132</v>
      </c>
      <c r="D26" s="16"/>
      <c r="E26" s="16" t="str">
        <f>"IDRON"</f>
        <v>IDRON</v>
      </c>
      <c r="F26" s="16">
        <v>98</v>
      </c>
      <c r="G26" s="16" t="s">
        <v>133</v>
      </c>
      <c r="H26" s="42">
        <v>30</v>
      </c>
      <c r="I26" s="45">
        <v>1987</v>
      </c>
      <c r="K26">
        <v>10</v>
      </c>
      <c r="L26" s="32" t="s">
        <v>134</v>
      </c>
      <c r="M26" s="32" t="s">
        <v>88</v>
      </c>
    </row>
    <row r="27" spans="1:13">
      <c r="A27" s="16"/>
      <c r="B27" s="41"/>
      <c r="C27" s="16"/>
      <c r="D27" s="16"/>
      <c r="E27" s="16" t="str">
        <f>"IDRON"</f>
        <v>IDRON</v>
      </c>
      <c r="F27" s="16"/>
      <c r="G27" s="16"/>
      <c r="H27" s="42"/>
      <c r="I27" s="45"/>
      <c r="L27" s="32"/>
      <c r="M27" s="32"/>
    </row>
    <row r="28" spans="1:13">
      <c r="A28" s="16"/>
      <c r="B28" s="41"/>
      <c r="C28" s="16"/>
      <c r="D28" s="16"/>
      <c r="E28" s="16"/>
      <c r="F28" s="16"/>
      <c r="G28" s="16"/>
      <c r="H28" s="42"/>
      <c r="I28" s="42"/>
      <c r="M28" s="32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M37"/>
  <sheetViews>
    <sheetView workbookViewId="0">
      <selection activeCell="M1" sqref="M1"/>
    </sheetView>
  </sheetViews>
  <sheetFormatPr baseColWidth="10" defaultRowHeight="1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  <col min="9" max="9" width="13.140625" customWidth="1"/>
  </cols>
  <sheetData>
    <row r="1" spans="1:13">
      <c r="A1" t="s">
        <v>65</v>
      </c>
      <c r="B1" t="s">
        <v>0</v>
      </c>
      <c r="C1" t="s">
        <v>1</v>
      </c>
      <c r="D1" t="s">
        <v>3</v>
      </c>
      <c r="E1" t="s">
        <v>59</v>
      </c>
      <c r="F1" t="s">
        <v>60</v>
      </c>
      <c r="G1" t="s">
        <v>4</v>
      </c>
      <c r="H1" t="s">
        <v>2</v>
      </c>
      <c r="I1" t="s">
        <v>229</v>
      </c>
      <c r="J1" t="s">
        <v>83</v>
      </c>
      <c r="K1" t="s">
        <v>84</v>
      </c>
      <c r="L1" t="s">
        <v>85</v>
      </c>
      <c r="M1" t="s">
        <v>344</v>
      </c>
    </row>
    <row r="2" spans="1:13">
      <c r="A2" t="s">
        <v>64</v>
      </c>
      <c r="B2" s="43" t="s">
        <v>47</v>
      </c>
      <c r="C2" t="s">
        <v>15</v>
      </c>
      <c r="D2" t="s">
        <v>48</v>
      </c>
      <c r="E2" t="str">
        <f>"ACT"</f>
        <v>ACT</v>
      </c>
      <c r="F2">
        <v>62</v>
      </c>
      <c r="G2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/>
      </c>
      <c r="H2" s="15"/>
      <c r="I2" s="15"/>
      <c r="J2">
        <v>3</v>
      </c>
      <c r="K2">
        <v>0</v>
      </c>
      <c r="L2">
        <v>0</v>
      </c>
      <c r="M2" t="s">
        <v>88</v>
      </c>
    </row>
    <row r="3" spans="1:13">
      <c r="B3" t="s">
        <v>49</v>
      </c>
      <c r="C3" t="s">
        <v>50</v>
      </c>
      <c r="D3" t="s">
        <v>51</v>
      </c>
      <c r="E3" t="str">
        <f t="shared" ref="E3:E6" si="0">"ACT"</f>
        <v>ACT</v>
      </c>
      <c r="F3">
        <v>58</v>
      </c>
      <c r="G3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/>
      </c>
      <c r="H3" s="15"/>
      <c r="I3" s="15"/>
      <c r="M3" t="s">
        <v>88</v>
      </c>
    </row>
    <row r="4" spans="1:13">
      <c r="B4" t="s">
        <v>52</v>
      </c>
      <c r="C4" t="s">
        <v>53</v>
      </c>
      <c r="D4" t="s">
        <v>54</v>
      </c>
      <c r="E4" t="str">
        <f t="shared" si="0"/>
        <v>ACT</v>
      </c>
      <c r="F4">
        <v>49</v>
      </c>
      <c r="G4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/>
      </c>
      <c r="H4" s="15"/>
      <c r="I4" s="15"/>
      <c r="M4" t="s">
        <v>87</v>
      </c>
    </row>
    <row r="5" spans="1:13">
      <c r="A5" t="s">
        <v>64</v>
      </c>
      <c r="B5" s="43" t="s">
        <v>55</v>
      </c>
      <c r="C5" t="s">
        <v>25</v>
      </c>
      <c r="D5" t="s">
        <v>56</v>
      </c>
      <c r="E5" t="str">
        <f t="shared" si="0"/>
        <v>ACT</v>
      </c>
      <c r="F5">
        <v>75</v>
      </c>
      <c r="G5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/>
      </c>
      <c r="H5" s="15"/>
      <c r="I5" s="15"/>
      <c r="J5">
        <v>5</v>
      </c>
      <c r="M5" t="s">
        <v>88</v>
      </c>
    </row>
    <row r="6" spans="1:13">
      <c r="A6" t="s">
        <v>64</v>
      </c>
      <c r="B6" s="43" t="s">
        <v>57</v>
      </c>
      <c r="C6" t="s">
        <v>15</v>
      </c>
      <c r="D6" t="s">
        <v>58</v>
      </c>
      <c r="E6" t="str">
        <f t="shared" si="0"/>
        <v>ACT</v>
      </c>
      <c r="F6">
        <v>48</v>
      </c>
      <c r="G6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CADET 1</v>
      </c>
      <c r="H6" s="15">
        <v>37629</v>
      </c>
      <c r="I6" s="46">
        <v>2003</v>
      </c>
      <c r="J6">
        <v>5</v>
      </c>
      <c r="M6" t="s">
        <v>88</v>
      </c>
    </row>
    <row r="7" spans="1:13">
      <c r="A7" s="16" t="s">
        <v>64</v>
      </c>
      <c r="B7" s="44" t="s">
        <v>135</v>
      </c>
      <c r="C7" s="16" t="s">
        <v>36</v>
      </c>
      <c r="D7" s="16"/>
      <c r="E7" s="16" t="str">
        <f t="shared" ref="E7:E37" si="1">"ACT"</f>
        <v>ACT</v>
      </c>
      <c r="F7" s="16">
        <v>65</v>
      </c>
      <c r="G7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BENJAMIN2</v>
      </c>
      <c r="H7" s="42">
        <v>38855</v>
      </c>
      <c r="I7" s="46">
        <v>2006</v>
      </c>
      <c r="M7" t="s">
        <v>88</v>
      </c>
    </row>
    <row r="8" spans="1:13">
      <c r="A8" s="16" t="s">
        <v>64</v>
      </c>
      <c r="B8" s="44" t="s">
        <v>136</v>
      </c>
      <c r="C8" s="16" t="s">
        <v>137</v>
      </c>
      <c r="D8" s="16" t="s">
        <v>243</v>
      </c>
      <c r="E8" s="16" t="str">
        <f t="shared" si="1"/>
        <v>ACT</v>
      </c>
      <c r="F8" s="16">
        <v>39</v>
      </c>
      <c r="G8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POUSSIN 4</v>
      </c>
      <c r="H8" s="42">
        <v>39723</v>
      </c>
      <c r="I8" s="46">
        <v>2008</v>
      </c>
      <c r="J8">
        <v>1</v>
      </c>
      <c r="M8" t="s">
        <v>88</v>
      </c>
    </row>
    <row r="9" spans="1:13">
      <c r="A9" s="16" t="s">
        <v>64</v>
      </c>
      <c r="B9" s="44" t="s">
        <v>138</v>
      </c>
      <c r="C9" s="16" t="s">
        <v>139</v>
      </c>
      <c r="D9" s="16"/>
      <c r="E9" s="16" t="str">
        <f t="shared" si="1"/>
        <v>ACT</v>
      </c>
      <c r="F9" s="16">
        <v>48</v>
      </c>
      <c r="G9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MINIME 1</v>
      </c>
      <c r="H9" s="42">
        <v>38669</v>
      </c>
      <c r="I9" s="46">
        <v>2005</v>
      </c>
      <c r="J9">
        <v>0</v>
      </c>
      <c r="M9" t="s">
        <v>88</v>
      </c>
    </row>
    <row r="10" spans="1:13">
      <c r="A10" s="16" t="s">
        <v>64</v>
      </c>
      <c r="B10" s="44" t="s">
        <v>140</v>
      </c>
      <c r="C10" s="16" t="s">
        <v>141</v>
      </c>
      <c r="D10" s="16" t="s">
        <v>244</v>
      </c>
      <c r="E10" s="16" t="str">
        <f t="shared" si="1"/>
        <v>ACT</v>
      </c>
      <c r="F10" s="16">
        <v>38</v>
      </c>
      <c r="G10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MINIME 1</v>
      </c>
      <c r="H10" s="42">
        <v>38369</v>
      </c>
      <c r="I10" s="46">
        <v>2005</v>
      </c>
      <c r="J10">
        <v>0</v>
      </c>
      <c r="M10" t="s">
        <v>88</v>
      </c>
    </row>
    <row r="11" spans="1:13">
      <c r="A11" s="16" t="s">
        <v>64</v>
      </c>
      <c r="B11" s="44" t="s">
        <v>142</v>
      </c>
      <c r="C11" s="16" t="s">
        <v>143</v>
      </c>
      <c r="D11" s="16"/>
      <c r="E11" s="16" t="str">
        <f t="shared" si="1"/>
        <v>ACT</v>
      </c>
      <c r="F11" s="16">
        <v>42</v>
      </c>
      <c r="G11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MINIME 1</v>
      </c>
      <c r="H11" s="42">
        <v>38363</v>
      </c>
      <c r="I11" s="46">
        <v>2005</v>
      </c>
      <c r="J11">
        <v>0</v>
      </c>
      <c r="M11" t="s">
        <v>87</v>
      </c>
    </row>
    <row r="12" spans="1:13">
      <c r="A12" s="16" t="s">
        <v>64</v>
      </c>
      <c r="B12" s="44" t="s">
        <v>142</v>
      </c>
      <c r="C12" s="16" t="s">
        <v>144</v>
      </c>
      <c r="D12" s="16"/>
      <c r="E12" s="16" t="str">
        <f t="shared" si="1"/>
        <v>ACT</v>
      </c>
      <c r="F12" s="16">
        <v>35</v>
      </c>
      <c r="G12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BENJAMIN2</v>
      </c>
      <c r="H12" s="42">
        <v>38920</v>
      </c>
      <c r="I12" s="46">
        <v>2006</v>
      </c>
      <c r="J12">
        <v>0</v>
      </c>
      <c r="M12" t="s">
        <v>88</v>
      </c>
    </row>
    <row r="13" spans="1:13">
      <c r="A13" s="16" t="s">
        <v>64</v>
      </c>
      <c r="B13" s="44" t="s">
        <v>145</v>
      </c>
      <c r="C13" s="16" t="s">
        <v>146</v>
      </c>
      <c r="D13" s="16"/>
      <c r="E13" s="16" t="str">
        <f t="shared" si="1"/>
        <v>ACT</v>
      </c>
      <c r="F13" s="16">
        <v>54</v>
      </c>
      <c r="G13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MINIME 2</v>
      </c>
      <c r="H13" s="42">
        <v>38216</v>
      </c>
      <c r="I13" s="46">
        <v>2004</v>
      </c>
      <c r="J13">
        <v>0</v>
      </c>
      <c r="M13" t="s">
        <v>88</v>
      </c>
    </row>
    <row r="14" spans="1:13">
      <c r="A14" s="16" t="s">
        <v>64</v>
      </c>
      <c r="B14" s="44" t="s">
        <v>147</v>
      </c>
      <c r="C14" s="16" t="s">
        <v>148</v>
      </c>
      <c r="D14" s="16"/>
      <c r="E14" s="16" t="str">
        <f t="shared" si="1"/>
        <v>ACT</v>
      </c>
      <c r="F14" s="16">
        <v>55</v>
      </c>
      <c r="G14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CADET 2</v>
      </c>
      <c r="H14" s="42">
        <v>37280</v>
      </c>
      <c r="I14" s="46">
        <v>2002</v>
      </c>
      <c r="J14">
        <v>5</v>
      </c>
      <c r="M14" t="s">
        <v>87</v>
      </c>
    </row>
    <row r="15" spans="1:13">
      <c r="A15" s="16" t="s">
        <v>64</v>
      </c>
      <c r="B15" s="44" t="s">
        <v>149</v>
      </c>
      <c r="C15" s="16" t="s">
        <v>150</v>
      </c>
      <c r="D15" s="16"/>
      <c r="E15" s="16" t="str">
        <f t="shared" si="1"/>
        <v>ACT</v>
      </c>
      <c r="F15" s="16">
        <v>60</v>
      </c>
      <c r="G15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MINIME 2</v>
      </c>
      <c r="H15" s="42">
        <v>38159</v>
      </c>
      <c r="I15" s="46">
        <v>2004</v>
      </c>
      <c r="J15">
        <v>0</v>
      </c>
      <c r="M15" t="s">
        <v>87</v>
      </c>
    </row>
    <row r="16" spans="1:13">
      <c r="A16" s="16" t="s">
        <v>64</v>
      </c>
      <c r="B16" s="44" t="s">
        <v>151</v>
      </c>
      <c r="C16" s="16" t="s">
        <v>152</v>
      </c>
      <c r="D16" s="16" t="s">
        <v>245</v>
      </c>
      <c r="E16" s="16" t="str">
        <f t="shared" si="1"/>
        <v>ACT</v>
      </c>
      <c r="F16" s="16">
        <v>48</v>
      </c>
      <c r="G16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CADET 2</v>
      </c>
      <c r="H16" s="62">
        <v>15</v>
      </c>
      <c r="I16" s="46">
        <v>2002</v>
      </c>
      <c r="J16">
        <v>2</v>
      </c>
      <c r="M16" t="s">
        <v>88</v>
      </c>
    </row>
    <row r="17" spans="1:13">
      <c r="A17" s="16" t="s">
        <v>64</v>
      </c>
      <c r="B17" s="44" t="s">
        <v>153</v>
      </c>
      <c r="C17" s="16" t="s">
        <v>154</v>
      </c>
      <c r="D17" s="16"/>
      <c r="E17" s="16" t="str">
        <f t="shared" si="1"/>
        <v>ACT</v>
      </c>
      <c r="F17" s="16">
        <v>48</v>
      </c>
      <c r="G17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MINIME 1</v>
      </c>
      <c r="H17" s="62">
        <v>12</v>
      </c>
      <c r="I17" s="46">
        <v>2005</v>
      </c>
      <c r="J17">
        <v>3</v>
      </c>
      <c r="M17" t="s">
        <v>88</v>
      </c>
    </row>
    <row r="18" spans="1:13">
      <c r="A18" s="16" t="s">
        <v>64</v>
      </c>
      <c r="B18" s="44" t="s">
        <v>155</v>
      </c>
      <c r="C18" s="16" t="s">
        <v>156</v>
      </c>
      <c r="D18" s="16"/>
      <c r="E18" s="16" t="str">
        <f t="shared" si="1"/>
        <v>ACT</v>
      </c>
      <c r="F18" s="16">
        <v>38</v>
      </c>
      <c r="G18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BENJAMIN2</v>
      </c>
      <c r="H18" s="62">
        <v>11</v>
      </c>
      <c r="I18" s="46">
        <v>2006</v>
      </c>
      <c r="J18">
        <v>0</v>
      </c>
      <c r="M18" t="s">
        <v>88</v>
      </c>
    </row>
    <row r="19" spans="1:13">
      <c r="A19" s="16" t="s">
        <v>64</v>
      </c>
      <c r="B19" s="44" t="s">
        <v>50</v>
      </c>
      <c r="C19" s="16" t="s">
        <v>49</v>
      </c>
      <c r="D19" s="16"/>
      <c r="E19" s="16" t="str">
        <f t="shared" si="1"/>
        <v>ACT</v>
      </c>
      <c r="F19" s="16">
        <v>64</v>
      </c>
      <c r="G19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CADET 1</v>
      </c>
      <c r="H19" s="62">
        <v>14</v>
      </c>
      <c r="I19" s="46">
        <v>2003</v>
      </c>
      <c r="J19">
        <v>4</v>
      </c>
      <c r="M19" t="s">
        <v>88</v>
      </c>
    </row>
    <row r="20" spans="1:13">
      <c r="A20" s="16" t="s">
        <v>64</v>
      </c>
      <c r="B20" s="44" t="s">
        <v>157</v>
      </c>
      <c r="C20" s="16" t="s">
        <v>158</v>
      </c>
      <c r="D20" s="16"/>
      <c r="E20" s="16" t="str">
        <f t="shared" si="1"/>
        <v>ACT</v>
      </c>
      <c r="F20" s="16">
        <v>33</v>
      </c>
      <c r="G20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POUSSIN 2</v>
      </c>
      <c r="H20" s="42">
        <v>40411</v>
      </c>
      <c r="I20" s="46">
        <v>2010</v>
      </c>
      <c r="J20">
        <v>1</v>
      </c>
      <c r="M20" t="s">
        <v>88</v>
      </c>
    </row>
    <row r="21" spans="1:13">
      <c r="A21" s="16" t="s">
        <v>64</v>
      </c>
      <c r="B21" s="44" t="s">
        <v>159</v>
      </c>
      <c r="C21" s="16" t="s">
        <v>160</v>
      </c>
      <c r="D21" s="16"/>
      <c r="E21" s="16" t="str">
        <f t="shared" si="1"/>
        <v>ACT</v>
      </c>
      <c r="F21" s="16">
        <v>55</v>
      </c>
      <c r="G21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BENJAMIN2</v>
      </c>
      <c r="H21" s="42">
        <v>38864</v>
      </c>
      <c r="I21" s="46">
        <v>2006</v>
      </c>
      <c r="J21">
        <v>0</v>
      </c>
      <c r="M21" t="s">
        <v>88</v>
      </c>
    </row>
    <row r="22" spans="1:13">
      <c r="A22" s="16" t="s">
        <v>64</v>
      </c>
      <c r="B22" s="44" t="s">
        <v>161</v>
      </c>
      <c r="C22" s="16" t="s">
        <v>162</v>
      </c>
      <c r="D22" s="16" t="s">
        <v>246</v>
      </c>
      <c r="E22" s="16" t="str">
        <f t="shared" si="1"/>
        <v>ACT</v>
      </c>
      <c r="F22" s="16">
        <v>75</v>
      </c>
      <c r="G22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JUNIOR 1</v>
      </c>
      <c r="H22" s="42">
        <v>37042</v>
      </c>
      <c r="I22" s="46">
        <v>2001</v>
      </c>
      <c r="J22">
        <v>1</v>
      </c>
      <c r="M22" t="s">
        <v>88</v>
      </c>
    </row>
    <row r="23" spans="1:13">
      <c r="A23" s="16" t="s">
        <v>64</v>
      </c>
      <c r="B23" s="44" t="s">
        <v>161</v>
      </c>
      <c r="C23" s="16" t="s">
        <v>163</v>
      </c>
      <c r="D23" s="16" t="s">
        <v>247</v>
      </c>
      <c r="E23" s="16" t="str">
        <f t="shared" si="1"/>
        <v>ACT</v>
      </c>
      <c r="F23" s="16">
        <v>80</v>
      </c>
      <c r="G23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CADET 2</v>
      </c>
      <c r="H23" s="42">
        <v>37612</v>
      </c>
      <c r="I23" s="46">
        <v>2002</v>
      </c>
      <c r="J23">
        <v>1</v>
      </c>
      <c r="M23" t="s">
        <v>88</v>
      </c>
    </row>
    <row r="24" spans="1:13">
      <c r="A24" s="16" t="s">
        <v>64</v>
      </c>
      <c r="B24" s="44" t="s">
        <v>164</v>
      </c>
      <c r="C24" s="16" t="s">
        <v>165</v>
      </c>
      <c r="D24" s="16" t="s">
        <v>248</v>
      </c>
      <c r="E24" s="16" t="str">
        <f t="shared" si="1"/>
        <v>ACT</v>
      </c>
      <c r="F24" s="16">
        <v>65</v>
      </c>
      <c r="G24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CADET 1</v>
      </c>
      <c r="H24" s="42">
        <v>37768</v>
      </c>
      <c r="I24" s="46">
        <v>2003</v>
      </c>
      <c r="J24">
        <v>1</v>
      </c>
      <c r="M24" t="s">
        <v>88</v>
      </c>
    </row>
    <row r="25" spans="1:13">
      <c r="A25" s="16" t="s">
        <v>64</v>
      </c>
      <c r="B25" s="44" t="s">
        <v>166</v>
      </c>
      <c r="C25" s="16" t="s">
        <v>167</v>
      </c>
      <c r="D25" s="16"/>
      <c r="E25" s="16" t="str">
        <f t="shared" si="1"/>
        <v>ACT</v>
      </c>
      <c r="F25" s="16">
        <v>95</v>
      </c>
      <c r="G25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MINIME 2</v>
      </c>
      <c r="H25" s="42">
        <v>38189</v>
      </c>
      <c r="I25" s="46">
        <v>2004</v>
      </c>
      <c r="J25">
        <v>0</v>
      </c>
      <c r="M25" t="s">
        <v>88</v>
      </c>
    </row>
    <row r="26" spans="1:13">
      <c r="A26" s="16" t="s">
        <v>64</v>
      </c>
      <c r="B26" s="44" t="s">
        <v>168</v>
      </c>
      <c r="C26" s="16" t="s">
        <v>169</v>
      </c>
      <c r="D26" s="16"/>
      <c r="E26" s="16" t="str">
        <f t="shared" si="1"/>
        <v>ACT</v>
      </c>
      <c r="F26" s="16">
        <v>35</v>
      </c>
      <c r="G26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BENJAMIN2</v>
      </c>
      <c r="H26" s="42">
        <v>39060</v>
      </c>
      <c r="I26" s="46">
        <v>2006</v>
      </c>
      <c r="J26">
        <v>0</v>
      </c>
      <c r="M26" t="s">
        <v>88</v>
      </c>
    </row>
    <row r="27" spans="1:13">
      <c r="A27" s="16" t="s">
        <v>64</v>
      </c>
      <c r="B27" s="44" t="s">
        <v>170</v>
      </c>
      <c r="C27" s="16" t="s">
        <v>171</v>
      </c>
      <c r="D27" s="16"/>
      <c r="E27" s="16" t="str">
        <f t="shared" si="1"/>
        <v>ACT</v>
      </c>
      <c r="F27" s="16">
        <v>32</v>
      </c>
      <c r="G27" t="str">
        <f>IF(Tableau412[[#This Row],[ANNEE]]=CATEGORIE!$A$2,CATEGORIE!$B$2,IF(Tableau412[[#This Row],[ANNEE]]=CATEGORIE!$A$3,CATEGORIE!$B$3,IF(Tableau412[[#This Row],[ANNEE]]=CATEGORIE!$A$4,CATEGORIE!$B$4,IF(Tableau412[[#This Row],[ANNEE]]=CATEGORIE!$A$5,CATEGORIE!$B$5,IF(Tableau412[[#This Row],[ANNEE]]=CATEGORIE!$A$6,CATEGORIE!$B$6,IF(Tableau412[[#This Row],[ANNEE]]=CATEGORIE!$A$6,CATEGORIE!$B$6,IF(Tableau412[[#This Row],[ANNEE]]=CATEGORIE!$A$7,CATEGORIE!$B$7,IF(Tableau412[[#This Row],[ANNEE]]=CATEGORIE!$A$8,CATEGORIE!$B$8,IF(Tableau412[[#This Row],[ANNEE]]=CATEGORIE!$A$9,CATEGORIE!$B$9,IF(Tableau412[[#This Row],[ANNEE]]=CATEGORIE!$A$10,CATEGORIE!$B$10,IF(Tableau412[[#This Row],[ANNEE]]=CATEGORIE!$A$11,CATEGORIE!$B$11,IF(Tableau412[[#This Row],[ANNEE]]=CATEGORIE!$A$12,CATEGORIE!$B$12,IF(Tableau412[[#This Row],[ANNEE]]=CATEGORIE!$A$13,CATEGORIE!$B$13,IF(Tableau412[[#This Row],[ANNEE]]=CATEGORIE!$A$14,CATEGORIE!$B$14,""))))))))))))))</f>
        <v>POUSSIN 4</v>
      </c>
      <c r="H27" s="42">
        <v>39756</v>
      </c>
      <c r="I27" s="46">
        <v>2008</v>
      </c>
      <c r="J27">
        <v>0</v>
      </c>
      <c r="M27" t="s">
        <v>87</v>
      </c>
    </row>
    <row r="28" spans="1:13">
      <c r="A28" s="16" t="s">
        <v>64</v>
      </c>
      <c r="B28" s="44" t="s">
        <v>207</v>
      </c>
      <c r="C28" s="16" t="s">
        <v>208</v>
      </c>
      <c r="D28" s="16"/>
      <c r="E28" s="16" t="str">
        <f t="shared" si="1"/>
        <v>ACT</v>
      </c>
      <c r="F28" s="16">
        <v>72</v>
      </c>
      <c r="G28" s="16" t="s">
        <v>124</v>
      </c>
      <c r="H28" s="42" t="s">
        <v>213</v>
      </c>
      <c r="I28" s="46">
        <v>1997</v>
      </c>
      <c r="J28" s="16"/>
      <c r="K28" s="16">
        <v>10</v>
      </c>
      <c r="L28" s="16"/>
      <c r="M28" s="16" t="s">
        <v>88</v>
      </c>
    </row>
    <row r="29" spans="1:13">
      <c r="A29" s="16" t="s">
        <v>64</v>
      </c>
      <c r="B29" s="44" t="s">
        <v>209</v>
      </c>
      <c r="C29" s="16" t="s">
        <v>210</v>
      </c>
      <c r="D29" s="16"/>
      <c r="E29" s="16" t="str">
        <f t="shared" si="1"/>
        <v>ACT</v>
      </c>
      <c r="F29" s="16">
        <v>64</v>
      </c>
      <c r="G29" s="16" t="s">
        <v>124</v>
      </c>
      <c r="H29" s="42" t="s">
        <v>194</v>
      </c>
      <c r="I29" s="65">
        <v>2001</v>
      </c>
      <c r="J29" s="16"/>
      <c r="K29" s="16">
        <v>0</v>
      </c>
      <c r="L29" s="16"/>
      <c r="M29" s="16" t="s">
        <v>88</v>
      </c>
    </row>
    <row r="30" spans="1:13">
      <c r="A30" s="16" t="s">
        <v>64</v>
      </c>
      <c r="B30" s="44" t="s">
        <v>211</v>
      </c>
      <c r="C30" s="16" t="s">
        <v>212</v>
      </c>
      <c r="D30" s="16"/>
      <c r="E30" s="16" t="str">
        <f t="shared" si="1"/>
        <v>ACT</v>
      </c>
      <c r="F30" s="16">
        <v>75</v>
      </c>
      <c r="G30" s="16" t="s">
        <v>124</v>
      </c>
      <c r="H30" s="42" t="s">
        <v>214</v>
      </c>
      <c r="I30" s="46">
        <v>1991</v>
      </c>
      <c r="J30" s="16"/>
      <c r="K30" s="16">
        <v>0</v>
      </c>
      <c r="L30" s="16"/>
      <c r="M30" s="16" t="s">
        <v>88</v>
      </c>
    </row>
    <row r="31" spans="1:13">
      <c r="A31" s="16" t="s">
        <v>64</v>
      </c>
      <c r="B31" s="44" t="s">
        <v>216</v>
      </c>
      <c r="C31" s="16" t="s">
        <v>215</v>
      </c>
      <c r="D31" s="16"/>
      <c r="E31" s="16" t="str">
        <f t="shared" si="1"/>
        <v>ACT</v>
      </c>
      <c r="F31" s="16">
        <v>60</v>
      </c>
      <c r="G31" s="16" t="s">
        <v>124</v>
      </c>
      <c r="H31" s="42" t="s">
        <v>217</v>
      </c>
      <c r="I31" s="65">
        <v>2000</v>
      </c>
      <c r="J31" s="16"/>
      <c r="K31" s="16">
        <v>0</v>
      </c>
      <c r="L31" s="16"/>
      <c r="M31" s="16" t="s">
        <v>88</v>
      </c>
    </row>
    <row r="32" spans="1:13">
      <c r="A32" s="16" t="s">
        <v>64</v>
      </c>
      <c r="B32" s="44" t="s">
        <v>218</v>
      </c>
      <c r="C32" s="16" t="s">
        <v>219</v>
      </c>
      <c r="D32" s="16"/>
      <c r="E32" s="16" t="str">
        <f t="shared" si="1"/>
        <v>ACT</v>
      </c>
      <c r="F32" s="16">
        <v>72</v>
      </c>
      <c r="G32" s="16" t="s">
        <v>124</v>
      </c>
      <c r="H32" s="42" t="s">
        <v>220</v>
      </c>
      <c r="I32" s="46">
        <v>1993</v>
      </c>
      <c r="J32" s="16"/>
      <c r="K32" s="16">
        <v>13</v>
      </c>
      <c r="L32" s="16"/>
      <c r="M32" s="16" t="s">
        <v>88</v>
      </c>
    </row>
    <row r="33" spans="1:13">
      <c r="A33" s="16" t="s">
        <v>64</v>
      </c>
      <c r="B33" s="44" t="s">
        <v>221</v>
      </c>
      <c r="C33" s="16" t="s">
        <v>222</v>
      </c>
      <c r="D33" s="16"/>
      <c r="E33" s="16" t="str">
        <f t="shared" si="1"/>
        <v>ACT</v>
      </c>
      <c r="F33" s="16">
        <v>69</v>
      </c>
      <c r="G33" s="16" t="s">
        <v>124</v>
      </c>
      <c r="H33" s="42" t="s">
        <v>194</v>
      </c>
      <c r="I33" s="65">
        <v>2001</v>
      </c>
      <c r="J33" s="16"/>
      <c r="K33" s="16">
        <v>1</v>
      </c>
      <c r="L33" s="16"/>
      <c r="M33" s="16" t="s">
        <v>88</v>
      </c>
    </row>
    <row r="34" spans="1:13">
      <c r="A34" s="16" t="s">
        <v>64</v>
      </c>
      <c r="B34" s="44"/>
      <c r="C34" s="16" t="s">
        <v>223</v>
      </c>
      <c r="D34" s="16"/>
      <c r="E34" s="16" t="str">
        <f t="shared" si="1"/>
        <v>ACT</v>
      </c>
      <c r="F34" s="16">
        <v>81</v>
      </c>
      <c r="G34" s="16" t="s">
        <v>124</v>
      </c>
      <c r="H34" s="42" t="s">
        <v>194</v>
      </c>
      <c r="I34" s="65">
        <v>2001</v>
      </c>
      <c r="J34" s="16"/>
      <c r="K34" s="16">
        <v>0</v>
      </c>
      <c r="L34" s="16"/>
      <c r="M34" s="16" t="s">
        <v>88</v>
      </c>
    </row>
    <row r="35" spans="1:13">
      <c r="A35" s="16" t="s">
        <v>64</v>
      </c>
      <c r="B35" s="44"/>
      <c r="C35" s="16" t="s">
        <v>15</v>
      </c>
      <c r="D35" s="16"/>
      <c r="E35" s="16" t="str">
        <f t="shared" si="1"/>
        <v>ACT</v>
      </c>
      <c r="F35" s="16">
        <v>60</v>
      </c>
      <c r="G35" s="16" t="s">
        <v>124</v>
      </c>
      <c r="H35" s="42">
        <v>31017</v>
      </c>
      <c r="I35" s="46">
        <v>1984</v>
      </c>
      <c r="J35" s="16"/>
      <c r="K35" s="16">
        <v>3</v>
      </c>
      <c r="L35" s="16"/>
      <c r="M35" s="16" t="s">
        <v>88</v>
      </c>
    </row>
    <row r="36" spans="1:13">
      <c r="A36" s="16" t="s">
        <v>64</v>
      </c>
      <c r="B36" s="44"/>
      <c r="C36" s="16" t="s">
        <v>224</v>
      </c>
      <c r="D36" s="16"/>
      <c r="E36" s="16" t="str">
        <f t="shared" si="1"/>
        <v>ACT</v>
      </c>
      <c r="F36" s="16">
        <v>70</v>
      </c>
      <c r="G36" s="16" t="s">
        <v>124</v>
      </c>
      <c r="H36" s="42" t="s">
        <v>214</v>
      </c>
      <c r="I36" s="46">
        <v>1991</v>
      </c>
      <c r="J36" s="16"/>
      <c r="K36" s="16">
        <v>2</v>
      </c>
      <c r="L36" s="16"/>
      <c r="M36" s="16" t="s">
        <v>88</v>
      </c>
    </row>
    <row r="37" spans="1:13">
      <c r="A37" s="16" t="s">
        <v>64</v>
      </c>
      <c r="B37" s="44" t="s">
        <v>225</v>
      </c>
      <c r="C37" s="16" t="s">
        <v>226</v>
      </c>
      <c r="D37" s="16"/>
      <c r="E37" s="16" t="str">
        <f t="shared" si="1"/>
        <v>ACT</v>
      </c>
      <c r="F37" s="16">
        <v>63</v>
      </c>
      <c r="G37" s="16" t="s">
        <v>227</v>
      </c>
      <c r="H37" s="42" t="s">
        <v>228</v>
      </c>
      <c r="I37" s="46">
        <v>1989</v>
      </c>
      <c r="J37" s="16"/>
      <c r="K37" s="16"/>
      <c r="L37" s="16"/>
      <c r="M37" s="16" t="s">
        <v>88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M2"/>
  <sheetViews>
    <sheetView workbookViewId="0">
      <selection activeCell="M1" sqref="M1"/>
    </sheetView>
  </sheetViews>
  <sheetFormatPr baseColWidth="10" defaultRowHeight="15"/>
  <cols>
    <col min="1" max="1" width="11.5703125" customWidth="1"/>
    <col min="3" max="3" width="11" customWidth="1"/>
    <col min="4" max="4" width="19" bestFit="1" customWidth="1"/>
    <col min="7" max="7" width="13" customWidth="1"/>
    <col min="8" max="8" width="21" customWidth="1"/>
    <col min="9" max="9" width="13" customWidth="1"/>
  </cols>
  <sheetData>
    <row r="1" spans="1:13">
      <c r="A1" t="s">
        <v>65</v>
      </c>
      <c r="B1" t="s">
        <v>0</v>
      </c>
      <c r="C1" t="s">
        <v>1</v>
      </c>
      <c r="D1" t="s">
        <v>3</v>
      </c>
      <c r="E1" t="s">
        <v>59</v>
      </c>
      <c r="F1" t="s">
        <v>60</v>
      </c>
      <c r="G1" t="s">
        <v>4</v>
      </c>
      <c r="H1" t="s">
        <v>2</v>
      </c>
      <c r="I1" t="s">
        <v>229</v>
      </c>
      <c r="J1" t="s">
        <v>83</v>
      </c>
      <c r="K1" t="s">
        <v>84</v>
      </c>
      <c r="L1" t="s">
        <v>85</v>
      </c>
      <c r="M1" t="s">
        <v>344</v>
      </c>
    </row>
    <row r="2" spans="1:13">
      <c r="G2" t="str">
        <f>IF([ANNEE]=CATEGORIE!$A$2,CATEGORIE!$B$2,IF([ANNEE]=CATEGORIE!$A$3,CATEGORIE!$B$3,IF([ANNEE]=CATEGORIE!$A$4,CATEGORIE!$B$4,IF([ANNEE]=CATEGORIE!$A$5,CATEGORIE!$B$5,IF([ANNEE]=CATEGORIE!$A$6,CATEGORIE!$B$6,IF([ANNEE]=CATEGORIE!$A$7,CATEGORIE!$B$7,IF([ANNEE]=CATEGORIE!$A$8,CATEGORIE!$B$8,IF([ANNEE]=CATEGORIE!$A$9,CATEGORIE!$B$9,IF([ANNEE]=CATEGORIE!$A$10,CATEGORIE!$B$10,IF([ANNEE]=CATEGORIE!$A$11,CATEGORIE!$B$11,IF([ANNEE]=CATEGORIE!$A$12,CATEGORIE!$B$12,IF([ANNEE]=CATEGORIE!$A$13,CATEGORIE!$B$13,IF([ANNEE]=CATEGORIE!$A$14,CATEGORIE!$B$14,"")))))))))))))</f>
        <v/>
      </c>
      <c r="H2" s="15"/>
      <c r="I2" s="15"/>
      <c r="J2">
        <v>0</v>
      </c>
      <c r="K2">
        <v>0</v>
      </c>
      <c r="L2">
        <v>0</v>
      </c>
      <c r="M2">
        <v>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1:L3"/>
  <sheetViews>
    <sheetView workbookViewId="0">
      <selection activeCell="L1" sqref="L1"/>
    </sheetView>
  </sheetViews>
  <sheetFormatPr baseColWidth="10" defaultRowHeight="15"/>
  <cols>
    <col min="1" max="1" width="11.5703125" customWidth="1"/>
    <col min="3" max="3" width="11" customWidth="1"/>
    <col min="4" max="4" width="12.42578125" customWidth="1"/>
    <col min="7" max="7" width="13" customWidth="1"/>
    <col min="8" max="8" width="21" customWidth="1"/>
  </cols>
  <sheetData>
    <row r="1" spans="1:12">
      <c r="A1" t="s">
        <v>65</v>
      </c>
      <c r="B1" t="s">
        <v>0</v>
      </c>
      <c r="C1" t="s">
        <v>1</v>
      </c>
      <c r="D1" t="s">
        <v>3</v>
      </c>
      <c r="E1" t="s">
        <v>59</v>
      </c>
      <c r="F1" t="s">
        <v>5</v>
      </c>
      <c r="G1" t="s">
        <v>4</v>
      </c>
      <c r="H1" t="s">
        <v>2</v>
      </c>
      <c r="I1" t="s">
        <v>83</v>
      </c>
      <c r="J1" t="s">
        <v>84</v>
      </c>
      <c r="K1" t="s">
        <v>85</v>
      </c>
      <c r="L1" t="s">
        <v>344</v>
      </c>
    </row>
    <row r="2" spans="1:12">
      <c r="A2" s="16"/>
      <c r="B2" s="16"/>
      <c r="C2" s="16"/>
      <c r="D2" s="16"/>
      <c r="E2" s="45" t="str">
        <f>"AUCH"</f>
        <v>AUCH</v>
      </c>
      <c r="F2" s="16"/>
      <c r="G2" s="16"/>
      <c r="H2" s="42"/>
      <c r="I2">
        <v>0</v>
      </c>
      <c r="J2">
        <v>0</v>
      </c>
      <c r="K2">
        <v>0</v>
      </c>
      <c r="L2">
        <v>0</v>
      </c>
    </row>
    <row r="3" spans="1:12">
      <c r="A3" s="16">
        <v>0</v>
      </c>
      <c r="B3" s="16"/>
      <c r="C3" s="16"/>
      <c r="D3" s="16"/>
      <c r="E3" s="45" t="str">
        <f>"AUCH"</f>
        <v>AUCH</v>
      </c>
      <c r="F3" s="16"/>
      <c r="G3" s="16"/>
      <c r="H3" s="42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/>
  <dimension ref="A1:L6"/>
  <sheetViews>
    <sheetView workbookViewId="0">
      <selection activeCell="L1" sqref="L1"/>
    </sheetView>
  </sheetViews>
  <sheetFormatPr baseColWidth="10" defaultRowHeight="1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</cols>
  <sheetData>
    <row r="1" spans="1:12">
      <c r="A1" t="s">
        <v>65</v>
      </c>
      <c r="B1" t="s">
        <v>0</v>
      </c>
      <c r="C1" t="s">
        <v>1</v>
      </c>
      <c r="D1" t="s">
        <v>3</v>
      </c>
      <c r="E1" t="s">
        <v>59</v>
      </c>
      <c r="F1" t="s">
        <v>5</v>
      </c>
      <c r="G1" t="s">
        <v>4</v>
      </c>
      <c r="H1" t="s">
        <v>2</v>
      </c>
      <c r="I1" t="s">
        <v>83</v>
      </c>
      <c r="J1" t="s">
        <v>84</v>
      </c>
      <c r="K1" t="s">
        <v>85</v>
      </c>
      <c r="L1" t="s">
        <v>344</v>
      </c>
    </row>
    <row r="2" spans="1:12">
      <c r="B2" t="s">
        <v>6</v>
      </c>
      <c r="C2" t="s">
        <v>7</v>
      </c>
      <c r="D2" t="s">
        <v>17</v>
      </c>
      <c r="E2" t="str">
        <f>"CAHORS"</f>
        <v>CAHORS</v>
      </c>
      <c r="F2">
        <v>58</v>
      </c>
      <c r="H2" s="15"/>
      <c r="I2">
        <v>0</v>
      </c>
      <c r="J2">
        <v>0</v>
      </c>
      <c r="K2">
        <v>0</v>
      </c>
      <c r="L2" t="s">
        <v>88</v>
      </c>
    </row>
    <row r="3" spans="1:12">
      <c r="B3" t="s">
        <v>8</v>
      </c>
      <c r="C3" t="s">
        <v>9</v>
      </c>
      <c r="D3" t="s">
        <v>10</v>
      </c>
      <c r="E3" t="str">
        <f t="shared" ref="E3:E6" si="0">"CAHORS"</f>
        <v>CAHORS</v>
      </c>
      <c r="F3">
        <v>49</v>
      </c>
      <c r="H3" s="15"/>
    </row>
    <row r="4" spans="1:12">
      <c r="B4" t="s">
        <v>11</v>
      </c>
      <c r="C4" t="s">
        <v>12</v>
      </c>
      <c r="D4" t="s">
        <v>13</v>
      </c>
      <c r="E4" t="str">
        <f t="shared" si="0"/>
        <v>CAHORS</v>
      </c>
      <c r="F4">
        <v>62</v>
      </c>
      <c r="H4" s="15"/>
    </row>
    <row r="5" spans="1:12">
      <c r="B5" t="s">
        <v>14</v>
      </c>
      <c r="C5" t="s">
        <v>15</v>
      </c>
      <c r="D5" t="s">
        <v>16</v>
      </c>
      <c r="E5" t="str">
        <f t="shared" si="0"/>
        <v>CAHORS</v>
      </c>
      <c r="F5">
        <v>76</v>
      </c>
      <c r="H5" s="15"/>
    </row>
    <row r="6" spans="1:12">
      <c r="B6" t="s">
        <v>18</v>
      </c>
      <c r="C6" t="s">
        <v>19</v>
      </c>
      <c r="D6" t="s">
        <v>20</v>
      </c>
      <c r="E6" t="str">
        <f t="shared" si="0"/>
        <v>CAHORS</v>
      </c>
      <c r="F6">
        <v>40</v>
      </c>
      <c r="H6" s="15"/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8"/>
  <dimension ref="A1:M18"/>
  <sheetViews>
    <sheetView workbookViewId="0">
      <selection activeCell="M1" sqref="M1"/>
    </sheetView>
  </sheetViews>
  <sheetFormatPr baseColWidth="10" defaultRowHeight="15"/>
  <cols>
    <col min="1" max="1" width="11.5703125" customWidth="1"/>
    <col min="4" max="4" width="12.42578125" customWidth="1"/>
    <col min="7" max="7" width="13" customWidth="1"/>
    <col min="8" max="8" width="21" customWidth="1"/>
    <col min="9" max="9" width="12.85546875" customWidth="1"/>
  </cols>
  <sheetData>
    <row r="1" spans="1:13">
      <c r="A1" t="s">
        <v>65</v>
      </c>
      <c r="B1" t="s">
        <v>0</v>
      </c>
      <c r="C1" t="s">
        <v>1</v>
      </c>
      <c r="D1" t="s">
        <v>3</v>
      </c>
      <c r="E1" t="s">
        <v>59</v>
      </c>
      <c r="F1" t="s">
        <v>5</v>
      </c>
      <c r="G1" t="s">
        <v>4</v>
      </c>
      <c r="H1" t="s">
        <v>2</v>
      </c>
      <c r="I1" t="s">
        <v>229</v>
      </c>
      <c r="J1" t="s">
        <v>83</v>
      </c>
      <c r="K1" t="s">
        <v>84</v>
      </c>
      <c r="L1" t="s">
        <v>85</v>
      </c>
      <c r="M1" t="s">
        <v>344</v>
      </c>
    </row>
    <row r="2" spans="1:13">
      <c r="A2" t="s">
        <v>64</v>
      </c>
      <c r="B2" s="43" t="s">
        <v>172</v>
      </c>
      <c r="C2" t="s">
        <v>173</v>
      </c>
      <c r="E2" t="str">
        <f t="shared" ref="E2:E18" si="0">"BCT"</f>
        <v>BCT</v>
      </c>
      <c r="F2">
        <v>45</v>
      </c>
      <c r="G2" t="str">
        <f>IF(Tableau813[[#This Row],[ANNEE]]=CATEGORIE!$A$2,CATEGORIE!$B$2,IF(Tableau813[[#This Row],[ANNEE]]=CATEGORIE!$A$3,CATEGORIE!$B$3,IF(Tableau813[[#This Row],[ANNEE]]=CATEGORIE!$A$4,CATEGORIE!$B$4,IF(Tableau813[[#This Row],[ANNEE]]=CATEGORIE!$A$5,CATEGORIE!$B$5,IF(Tableau813[[#This Row],[ANNEE]]=CATEGORIE!$A$6,CATEGORIE!$B$6,IF(Tableau813[[#This Row],[ANNEE]]=CATEGORIE!$A$7,CATEGORIE!$B$7,IF(Tableau813[[#This Row],[ANNEE]]=CATEGORIE!$A$8,CATEGORIE!$B$8,IF(Tableau813[[#This Row],[ANNEE]]=CATEGORIE!$A$9,CATEGORIE!$B$9,IF(Tableau813[[#This Row],[ANNEE]]=CATEGORIE!$A$10,CATEGORIE!$B$10,IF(Tableau813[[#This Row],[ANNEE]]=CATEGORIE!$A$11,CATEGORIE!$B$11,IF(Tableau813[[#This Row],[ANNEE]]=CATEGORIE!$A$12,CATEGORIE!$B$12,IF(Tableau813[[#This Row],[ANNEE]]=CATEGORIE!$A$13,CATEGORIE!$B$13,IF(Tableau813[[#This Row],[ANNEE]]=CATEGORIE!$A$14,CATEGORIE!$B$14,"")))))))))))))</f>
        <v>MINIME 1</v>
      </c>
      <c r="H2" s="15">
        <v>38566</v>
      </c>
      <c r="I2" s="46">
        <v>2005</v>
      </c>
      <c r="J2">
        <v>3</v>
      </c>
      <c r="M2" t="s">
        <v>88</v>
      </c>
    </row>
    <row r="3" spans="1:13">
      <c r="A3" t="s">
        <v>64</v>
      </c>
      <c r="B3" s="44" t="s">
        <v>174</v>
      </c>
      <c r="C3" s="16" t="s">
        <v>9</v>
      </c>
      <c r="D3" s="16"/>
      <c r="E3" s="45" t="str">
        <f t="shared" si="0"/>
        <v>BCT</v>
      </c>
      <c r="F3" s="16">
        <v>40</v>
      </c>
      <c r="G3" t="str">
        <f>IF(Tableau813[[#This Row],[ANNEE]]=CATEGORIE!$A$2,CATEGORIE!$B$2,IF(Tableau813[[#This Row],[ANNEE]]=CATEGORIE!$A$3,CATEGORIE!$B$3,IF(Tableau813[[#This Row],[ANNEE]]=CATEGORIE!$A$4,CATEGORIE!$B$4,IF(Tableau813[[#This Row],[ANNEE]]=CATEGORIE!$A$5,CATEGORIE!$B$5,IF(Tableau813[[#This Row],[ANNEE]]=CATEGORIE!$A$6,CATEGORIE!$B$6,IF(Tableau813[[#This Row],[ANNEE]]=CATEGORIE!$A$7,CATEGORIE!$B$7,IF(Tableau813[[#This Row],[ANNEE]]=CATEGORIE!$A$8,CATEGORIE!$B$8,IF(Tableau813[[#This Row],[ANNEE]]=CATEGORIE!$A$9,CATEGORIE!$B$9,IF(Tableau813[[#This Row],[ANNEE]]=CATEGORIE!$A$10,CATEGORIE!$B$10,IF(Tableau813[[#This Row],[ANNEE]]=CATEGORIE!$A$11,CATEGORIE!$B$11,IF(Tableau813[[#This Row],[ANNEE]]=CATEGORIE!$A$12,CATEGORIE!$B$12,IF(Tableau813[[#This Row],[ANNEE]]=CATEGORIE!$A$13,CATEGORIE!$B$13,IF(Tableau813[[#This Row],[ANNEE]]=CATEGORIE!$A$14,CATEGORIE!$B$14,"")))))))))))))</f>
        <v>MINIME 2</v>
      </c>
      <c r="H3" s="42">
        <v>38079</v>
      </c>
      <c r="I3" s="45">
        <v>2004</v>
      </c>
      <c r="J3">
        <v>0</v>
      </c>
      <c r="M3" t="s">
        <v>87</v>
      </c>
    </row>
    <row r="4" spans="1:13">
      <c r="A4" t="s">
        <v>64</v>
      </c>
      <c r="B4" s="44" t="s">
        <v>175</v>
      </c>
      <c r="C4" s="16" t="s">
        <v>176</v>
      </c>
      <c r="D4" s="16"/>
      <c r="E4" s="45" t="str">
        <f t="shared" si="0"/>
        <v>BCT</v>
      </c>
      <c r="F4" s="16">
        <v>47</v>
      </c>
      <c r="G4" t="str">
        <f>IF(Tableau813[[#This Row],[ANNEE]]=CATEGORIE!$A$2,CATEGORIE!$B$2,IF(Tableau813[[#This Row],[ANNEE]]=CATEGORIE!$A$3,CATEGORIE!$B$3,IF(Tableau813[[#This Row],[ANNEE]]=CATEGORIE!$A$4,CATEGORIE!$B$4,IF(Tableau813[[#This Row],[ANNEE]]=CATEGORIE!$A$5,CATEGORIE!$B$5,IF(Tableau813[[#This Row],[ANNEE]]=CATEGORIE!$A$6,CATEGORIE!$B$6,IF(Tableau813[[#This Row],[ANNEE]]=CATEGORIE!$A$7,CATEGORIE!$B$7,IF(Tableau813[[#This Row],[ANNEE]]=CATEGORIE!$A$8,CATEGORIE!$B$8,IF(Tableau813[[#This Row],[ANNEE]]=CATEGORIE!$A$9,CATEGORIE!$B$9,IF(Tableau813[[#This Row],[ANNEE]]=CATEGORIE!$A$10,CATEGORIE!$B$10,IF(Tableau813[[#This Row],[ANNEE]]=CATEGORIE!$A$11,CATEGORIE!$B$11,IF(Tableau813[[#This Row],[ANNEE]]=CATEGORIE!$A$12,CATEGORIE!$B$12,IF(Tableau813[[#This Row],[ANNEE]]=CATEGORIE!$A$13,CATEGORIE!$B$13,IF(Tableau813[[#This Row],[ANNEE]]=CATEGORIE!$A$14,CATEGORIE!$B$14,"")))))))))))))</f>
        <v>MINIME 2</v>
      </c>
      <c r="H4" s="42">
        <v>38005</v>
      </c>
      <c r="I4" s="45">
        <v>2004</v>
      </c>
      <c r="J4" s="16">
        <v>10</v>
      </c>
      <c r="K4" s="16"/>
      <c r="L4" s="16"/>
      <c r="M4" t="s">
        <v>88</v>
      </c>
    </row>
    <row r="5" spans="1:13">
      <c r="A5" t="s">
        <v>64</v>
      </c>
      <c r="B5" s="43" t="s">
        <v>177</v>
      </c>
      <c r="C5" t="s">
        <v>178</v>
      </c>
      <c r="E5" s="46" t="str">
        <f t="shared" si="0"/>
        <v>BCT</v>
      </c>
      <c r="F5">
        <v>60</v>
      </c>
      <c r="G5" t="str">
        <f>IF(Tableau813[[#This Row],[ANNEE]]=CATEGORIE!$A$2,CATEGORIE!$B$2,IF(Tableau813[[#This Row],[ANNEE]]=CATEGORIE!$A$3,CATEGORIE!$B$3,IF(Tableau813[[#This Row],[ANNEE]]=CATEGORIE!$A$4,CATEGORIE!$B$4,IF(Tableau813[[#This Row],[ANNEE]]=CATEGORIE!$A$5,CATEGORIE!$B$5,IF(Tableau813[[#This Row],[ANNEE]]=CATEGORIE!$A$6,CATEGORIE!$B$6,IF(Tableau813[[#This Row],[ANNEE]]=CATEGORIE!$A$7,CATEGORIE!$B$7,IF(Tableau813[[#This Row],[ANNEE]]=CATEGORIE!$A$8,CATEGORIE!$B$8,IF(Tableau813[[#This Row],[ANNEE]]=CATEGORIE!$A$9,CATEGORIE!$B$9,IF(Tableau813[[#This Row],[ANNEE]]=CATEGORIE!$A$10,CATEGORIE!$B$10,IF(Tableau813[[#This Row],[ANNEE]]=CATEGORIE!$A$11,CATEGORIE!$B$11,IF(Tableau813[[#This Row],[ANNEE]]=CATEGORIE!$A$12,CATEGORIE!$B$12,IF(Tableau813[[#This Row],[ANNEE]]=CATEGORIE!$A$13,CATEGORIE!$B$13,IF(Tableau813[[#This Row],[ANNEE]]=CATEGORIE!$A$14,CATEGORIE!$B$14,"")))))))))))))</f>
        <v>CADET 1</v>
      </c>
      <c r="H5" s="15">
        <v>37732</v>
      </c>
      <c r="I5" s="46">
        <v>2003</v>
      </c>
      <c r="J5">
        <v>1</v>
      </c>
      <c r="M5" t="s">
        <v>88</v>
      </c>
    </row>
    <row r="6" spans="1:13">
      <c r="A6" t="s">
        <v>64</v>
      </c>
      <c r="B6" s="43" t="s">
        <v>179</v>
      </c>
      <c r="C6" t="s">
        <v>180</v>
      </c>
      <c r="E6" s="46" t="str">
        <f t="shared" si="0"/>
        <v>BCT</v>
      </c>
      <c r="F6">
        <v>61</v>
      </c>
      <c r="G6" t="str">
        <f>IF(Tableau813[[#This Row],[ANNEE]]=CATEGORIE!$A$2,CATEGORIE!$B$2,IF(Tableau813[[#This Row],[ANNEE]]=CATEGORIE!$A$3,CATEGORIE!$B$3,IF(Tableau813[[#This Row],[ANNEE]]=CATEGORIE!$A$4,CATEGORIE!$B$4,IF(Tableau813[[#This Row],[ANNEE]]=CATEGORIE!$A$5,CATEGORIE!$B$5,IF(Tableau813[[#This Row],[ANNEE]]=CATEGORIE!$A$6,CATEGORIE!$B$6,IF(Tableau813[[#This Row],[ANNEE]]=CATEGORIE!$A$7,CATEGORIE!$B$7,IF(Tableau813[[#This Row],[ANNEE]]=CATEGORIE!$A$8,CATEGORIE!$B$8,IF(Tableau813[[#This Row],[ANNEE]]=CATEGORIE!$A$9,CATEGORIE!$B$9,IF(Tableau813[[#This Row],[ANNEE]]=CATEGORIE!$A$10,CATEGORIE!$B$10,IF(Tableau813[[#This Row],[ANNEE]]=CATEGORIE!$A$11,CATEGORIE!$B$11,IF(Tableau813[[#This Row],[ANNEE]]=CATEGORIE!$A$12,CATEGORIE!$B$12,IF(Tableau813[[#This Row],[ANNEE]]=CATEGORIE!$A$13,CATEGORIE!$B$13,IF(Tableau813[[#This Row],[ANNEE]]=CATEGORIE!$A$14,CATEGORIE!$B$14,"")))))))))))))</f>
        <v>CADET 1</v>
      </c>
      <c r="H6" s="15">
        <v>37922</v>
      </c>
      <c r="I6" s="46">
        <v>2003</v>
      </c>
      <c r="J6">
        <v>0</v>
      </c>
      <c r="M6" t="s">
        <v>88</v>
      </c>
    </row>
    <row r="7" spans="1:13">
      <c r="A7" t="s">
        <v>64</v>
      </c>
      <c r="B7" s="43" t="s">
        <v>181</v>
      </c>
      <c r="C7" t="s">
        <v>182</v>
      </c>
      <c r="E7" s="46" t="str">
        <f t="shared" si="0"/>
        <v>BCT</v>
      </c>
      <c r="F7">
        <v>53</v>
      </c>
      <c r="G7" t="str">
        <f>IF(Tableau813[[#This Row],[ANNEE]]=CATEGORIE!$A$2,CATEGORIE!$B$2,IF(Tableau813[[#This Row],[ANNEE]]=CATEGORIE!$A$3,CATEGORIE!$B$3,IF(Tableau813[[#This Row],[ANNEE]]=CATEGORIE!$A$4,CATEGORIE!$B$4,IF(Tableau813[[#This Row],[ANNEE]]=CATEGORIE!$A$5,CATEGORIE!$B$5,IF(Tableau813[[#This Row],[ANNEE]]=CATEGORIE!$A$6,CATEGORIE!$B$6,IF(Tableau813[[#This Row],[ANNEE]]=CATEGORIE!$A$7,CATEGORIE!$B$7,IF(Tableau813[[#This Row],[ANNEE]]=CATEGORIE!$A$8,CATEGORIE!$B$8,IF(Tableau813[[#This Row],[ANNEE]]=CATEGORIE!$A$9,CATEGORIE!$B$9,IF(Tableau813[[#This Row],[ANNEE]]=CATEGORIE!$A$10,CATEGORIE!$B$10,IF(Tableau813[[#This Row],[ANNEE]]=CATEGORIE!$A$11,CATEGORIE!$B$11,IF(Tableau813[[#This Row],[ANNEE]]=CATEGORIE!$A$12,CATEGORIE!$B$12,IF(Tableau813[[#This Row],[ANNEE]]=CATEGORIE!$A$13,CATEGORIE!$B$13,IF(Tableau813[[#This Row],[ANNEE]]=CATEGORIE!$A$14,CATEGORIE!$B$14,"")))))))))))))</f>
        <v>CADET 1</v>
      </c>
      <c r="H7" s="15">
        <v>37716</v>
      </c>
      <c r="I7" s="46">
        <v>2003</v>
      </c>
      <c r="J7">
        <v>0</v>
      </c>
      <c r="M7" t="s">
        <v>88</v>
      </c>
    </row>
    <row r="8" spans="1:13">
      <c r="A8" t="s">
        <v>64</v>
      </c>
      <c r="B8" s="43" t="s">
        <v>183</v>
      </c>
      <c r="C8" t="s">
        <v>184</v>
      </c>
      <c r="E8" s="46" t="str">
        <f t="shared" si="0"/>
        <v>BCT</v>
      </c>
      <c r="F8">
        <v>89</v>
      </c>
      <c r="G8" t="str">
        <f>IF(Tableau813[[#This Row],[ANNEE]]=CATEGORIE!$A$2,CATEGORIE!$B$2,IF(Tableau813[[#This Row],[ANNEE]]=CATEGORIE!$A$3,CATEGORIE!$B$3,IF(Tableau813[[#This Row],[ANNEE]]=CATEGORIE!$A$4,CATEGORIE!$B$4,IF(Tableau813[[#This Row],[ANNEE]]=CATEGORIE!$A$5,CATEGORIE!$B$5,IF(Tableau813[[#This Row],[ANNEE]]=CATEGORIE!$A$6,CATEGORIE!$B$6,IF(Tableau813[[#This Row],[ANNEE]]=CATEGORIE!$A$7,CATEGORIE!$B$7,IF(Tableau813[[#This Row],[ANNEE]]=CATEGORIE!$A$8,CATEGORIE!$B$8,IF(Tableau813[[#This Row],[ANNEE]]=CATEGORIE!$A$9,CATEGORIE!$B$9,IF(Tableau813[[#This Row],[ANNEE]]=CATEGORIE!$A$10,CATEGORIE!$B$10,IF(Tableau813[[#This Row],[ANNEE]]=CATEGORIE!$A$11,CATEGORIE!$B$11,IF(Tableau813[[#This Row],[ANNEE]]=CATEGORIE!$A$12,CATEGORIE!$B$12,IF(Tableau813[[#This Row],[ANNEE]]=CATEGORIE!$A$13,CATEGORIE!$B$13,IF(Tableau813[[#This Row],[ANNEE]]=CATEGORIE!$A$14,CATEGORIE!$B$14,"")))))))))))))</f>
        <v>CADET 1</v>
      </c>
      <c r="H8" s="15">
        <v>37741</v>
      </c>
      <c r="I8" s="46">
        <v>2003</v>
      </c>
      <c r="J8">
        <v>3</v>
      </c>
      <c r="M8" t="s">
        <v>88</v>
      </c>
    </row>
    <row r="9" spans="1:13">
      <c r="A9" t="s">
        <v>64</v>
      </c>
      <c r="B9" s="44" t="s">
        <v>185</v>
      </c>
      <c r="C9" s="16" t="s">
        <v>110</v>
      </c>
      <c r="D9" s="16"/>
      <c r="E9" s="45" t="str">
        <f t="shared" si="0"/>
        <v>BCT</v>
      </c>
      <c r="F9" s="16">
        <v>46</v>
      </c>
      <c r="G9" t="str">
        <f>IF(Tableau813[[#This Row],[ANNEE]]=CATEGORIE!$A$2,CATEGORIE!$B$2,IF(Tableau813[[#This Row],[ANNEE]]=CATEGORIE!$A$3,CATEGORIE!$B$3,IF(Tableau813[[#This Row],[ANNEE]]=CATEGORIE!$A$4,CATEGORIE!$B$4,IF(Tableau813[[#This Row],[ANNEE]]=CATEGORIE!$A$5,CATEGORIE!$B$5,IF(Tableau813[[#This Row],[ANNEE]]=CATEGORIE!$A$6,CATEGORIE!$B$6,IF(Tableau813[[#This Row],[ANNEE]]=CATEGORIE!$A$7,CATEGORIE!$B$7,IF(Tableau813[[#This Row],[ANNEE]]=CATEGORIE!$A$8,CATEGORIE!$B$8,IF(Tableau813[[#This Row],[ANNEE]]=CATEGORIE!$A$9,CATEGORIE!$B$9,IF(Tableau813[[#This Row],[ANNEE]]=CATEGORIE!$A$10,CATEGORIE!$B$10,IF(Tableau813[[#This Row],[ANNEE]]=CATEGORIE!$A$11,CATEGORIE!$B$11,IF(Tableau813[[#This Row],[ANNEE]]=CATEGORIE!$A$12,CATEGORIE!$B$12,IF(Tableau813[[#This Row],[ANNEE]]=CATEGORIE!$A$13,CATEGORIE!$B$13,IF(Tableau813[[#This Row],[ANNEE]]=CATEGORIE!$A$14,CATEGORIE!$B$14,"")))))))))))))</f>
        <v>CADET 1</v>
      </c>
      <c r="H9" s="42">
        <v>37721</v>
      </c>
      <c r="I9" s="46">
        <v>2003</v>
      </c>
      <c r="J9" s="16">
        <v>3</v>
      </c>
      <c r="K9" s="16"/>
      <c r="L9" s="16"/>
      <c r="M9" t="s">
        <v>88</v>
      </c>
    </row>
    <row r="10" spans="1:13">
      <c r="A10" t="s">
        <v>64</v>
      </c>
      <c r="B10" s="44" t="s">
        <v>186</v>
      </c>
      <c r="C10" s="16" t="s">
        <v>187</v>
      </c>
      <c r="D10" s="16"/>
      <c r="E10" s="45" t="str">
        <f t="shared" si="0"/>
        <v>BCT</v>
      </c>
      <c r="F10" s="16">
        <v>47</v>
      </c>
      <c r="G10" t="str">
        <f>IF(Tableau813[[#This Row],[ANNEE]]=CATEGORIE!$A$2,CATEGORIE!$B$2,IF(Tableau813[[#This Row],[ANNEE]]=CATEGORIE!$A$3,CATEGORIE!$B$3,IF(Tableau813[[#This Row],[ANNEE]]=CATEGORIE!$A$4,CATEGORIE!$B$4,IF(Tableau813[[#This Row],[ANNEE]]=CATEGORIE!$A$5,CATEGORIE!$B$5,IF(Tableau813[[#This Row],[ANNEE]]=CATEGORIE!$A$6,CATEGORIE!$B$6,IF(Tableau813[[#This Row],[ANNEE]]=CATEGORIE!$A$7,CATEGORIE!$B$7,IF(Tableau813[[#This Row],[ANNEE]]=CATEGORIE!$A$8,CATEGORIE!$B$8,IF(Tableau813[[#This Row],[ANNEE]]=CATEGORIE!$A$9,CATEGORIE!$B$9,IF(Tableau813[[#This Row],[ANNEE]]=CATEGORIE!$A$10,CATEGORIE!$B$10,IF(Tableau813[[#This Row],[ANNEE]]=CATEGORIE!$A$11,CATEGORIE!$B$11,IF(Tableau813[[#This Row],[ANNEE]]=CATEGORIE!$A$12,CATEGORIE!$B$12,IF(Tableau813[[#This Row],[ANNEE]]=CATEGORIE!$A$13,CATEGORIE!$B$13,IF(Tableau813[[#This Row],[ANNEE]]=CATEGORIE!$A$14,CATEGORIE!$B$14,"")))))))))))))</f>
        <v>CADET 1</v>
      </c>
      <c r="H10" s="42">
        <v>37951</v>
      </c>
      <c r="I10" s="46">
        <v>2003</v>
      </c>
      <c r="J10" s="16">
        <v>1</v>
      </c>
      <c r="K10" s="16"/>
      <c r="L10" s="16"/>
      <c r="M10" t="s">
        <v>88</v>
      </c>
    </row>
    <row r="11" spans="1:13">
      <c r="A11" t="s">
        <v>64</v>
      </c>
      <c r="B11" s="44" t="s">
        <v>188</v>
      </c>
      <c r="C11" s="16" t="s">
        <v>189</v>
      </c>
      <c r="D11" s="16"/>
      <c r="E11" s="45" t="str">
        <f t="shared" si="0"/>
        <v>BCT</v>
      </c>
      <c r="F11" s="16">
        <v>59</v>
      </c>
      <c r="G11" t="str">
        <f>IF(Tableau813[[#This Row],[ANNEE]]=CATEGORIE!$A$2,CATEGORIE!$B$2,IF(Tableau813[[#This Row],[ANNEE]]=CATEGORIE!$A$3,CATEGORIE!$B$3,IF(Tableau813[[#This Row],[ANNEE]]=CATEGORIE!$A$4,CATEGORIE!$B$4,IF(Tableau813[[#This Row],[ANNEE]]=CATEGORIE!$A$5,CATEGORIE!$B$5,IF(Tableau813[[#This Row],[ANNEE]]=CATEGORIE!$A$6,CATEGORIE!$B$6,IF(Tableau813[[#This Row],[ANNEE]]=CATEGORIE!$A$7,CATEGORIE!$B$7,IF(Tableau813[[#This Row],[ANNEE]]=CATEGORIE!$A$8,CATEGORIE!$B$8,IF(Tableau813[[#This Row],[ANNEE]]=CATEGORIE!$A$9,CATEGORIE!$B$9,IF(Tableau813[[#This Row],[ANNEE]]=CATEGORIE!$A$10,CATEGORIE!$B$10,IF(Tableau813[[#This Row],[ANNEE]]=CATEGORIE!$A$11,CATEGORIE!$B$11,IF(Tableau813[[#This Row],[ANNEE]]=CATEGORIE!$A$12,CATEGORIE!$B$12,IF(Tableau813[[#This Row],[ANNEE]]=CATEGORIE!$A$13,CATEGORIE!$B$13,IF(Tableau813[[#This Row],[ANNEE]]=CATEGORIE!$A$14,CATEGORIE!$B$14,"")))))))))))))</f>
        <v>CADET 2</v>
      </c>
      <c r="H11" s="42">
        <v>37504</v>
      </c>
      <c r="I11" s="45">
        <v>2002</v>
      </c>
      <c r="J11" s="16">
        <v>0</v>
      </c>
      <c r="K11" s="16"/>
      <c r="L11" s="16"/>
      <c r="M11" t="s">
        <v>88</v>
      </c>
    </row>
    <row r="12" spans="1:13">
      <c r="A12" t="s">
        <v>64</v>
      </c>
      <c r="B12" s="44" t="s">
        <v>190</v>
      </c>
      <c r="C12" s="16" t="s">
        <v>191</v>
      </c>
      <c r="D12" s="16"/>
      <c r="E12" s="45" t="str">
        <f t="shared" si="0"/>
        <v>BCT</v>
      </c>
      <c r="F12" s="16">
        <v>64</v>
      </c>
      <c r="G12" t="str">
        <f>IF(Tableau813[[#This Row],[ANNEE]]=CATEGORIE!$A$2,CATEGORIE!$B$2,IF(Tableau813[[#This Row],[ANNEE]]=CATEGORIE!$A$3,CATEGORIE!$B$3,IF(Tableau813[[#This Row],[ANNEE]]=CATEGORIE!$A$4,CATEGORIE!$B$4,IF(Tableau813[[#This Row],[ANNEE]]=CATEGORIE!$A$5,CATEGORIE!$B$5,IF(Tableau813[[#This Row],[ANNEE]]=CATEGORIE!$A$6,CATEGORIE!$B$6,IF(Tableau813[[#This Row],[ANNEE]]=CATEGORIE!$A$7,CATEGORIE!$B$7,IF(Tableau813[[#This Row],[ANNEE]]=CATEGORIE!$A$8,CATEGORIE!$B$8,IF(Tableau813[[#This Row],[ANNEE]]=CATEGORIE!$A$9,CATEGORIE!$B$9,IF(Tableau813[[#This Row],[ANNEE]]=CATEGORIE!$A$10,CATEGORIE!$B$10,IF(Tableau813[[#This Row],[ANNEE]]=CATEGORIE!$A$11,CATEGORIE!$B$11,IF(Tableau813[[#This Row],[ANNEE]]=CATEGORIE!$A$12,CATEGORIE!$B$12,IF(Tableau813[[#This Row],[ANNEE]]=CATEGORIE!$A$13,CATEGORIE!$B$13,IF(Tableau813[[#This Row],[ANNEE]]=CATEGORIE!$A$14,CATEGORIE!$B$14,"")))))))))))))</f>
        <v>CADET 2</v>
      </c>
      <c r="H12" s="42">
        <v>37451</v>
      </c>
      <c r="I12" s="45">
        <v>2002</v>
      </c>
      <c r="J12" s="16">
        <v>0</v>
      </c>
      <c r="K12" s="16"/>
      <c r="L12" s="16"/>
      <c r="M12" t="s">
        <v>88</v>
      </c>
    </row>
    <row r="13" spans="1:13">
      <c r="A13" t="s">
        <v>64</v>
      </c>
      <c r="B13" s="44" t="s">
        <v>192</v>
      </c>
      <c r="C13" s="16" t="s">
        <v>193</v>
      </c>
      <c r="D13" s="16"/>
      <c r="E13" s="45" t="str">
        <f t="shared" si="0"/>
        <v>BCT</v>
      </c>
      <c r="F13" s="16">
        <v>68</v>
      </c>
      <c r="G13" t="str">
        <f>IF(Tableau813[[#This Row],[ANNEE]]=CATEGORIE!$A$2,CATEGORIE!$B$2,IF(Tableau813[[#This Row],[ANNEE]]=CATEGORIE!$A$3,CATEGORIE!$B$3,IF(Tableau813[[#This Row],[ANNEE]]=CATEGORIE!$A$4,CATEGORIE!$B$4,IF(Tableau813[[#This Row],[ANNEE]]=CATEGORIE!$A$5,CATEGORIE!$B$5,IF(Tableau813[[#This Row],[ANNEE]]=CATEGORIE!$A$6,CATEGORIE!$B$6,IF(Tableau813[[#This Row],[ANNEE]]=CATEGORIE!$A$7,CATEGORIE!$B$7,IF(Tableau813[[#This Row],[ANNEE]]=CATEGORIE!$A$8,CATEGORIE!$B$8,IF(Tableau813[[#This Row],[ANNEE]]=CATEGORIE!$A$9,CATEGORIE!$B$9,IF(Tableau813[[#This Row],[ANNEE]]=CATEGORIE!$A$10,CATEGORIE!$B$10,IF(Tableau813[[#This Row],[ANNEE]]=CATEGORIE!$A$11,CATEGORIE!$B$11,IF(Tableau813[[#This Row],[ANNEE]]=CATEGORIE!$A$12,CATEGORIE!$B$12,IF(Tableau813[[#This Row],[ANNEE]]=CATEGORIE!$A$13,CATEGORIE!$B$13,IF(Tableau813[[#This Row],[ANNEE]]=CATEGORIE!$A$14,CATEGORIE!$B$14,"")))))))))))))</f>
        <v>JUNIOR 1</v>
      </c>
      <c r="H13" s="42">
        <v>37196</v>
      </c>
      <c r="I13" s="45">
        <v>2001</v>
      </c>
      <c r="J13" s="16">
        <v>0</v>
      </c>
      <c r="K13" s="16"/>
      <c r="L13" s="16"/>
      <c r="M13" t="s">
        <v>88</v>
      </c>
    </row>
    <row r="14" spans="1:13">
      <c r="A14" t="s">
        <v>64</v>
      </c>
      <c r="B14" s="44" t="s">
        <v>195</v>
      </c>
      <c r="C14" s="16" t="s">
        <v>196</v>
      </c>
      <c r="D14" s="16"/>
      <c r="E14" s="45" t="str">
        <f t="shared" si="0"/>
        <v>BCT</v>
      </c>
      <c r="F14" s="16">
        <v>68</v>
      </c>
      <c r="G14" t="str">
        <f>IF(Tableau813[[#This Row],[ANNEE]]=CATEGORIE!$A$2,CATEGORIE!$B$2,IF(Tableau813[[#This Row],[ANNEE]]=CATEGORIE!$A$3,CATEGORIE!$B$3,IF(Tableau813[[#This Row],[ANNEE]]=CATEGORIE!$A$4,CATEGORIE!$B$4,IF(Tableau813[[#This Row],[ANNEE]]=CATEGORIE!$A$5,CATEGORIE!$B$5,IF(Tableau813[[#This Row],[ANNEE]]=CATEGORIE!$A$6,CATEGORIE!$B$6,IF(Tableau813[[#This Row],[ANNEE]]=CATEGORIE!$A$7,CATEGORIE!$B$7,IF(Tableau813[[#This Row],[ANNEE]]=CATEGORIE!$A$8,CATEGORIE!$B$8,IF(Tableau813[[#This Row],[ANNEE]]=CATEGORIE!$A$9,CATEGORIE!$B$9,IF(Tableau813[[#This Row],[ANNEE]]=CATEGORIE!$A$10,CATEGORIE!$B$10,IF(Tableau813[[#This Row],[ANNEE]]=CATEGORIE!$A$11,CATEGORIE!$B$11,IF(Tableau813[[#This Row],[ANNEE]]=CATEGORIE!$A$12,CATEGORIE!$B$12,IF(Tableau813[[#This Row],[ANNEE]]=CATEGORIE!$A$13,CATEGORIE!$B$13,IF(Tableau813[[#This Row],[ANNEE]]=CATEGORIE!$A$14,CATEGORIE!$B$14,"")))))))))))))</f>
        <v>JUNIOR 1</v>
      </c>
      <c r="H14" s="42">
        <v>37104</v>
      </c>
      <c r="I14" s="45">
        <v>2001</v>
      </c>
      <c r="J14" s="16">
        <v>0</v>
      </c>
      <c r="K14" s="16"/>
      <c r="L14" s="16"/>
      <c r="M14" t="s">
        <v>88</v>
      </c>
    </row>
    <row r="15" spans="1:13">
      <c r="A15" t="s">
        <v>64</v>
      </c>
      <c r="B15" s="44" t="s">
        <v>197</v>
      </c>
      <c r="C15" s="16" t="s">
        <v>198</v>
      </c>
      <c r="D15" s="16"/>
      <c r="E15" s="45" t="str">
        <f t="shared" si="0"/>
        <v>BCT</v>
      </c>
      <c r="F15" s="16">
        <v>64</v>
      </c>
      <c r="G15" t="str">
        <f>IF(Tableau813[[#This Row],[ANNEE]]=CATEGORIE!$A$2,CATEGORIE!$B$2,IF(Tableau813[[#This Row],[ANNEE]]=CATEGORIE!$A$3,CATEGORIE!$B$3,IF(Tableau813[[#This Row],[ANNEE]]=CATEGORIE!$A$4,CATEGORIE!$B$4,IF(Tableau813[[#This Row],[ANNEE]]=CATEGORIE!$A$5,CATEGORIE!$B$5,IF(Tableau813[[#This Row],[ANNEE]]=CATEGORIE!$A$6,CATEGORIE!$B$6,IF(Tableau813[[#This Row],[ANNEE]]=CATEGORIE!$A$7,CATEGORIE!$B$7,IF(Tableau813[[#This Row],[ANNEE]]=CATEGORIE!$A$8,CATEGORIE!$B$8,IF(Tableau813[[#This Row],[ANNEE]]=CATEGORIE!$A$9,CATEGORIE!$B$9,IF(Tableau813[[#This Row],[ANNEE]]=CATEGORIE!$A$10,CATEGORIE!$B$10,IF(Tableau813[[#This Row],[ANNEE]]=CATEGORIE!$A$11,CATEGORIE!$B$11,IF(Tableau813[[#This Row],[ANNEE]]=CATEGORIE!$A$12,CATEGORIE!$B$12,IF(Tableau813[[#This Row],[ANNEE]]=CATEGORIE!$A$13,CATEGORIE!$B$13,IF(Tableau813[[#This Row],[ANNEE]]=CATEGORIE!$A$14,CATEGORIE!$B$14,"")))))))))))))</f>
        <v>JUNIOR 1</v>
      </c>
      <c r="H15" s="42">
        <v>37225</v>
      </c>
      <c r="I15" s="45">
        <v>2001</v>
      </c>
      <c r="J15" s="16">
        <v>0</v>
      </c>
      <c r="K15" s="16"/>
      <c r="L15" s="16"/>
      <c r="M15" t="s">
        <v>88</v>
      </c>
    </row>
    <row r="16" spans="1:13">
      <c r="A16" t="s">
        <v>64</v>
      </c>
      <c r="B16" s="44" t="s">
        <v>199</v>
      </c>
      <c r="C16" s="16" t="s">
        <v>200</v>
      </c>
      <c r="D16" s="16"/>
      <c r="E16" s="45" t="str">
        <f t="shared" si="0"/>
        <v>BCT</v>
      </c>
      <c r="F16" s="16">
        <v>84</v>
      </c>
      <c r="G16" s="16" t="s">
        <v>201</v>
      </c>
      <c r="H16" s="42">
        <v>35894</v>
      </c>
      <c r="I16" s="45">
        <v>1998</v>
      </c>
      <c r="J16" s="16"/>
      <c r="K16" s="16"/>
      <c r="L16" s="16"/>
      <c r="M16" t="s">
        <v>88</v>
      </c>
    </row>
    <row r="17" spans="1:13">
      <c r="A17" t="s">
        <v>64</v>
      </c>
      <c r="B17" s="44" t="s">
        <v>202</v>
      </c>
      <c r="C17" s="16" t="s">
        <v>203</v>
      </c>
      <c r="D17" s="16"/>
      <c r="E17" s="45" t="str">
        <f t="shared" si="0"/>
        <v>BCT</v>
      </c>
      <c r="F17" s="16">
        <v>75</v>
      </c>
      <c r="G17" s="16" t="s">
        <v>201</v>
      </c>
      <c r="H17" s="42">
        <v>35988</v>
      </c>
      <c r="I17" s="45">
        <v>1998</v>
      </c>
      <c r="J17" s="16"/>
      <c r="K17" s="16"/>
      <c r="L17" s="16"/>
      <c r="M17" t="s">
        <v>87</v>
      </c>
    </row>
    <row r="18" spans="1:13">
      <c r="A18" t="s">
        <v>64</v>
      </c>
      <c r="B18" s="44" t="s">
        <v>204</v>
      </c>
      <c r="C18" s="16" t="s">
        <v>205</v>
      </c>
      <c r="D18" s="16"/>
      <c r="E18" s="45" t="str">
        <f t="shared" si="0"/>
        <v>BCT</v>
      </c>
      <c r="F18" s="16">
        <v>73</v>
      </c>
      <c r="G18" s="16" t="s">
        <v>201</v>
      </c>
      <c r="H18" s="42">
        <v>34753</v>
      </c>
      <c r="I18" s="45">
        <v>1995</v>
      </c>
      <c r="J18" s="16"/>
      <c r="K18" s="16"/>
      <c r="L18" s="16"/>
      <c r="M18" t="s">
        <v>88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3"/>
  <dimension ref="I22"/>
  <sheetViews>
    <sheetView workbookViewId="0">
      <selection activeCell="I22" sqref="I22"/>
    </sheetView>
  </sheetViews>
  <sheetFormatPr baseColWidth="10" defaultRowHeight="15"/>
  <sheetData>
    <row r="22" spans="9:9">
      <c r="I22" t="s">
        <v>250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0"/>
  <dimension ref="A1:M77"/>
  <sheetViews>
    <sheetView tabSelected="1" workbookViewId="0">
      <selection activeCell="J11" sqref="J11"/>
    </sheetView>
  </sheetViews>
  <sheetFormatPr baseColWidth="10" defaultRowHeight="15"/>
  <cols>
    <col min="3" max="3" width="12.42578125" customWidth="1"/>
    <col min="5" max="5" width="11.42578125" style="32"/>
    <col min="6" max="6" width="13.140625" style="32" customWidth="1"/>
    <col min="7" max="7" width="21" style="32" customWidth="1"/>
  </cols>
  <sheetData>
    <row r="1" spans="1:13">
      <c r="A1" t="s">
        <v>0</v>
      </c>
      <c r="B1" t="s">
        <v>1</v>
      </c>
      <c r="C1" t="s">
        <v>3</v>
      </c>
      <c r="D1" t="s">
        <v>59</v>
      </c>
      <c r="E1" s="32" t="s">
        <v>60</v>
      </c>
      <c r="F1" s="32" t="s">
        <v>4</v>
      </c>
      <c r="G1" s="32" t="s">
        <v>2</v>
      </c>
      <c r="H1" t="s">
        <v>344</v>
      </c>
    </row>
    <row r="2" spans="1:13">
      <c r="A2" t="s">
        <v>86</v>
      </c>
      <c r="B2" t="s">
        <v>45</v>
      </c>
      <c r="C2" t="s">
        <v>44</v>
      </c>
      <c r="D2" t="s">
        <v>66</v>
      </c>
      <c r="E2" s="32">
        <v>69</v>
      </c>
      <c r="F2" s="32" t="s">
        <v>239</v>
      </c>
      <c r="G2" s="34">
        <v>37543</v>
      </c>
    </row>
    <row r="3" spans="1:13">
      <c r="A3" s="16" t="s">
        <v>46</v>
      </c>
      <c r="B3" s="16" t="s">
        <v>28</v>
      </c>
      <c r="C3" s="16"/>
      <c r="D3" s="16" t="s">
        <v>66</v>
      </c>
      <c r="E3" s="33">
        <v>46</v>
      </c>
      <c r="F3" s="33" t="s">
        <v>238</v>
      </c>
      <c r="G3" s="35">
        <v>37696</v>
      </c>
      <c r="H3" s="16"/>
    </row>
    <row r="4" spans="1:13">
      <c r="A4" s="16" t="s">
        <v>89</v>
      </c>
      <c r="B4" s="16" t="s">
        <v>90</v>
      </c>
      <c r="C4" s="16"/>
      <c r="D4" s="16" t="s">
        <v>66</v>
      </c>
      <c r="E4" s="33">
        <v>30</v>
      </c>
      <c r="F4" s="33" t="s">
        <v>234</v>
      </c>
      <c r="G4" s="35">
        <v>39804</v>
      </c>
      <c r="H4" s="16"/>
      <c r="I4" s="18" t="s">
        <v>68</v>
      </c>
      <c r="J4" s="18" t="s">
        <v>69</v>
      </c>
      <c r="K4" s="18" t="s">
        <v>70</v>
      </c>
      <c r="L4" s="18" t="s">
        <v>345</v>
      </c>
      <c r="M4" s="18" t="s">
        <v>61</v>
      </c>
    </row>
    <row r="5" spans="1:13">
      <c r="A5" s="16" t="s">
        <v>92</v>
      </c>
      <c r="B5" s="16" t="s">
        <v>93</v>
      </c>
      <c r="C5" s="16"/>
      <c r="D5" s="16" t="s">
        <v>66</v>
      </c>
      <c r="E5" s="33">
        <v>45</v>
      </c>
      <c r="F5" s="33" t="s">
        <v>238</v>
      </c>
      <c r="G5" s="35">
        <v>37818</v>
      </c>
      <c r="H5" s="16"/>
      <c r="I5" s="32" t="s">
        <v>75</v>
      </c>
      <c r="J5" s="32" t="s">
        <v>76</v>
      </c>
      <c r="K5" s="32" t="s">
        <v>77</v>
      </c>
      <c r="L5" s="32" t="s">
        <v>78</v>
      </c>
      <c r="M5" s="32" t="s">
        <v>346</v>
      </c>
    </row>
    <row r="6" spans="1:13">
      <c r="A6" s="16" t="s">
        <v>94</v>
      </c>
      <c r="B6" s="16" t="s">
        <v>95</v>
      </c>
      <c r="C6" s="16"/>
      <c r="D6" s="16" t="s">
        <v>66</v>
      </c>
      <c r="E6" s="33">
        <v>54</v>
      </c>
      <c r="F6" s="33" t="s">
        <v>239</v>
      </c>
      <c r="G6" s="35">
        <v>37563</v>
      </c>
      <c r="H6" s="16"/>
    </row>
    <row r="7" spans="1:13">
      <c r="A7" s="16" t="s">
        <v>96</v>
      </c>
      <c r="B7" s="16" t="s">
        <v>97</v>
      </c>
      <c r="C7" s="16"/>
      <c r="D7" s="16" t="s">
        <v>66</v>
      </c>
      <c r="E7" s="33">
        <v>55</v>
      </c>
      <c r="F7" s="33" t="s">
        <v>236</v>
      </c>
      <c r="G7" s="35">
        <v>38435</v>
      </c>
      <c r="H7" s="16"/>
    </row>
    <row r="8" spans="1:13">
      <c r="A8" s="16" t="s">
        <v>98</v>
      </c>
      <c r="B8" s="16" t="s">
        <v>36</v>
      </c>
      <c r="C8" s="16"/>
      <c r="D8" s="16" t="s">
        <v>66</v>
      </c>
      <c r="E8" s="33">
        <v>76</v>
      </c>
      <c r="F8" s="33" t="s">
        <v>238</v>
      </c>
      <c r="G8" s="35">
        <v>37872</v>
      </c>
      <c r="H8" s="16"/>
    </row>
    <row r="9" spans="1:13">
      <c r="A9" s="16" t="s">
        <v>99</v>
      </c>
      <c r="B9" s="16" t="s">
        <v>100</v>
      </c>
      <c r="C9" s="16"/>
      <c r="D9" s="16" t="s">
        <v>66</v>
      </c>
      <c r="E9" s="33">
        <v>35</v>
      </c>
      <c r="F9" s="33" t="s">
        <v>235</v>
      </c>
      <c r="G9" s="35">
        <v>39132</v>
      </c>
      <c r="H9" s="16"/>
    </row>
    <row r="10" spans="1:13">
      <c r="A10" s="16" t="s">
        <v>101</v>
      </c>
      <c r="B10" s="16" t="s">
        <v>102</v>
      </c>
      <c r="C10" s="16"/>
      <c r="D10" s="16" t="s">
        <v>66</v>
      </c>
      <c r="E10" s="33">
        <v>45</v>
      </c>
      <c r="F10" s="33" t="s">
        <v>234</v>
      </c>
      <c r="G10" s="35">
        <v>39530</v>
      </c>
      <c r="H10" s="16"/>
    </row>
    <row r="11" spans="1:13">
      <c r="A11" s="16" t="s">
        <v>103</v>
      </c>
      <c r="B11" s="16" t="s">
        <v>104</v>
      </c>
      <c r="C11" s="16"/>
      <c r="D11" s="16" t="s">
        <v>66</v>
      </c>
      <c r="E11" s="33"/>
      <c r="F11" s="33" t="s">
        <v>105</v>
      </c>
      <c r="G11" s="35">
        <v>38879</v>
      </c>
      <c r="H11" s="16"/>
    </row>
    <row r="12" spans="1:13">
      <c r="A12" s="16" t="s">
        <v>103</v>
      </c>
      <c r="B12" s="16" t="s">
        <v>106</v>
      </c>
      <c r="C12" s="16"/>
      <c r="D12" s="16" t="s">
        <v>66</v>
      </c>
      <c r="E12" s="33"/>
      <c r="F12" s="33" t="s">
        <v>234</v>
      </c>
      <c r="G12" s="35">
        <v>39478</v>
      </c>
      <c r="H12" s="16"/>
    </row>
    <row r="13" spans="1:13">
      <c r="A13" s="16" t="s">
        <v>107</v>
      </c>
      <c r="B13" s="16" t="s">
        <v>108</v>
      </c>
      <c r="C13" s="16"/>
      <c r="D13" s="16" t="s">
        <v>66</v>
      </c>
      <c r="E13" s="33"/>
      <c r="F13" s="33" t="s">
        <v>232</v>
      </c>
      <c r="G13" s="35">
        <v>40315</v>
      </c>
      <c r="H13" s="16"/>
    </row>
    <row r="14" spans="1:13">
      <c r="A14" s="16" t="s">
        <v>109</v>
      </c>
      <c r="B14" s="16" t="s">
        <v>110</v>
      </c>
      <c r="C14" s="16"/>
      <c r="D14" s="16" t="s">
        <v>66</v>
      </c>
      <c r="E14" s="33"/>
      <c r="F14" s="33" t="s">
        <v>234</v>
      </c>
      <c r="G14" s="35">
        <v>39724</v>
      </c>
      <c r="H14" s="16"/>
    </row>
    <row r="15" spans="1:13">
      <c r="A15" s="16" t="s">
        <v>111</v>
      </c>
      <c r="B15" s="16" t="s">
        <v>112</v>
      </c>
      <c r="C15" s="16"/>
      <c r="D15" s="16" t="s">
        <v>66</v>
      </c>
      <c r="E15" s="33"/>
      <c r="F15" s="33" t="s">
        <v>230</v>
      </c>
      <c r="G15" s="35">
        <v>40733</v>
      </c>
      <c r="H15" s="16"/>
    </row>
    <row r="16" spans="1:13">
      <c r="A16" s="16" t="s">
        <v>107</v>
      </c>
      <c r="B16" s="16" t="s">
        <v>113</v>
      </c>
      <c r="C16" s="16"/>
      <c r="D16" s="16" t="s">
        <v>66</v>
      </c>
      <c r="E16" s="33">
        <v>26</v>
      </c>
      <c r="F16" s="33" t="s">
        <v>234</v>
      </c>
      <c r="G16" s="35">
        <v>39744</v>
      </c>
      <c r="H16" s="16"/>
    </row>
    <row r="17" spans="1:8">
      <c r="A17" s="16" t="s">
        <v>114</v>
      </c>
      <c r="B17" s="16" t="s">
        <v>115</v>
      </c>
      <c r="C17" s="16"/>
      <c r="D17" s="16" t="s">
        <v>66</v>
      </c>
      <c r="E17" s="33">
        <v>35</v>
      </c>
      <c r="F17" s="33" t="s">
        <v>249</v>
      </c>
      <c r="G17" s="35"/>
      <c r="H17" s="16"/>
    </row>
    <row r="18" spans="1:8">
      <c r="A18" s="16" t="s">
        <v>116</v>
      </c>
      <c r="B18" s="16" t="s">
        <v>117</v>
      </c>
      <c r="C18" s="16"/>
      <c r="D18" s="16" t="s">
        <v>66</v>
      </c>
      <c r="E18" s="33">
        <v>25</v>
      </c>
      <c r="F18" s="33" t="s">
        <v>249</v>
      </c>
      <c r="G18" s="35"/>
      <c r="H18" s="16"/>
    </row>
    <row r="19" spans="1:8">
      <c r="A19" s="16" t="s">
        <v>116</v>
      </c>
      <c r="B19" s="16" t="s">
        <v>118</v>
      </c>
      <c r="C19" s="16"/>
      <c r="D19" s="16" t="s">
        <v>66</v>
      </c>
      <c r="E19" s="33">
        <v>50</v>
      </c>
      <c r="F19" s="33" t="s">
        <v>238</v>
      </c>
      <c r="G19" s="35">
        <v>37678</v>
      </c>
      <c r="H19" s="16"/>
    </row>
    <row r="20" spans="1:8">
      <c r="A20" s="16" t="s">
        <v>119</v>
      </c>
      <c r="B20" s="16" t="s">
        <v>120</v>
      </c>
      <c r="C20" s="16"/>
      <c r="D20" s="16" t="s">
        <v>66</v>
      </c>
      <c r="E20" s="33">
        <v>66</v>
      </c>
      <c r="F20" s="33" t="s">
        <v>239</v>
      </c>
      <c r="G20" s="35">
        <v>37589</v>
      </c>
      <c r="H20" s="16"/>
    </row>
    <row r="21" spans="1:8">
      <c r="A21" s="16" t="s">
        <v>121</v>
      </c>
      <c r="B21" s="16" t="s">
        <v>122</v>
      </c>
      <c r="C21" s="16"/>
      <c r="D21" s="16" t="s">
        <v>66</v>
      </c>
      <c r="E21" s="33">
        <v>55</v>
      </c>
      <c r="F21" s="33" t="s">
        <v>239</v>
      </c>
      <c r="G21" s="35">
        <v>37452</v>
      </c>
      <c r="H21" s="16"/>
    </row>
    <row r="22" spans="1:8">
      <c r="A22" s="16" t="s">
        <v>123</v>
      </c>
      <c r="B22" s="16" t="s">
        <v>122</v>
      </c>
      <c r="C22" s="16"/>
      <c r="D22" s="16" t="s">
        <v>66</v>
      </c>
      <c r="E22" s="33">
        <v>69</v>
      </c>
      <c r="F22" s="33" t="s">
        <v>124</v>
      </c>
      <c r="G22" s="35">
        <v>33282</v>
      </c>
      <c r="H22" s="16"/>
    </row>
    <row r="23" spans="1:8">
      <c r="A23" s="16" t="s">
        <v>125</v>
      </c>
      <c r="B23" s="16" t="s">
        <v>126</v>
      </c>
      <c r="C23" s="16"/>
      <c r="D23" s="16" t="s">
        <v>66</v>
      </c>
      <c r="E23" s="33">
        <v>64</v>
      </c>
      <c r="F23" s="33" t="s">
        <v>124</v>
      </c>
      <c r="G23" s="35">
        <v>33083</v>
      </c>
      <c r="H23" s="16"/>
    </row>
    <row r="24" spans="1:8" ht="48" customHeight="1">
      <c r="A24" s="16" t="s">
        <v>127</v>
      </c>
      <c r="B24" s="16" t="s">
        <v>128</v>
      </c>
      <c r="C24" s="16"/>
      <c r="D24" s="16" t="s">
        <v>66</v>
      </c>
      <c r="E24" s="33">
        <v>72</v>
      </c>
      <c r="F24" s="33" t="s">
        <v>124</v>
      </c>
      <c r="G24" s="35">
        <v>19</v>
      </c>
      <c r="H24" s="16"/>
    </row>
    <row r="25" spans="1:8">
      <c r="A25" s="16" t="s">
        <v>129</v>
      </c>
      <c r="B25" s="16" t="s">
        <v>130</v>
      </c>
      <c r="C25" s="16"/>
      <c r="D25" s="16" t="s">
        <v>66</v>
      </c>
      <c r="E25" s="33">
        <v>75</v>
      </c>
      <c r="F25" s="33" t="s">
        <v>124</v>
      </c>
      <c r="G25" s="35">
        <v>24</v>
      </c>
      <c r="H25" s="16"/>
    </row>
    <row r="26" spans="1:8">
      <c r="A26" s="16" t="s">
        <v>131</v>
      </c>
      <c r="B26" s="16" t="s">
        <v>132</v>
      </c>
      <c r="C26" s="16"/>
      <c r="D26" s="16" t="s">
        <v>66</v>
      </c>
      <c r="E26" s="33">
        <v>98</v>
      </c>
      <c r="F26" s="33" t="s">
        <v>133</v>
      </c>
      <c r="G26" s="35">
        <v>30</v>
      </c>
      <c r="H26" s="16"/>
    </row>
    <row r="27" spans="1:8" ht="39.75" customHeight="1">
      <c r="A27" s="16" t="s">
        <v>47</v>
      </c>
      <c r="B27" s="16" t="s">
        <v>15</v>
      </c>
      <c r="C27" s="16" t="s">
        <v>48</v>
      </c>
      <c r="D27" s="16" t="s">
        <v>67</v>
      </c>
      <c r="E27" s="33">
        <v>62</v>
      </c>
      <c r="F27" s="33" t="s">
        <v>249</v>
      </c>
      <c r="G27" s="35"/>
      <c r="H27" s="16"/>
    </row>
    <row r="28" spans="1:8" ht="38.25" customHeight="1">
      <c r="A28" s="16" t="s">
        <v>55</v>
      </c>
      <c r="B28" s="16" t="s">
        <v>25</v>
      </c>
      <c r="C28" s="16" t="s">
        <v>56</v>
      </c>
      <c r="D28" s="16" t="s">
        <v>67</v>
      </c>
      <c r="E28" s="33">
        <v>75</v>
      </c>
      <c r="F28" s="33" t="s">
        <v>249</v>
      </c>
      <c r="G28" s="35"/>
      <c r="H28" s="16"/>
    </row>
    <row r="29" spans="1:8">
      <c r="A29" s="16" t="s">
        <v>57</v>
      </c>
      <c r="B29" s="16" t="s">
        <v>15</v>
      </c>
      <c r="C29" s="16" t="s">
        <v>58</v>
      </c>
      <c r="D29" s="16" t="s">
        <v>67</v>
      </c>
      <c r="E29" s="33">
        <v>48</v>
      </c>
      <c r="F29" s="33" t="s">
        <v>238</v>
      </c>
      <c r="G29" s="35">
        <v>37629</v>
      </c>
      <c r="H29" s="16"/>
    </row>
    <row r="30" spans="1:8" ht="28.5" customHeight="1">
      <c r="A30" s="16" t="s">
        <v>135</v>
      </c>
      <c r="B30" s="16" t="s">
        <v>36</v>
      </c>
      <c r="C30" s="16"/>
      <c r="D30" s="16" t="s">
        <v>67</v>
      </c>
      <c r="E30" s="33">
        <v>65</v>
      </c>
      <c r="F30" s="33" t="s">
        <v>105</v>
      </c>
      <c r="G30" s="35">
        <v>38855</v>
      </c>
      <c r="H30" s="16"/>
    </row>
    <row r="31" spans="1:8" ht="27.75" customHeight="1">
      <c r="A31" s="16" t="s">
        <v>136</v>
      </c>
      <c r="B31" s="16" t="s">
        <v>137</v>
      </c>
      <c r="C31" s="16" t="s">
        <v>243</v>
      </c>
      <c r="D31" s="16" t="s">
        <v>67</v>
      </c>
      <c r="E31" s="33">
        <v>39</v>
      </c>
      <c r="F31" s="33" t="s">
        <v>234</v>
      </c>
      <c r="G31" s="35">
        <v>39723</v>
      </c>
      <c r="H31" s="16"/>
    </row>
    <row r="32" spans="1:8" ht="24.75" customHeight="1">
      <c r="A32" s="16" t="s">
        <v>138</v>
      </c>
      <c r="B32" s="16" t="s">
        <v>139</v>
      </c>
      <c r="C32" s="16"/>
      <c r="D32" s="16" t="s">
        <v>67</v>
      </c>
      <c r="E32" s="33">
        <v>48</v>
      </c>
      <c r="F32" s="33" t="s">
        <v>236</v>
      </c>
      <c r="G32" s="35">
        <v>38669</v>
      </c>
      <c r="H32" s="16"/>
    </row>
    <row r="33" spans="1:8">
      <c r="A33" s="16" t="s">
        <v>140</v>
      </c>
      <c r="B33" s="16" t="s">
        <v>141</v>
      </c>
      <c r="C33" s="16" t="s">
        <v>244</v>
      </c>
      <c r="D33" s="16" t="s">
        <v>67</v>
      </c>
      <c r="E33" s="33">
        <v>38</v>
      </c>
      <c r="F33" s="33" t="s">
        <v>236</v>
      </c>
      <c r="G33" s="35">
        <v>38369</v>
      </c>
      <c r="H33" s="16"/>
    </row>
    <row r="34" spans="1:8">
      <c r="A34" s="16" t="s">
        <v>142</v>
      </c>
      <c r="B34" s="16" t="s">
        <v>143</v>
      </c>
      <c r="C34" s="16"/>
      <c r="D34" s="16" t="s">
        <v>67</v>
      </c>
      <c r="E34" s="33">
        <v>42</v>
      </c>
      <c r="F34" s="33" t="s">
        <v>236</v>
      </c>
      <c r="G34" s="35">
        <v>38363</v>
      </c>
      <c r="H34" s="16"/>
    </row>
    <row r="35" spans="1:8" ht="28.5" customHeight="1">
      <c r="A35" s="16" t="s">
        <v>142</v>
      </c>
      <c r="B35" s="16" t="s">
        <v>144</v>
      </c>
      <c r="C35" s="16"/>
      <c r="D35" s="16" t="s">
        <v>67</v>
      </c>
      <c r="E35" s="33">
        <v>35</v>
      </c>
      <c r="F35" s="33" t="s">
        <v>105</v>
      </c>
      <c r="G35" s="35">
        <v>38920</v>
      </c>
      <c r="H35" s="16"/>
    </row>
    <row r="36" spans="1:8" ht="29.25" customHeight="1">
      <c r="A36" s="16" t="s">
        <v>145</v>
      </c>
      <c r="B36" s="16" t="s">
        <v>146</v>
      </c>
      <c r="C36" s="16"/>
      <c r="D36" s="16" t="s">
        <v>67</v>
      </c>
      <c r="E36" s="33">
        <v>54</v>
      </c>
      <c r="F36" s="33" t="s">
        <v>237</v>
      </c>
      <c r="G36" s="35">
        <v>38216</v>
      </c>
      <c r="H36" s="16"/>
    </row>
    <row r="37" spans="1:8">
      <c r="A37" s="16" t="s">
        <v>147</v>
      </c>
      <c r="B37" s="16" t="s">
        <v>148</v>
      </c>
      <c r="C37" s="16"/>
      <c r="D37" s="16" t="s">
        <v>67</v>
      </c>
      <c r="E37" s="33">
        <v>55</v>
      </c>
      <c r="F37" s="33" t="s">
        <v>239</v>
      </c>
      <c r="G37" s="35">
        <v>37280</v>
      </c>
      <c r="H37" s="16"/>
    </row>
    <row r="38" spans="1:8">
      <c r="A38" s="16" t="s">
        <v>149</v>
      </c>
      <c r="B38" s="16" t="s">
        <v>150</v>
      </c>
      <c r="C38" s="16"/>
      <c r="D38" s="16" t="s">
        <v>67</v>
      </c>
      <c r="E38" s="33">
        <v>60</v>
      </c>
      <c r="F38" s="33" t="s">
        <v>237</v>
      </c>
      <c r="G38" s="35">
        <v>38159</v>
      </c>
      <c r="H38" s="16"/>
    </row>
    <row r="39" spans="1:8">
      <c r="A39" s="16" t="s">
        <v>151</v>
      </c>
      <c r="B39" s="16" t="s">
        <v>152</v>
      </c>
      <c r="C39" s="16" t="s">
        <v>245</v>
      </c>
      <c r="D39" s="16" t="s">
        <v>67</v>
      </c>
      <c r="E39" s="33">
        <v>48</v>
      </c>
      <c r="F39" s="33" t="s">
        <v>239</v>
      </c>
      <c r="G39" s="35">
        <v>15</v>
      </c>
      <c r="H39" s="16"/>
    </row>
    <row r="40" spans="1:8">
      <c r="A40" s="16" t="s">
        <v>153</v>
      </c>
      <c r="B40" s="16" t="s">
        <v>154</v>
      </c>
      <c r="C40" s="16"/>
      <c r="D40" s="16" t="s">
        <v>67</v>
      </c>
      <c r="E40" s="33">
        <v>48</v>
      </c>
      <c r="F40" s="33" t="s">
        <v>236</v>
      </c>
      <c r="G40" s="35">
        <v>12</v>
      </c>
      <c r="H40" s="16"/>
    </row>
    <row r="41" spans="1:8">
      <c r="A41" s="16" t="s">
        <v>155</v>
      </c>
      <c r="B41" s="16" t="s">
        <v>156</v>
      </c>
      <c r="C41" s="16"/>
      <c r="D41" s="16" t="s">
        <v>67</v>
      </c>
      <c r="E41" s="33">
        <v>38</v>
      </c>
      <c r="F41" s="33" t="s">
        <v>105</v>
      </c>
      <c r="G41" s="35">
        <v>11</v>
      </c>
      <c r="H41" s="16"/>
    </row>
    <row r="42" spans="1:8">
      <c r="A42" s="16" t="s">
        <v>50</v>
      </c>
      <c r="B42" s="16" t="s">
        <v>49</v>
      </c>
      <c r="C42" s="16"/>
      <c r="D42" s="16" t="s">
        <v>67</v>
      </c>
      <c r="E42" s="33">
        <v>64</v>
      </c>
      <c r="F42" s="33" t="s">
        <v>238</v>
      </c>
      <c r="G42" s="35">
        <v>14</v>
      </c>
      <c r="H42" s="16"/>
    </row>
    <row r="43" spans="1:8">
      <c r="A43" s="16" t="s">
        <v>157</v>
      </c>
      <c r="B43" s="16" t="s">
        <v>158</v>
      </c>
      <c r="C43" s="16"/>
      <c r="D43" s="16" t="s">
        <v>67</v>
      </c>
      <c r="E43" s="33">
        <v>33</v>
      </c>
      <c r="F43" s="33" t="s">
        <v>232</v>
      </c>
      <c r="G43" s="35">
        <v>40411</v>
      </c>
      <c r="H43" s="16"/>
    </row>
    <row r="44" spans="1:8">
      <c r="A44" s="16" t="s">
        <v>159</v>
      </c>
      <c r="B44" s="16" t="s">
        <v>160</v>
      </c>
      <c r="C44" s="16"/>
      <c r="D44" s="16" t="s">
        <v>67</v>
      </c>
      <c r="E44" s="33">
        <v>55</v>
      </c>
      <c r="F44" s="33" t="s">
        <v>105</v>
      </c>
      <c r="G44" s="35">
        <v>38864</v>
      </c>
      <c r="H44" s="16"/>
    </row>
    <row r="45" spans="1:8">
      <c r="A45" s="16" t="s">
        <v>161</v>
      </c>
      <c r="B45" s="16" t="s">
        <v>162</v>
      </c>
      <c r="C45" s="16" t="s">
        <v>246</v>
      </c>
      <c r="D45" s="16" t="s">
        <v>67</v>
      </c>
      <c r="E45" s="33">
        <v>75</v>
      </c>
      <c r="F45" s="33" t="s">
        <v>240</v>
      </c>
      <c r="G45" s="35">
        <v>37042</v>
      </c>
      <c r="H45" s="16"/>
    </row>
    <row r="46" spans="1:8">
      <c r="A46" s="16" t="s">
        <v>161</v>
      </c>
      <c r="B46" s="16" t="s">
        <v>163</v>
      </c>
      <c r="C46" s="16" t="s">
        <v>247</v>
      </c>
      <c r="D46" s="16" t="s">
        <v>67</v>
      </c>
      <c r="E46" s="33">
        <v>80</v>
      </c>
      <c r="F46" s="33" t="s">
        <v>239</v>
      </c>
      <c r="G46" s="35">
        <v>37612</v>
      </c>
      <c r="H46" s="16"/>
    </row>
    <row r="47" spans="1:8">
      <c r="A47" s="16" t="s">
        <v>164</v>
      </c>
      <c r="B47" s="16" t="s">
        <v>165</v>
      </c>
      <c r="C47" s="16" t="s">
        <v>248</v>
      </c>
      <c r="D47" s="16" t="s">
        <v>67</v>
      </c>
      <c r="E47" s="33">
        <v>65</v>
      </c>
      <c r="F47" s="33" t="s">
        <v>238</v>
      </c>
      <c r="G47" s="35">
        <v>37768</v>
      </c>
      <c r="H47" s="16"/>
    </row>
    <row r="48" spans="1:8">
      <c r="A48" s="16" t="s">
        <v>166</v>
      </c>
      <c r="B48" s="16" t="s">
        <v>167</v>
      </c>
      <c r="C48" s="16"/>
      <c r="D48" s="16" t="s">
        <v>67</v>
      </c>
      <c r="E48" s="33">
        <v>95</v>
      </c>
      <c r="F48" s="33" t="s">
        <v>237</v>
      </c>
      <c r="G48" s="35">
        <v>38189</v>
      </c>
      <c r="H48" s="16"/>
    </row>
    <row r="49" spans="1:8">
      <c r="A49" s="16" t="s">
        <v>168</v>
      </c>
      <c r="B49" s="16" t="s">
        <v>169</v>
      </c>
      <c r="C49" s="16"/>
      <c r="D49" s="16" t="s">
        <v>67</v>
      </c>
      <c r="E49" s="33">
        <v>35</v>
      </c>
      <c r="F49" s="33" t="s">
        <v>105</v>
      </c>
      <c r="G49" s="35">
        <v>39060</v>
      </c>
      <c r="H49" s="16"/>
    </row>
    <row r="50" spans="1:8">
      <c r="A50" s="16" t="s">
        <v>170</v>
      </c>
      <c r="B50" s="16" t="s">
        <v>171</v>
      </c>
      <c r="C50" s="16"/>
      <c r="D50" s="16" t="s">
        <v>67</v>
      </c>
      <c r="E50" s="33">
        <v>32</v>
      </c>
      <c r="F50" s="33" t="s">
        <v>234</v>
      </c>
      <c r="G50" s="35">
        <v>39756</v>
      </c>
      <c r="H50" s="16"/>
    </row>
    <row r="51" spans="1:8">
      <c r="A51" s="16" t="s">
        <v>207</v>
      </c>
      <c r="B51" s="16" t="s">
        <v>208</v>
      </c>
      <c r="C51" s="16"/>
      <c r="D51" s="16" t="s">
        <v>67</v>
      </c>
      <c r="E51" s="33">
        <v>72</v>
      </c>
      <c r="F51" s="33" t="s">
        <v>124</v>
      </c>
      <c r="G51" s="35" t="s">
        <v>213</v>
      </c>
      <c r="H51" s="16"/>
    </row>
    <row r="52" spans="1:8" ht="122.25" customHeight="1">
      <c r="A52" s="16" t="s">
        <v>209</v>
      </c>
      <c r="B52" s="16" t="s">
        <v>210</v>
      </c>
      <c r="C52" s="16"/>
      <c r="D52" s="16" t="s">
        <v>67</v>
      </c>
      <c r="E52" s="33">
        <v>64</v>
      </c>
      <c r="F52" s="33" t="s">
        <v>124</v>
      </c>
      <c r="G52" s="35" t="s">
        <v>194</v>
      </c>
      <c r="H52" s="16"/>
    </row>
    <row r="53" spans="1:8">
      <c r="A53" s="16" t="s">
        <v>211</v>
      </c>
      <c r="B53" s="16" t="s">
        <v>212</v>
      </c>
      <c r="C53" s="16"/>
      <c r="D53" s="16" t="s">
        <v>67</v>
      </c>
      <c r="E53" s="33">
        <v>75</v>
      </c>
      <c r="F53" s="33" t="s">
        <v>124</v>
      </c>
      <c r="G53" s="35" t="s">
        <v>214</v>
      </c>
      <c r="H53" s="16"/>
    </row>
    <row r="54" spans="1:8">
      <c r="A54" s="16" t="s">
        <v>216</v>
      </c>
      <c r="B54" s="16" t="s">
        <v>215</v>
      </c>
      <c r="C54" s="16"/>
      <c r="D54" s="16" t="s">
        <v>67</v>
      </c>
      <c r="E54" s="33">
        <v>60</v>
      </c>
      <c r="F54" s="33" t="s">
        <v>124</v>
      </c>
      <c r="G54" s="35" t="s">
        <v>217</v>
      </c>
      <c r="H54" s="16"/>
    </row>
    <row r="55" spans="1:8">
      <c r="A55" s="16" t="s">
        <v>218</v>
      </c>
      <c r="B55" s="16" t="s">
        <v>219</v>
      </c>
      <c r="C55" s="16"/>
      <c r="D55" s="16" t="s">
        <v>67</v>
      </c>
      <c r="E55" s="33">
        <v>72</v>
      </c>
      <c r="F55" s="33" t="s">
        <v>124</v>
      </c>
      <c r="G55" s="35" t="s">
        <v>220</v>
      </c>
      <c r="H55" s="16"/>
    </row>
    <row r="56" spans="1:8">
      <c r="A56" s="16" t="s">
        <v>221</v>
      </c>
      <c r="B56" s="16" t="s">
        <v>222</v>
      </c>
      <c r="C56" s="16"/>
      <c r="D56" s="16" t="s">
        <v>67</v>
      </c>
      <c r="E56" s="33">
        <v>69</v>
      </c>
      <c r="F56" s="33" t="s">
        <v>124</v>
      </c>
      <c r="G56" s="35" t="s">
        <v>194</v>
      </c>
      <c r="H56" s="16"/>
    </row>
    <row r="57" spans="1:8">
      <c r="A57" s="16"/>
      <c r="B57" s="16" t="s">
        <v>223</v>
      </c>
      <c r="C57" s="16"/>
      <c r="D57" s="16" t="s">
        <v>67</v>
      </c>
      <c r="E57" s="33">
        <v>81</v>
      </c>
      <c r="F57" s="33" t="s">
        <v>124</v>
      </c>
      <c r="G57" s="35" t="s">
        <v>194</v>
      </c>
      <c r="H57" s="16"/>
    </row>
    <row r="58" spans="1:8">
      <c r="A58" s="16"/>
      <c r="B58" s="16" t="s">
        <v>15</v>
      </c>
      <c r="C58" s="16"/>
      <c r="D58" s="16" t="s">
        <v>67</v>
      </c>
      <c r="E58" s="33">
        <v>60</v>
      </c>
      <c r="F58" s="33" t="s">
        <v>124</v>
      </c>
      <c r="G58" s="35">
        <v>31017</v>
      </c>
      <c r="H58" s="16"/>
    </row>
    <row r="59" spans="1:8">
      <c r="A59" s="16"/>
      <c r="B59" s="16" t="s">
        <v>224</v>
      </c>
      <c r="C59" s="16"/>
      <c r="D59" s="16" t="s">
        <v>67</v>
      </c>
      <c r="E59" s="33">
        <v>70</v>
      </c>
      <c r="F59" s="33" t="s">
        <v>124</v>
      </c>
      <c r="G59" s="35" t="s">
        <v>214</v>
      </c>
      <c r="H59" s="16"/>
    </row>
    <row r="60" spans="1:8">
      <c r="A60" s="16" t="s">
        <v>225</v>
      </c>
      <c r="B60" s="16" t="s">
        <v>226</v>
      </c>
      <c r="C60" s="16"/>
      <c r="D60" s="16" t="s">
        <v>67</v>
      </c>
      <c r="E60" s="33">
        <v>63</v>
      </c>
      <c r="F60" s="33" t="s">
        <v>227</v>
      </c>
      <c r="G60" s="35" t="s">
        <v>228</v>
      </c>
      <c r="H60" s="16"/>
    </row>
    <row r="61" spans="1:8">
      <c r="A61" s="16" t="s">
        <v>172</v>
      </c>
      <c r="B61" s="16" t="s">
        <v>173</v>
      </c>
      <c r="C61" s="16"/>
      <c r="D61" s="16" t="s">
        <v>206</v>
      </c>
      <c r="E61" s="33">
        <v>45</v>
      </c>
      <c r="F61" s="33" t="s">
        <v>236</v>
      </c>
      <c r="G61" s="35">
        <v>38566</v>
      </c>
      <c r="H61" s="16"/>
    </row>
    <row r="62" spans="1:8">
      <c r="A62" s="16" t="s">
        <v>174</v>
      </c>
      <c r="B62" s="16" t="s">
        <v>9</v>
      </c>
      <c r="C62" s="16"/>
      <c r="D62" s="16" t="s">
        <v>206</v>
      </c>
      <c r="E62" s="33">
        <v>40</v>
      </c>
      <c r="F62" s="33" t="s">
        <v>237</v>
      </c>
      <c r="G62" s="35">
        <v>38079</v>
      </c>
      <c r="H62" s="16"/>
    </row>
    <row r="63" spans="1:8">
      <c r="A63" s="16" t="s">
        <v>175</v>
      </c>
      <c r="B63" s="16" t="s">
        <v>176</v>
      </c>
      <c r="C63" s="16"/>
      <c r="D63" s="16" t="s">
        <v>206</v>
      </c>
      <c r="E63" s="33">
        <v>47</v>
      </c>
      <c r="F63" s="33" t="s">
        <v>237</v>
      </c>
      <c r="G63" s="35">
        <v>38005</v>
      </c>
      <c r="H63" s="16"/>
    </row>
    <row r="64" spans="1:8">
      <c r="A64" s="16" t="s">
        <v>177</v>
      </c>
      <c r="B64" s="16" t="s">
        <v>178</v>
      </c>
      <c r="C64" s="16"/>
      <c r="D64" s="16" t="s">
        <v>206</v>
      </c>
      <c r="E64" s="33">
        <v>60</v>
      </c>
      <c r="F64" s="33" t="s">
        <v>238</v>
      </c>
      <c r="G64" s="35">
        <v>37732</v>
      </c>
      <c r="H64" s="16"/>
    </row>
    <row r="65" spans="1:8">
      <c r="A65" s="16" t="s">
        <v>179</v>
      </c>
      <c r="B65" s="16" t="s">
        <v>180</v>
      </c>
      <c r="C65" s="16"/>
      <c r="D65" s="16" t="s">
        <v>206</v>
      </c>
      <c r="E65" s="33">
        <v>61</v>
      </c>
      <c r="F65" s="33" t="s">
        <v>238</v>
      </c>
      <c r="G65" s="35">
        <v>37922</v>
      </c>
      <c r="H65" s="16"/>
    </row>
    <row r="66" spans="1:8">
      <c r="A66" s="16" t="s">
        <v>181</v>
      </c>
      <c r="B66" s="16" t="s">
        <v>182</v>
      </c>
      <c r="C66" s="16"/>
      <c r="D66" s="16" t="s">
        <v>206</v>
      </c>
      <c r="E66" s="33">
        <v>53</v>
      </c>
      <c r="F66" s="33" t="s">
        <v>238</v>
      </c>
      <c r="G66" s="35">
        <v>37716</v>
      </c>
      <c r="H66" s="16"/>
    </row>
    <row r="67" spans="1:8">
      <c r="A67" s="16" t="s">
        <v>183</v>
      </c>
      <c r="B67" s="16" t="s">
        <v>184</v>
      </c>
      <c r="C67" s="16"/>
      <c r="D67" s="16" t="s">
        <v>206</v>
      </c>
      <c r="E67" s="33">
        <v>89</v>
      </c>
      <c r="F67" s="33" t="s">
        <v>238</v>
      </c>
      <c r="G67" s="35">
        <v>37741</v>
      </c>
      <c r="H67" s="16"/>
    </row>
    <row r="68" spans="1:8">
      <c r="A68" s="16" t="s">
        <v>185</v>
      </c>
      <c r="B68" s="16" t="s">
        <v>110</v>
      </c>
      <c r="C68" s="16"/>
      <c r="D68" s="16" t="s">
        <v>206</v>
      </c>
      <c r="E68" s="33">
        <v>46</v>
      </c>
      <c r="F68" s="33" t="s">
        <v>238</v>
      </c>
      <c r="G68" s="35">
        <v>37721</v>
      </c>
      <c r="H68" s="16"/>
    </row>
    <row r="69" spans="1:8">
      <c r="A69" s="16" t="s">
        <v>186</v>
      </c>
      <c r="B69" s="16" t="s">
        <v>187</v>
      </c>
      <c r="C69" s="16"/>
      <c r="D69" s="16" t="s">
        <v>206</v>
      </c>
      <c r="E69" s="33">
        <v>47</v>
      </c>
      <c r="F69" s="33" t="s">
        <v>238</v>
      </c>
      <c r="G69" s="35">
        <v>37951</v>
      </c>
      <c r="H69" s="16"/>
    </row>
    <row r="70" spans="1:8">
      <c r="A70" s="16" t="s">
        <v>188</v>
      </c>
      <c r="B70" s="16" t="s">
        <v>189</v>
      </c>
      <c r="C70" s="16"/>
      <c r="D70" s="16" t="s">
        <v>206</v>
      </c>
      <c r="E70" s="33">
        <v>59</v>
      </c>
      <c r="F70" s="33" t="s">
        <v>239</v>
      </c>
      <c r="G70" s="35">
        <v>37504</v>
      </c>
      <c r="H70" s="16"/>
    </row>
    <row r="71" spans="1:8">
      <c r="A71" s="16" t="s">
        <v>190</v>
      </c>
      <c r="B71" s="16" t="s">
        <v>191</v>
      </c>
      <c r="C71" s="16"/>
      <c r="D71" s="16" t="s">
        <v>206</v>
      </c>
      <c r="E71" s="33">
        <v>64</v>
      </c>
      <c r="F71" s="33" t="s">
        <v>239</v>
      </c>
      <c r="G71" s="35">
        <v>37451</v>
      </c>
      <c r="H71" s="16"/>
    </row>
    <row r="72" spans="1:8">
      <c r="A72" s="16" t="s">
        <v>192</v>
      </c>
      <c r="B72" s="16" t="s">
        <v>193</v>
      </c>
      <c r="C72" s="16"/>
      <c r="D72" s="16" t="s">
        <v>206</v>
      </c>
      <c r="E72" s="33">
        <v>68</v>
      </c>
      <c r="F72" s="33" t="s">
        <v>240</v>
      </c>
      <c r="G72" s="35">
        <v>37196</v>
      </c>
      <c r="H72" s="16"/>
    </row>
    <row r="73" spans="1:8">
      <c r="A73" s="16" t="s">
        <v>195</v>
      </c>
      <c r="B73" s="16" t="s">
        <v>196</v>
      </c>
      <c r="C73" s="16"/>
      <c r="D73" s="16" t="s">
        <v>206</v>
      </c>
      <c r="E73" s="33">
        <v>68</v>
      </c>
      <c r="F73" s="33" t="s">
        <v>240</v>
      </c>
      <c r="G73" s="35">
        <v>37104</v>
      </c>
      <c r="H73" s="16"/>
    </row>
    <row r="74" spans="1:8">
      <c r="A74" s="16" t="s">
        <v>197</v>
      </c>
      <c r="B74" s="16" t="s">
        <v>198</v>
      </c>
      <c r="C74" s="16"/>
      <c r="D74" s="16" t="s">
        <v>206</v>
      </c>
      <c r="E74" s="33">
        <v>64</v>
      </c>
      <c r="F74" s="33" t="s">
        <v>240</v>
      </c>
      <c r="G74" s="35">
        <v>37225</v>
      </c>
      <c r="H74" s="16"/>
    </row>
    <row r="75" spans="1:8">
      <c r="A75" s="16" t="s">
        <v>199</v>
      </c>
      <c r="B75" s="16" t="s">
        <v>200</v>
      </c>
      <c r="C75" s="16"/>
      <c r="D75" s="16" t="s">
        <v>206</v>
      </c>
      <c r="E75" s="33">
        <v>84</v>
      </c>
      <c r="F75" s="33" t="s">
        <v>201</v>
      </c>
      <c r="G75" s="35">
        <v>35894</v>
      </c>
      <c r="H75" s="16"/>
    </row>
    <row r="76" spans="1:8">
      <c r="A76" s="16" t="s">
        <v>202</v>
      </c>
      <c r="B76" s="16" t="s">
        <v>203</v>
      </c>
      <c r="C76" s="16"/>
      <c r="D76" s="16" t="s">
        <v>206</v>
      </c>
      <c r="E76" s="33">
        <v>75</v>
      </c>
      <c r="F76" s="33" t="s">
        <v>201</v>
      </c>
      <c r="G76" s="35">
        <v>35988</v>
      </c>
      <c r="H76" s="16"/>
    </row>
    <row r="77" spans="1:8">
      <c r="A77" s="16" t="s">
        <v>204</v>
      </c>
      <c r="B77" s="16" t="s">
        <v>205</v>
      </c>
      <c r="C77" s="16"/>
      <c r="D77" s="16" t="s">
        <v>206</v>
      </c>
      <c r="E77" s="33">
        <v>73</v>
      </c>
      <c r="F77" s="33" t="s">
        <v>201</v>
      </c>
      <c r="G77" s="35">
        <v>34753</v>
      </c>
      <c r="H77" s="16"/>
    </row>
  </sheetData>
  <dataConsolidate function="varp" topLabels="1"/>
  <pageMargins left="0.7" right="0.7" top="0.75" bottom="0.75" header="0.3" footer="0.3"/>
  <pageSetup paperSize="9" orientation="portrait" horizontalDpi="4294967293" verticalDpi="4294967295" r:id="rId1"/>
  <legacyDrawing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9"/>
  <dimension ref="A1:P71"/>
  <sheetViews>
    <sheetView workbookViewId="0">
      <selection activeCell="B5" sqref="B5"/>
    </sheetView>
  </sheetViews>
  <sheetFormatPr baseColWidth="10" defaultRowHeight="15"/>
  <cols>
    <col min="8" max="8" width="19" bestFit="1" customWidth="1"/>
    <col min="9" max="9" width="9.5703125" bestFit="1" customWidth="1"/>
    <col min="14" max="14" width="9.5703125" bestFit="1" customWidth="1"/>
    <col min="16" max="16" width="19" bestFit="1" customWidth="1"/>
  </cols>
  <sheetData>
    <row r="1" spans="1:16" ht="15.75" thickBot="1"/>
    <row r="2" spans="1:16" ht="16.5" thickTop="1" thickBot="1">
      <c r="B2" s="68" t="s">
        <v>62</v>
      </c>
      <c r="C2" s="69"/>
      <c r="D2" s="69"/>
      <c r="E2" s="69"/>
      <c r="F2" s="69"/>
      <c r="G2" s="69"/>
      <c r="H2" s="70"/>
      <c r="I2" s="7"/>
      <c r="J2" s="71" t="s">
        <v>63</v>
      </c>
      <c r="K2" s="72"/>
      <c r="L2" s="72"/>
      <c r="M2" s="72"/>
      <c r="N2" s="72"/>
      <c r="O2" s="72"/>
      <c r="P2" s="73"/>
    </row>
    <row r="3" spans="1:16" ht="16.5" thickTop="1" thickBot="1">
      <c r="A3" s="11">
        <v>0</v>
      </c>
      <c r="B3" s="5" t="s">
        <v>8</v>
      </c>
      <c r="C3" s="2" t="s">
        <v>9</v>
      </c>
      <c r="D3" s="2" t="s">
        <v>10</v>
      </c>
      <c r="E3" s="2" t="s">
        <v>79</v>
      </c>
      <c r="F3" s="2">
        <v>49</v>
      </c>
      <c r="G3" s="2" t="s">
        <v>69</v>
      </c>
      <c r="H3" s="36">
        <v>39675</v>
      </c>
      <c r="I3" s="8"/>
      <c r="J3" s="4" t="s">
        <v>82</v>
      </c>
      <c r="K3" s="1" t="s">
        <v>81</v>
      </c>
      <c r="L3" s="1" t="s">
        <v>10</v>
      </c>
      <c r="M3" s="1" t="s">
        <v>80</v>
      </c>
      <c r="N3" s="1">
        <v>46</v>
      </c>
      <c r="O3" s="14" t="s">
        <v>69</v>
      </c>
      <c r="P3" s="38">
        <v>39678</v>
      </c>
    </row>
    <row r="4" spans="1:16" ht="15.75" thickBot="1">
      <c r="A4" s="12"/>
      <c r="B4" s="5"/>
      <c r="C4" s="2"/>
      <c r="D4" s="2"/>
      <c r="E4" s="2"/>
      <c r="F4" s="2"/>
      <c r="G4" s="2"/>
      <c r="H4" s="36"/>
      <c r="I4" s="9"/>
      <c r="J4" s="5"/>
      <c r="K4" s="2"/>
      <c r="L4" s="2"/>
      <c r="M4" s="2"/>
      <c r="N4" s="2"/>
      <c r="O4" s="2"/>
      <c r="P4" s="39"/>
    </row>
    <row r="5" spans="1:16" ht="15.75" thickBot="1">
      <c r="A5" s="12"/>
      <c r="B5" s="5"/>
      <c r="C5" s="2"/>
      <c r="D5" s="2"/>
      <c r="E5" s="2"/>
      <c r="F5" s="2"/>
      <c r="G5" s="2"/>
      <c r="H5" s="36"/>
      <c r="I5" s="9"/>
      <c r="J5" s="5"/>
      <c r="K5" s="2"/>
      <c r="L5" s="2"/>
      <c r="M5" s="2"/>
      <c r="N5" s="2"/>
      <c r="O5" s="2"/>
      <c r="P5" s="39"/>
    </row>
    <row r="6" spans="1:16" ht="15.75" thickBot="1">
      <c r="A6" s="12"/>
      <c r="B6" s="5"/>
      <c r="C6" s="2"/>
      <c r="D6" s="2"/>
      <c r="E6" s="2"/>
      <c r="F6" s="2"/>
      <c r="G6" s="2"/>
      <c r="H6" s="36"/>
      <c r="I6" s="9"/>
      <c r="J6" s="5"/>
      <c r="K6" s="2"/>
      <c r="L6" s="2"/>
      <c r="M6" s="2"/>
      <c r="N6" s="2"/>
      <c r="O6" s="2"/>
      <c r="P6" s="39"/>
    </row>
    <row r="7" spans="1:16" ht="15.75" thickBot="1">
      <c r="A7" s="12"/>
      <c r="B7" s="5"/>
      <c r="C7" s="2"/>
      <c r="D7" s="2"/>
      <c r="E7" s="2"/>
      <c r="F7" s="2"/>
      <c r="G7" s="2"/>
      <c r="H7" s="36"/>
      <c r="I7" s="9"/>
      <c r="J7" s="5"/>
      <c r="K7" s="2"/>
      <c r="L7" s="2"/>
      <c r="M7" s="2"/>
      <c r="N7" s="2"/>
      <c r="O7" s="2"/>
      <c r="P7" s="39"/>
    </row>
    <row r="8" spans="1:16" ht="15.75" thickBot="1">
      <c r="A8" s="12"/>
      <c r="B8" s="5"/>
      <c r="C8" s="2"/>
      <c r="D8" s="2"/>
      <c r="E8" s="2"/>
      <c r="F8" s="2"/>
      <c r="G8" s="2"/>
      <c r="H8" s="36"/>
      <c r="I8" s="9"/>
      <c r="J8" s="5"/>
      <c r="K8" s="2"/>
      <c r="L8" s="2"/>
      <c r="M8" s="2"/>
      <c r="N8" s="2"/>
      <c r="O8" s="2"/>
      <c r="P8" s="39"/>
    </row>
    <row r="9" spans="1:16" ht="15.75" thickBot="1">
      <c r="A9" s="12"/>
      <c r="B9" s="5"/>
      <c r="C9" s="2"/>
      <c r="D9" s="2"/>
      <c r="E9" s="2"/>
      <c r="F9" s="2"/>
      <c r="G9" s="2"/>
      <c r="H9" s="36"/>
      <c r="I9" s="9"/>
      <c r="J9" s="5"/>
      <c r="K9" s="2"/>
      <c r="L9" s="2"/>
      <c r="M9" s="2"/>
      <c r="N9" s="2"/>
      <c r="O9" s="2"/>
      <c r="P9" s="39"/>
    </row>
    <row r="10" spans="1:16" ht="15.75" thickBot="1">
      <c r="A10" s="12"/>
      <c r="B10" s="5"/>
      <c r="C10" s="2"/>
      <c r="D10" s="2"/>
      <c r="E10" s="2"/>
      <c r="F10" s="2"/>
      <c r="G10" s="2"/>
      <c r="H10" s="36"/>
      <c r="I10" s="9"/>
      <c r="J10" s="5"/>
      <c r="K10" s="2"/>
      <c r="L10" s="2"/>
      <c r="M10" s="2"/>
      <c r="N10" s="2"/>
      <c r="O10" s="2"/>
      <c r="P10" s="39"/>
    </row>
    <row r="11" spans="1:16" ht="15.75" thickBot="1">
      <c r="A11" s="12"/>
      <c r="B11" s="5"/>
      <c r="C11" s="2"/>
      <c r="D11" s="2"/>
      <c r="E11" s="2"/>
      <c r="F11" s="2"/>
      <c r="G11" s="2"/>
      <c r="H11" s="36"/>
      <c r="I11" s="9"/>
      <c r="J11" s="5"/>
      <c r="K11" s="2"/>
      <c r="L11" s="2"/>
      <c r="M11" s="2"/>
      <c r="N11" s="2"/>
      <c r="O11" s="2"/>
      <c r="P11" s="39"/>
    </row>
    <row r="12" spans="1:16" ht="15.75" thickBot="1">
      <c r="A12" s="12"/>
      <c r="B12" s="5"/>
      <c r="C12" s="2"/>
      <c r="D12" s="2"/>
      <c r="E12" s="2"/>
      <c r="F12" s="2"/>
      <c r="G12" s="2"/>
      <c r="H12" s="36"/>
      <c r="I12" s="9"/>
      <c r="J12" s="5"/>
      <c r="K12" s="2"/>
      <c r="L12" s="2"/>
      <c r="M12" s="2"/>
      <c r="N12" s="2"/>
      <c r="O12" s="2"/>
      <c r="P12" s="39"/>
    </row>
    <row r="13" spans="1:16" ht="15.75" thickBot="1">
      <c r="A13" s="12"/>
      <c r="B13" s="5"/>
      <c r="C13" s="2"/>
      <c r="D13" s="2"/>
      <c r="E13" s="2"/>
      <c r="F13" s="2"/>
      <c r="G13" s="2"/>
      <c r="H13" s="36"/>
      <c r="I13" s="9"/>
      <c r="J13" s="5"/>
      <c r="K13" s="2"/>
      <c r="L13" s="2"/>
      <c r="M13" s="2"/>
      <c r="N13" s="2"/>
      <c r="O13" s="2"/>
      <c r="P13" s="39"/>
    </row>
    <row r="14" spans="1:16" ht="15.75" thickBot="1">
      <c r="A14" s="12"/>
      <c r="B14" s="5"/>
      <c r="C14" s="2"/>
      <c r="D14" s="2"/>
      <c r="E14" s="2"/>
      <c r="F14" s="2"/>
      <c r="G14" s="2"/>
      <c r="H14" s="36"/>
      <c r="I14" s="9"/>
      <c r="J14" s="5"/>
      <c r="K14" s="2"/>
      <c r="L14" s="2"/>
      <c r="M14" s="2"/>
      <c r="N14" s="2"/>
      <c r="O14" s="2"/>
      <c r="P14" s="39"/>
    </row>
    <row r="15" spans="1:16" ht="15.75" thickBot="1">
      <c r="A15" s="12"/>
      <c r="B15" s="5"/>
      <c r="C15" s="2"/>
      <c r="D15" s="2"/>
      <c r="E15" s="2"/>
      <c r="F15" s="2"/>
      <c r="G15" s="2"/>
      <c r="H15" s="36"/>
      <c r="I15" s="9"/>
      <c r="J15" s="5"/>
      <c r="K15" s="2"/>
      <c r="L15" s="2"/>
      <c r="M15" s="2"/>
      <c r="N15" s="2"/>
      <c r="O15" s="2"/>
      <c r="P15" s="39"/>
    </row>
    <row r="16" spans="1:16" ht="15.75" thickBot="1">
      <c r="A16" s="12"/>
      <c r="B16" s="5"/>
      <c r="C16" s="2"/>
      <c r="D16" s="2"/>
      <c r="E16" s="2"/>
      <c r="F16" s="2"/>
      <c r="G16" s="2"/>
      <c r="H16" s="36"/>
      <c r="I16" s="9"/>
      <c r="J16" s="5"/>
      <c r="K16" s="2"/>
      <c r="L16" s="2"/>
      <c r="M16" s="2"/>
      <c r="N16" s="2"/>
      <c r="O16" s="2"/>
      <c r="P16" s="39"/>
    </row>
    <row r="17" spans="1:16" ht="15.75" thickBot="1">
      <c r="A17" s="12"/>
      <c r="B17" s="5"/>
      <c r="C17" s="2"/>
      <c r="D17" s="2"/>
      <c r="E17" s="2"/>
      <c r="F17" s="2"/>
      <c r="G17" s="2"/>
      <c r="H17" s="36"/>
      <c r="I17" s="9"/>
      <c r="J17" s="5"/>
      <c r="K17" s="2"/>
      <c r="L17" s="2"/>
      <c r="M17" s="2"/>
      <c r="N17" s="2"/>
      <c r="O17" s="2"/>
      <c r="P17" s="39"/>
    </row>
    <row r="18" spans="1:16" ht="15.75" thickBot="1">
      <c r="A18" s="12"/>
      <c r="B18" s="5"/>
      <c r="C18" s="2"/>
      <c r="D18" s="2"/>
      <c r="E18" s="2"/>
      <c r="F18" s="2"/>
      <c r="G18" s="2"/>
      <c r="H18" s="36"/>
      <c r="I18" s="9"/>
      <c r="J18" s="5"/>
      <c r="K18" s="2"/>
      <c r="L18" s="2"/>
      <c r="M18" s="2"/>
      <c r="N18" s="2"/>
      <c r="O18" s="2"/>
      <c r="P18" s="39"/>
    </row>
    <row r="19" spans="1:16" ht="15.75" thickBot="1">
      <c r="A19" s="12"/>
      <c r="B19" s="5"/>
      <c r="C19" s="2"/>
      <c r="D19" s="2"/>
      <c r="E19" s="2"/>
      <c r="F19" s="2"/>
      <c r="G19" s="2"/>
      <c r="H19" s="36"/>
      <c r="I19" s="9"/>
      <c r="J19" s="5"/>
      <c r="K19" s="2"/>
      <c r="L19" s="2"/>
      <c r="M19" s="2"/>
      <c r="N19" s="2"/>
      <c r="O19" s="2"/>
      <c r="P19" s="39"/>
    </row>
    <row r="20" spans="1:16" ht="15.75" thickBot="1">
      <c r="A20" s="12"/>
      <c r="B20" s="5"/>
      <c r="C20" s="2"/>
      <c r="D20" s="2"/>
      <c r="E20" s="2"/>
      <c r="F20" s="2"/>
      <c r="G20" s="2"/>
      <c r="H20" s="36"/>
      <c r="I20" s="9"/>
      <c r="J20" s="5"/>
      <c r="K20" s="2"/>
      <c r="L20" s="2"/>
      <c r="M20" s="2"/>
      <c r="N20" s="2"/>
      <c r="O20" s="2"/>
      <c r="P20" s="39"/>
    </row>
    <row r="21" spans="1:16" ht="15.75" thickBot="1">
      <c r="A21" s="12"/>
      <c r="B21" s="5"/>
      <c r="C21" s="2"/>
      <c r="D21" s="2"/>
      <c r="E21" s="2"/>
      <c r="F21" s="2"/>
      <c r="G21" s="2"/>
      <c r="H21" s="36"/>
      <c r="I21" s="9"/>
      <c r="J21" s="5"/>
      <c r="K21" s="2"/>
      <c r="L21" s="2"/>
      <c r="M21" s="2"/>
      <c r="N21" s="2"/>
      <c r="O21" s="2"/>
      <c r="P21" s="39"/>
    </row>
    <row r="22" spans="1:16" ht="15.75" thickBot="1">
      <c r="A22" s="12"/>
      <c r="B22" s="5"/>
      <c r="C22" s="2"/>
      <c r="D22" s="2"/>
      <c r="E22" s="2"/>
      <c r="F22" s="2"/>
      <c r="G22" s="2"/>
      <c r="H22" s="36"/>
      <c r="I22" s="9"/>
      <c r="J22" s="5"/>
      <c r="K22" s="2"/>
      <c r="L22" s="2"/>
      <c r="M22" s="2"/>
      <c r="N22" s="2"/>
      <c r="O22" s="2"/>
      <c r="P22" s="39"/>
    </row>
    <row r="23" spans="1:16" ht="15.75" thickBot="1">
      <c r="A23" s="12"/>
      <c r="B23" s="5"/>
      <c r="C23" s="2"/>
      <c r="D23" s="2"/>
      <c r="E23" s="2"/>
      <c r="F23" s="2"/>
      <c r="G23" s="2"/>
      <c r="H23" s="36"/>
      <c r="I23" s="9"/>
      <c r="J23" s="5"/>
      <c r="K23" s="2"/>
      <c r="L23" s="2"/>
      <c r="M23" s="2"/>
      <c r="N23" s="2"/>
      <c r="O23" s="2"/>
      <c r="P23" s="39"/>
    </row>
    <row r="24" spans="1:16" ht="15.75" thickBot="1">
      <c r="A24" s="12"/>
      <c r="B24" s="5"/>
      <c r="C24" s="2"/>
      <c r="D24" s="2"/>
      <c r="E24" s="2"/>
      <c r="F24" s="2"/>
      <c r="G24" s="2"/>
      <c r="H24" s="36"/>
      <c r="I24" s="9"/>
      <c r="J24" s="5"/>
      <c r="K24" s="2"/>
      <c r="L24" s="2"/>
      <c r="M24" s="2"/>
      <c r="N24" s="2"/>
      <c r="O24" s="2"/>
      <c r="P24" s="39"/>
    </row>
    <row r="25" spans="1:16" ht="15.75" thickBot="1">
      <c r="A25" s="12"/>
      <c r="B25" s="5"/>
      <c r="C25" s="2"/>
      <c r="D25" s="2"/>
      <c r="E25" s="2"/>
      <c r="F25" s="2"/>
      <c r="G25" s="2"/>
      <c r="H25" s="36"/>
      <c r="I25" s="9"/>
      <c r="J25" s="5"/>
      <c r="K25" s="2"/>
      <c r="L25" s="2"/>
      <c r="M25" s="2"/>
      <c r="N25" s="2"/>
      <c r="O25" s="2"/>
      <c r="P25" s="39"/>
    </row>
    <row r="26" spans="1:16" ht="15.75" thickBot="1">
      <c r="A26" s="12"/>
      <c r="B26" s="5"/>
      <c r="C26" s="2"/>
      <c r="D26" s="2"/>
      <c r="E26" s="2"/>
      <c r="F26" s="2"/>
      <c r="G26" s="2"/>
      <c r="H26" s="36"/>
      <c r="I26" s="9"/>
      <c r="J26" s="5"/>
      <c r="K26" s="2"/>
      <c r="L26" s="2"/>
      <c r="M26" s="2"/>
      <c r="N26" s="2"/>
      <c r="O26" s="2"/>
      <c r="P26" s="39"/>
    </row>
    <row r="27" spans="1:16" ht="15.75" thickBot="1">
      <c r="A27" s="12"/>
      <c r="B27" s="5"/>
      <c r="C27" s="2"/>
      <c r="D27" s="2"/>
      <c r="E27" s="2"/>
      <c r="F27" s="2"/>
      <c r="G27" s="2"/>
      <c r="H27" s="36"/>
      <c r="I27" s="9"/>
      <c r="J27" s="5"/>
      <c r="K27" s="2"/>
      <c r="L27" s="2"/>
      <c r="M27" s="2"/>
      <c r="N27" s="2"/>
      <c r="O27" s="2"/>
      <c r="P27" s="39"/>
    </row>
    <row r="28" spans="1:16" ht="15.75" thickBot="1">
      <c r="A28" s="12"/>
      <c r="B28" s="5"/>
      <c r="C28" s="2"/>
      <c r="D28" s="2"/>
      <c r="E28" s="2"/>
      <c r="F28" s="2"/>
      <c r="G28" s="2"/>
      <c r="H28" s="36"/>
      <c r="I28" s="9"/>
      <c r="J28" s="5"/>
      <c r="K28" s="2"/>
      <c r="L28" s="2"/>
      <c r="M28" s="2"/>
      <c r="N28" s="2"/>
      <c r="O28" s="2"/>
      <c r="P28" s="39"/>
    </row>
    <row r="29" spans="1:16" ht="15.75" thickBot="1">
      <c r="A29" s="12"/>
      <c r="B29" s="5"/>
      <c r="C29" s="2"/>
      <c r="D29" s="2"/>
      <c r="E29" s="2"/>
      <c r="F29" s="2"/>
      <c r="G29" s="2"/>
      <c r="H29" s="36"/>
      <c r="I29" s="9"/>
      <c r="J29" s="5"/>
      <c r="K29" s="2"/>
      <c r="L29" s="2"/>
      <c r="M29" s="2"/>
      <c r="N29" s="2"/>
      <c r="O29" s="2"/>
      <c r="P29" s="39"/>
    </row>
    <row r="30" spans="1:16" ht="15.75" thickBot="1">
      <c r="A30" s="12"/>
      <c r="B30" s="5"/>
      <c r="C30" s="2"/>
      <c r="D30" s="2"/>
      <c r="E30" s="2"/>
      <c r="F30" s="2"/>
      <c r="G30" s="2"/>
      <c r="H30" s="36"/>
      <c r="I30" s="9"/>
      <c r="J30" s="5"/>
      <c r="K30" s="2"/>
      <c r="L30" s="2"/>
      <c r="M30" s="2"/>
      <c r="N30" s="2"/>
      <c r="O30" s="2"/>
      <c r="P30" s="39"/>
    </row>
    <row r="31" spans="1:16" ht="15.75" thickBot="1">
      <c r="A31" s="12"/>
      <c r="B31" s="5"/>
      <c r="C31" s="2"/>
      <c r="D31" s="2"/>
      <c r="E31" s="2"/>
      <c r="F31" s="2"/>
      <c r="G31" s="2"/>
      <c r="H31" s="36"/>
      <c r="I31" s="9"/>
      <c r="J31" s="5"/>
      <c r="K31" s="2"/>
      <c r="L31" s="2"/>
      <c r="M31" s="2"/>
      <c r="N31" s="2"/>
      <c r="O31" s="2"/>
      <c r="P31" s="39"/>
    </row>
    <row r="32" spans="1:16" ht="15.75" thickBot="1">
      <c r="A32" s="12"/>
      <c r="B32" s="5"/>
      <c r="C32" s="2"/>
      <c r="D32" s="2"/>
      <c r="E32" s="2"/>
      <c r="F32" s="2"/>
      <c r="G32" s="2"/>
      <c r="H32" s="36"/>
      <c r="I32" s="9"/>
      <c r="J32" s="5"/>
      <c r="K32" s="2"/>
      <c r="L32" s="2"/>
      <c r="M32" s="2"/>
      <c r="N32" s="2"/>
      <c r="O32" s="2"/>
      <c r="P32" s="39"/>
    </row>
    <row r="33" spans="1:16" ht="15.75" thickBot="1">
      <c r="A33" s="12"/>
      <c r="B33" s="5"/>
      <c r="C33" s="2"/>
      <c r="D33" s="2"/>
      <c r="E33" s="2"/>
      <c r="F33" s="2"/>
      <c r="G33" s="2"/>
      <c r="H33" s="36"/>
      <c r="I33" s="9"/>
      <c r="J33" s="5"/>
      <c r="K33" s="2"/>
      <c r="L33" s="2"/>
      <c r="M33" s="2"/>
      <c r="N33" s="2"/>
      <c r="O33" s="2"/>
      <c r="P33" s="39"/>
    </row>
    <row r="34" spans="1:16" ht="15.75" thickBot="1">
      <c r="A34" s="12"/>
      <c r="B34" s="5"/>
      <c r="C34" s="2"/>
      <c r="D34" s="2"/>
      <c r="E34" s="2"/>
      <c r="F34" s="2"/>
      <c r="G34" s="2"/>
      <c r="H34" s="36"/>
      <c r="I34" s="9"/>
      <c r="J34" s="5"/>
      <c r="K34" s="2"/>
      <c r="L34" s="2"/>
      <c r="M34" s="2"/>
      <c r="N34" s="2"/>
      <c r="O34" s="2"/>
      <c r="P34" s="39"/>
    </row>
    <row r="35" spans="1:16" ht="15.75" thickBot="1">
      <c r="A35" s="12"/>
      <c r="B35" s="5"/>
      <c r="C35" s="2"/>
      <c r="D35" s="2"/>
      <c r="E35" s="2"/>
      <c r="F35" s="2"/>
      <c r="G35" s="2"/>
      <c r="H35" s="36"/>
      <c r="I35" s="9"/>
      <c r="J35" s="5"/>
      <c r="K35" s="2"/>
      <c r="L35" s="2"/>
      <c r="M35" s="2"/>
      <c r="N35" s="2"/>
      <c r="O35" s="2"/>
      <c r="P35" s="39"/>
    </row>
    <row r="36" spans="1:16" ht="15.75" thickBot="1">
      <c r="A36" s="12"/>
      <c r="B36" s="5"/>
      <c r="C36" s="2"/>
      <c r="D36" s="2"/>
      <c r="E36" s="2"/>
      <c r="F36" s="2"/>
      <c r="G36" s="2"/>
      <c r="H36" s="36"/>
      <c r="I36" s="9"/>
      <c r="J36" s="5"/>
      <c r="K36" s="2"/>
      <c r="L36" s="2"/>
      <c r="M36" s="2"/>
      <c r="N36" s="2"/>
      <c r="O36" s="2"/>
      <c r="P36" s="39"/>
    </row>
    <row r="37" spans="1:16" ht="15.75" thickBot="1">
      <c r="A37" s="12"/>
      <c r="B37" s="5"/>
      <c r="C37" s="2"/>
      <c r="D37" s="2"/>
      <c r="E37" s="2"/>
      <c r="F37" s="2"/>
      <c r="G37" s="2"/>
      <c r="H37" s="36"/>
      <c r="I37" s="9"/>
      <c r="J37" s="5"/>
      <c r="K37" s="2"/>
      <c r="L37" s="2"/>
      <c r="M37" s="2"/>
      <c r="N37" s="2"/>
      <c r="O37" s="2"/>
      <c r="P37" s="39"/>
    </row>
    <row r="38" spans="1:16" ht="15.75" thickBot="1">
      <c r="A38" s="12"/>
      <c r="B38" s="5"/>
      <c r="C38" s="2"/>
      <c r="D38" s="2"/>
      <c r="E38" s="2"/>
      <c r="F38" s="2"/>
      <c r="G38" s="2"/>
      <c r="H38" s="36"/>
      <c r="I38" s="9"/>
      <c r="J38" s="5"/>
      <c r="K38" s="2"/>
      <c r="L38" s="2"/>
      <c r="M38" s="2"/>
      <c r="N38" s="2"/>
      <c r="O38" s="2"/>
      <c r="P38" s="39"/>
    </row>
    <row r="39" spans="1:16" ht="15.75" thickBot="1">
      <c r="A39" s="12"/>
      <c r="B39" s="5"/>
      <c r="C39" s="2"/>
      <c r="D39" s="2"/>
      <c r="E39" s="2"/>
      <c r="F39" s="2"/>
      <c r="G39" s="2"/>
      <c r="H39" s="36"/>
      <c r="I39" s="9"/>
      <c r="J39" s="5"/>
      <c r="K39" s="2"/>
      <c r="L39" s="2"/>
      <c r="M39" s="2"/>
      <c r="N39" s="2"/>
      <c r="O39" s="2"/>
      <c r="P39" s="39"/>
    </row>
    <row r="40" spans="1:16" ht="15.75" thickBot="1">
      <c r="A40" s="12"/>
      <c r="B40" s="5"/>
      <c r="C40" s="2"/>
      <c r="D40" s="2"/>
      <c r="E40" s="2"/>
      <c r="F40" s="2"/>
      <c r="G40" s="2"/>
      <c r="H40" s="36"/>
      <c r="I40" s="9"/>
      <c r="J40" s="5"/>
      <c r="K40" s="2"/>
      <c r="L40" s="2"/>
      <c r="M40" s="2"/>
      <c r="N40" s="2"/>
      <c r="O40" s="2"/>
      <c r="P40" s="39"/>
    </row>
    <row r="41" spans="1:16" ht="15.75" thickBot="1">
      <c r="A41" s="12"/>
      <c r="B41" s="5"/>
      <c r="C41" s="2"/>
      <c r="D41" s="2"/>
      <c r="E41" s="2"/>
      <c r="F41" s="2"/>
      <c r="G41" s="2"/>
      <c r="H41" s="36"/>
      <c r="I41" s="9"/>
      <c r="J41" s="5"/>
      <c r="K41" s="2"/>
      <c r="L41" s="2"/>
      <c r="M41" s="2"/>
      <c r="N41" s="2"/>
      <c r="O41" s="2"/>
      <c r="P41" s="39"/>
    </row>
    <row r="42" spans="1:16" ht="15.75" thickBot="1">
      <c r="A42" s="12"/>
      <c r="B42" s="5"/>
      <c r="C42" s="2"/>
      <c r="D42" s="2"/>
      <c r="E42" s="2"/>
      <c r="F42" s="2"/>
      <c r="G42" s="2"/>
      <c r="H42" s="36"/>
      <c r="I42" s="9"/>
      <c r="J42" s="5"/>
      <c r="K42" s="2"/>
      <c r="L42" s="2"/>
      <c r="M42" s="2"/>
      <c r="N42" s="2"/>
      <c r="O42" s="2"/>
      <c r="P42" s="39"/>
    </row>
    <row r="43" spans="1:16" ht="15.75" thickBot="1">
      <c r="A43" s="12"/>
      <c r="B43" s="5"/>
      <c r="C43" s="2"/>
      <c r="D43" s="2"/>
      <c r="E43" s="2"/>
      <c r="F43" s="2"/>
      <c r="G43" s="2"/>
      <c r="H43" s="36"/>
      <c r="I43" s="9"/>
      <c r="J43" s="5"/>
      <c r="K43" s="2"/>
      <c r="L43" s="2"/>
      <c r="M43" s="2"/>
      <c r="N43" s="2"/>
      <c r="O43" s="2"/>
      <c r="P43" s="39"/>
    </row>
    <row r="44" spans="1:16" ht="15.75" thickBot="1">
      <c r="A44" s="12"/>
      <c r="B44" s="5"/>
      <c r="C44" s="2"/>
      <c r="D44" s="2"/>
      <c r="E44" s="2"/>
      <c r="F44" s="2"/>
      <c r="G44" s="2"/>
      <c r="H44" s="36"/>
      <c r="I44" s="9"/>
      <c r="J44" s="5"/>
      <c r="K44" s="2"/>
      <c r="L44" s="2"/>
      <c r="M44" s="2"/>
      <c r="N44" s="2"/>
      <c r="O44" s="2"/>
      <c r="P44" s="39"/>
    </row>
    <row r="45" spans="1:16" ht="15.75" thickBot="1">
      <c r="A45" s="12"/>
      <c r="B45" s="5"/>
      <c r="C45" s="2"/>
      <c r="D45" s="2"/>
      <c r="E45" s="2"/>
      <c r="F45" s="2"/>
      <c r="G45" s="2"/>
      <c r="H45" s="36"/>
      <c r="I45" s="9"/>
      <c r="J45" s="5"/>
      <c r="K45" s="2"/>
      <c r="L45" s="2"/>
      <c r="M45" s="2"/>
      <c r="N45" s="2"/>
      <c r="O45" s="2"/>
      <c r="P45" s="39"/>
    </row>
    <row r="46" spans="1:16" ht="15.75" thickBot="1">
      <c r="A46" s="12"/>
      <c r="B46" s="5"/>
      <c r="C46" s="2"/>
      <c r="D46" s="2"/>
      <c r="E46" s="2"/>
      <c r="F46" s="2"/>
      <c r="G46" s="2"/>
      <c r="H46" s="36"/>
      <c r="I46" s="9"/>
      <c r="J46" s="5"/>
      <c r="K46" s="2"/>
      <c r="L46" s="2"/>
      <c r="M46" s="2"/>
      <c r="N46" s="2"/>
      <c r="O46" s="2"/>
      <c r="P46" s="39"/>
    </row>
    <row r="47" spans="1:16" ht="15.75" thickBot="1">
      <c r="A47" s="12"/>
      <c r="B47" s="5"/>
      <c r="C47" s="2"/>
      <c r="D47" s="2"/>
      <c r="E47" s="2"/>
      <c r="F47" s="2"/>
      <c r="G47" s="2"/>
      <c r="H47" s="36"/>
      <c r="I47" s="9"/>
      <c r="J47" s="5"/>
      <c r="K47" s="2"/>
      <c r="L47" s="2"/>
      <c r="M47" s="2"/>
      <c r="N47" s="2"/>
      <c r="O47" s="2"/>
      <c r="P47" s="39"/>
    </row>
    <row r="48" spans="1:16" ht="15.75" thickBot="1">
      <c r="A48" s="12"/>
      <c r="B48" s="5"/>
      <c r="C48" s="2"/>
      <c r="D48" s="2"/>
      <c r="E48" s="2"/>
      <c r="F48" s="2"/>
      <c r="G48" s="2"/>
      <c r="H48" s="36"/>
      <c r="I48" s="9"/>
      <c r="J48" s="5"/>
      <c r="K48" s="2"/>
      <c r="L48" s="2"/>
      <c r="M48" s="2"/>
      <c r="N48" s="2"/>
      <c r="O48" s="2"/>
      <c r="P48" s="39"/>
    </row>
    <row r="49" spans="1:16" ht="15.75" thickBot="1">
      <c r="A49" s="12"/>
      <c r="B49" s="5"/>
      <c r="C49" s="2"/>
      <c r="D49" s="2"/>
      <c r="E49" s="2"/>
      <c r="F49" s="2"/>
      <c r="G49" s="2"/>
      <c r="H49" s="36"/>
      <c r="I49" s="9"/>
      <c r="J49" s="5"/>
      <c r="K49" s="2"/>
      <c r="L49" s="2"/>
      <c r="M49" s="2"/>
      <c r="N49" s="2"/>
      <c r="O49" s="2"/>
      <c r="P49" s="39"/>
    </row>
    <row r="50" spans="1:16" ht="15.75" thickBot="1">
      <c r="A50" s="12"/>
      <c r="B50" s="5"/>
      <c r="C50" s="2"/>
      <c r="D50" s="2"/>
      <c r="E50" s="2"/>
      <c r="F50" s="2"/>
      <c r="G50" s="2"/>
      <c r="H50" s="36"/>
      <c r="I50" s="9"/>
      <c r="J50" s="5"/>
      <c r="K50" s="2"/>
      <c r="L50" s="2"/>
      <c r="M50" s="2"/>
      <c r="N50" s="2"/>
      <c r="O50" s="2"/>
      <c r="P50" s="39"/>
    </row>
    <row r="51" spans="1:16" ht="15.75" thickBot="1">
      <c r="A51" s="12"/>
      <c r="B51" s="5"/>
      <c r="C51" s="2"/>
      <c r="D51" s="2"/>
      <c r="E51" s="2"/>
      <c r="F51" s="2"/>
      <c r="G51" s="2"/>
      <c r="H51" s="36"/>
      <c r="I51" s="9"/>
      <c r="J51" s="5"/>
      <c r="K51" s="2"/>
      <c r="L51" s="2"/>
      <c r="M51" s="2"/>
      <c r="N51" s="2"/>
      <c r="O51" s="2"/>
      <c r="P51" s="39"/>
    </row>
    <row r="52" spans="1:16" ht="15.75" thickBot="1">
      <c r="A52" s="12"/>
      <c r="B52" s="5"/>
      <c r="C52" s="2"/>
      <c r="D52" s="2"/>
      <c r="E52" s="2"/>
      <c r="F52" s="2"/>
      <c r="G52" s="2"/>
      <c r="H52" s="36"/>
      <c r="I52" s="9"/>
      <c r="J52" s="5"/>
      <c r="K52" s="2"/>
      <c r="L52" s="2"/>
      <c r="M52" s="2"/>
      <c r="N52" s="2"/>
      <c r="O52" s="2"/>
      <c r="P52" s="39"/>
    </row>
    <row r="53" spans="1:16" ht="15.75" thickBot="1">
      <c r="A53" s="12"/>
      <c r="B53" s="5"/>
      <c r="C53" s="2"/>
      <c r="D53" s="2"/>
      <c r="E53" s="2"/>
      <c r="F53" s="2"/>
      <c r="G53" s="2"/>
      <c r="H53" s="36"/>
      <c r="I53" s="9"/>
      <c r="J53" s="5"/>
      <c r="K53" s="2"/>
      <c r="L53" s="2"/>
      <c r="M53" s="2"/>
      <c r="N53" s="2"/>
      <c r="O53" s="2"/>
      <c r="P53" s="39"/>
    </row>
    <row r="54" spans="1:16" ht="15.75" thickBot="1">
      <c r="A54" s="12"/>
      <c r="B54" s="5"/>
      <c r="C54" s="2"/>
      <c r="D54" s="2"/>
      <c r="E54" s="2"/>
      <c r="F54" s="2"/>
      <c r="G54" s="2"/>
      <c r="H54" s="36"/>
      <c r="I54" s="9"/>
      <c r="J54" s="5"/>
      <c r="K54" s="2"/>
      <c r="L54" s="2"/>
      <c r="M54" s="2"/>
      <c r="N54" s="2"/>
      <c r="O54" s="2"/>
      <c r="P54" s="39"/>
    </row>
    <row r="55" spans="1:16" ht="15.75" thickBot="1">
      <c r="A55" s="12"/>
      <c r="B55" s="5"/>
      <c r="C55" s="2"/>
      <c r="D55" s="2"/>
      <c r="E55" s="2"/>
      <c r="F55" s="2"/>
      <c r="G55" s="2"/>
      <c r="H55" s="36"/>
      <c r="I55" s="9"/>
      <c r="J55" s="5"/>
      <c r="K55" s="2"/>
      <c r="L55" s="2"/>
      <c r="M55" s="2"/>
      <c r="N55" s="2"/>
      <c r="O55" s="2"/>
      <c r="P55" s="39"/>
    </row>
    <row r="56" spans="1:16" ht="15.75" thickBot="1">
      <c r="A56" s="12"/>
      <c r="B56" s="5"/>
      <c r="C56" s="2"/>
      <c r="D56" s="2"/>
      <c r="E56" s="2"/>
      <c r="F56" s="2"/>
      <c r="G56" s="2"/>
      <c r="H56" s="36"/>
      <c r="I56" s="9"/>
      <c r="J56" s="5"/>
      <c r="K56" s="2"/>
      <c r="L56" s="2"/>
      <c r="M56" s="2"/>
      <c r="N56" s="2"/>
      <c r="O56" s="2"/>
      <c r="P56" s="39"/>
    </row>
    <row r="57" spans="1:16" ht="15.75" thickBot="1">
      <c r="A57" s="12"/>
      <c r="B57" s="5"/>
      <c r="C57" s="2"/>
      <c r="D57" s="2"/>
      <c r="E57" s="2"/>
      <c r="F57" s="2"/>
      <c r="G57" s="2"/>
      <c r="H57" s="36"/>
      <c r="I57" s="9"/>
      <c r="J57" s="5"/>
      <c r="K57" s="2"/>
      <c r="L57" s="2"/>
      <c r="M57" s="2"/>
      <c r="N57" s="2"/>
      <c r="O57" s="2"/>
      <c r="P57" s="39"/>
    </row>
    <row r="58" spans="1:16" ht="15.75" thickBot="1">
      <c r="A58" s="12"/>
      <c r="B58" s="5"/>
      <c r="C58" s="2"/>
      <c r="D58" s="2"/>
      <c r="E58" s="2"/>
      <c r="F58" s="2"/>
      <c r="G58" s="2"/>
      <c r="H58" s="36"/>
      <c r="I58" s="9"/>
      <c r="J58" s="5"/>
      <c r="K58" s="2"/>
      <c r="L58" s="2"/>
      <c r="M58" s="2"/>
      <c r="N58" s="2"/>
      <c r="O58" s="2"/>
      <c r="P58" s="39"/>
    </row>
    <row r="59" spans="1:16" ht="15.75" thickBot="1">
      <c r="A59" s="12"/>
      <c r="B59" s="5"/>
      <c r="C59" s="2"/>
      <c r="D59" s="2"/>
      <c r="E59" s="2"/>
      <c r="F59" s="2"/>
      <c r="G59" s="2"/>
      <c r="H59" s="36"/>
      <c r="I59" s="9"/>
      <c r="J59" s="5"/>
      <c r="K59" s="2"/>
      <c r="L59" s="2"/>
      <c r="M59" s="2"/>
      <c r="N59" s="2"/>
      <c r="O59" s="2"/>
      <c r="P59" s="39"/>
    </row>
    <row r="60" spans="1:16" ht="15.75" thickBot="1">
      <c r="A60" s="12"/>
      <c r="B60" s="5"/>
      <c r="C60" s="2"/>
      <c r="D60" s="2"/>
      <c r="E60" s="2"/>
      <c r="F60" s="2"/>
      <c r="G60" s="2"/>
      <c r="H60" s="36"/>
      <c r="I60" s="9"/>
      <c r="J60" s="5"/>
      <c r="K60" s="2"/>
      <c r="L60" s="2"/>
      <c r="M60" s="2"/>
      <c r="N60" s="2"/>
      <c r="O60" s="2"/>
      <c r="P60" s="39"/>
    </row>
    <row r="61" spans="1:16" ht="15.75" thickBot="1">
      <c r="A61" s="12"/>
      <c r="B61" s="5"/>
      <c r="C61" s="2"/>
      <c r="D61" s="2"/>
      <c r="E61" s="2"/>
      <c r="F61" s="2"/>
      <c r="G61" s="2"/>
      <c r="H61" s="36"/>
      <c r="I61" s="9"/>
      <c r="J61" s="5"/>
      <c r="K61" s="2"/>
      <c r="L61" s="2"/>
      <c r="M61" s="2"/>
      <c r="N61" s="2"/>
      <c r="O61" s="2"/>
      <c r="P61" s="39"/>
    </row>
    <row r="62" spans="1:16" ht="15.75" thickBot="1">
      <c r="A62" s="12"/>
      <c r="B62" s="5"/>
      <c r="C62" s="2"/>
      <c r="D62" s="2"/>
      <c r="E62" s="2"/>
      <c r="F62" s="2"/>
      <c r="G62" s="2"/>
      <c r="H62" s="36"/>
      <c r="I62" s="9"/>
      <c r="J62" s="5"/>
      <c r="K62" s="2"/>
      <c r="L62" s="2"/>
      <c r="M62" s="2"/>
      <c r="N62" s="2"/>
      <c r="O62" s="2"/>
      <c r="P62" s="39"/>
    </row>
    <row r="63" spans="1:16" ht="15.75" thickBot="1">
      <c r="A63" s="12"/>
      <c r="B63" s="5"/>
      <c r="C63" s="2"/>
      <c r="D63" s="2"/>
      <c r="E63" s="2"/>
      <c r="F63" s="2"/>
      <c r="G63" s="2"/>
      <c r="H63" s="36"/>
      <c r="I63" s="9"/>
      <c r="J63" s="5"/>
      <c r="K63" s="2"/>
      <c r="L63" s="2"/>
      <c r="M63" s="2"/>
      <c r="N63" s="2"/>
      <c r="O63" s="2"/>
      <c r="P63" s="39"/>
    </row>
    <row r="64" spans="1:16" ht="15.75" thickBot="1">
      <c r="A64" s="12"/>
      <c r="B64" s="5"/>
      <c r="C64" s="2"/>
      <c r="D64" s="2"/>
      <c r="E64" s="2"/>
      <c r="F64" s="2"/>
      <c r="G64" s="2"/>
      <c r="H64" s="36"/>
      <c r="I64" s="9"/>
      <c r="J64" s="5"/>
      <c r="K64" s="2"/>
      <c r="L64" s="2"/>
      <c r="M64" s="2"/>
      <c r="N64" s="2"/>
      <c r="O64" s="2"/>
      <c r="P64" s="39"/>
    </row>
    <row r="65" spans="1:16" ht="15.75" thickBot="1">
      <c r="A65" s="12"/>
      <c r="B65" s="5"/>
      <c r="C65" s="2"/>
      <c r="D65" s="2"/>
      <c r="E65" s="2"/>
      <c r="F65" s="2"/>
      <c r="G65" s="2"/>
      <c r="H65" s="36"/>
      <c r="I65" s="9"/>
      <c r="J65" s="5"/>
      <c r="K65" s="2"/>
      <c r="L65" s="2"/>
      <c r="M65" s="2"/>
      <c r="N65" s="2"/>
      <c r="O65" s="2"/>
      <c r="P65" s="39"/>
    </row>
    <row r="66" spans="1:16" ht="15.75" thickBot="1">
      <c r="A66" s="12"/>
      <c r="B66" s="5"/>
      <c r="C66" s="2"/>
      <c r="D66" s="2"/>
      <c r="E66" s="2"/>
      <c r="F66" s="2"/>
      <c r="G66" s="2"/>
      <c r="H66" s="36"/>
      <c r="I66" s="9"/>
      <c r="J66" s="5"/>
      <c r="K66" s="2"/>
      <c r="L66" s="2"/>
      <c r="M66" s="2"/>
      <c r="N66" s="2"/>
      <c r="O66" s="2"/>
      <c r="P66" s="39"/>
    </row>
    <row r="67" spans="1:16" ht="15.75" thickBot="1">
      <c r="A67" s="12"/>
      <c r="B67" s="5"/>
      <c r="C67" s="2"/>
      <c r="D67" s="2"/>
      <c r="E67" s="2"/>
      <c r="F67" s="2"/>
      <c r="G67" s="2"/>
      <c r="H67" s="36"/>
      <c r="I67" s="9"/>
      <c r="J67" s="5"/>
      <c r="K67" s="2"/>
      <c r="L67" s="2"/>
      <c r="M67" s="2"/>
      <c r="N67" s="2"/>
      <c r="O67" s="2"/>
      <c r="P67" s="39"/>
    </row>
    <row r="68" spans="1:16" ht="15.75" thickBot="1">
      <c r="A68" s="12"/>
      <c r="B68" s="5"/>
      <c r="C68" s="2"/>
      <c r="D68" s="2"/>
      <c r="E68" s="2"/>
      <c r="F68" s="2"/>
      <c r="G68" s="2"/>
      <c r="H68" s="36"/>
      <c r="I68" s="9"/>
      <c r="J68" s="5"/>
      <c r="K68" s="2"/>
      <c r="L68" s="2"/>
      <c r="M68" s="2"/>
      <c r="N68" s="2"/>
      <c r="O68" s="2"/>
      <c r="P68" s="39"/>
    </row>
    <row r="69" spans="1:16" ht="15.75" thickBot="1">
      <c r="A69" s="12"/>
      <c r="B69" s="5"/>
      <c r="C69" s="2"/>
      <c r="D69" s="2"/>
      <c r="E69" s="2"/>
      <c r="F69" s="2"/>
      <c r="G69" s="2"/>
      <c r="H69" s="36"/>
      <c r="I69" s="9"/>
      <c r="J69" s="5"/>
      <c r="K69" s="2"/>
      <c r="L69" s="2"/>
      <c r="M69" s="2"/>
      <c r="N69" s="2"/>
      <c r="O69" s="2"/>
      <c r="P69" s="39"/>
    </row>
    <row r="70" spans="1:16" ht="15.75" thickBot="1">
      <c r="A70" s="13"/>
      <c r="B70" s="6"/>
      <c r="C70" s="3"/>
      <c r="D70" s="3"/>
      <c r="E70" s="3"/>
      <c r="F70" s="3"/>
      <c r="G70" s="3"/>
      <c r="H70" s="37"/>
      <c r="I70" s="10"/>
      <c r="J70" s="6"/>
      <c r="K70" s="3"/>
      <c r="L70" s="3"/>
      <c r="M70" s="3"/>
      <c r="N70" s="3"/>
      <c r="O70" s="3"/>
      <c r="P70" s="40"/>
    </row>
    <row r="71" spans="1:16" ht="15.75" thickTop="1"/>
  </sheetData>
  <mergeCells count="2">
    <mergeCell ref="B2:H2"/>
    <mergeCell ref="J2:P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tableaux categorie</vt:lpstr>
      <vt:lpstr>CATEGORIE</vt:lpstr>
      <vt:lpstr>boxing club du salat</vt:lpstr>
      <vt:lpstr>BTB</vt:lpstr>
      <vt:lpstr>IDRON</vt:lpstr>
      <vt:lpstr>ACT</vt:lpstr>
      <vt:lpstr>CONDOM</vt:lpstr>
      <vt:lpstr>AUCH</vt:lpstr>
      <vt:lpstr>CAHORS</vt:lpstr>
      <vt:lpstr>BCT</vt:lpstr>
      <vt:lpstr>Z</vt:lpstr>
      <vt:lpstr>Y</vt:lpstr>
      <vt:lpstr>RECAP</vt:lpstr>
      <vt:lpstr>tableau de rencontre</vt:lpstr>
      <vt:lpstr>SELECT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kcherif</dc:creator>
  <cp:lastModifiedBy>kcherif</cp:lastModifiedBy>
  <dcterms:created xsi:type="dcterms:W3CDTF">2017-07-11T05:54:47Z</dcterms:created>
  <dcterms:modified xsi:type="dcterms:W3CDTF">2017-12-01T09:37:24Z</dcterms:modified>
</cp:coreProperties>
</file>