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240" yWindow="150" windowWidth="20115" windowHeight="7995"/>
  </bookViews>
  <sheets>
    <sheet name="Feuil1" sheetId="1" r:id="rId1"/>
    <sheet name="Feuil2" sheetId="2" r:id="rId2"/>
    <sheet name="Feuil3" sheetId="3" r:id="rId3"/>
  </sheets>
  <externalReferences>
    <externalReference r:id="rId4"/>
  </externalReferences>
  <definedNames>
    <definedName name="Année">Feuil1!$F$1</definedName>
    <definedName name="Annees">Feuil1!$K$11</definedName>
    <definedName name="Feries">[1]!Tableau18[Jours Fériés]</definedName>
    <definedName name="Fériés">Tableau18[Jours Fériés]</definedName>
  </definedNames>
  <calcPr calcId="145621"/>
</workbook>
</file>

<file path=xl/calcChain.xml><?xml version="1.0" encoding="utf-8"?>
<calcChain xmlns="http://schemas.openxmlformats.org/spreadsheetml/2006/main">
  <c r="G3" i="1" l="1"/>
  <c r="G5" i="1"/>
  <c r="G6" i="1"/>
  <c r="G7" i="1"/>
  <c r="G8" i="1"/>
  <c r="G11" i="1"/>
  <c r="G13" i="1"/>
  <c r="G14" i="1"/>
  <c r="G15" i="1"/>
  <c r="G17" i="1"/>
  <c r="G18" i="1"/>
  <c r="G19" i="1"/>
  <c r="G20" i="1"/>
  <c r="G21" i="1"/>
  <c r="G22" i="1"/>
  <c r="G23" i="1"/>
  <c r="G25" i="1"/>
  <c r="G26" i="1"/>
  <c r="G27" i="1"/>
  <c r="G2" i="1"/>
  <c r="K9" i="1"/>
  <c r="K8" i="1"/>
  <c r="K7" i="1"/>
  <c r="K6" i="1"/>
  <c r="K5" i="1"/>
  <c r="K4" i="1"/>
  <c r="K3" i="1"/>
  <c r="K2" i="1"/>
  <c r="F32" i="1"/>
  <c r="F31" i="1"/>
  <c r="F30" i="1"/>
  <c r="F29" i="1"/>
  <c r="F28" i="1"/>
  <c r="F27" i="1"/>
  <c r="F26" i="1"/>
  <c r="F25" i="1"/>
  <c r="F24" i="1"/>
  <c r="F23" i="1"/>
  <c r="F22" i="1"/>
  <c r="F21" i="1"/>
  <c r="F20" i="1"/>
  <c r="F19" i="1"/>
  <c r="F18" i="1"/>
  <c r="F17" i="1"/>
  <c r="F16" i="1"/>
  <c r="F15" i="1"/>
  <c r="F14" i="1"/>
  <c r="F13" i="1"/>
  <c r="F12" i="1"/>
  <c r="F11" i="1"/>
  <c r="F10" i="1"/>
  <c r="F9" i="1"/>
  <c r="F8" i="1"/>
  <c r="F7" i="1"/>
  <c r="F6" i="1"/>
  <c r="F5" i="1"/>
  <c r="F4" i="1"/>
  <c r="F3" i="1"/>
  <c r="F2" i="1"/>
  <c r="G4" i="1" l="1"/>
  <c r="G32" i="1"/>
  <c r="G31" i="1"/>
  <c r="G24" i="1"/>
  <c r="G30" i="1"/>
  <c r="G10" i="1"/>
  <c r="G29" i="1"/>
  <c r="G9" i="1"/>
  <c r="G28" i="1"/>
  <c r="G16" i="1"/>
  <c r="G12" i="1"/>
</calcChain>
</file>

<file path=xl/sharedStrings.xml><?xml version="1.0" encoding="utf-8"?>
<sst xmlns="http://schemas.openxmlformats.org/spreadsheetml/2006/main" count="48" uniqueCount="38">
  <si>
    <t>Date</t>
  </si>
  <si>
    <t>Date 
de fin</t>
  </si>
  <si>
    <t>Heure 
de début</t>
  </si>
  <si>
    <t>Heure 
de fin</t>
  </si>
  <si>
    <t>Heures de jour
(8h-18h)</t>
  </si>
  <si>
    <t xml:space="preserve">Heures de nuit
(18h-8h) </t>
  </si>
  <si>
    <t>Temps 
total</t>
  </si>
  <si>
    <t>05/01/2017</t>
  </si>
  <si>
    <t/>
  </si>
  <si>
    <t>06/01/2017</t>
  </si>
  <si>
    <t>09/01/2017</t>
  </si>
  <si>
    <t>12/01/2017</t>
  </si>
  <si>
    <t>31/01/2017</t>
  </si>
  <si>
    <t>16/02/2017</t>
  </si>
  <si>
    <t>17/02/2017</t>
  </si>
  <si>
    <t>21/02/2017</t>
  </si>
  <si>
    <t>23/02/2017</t>
  </si>
  <si>
    <t>28/02/2017</t>
  </si>
  <si>
    <t>10/03/2017</t>
  </si>
  <si>
    <t>21/03/2017</t>
  </si>
  <si>
    <t>27/03/2017</t>
  </si>
  <si>
    <t>18/04/2017</t>
  </si>
  <si>
    <t>12/05/2017</t>
  </si>
  <si>
    <t>17/05/2017</t>
  </si>
  <si>
    <t>29/05/2017</t>
  </si>
  <si>
    <t>02/06/2017</t>
  </si>
  <si>
    <t>21/06/2017</t>
  </si>
  <si>
    <t>22/06/2017</t>
  </si>
  <si>
    <t>27/06/2017</t>
  </si>
  <si>
    <t>20/07/2017</t>
  </si>
  <si>
    <t>07/08/2017</t>
  </si>
  <si>
    <t>10/08/2017</t>
  </si>
  <si>
    <t>14/09/2017</t>
  </si>
  <si>
    <t>15/09/2017</t>
  </si>
  <si>
    <t>23/10/2017</t>
  </si>
  <si>
    <t>25/10/2017</t>
  </si>
  <si>
    <t>Heures</t>
  </si>
  <si>
    <t>Jours Fériés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</si>
</sst>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5" formatCode="[h]:mm"/>
    <numFmt numFmtId="167" formatCode="[$-40C]d\-mmm;@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1">
    <xf numFmtId="0" fontId="0" fillId="0" borderId="0" xfId="0"/>
    <xf numFmtId="14" fontId="0" fillId="0" borderId="0" xfId="0" applyNumberFormat="1" applyFont="1" applyAlignment="1">
      <alignment horizontal="center" vertical="center"/>
    </xf>
    <xf numFmtId="14" fontId="0" fillId="0" borderId="0" xfId="0" applyNumberFormat="1" applyFont="1" applyAlignment="1">
      <alignment horizontal="center" vertical="center" wrapText="1"/>
    </xf>
    <xf numFmtId="165" fontId="0" fillId="0" borderId="0" xfId="0" applyNumberFormat="1" applyFont="1" applyAlignment="1">
      <alignment horizontal="center" vertical="center" wrapText="1"/>
    </xf>
    <xf numFmtId="165" fontId="0" fillId="0" borderId="0" xfId="0" applyNumberFormat="1" applyFont="1" applyAlignment="1">
      <alignment horizontal="center" vertical="center"/>
    </xf>
    <xf numFmtId="165" fontId="0" fillId="0" borderId="0" xfId="0" applyNumberFormat="1"/>
    <xf numFmtId="165" fontId="0" fillId="0" borderId="0" xfId="0" applyNumberFormat="1" applyAlignment="1">
      <alignment horizontal="center" vertical="center"/>
    </xf>
    <xf numFmtId="14" fontId="0" fillId="0" borderId="0" xfId="0" applyNumberFormat="1"/>
    <xf numFmtId="167" fontId="0" fillId="0" borderId="0" xfId="0" applyNumberFormat="1" applyAlignment="1">
      <alignment vertical="center"/>
    </xf>
    <xf numFmtId="167" fontId="0" fillId="0" borderId="0" xfId="0" applyNumberFormat="1" applyAlignment="1">
      <alignment horizontal="center"/>
    </xf>
    <xf numFmtId="165" fontId="0" fillId="0" borderId="0" xfId="0" applyNumberFormat="1" applyAlignment="1">
      <alignment horizontal="center"/>
    </xf>
  </cellXfs>
  <cellStyles count="1">
    <cellStyle name="Normal" xfId="0" builtinId="0"/>
  </cellStyles>
  <dxfs count="22">
    <dxf>
      <numFmt numFmtId="165" formatCode="[h]:mm"/>
      <alignment horizontal="center" vertical="bottom" textRotation="0" wrapText="0" indent="0" justifyLastLine="0" shrinkToFit="0" readingOrder="0"/>
    </dxf>
    <dxf>
      <numFmt numFmtId="165" formatCode="[h]:mm"/>
      <alignment horizontal="center" vertical="bottom" textRotation="0" wrapText="0" indent="0" justifyLastLine="0" shrinkToFit="0" readingOrder="0"/>
    </dxf>
    <dxf>
      <numFmt numFmtId="167" formatCode="[$-40C]d\-mmm;@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67" formatCode="[$-40C]d\-mmm;@"/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165" formatCode="[h]:mm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5" formatCode="[h]:mm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5" formatCode="[h]:mm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165" formatCode="[h]:mm"/>
      <alignment horizontal="center" vertical="center" textRotation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165" formatCode="[h]:mm"/>
      <alignment horizontal="center" vertical="center" textRotation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alignment horizontal="center" vertical="center" textRotation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alignment horizontal="center" vertical="center" textRotation="0" indent="0" justifyLastLine="0" shrinkToFit="0" readingOrder="0"/>
    </dxf>
    <dxf>
      <numFmt numFmtId="165" formatCode="[h]:mm"/>
      <alignment horizontal="center" vertical="center" textRotation="0" wrapText="0" indent="0" justifyLastLine="0" shrinkToFit="0" readingOrder="0"/>
    </dxf>
    <dxf>
      <numFmt numFmtId="165" formatCode="[h]:mm"/>
      <alignment horizontal="center" vertical="center" textRotation="0" wrapText="0" indent="0" justifyLastLine="0" shrinkToFit="0" readingOrder="0"/>
    </dxf>
    <dxf>
      <numFmt numFmtId="165" formatCode="[h]:mm"/>
      <alignment horizontal="center" vertical="center" textRotation="0" wrapText="0" indent="0" justifyLastLine="0" shrinkToFit="0" readingOrder="0"/>
    </dxf>
    <dxf>
      <numFmt numFmtId="165" formatCode="[h]:mm"/>
      <alignment horizontal="center" vertical="center" textRotation="0" wrapText="0" indent="0" justifyLastLine="0" shrinkToFit="0" readingOrder="0"/>
    </dxf>
    <dxf>
      <numFmt numFmtId="165" formatCode="[h]:mm"/>
      <alignment horizontal="center" vertical="center" textRotation="0" wrapText="0" indent="0" justifyLastLine="0" shrinkToFit="0" readingOrder="0"/>
    </dxf>
    <dxf>
      <numFmt numFmtId="165" formatCode="[h]:mm"/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M&#233;t&#233;oDesApplications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ésultats"/>
      <sheetName val="Données"/>
      <sheetName val="Configuration"/>
      <sheetName val="Feuil1"/>
      <sheetName val="Aide"/>
    </sheetNames>
    <sheetDataSet>
      <sheetData sheetId="0"/>
      <sheetData sheetId="1"/>
      <sheetData sheetId="2"/>
      <sheetData sheetId="3"/>
      <sheetData sheetId="4"/>
    </sheetDataSet>
  </externalBook>
</externalLink>
</file>

<file path=xl/tables/table1.xml><?xml version="1.0" encoding="utf-8"?>
<table xmlns="http://schemas.openxmlformats.org/spreadsheetml/2006/main" id="1" name="Tableau19" displayName="Tableau19" ref="A1:G32" totalsRowShown="0" headerRowDxfId="21" dataDxfId="20">
  <autoFilter ref="A1:G32"/>
  <tableColumns count="7">
    <tableColumn id="2" name="Date" dataDxfId="11" totalsRowDxfId="19"/>
    <tableColumn id="3" name="Date _x000a_de fin" dataDxfId="10" totalsRowDxfId="18"/>
    <tableColumn id="4" name="Heure _x000a_de début" dataDxfId="9" totalsRowDxfId="17"/>
    <tableColumn id="5" name="Heure _x000a_de fin" dataDxfId="8" totalsRowDxfId="16"/>
    <tableColumn id="21" name="Heures de jour_x000a_(8h-18h)" dataDxfId="7" totalsRowDxfId="15"/>
    <tableColumn id="22" name="Heures de nuit_x000a_(18h-8h) " dataDxfId="6" totalsRowDxfId="14">
      <calculatedColumnFormula>IF(AND(Tableau19[[#This Row],[Heure 
de début]]&lt;[1]!Tableau3[Fin 
journée],Tableau19[[#This Row],[Heure 
de début]]&gt;=[1]!Tableau3[Début 
journée]),IF(Tableau19[[#This Row],[Heure 
de fin]]&gt;Tableau19[[#This Row],[Heure 
de début]],IF(Tableau19[[#This Row],[Heure 
de fin]]&lt;=[1]!Tableau3[Fin 
journée],0,MOD(Tableau19[[#This Row],[Heure 
de fin]]-[1]!Tableau3[Fin 
journée],1)),IF(Tableau19[[#This Row],[Heure 
de fin]]&gt;=[1]!Tableau3[Début 
journée],MOD([1]!Tableau3[Début 
journée]-[1]!Tableau3[Fin 
journée],1),MOD(Tableau19[[#This Row],[Heure 
de fin]]-[1]!Tableau3[Fin 
journée],1))),IF(Tableau19[[#This Row],[Heure 
de début]]&gt;=[1]!Tableau3[Fin 
journée],IF(OR(Tableau19[[#This Row],[Heure 
de fin]]&gt;Tableau19[[#This Row],[Heure 
de début]],Tableau19[[#This Row],[Heure 
de fin]]&lt;=[1]!Tableau3[Début 
journée]),MOD(Tableau19[[#This Row],[Heure 
de fin]]-Tableau19[[#This Row],[Heure 
de début]],1),IF(Tableau19[[#This Row],[Heure 
de fin]]&lt;=[1]!Tableau3[Fin 
journée],MOD([1]!Tableau3[Début 
journée]-Tableau19[[#This Row],[Heure 
de début]],1),MOD([1]!Tableau3[Début 
journée]-Tableau19[[#This Row],[Heure 
de début]],1)+MOD(Tableau19[[#This Row],[Heure 
de fin]]-[1]!Tableau3[Fin 
journée],1))),IF(OR(Tableau19[[#This Row],[Heure 
de fin]]&lt;Tableau19[[#This Row],[Heure 
de début]],Tableau19[[#This Row],[Heure 
de fin]]&gt;[1]!Tableau3[Fin 
journée]),MOD([1]!Tableau3[Début 
journée]-Tableau19[[#This Row],[Heure 
de début]],1)+MOD(Tableau19[[#This Row],[Heure 
de fin]]-[1]!Tableau3[Fin 
journée],1),IF(Tableau19[[#This Row],[Heure 
de fin]]&lt;[1]!Tableau3[Début 
journée],MOD(Tableau19[[#This Row],[Heure 
de fin]]-Tableau19[[#This Row],[Heure 
de début]],1),MOD([1]!Tableau3[Début 
journée]-Tableau19[[#This Row],[Heure 
de début]],1)))))</calculatedColumnFormula>
    </tableColumn>
    <tableColumn id="12" name="Temps _x000a_total" dataDxfId="5" totalsRowDxfId="13">
      <calculatedColumnFormula>(IF(Tableau19[[#This Row],[Date 
de fin]]="",Tableau19[[#This Row],[Heure 
de fin]]-Tableau19[[#This Row],[Heure 
de début]],IF(NETWORKDAYS(Tableau19[[#This Row],[Date]],Tableau19[[#This Row],[Date 
de fin]],Fériés)=1,Tableau19[[#This Row],[Heure 
de fin]]-Tableau19[[#This Row],[Heure 
de début]],IF(NETWORKDAYS(Tableau19[[#This Row],[Date]],Tableau19[[#This Row],[Date 
de fin]],Fériés)=2,($I$26-Tableau19[[#This Row],[Heure 
de début]])+(Tableau19[[#This Row],[Heure 
de fin]]-$I$2),IF(NETWORKDAYS(Tableau19[[#This Row],[Date]],Tableau19[[#This Row],[Date 
de fin]],Fériés)&gt;2,(NETWORKDAYS(Tableau19[[#This Row],[Date]],Tableau19[[#This Row],[Date 
de fin]],Fériés)-2)*($I$26-$I$2)+($I$26-Tableau19[[#This Row],[Heure 
de début]])+(Tableau19[[#This Row],[Heure 
de fin]]-$I$2))))))</calculatedColumnFormula>
    </tableColumn>
  </tableColumns>
  <tableStyleInfo name="TableStyleMedium6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I1:I26" totalsRowShown="0" headerRowDxfId="12" dataDxfId="0">
  <autoFilter ref="I1:I26"/>
  <tableColumns count="1">
    <tableColumn id="1" name="Heures" dataDxfId="1"/>
  </tableColumns>
  <tableStyleInfo name="TableStyleMedium3" showFirstColumn="0" showLastColumn="0" showRowStripes="1" showColumnStripes="0"/>
</table>
</file>

<file path=xl/tables/table3.xml><?xml version="1.0" encoding="utf-8"?>
<table xmlns="http://schemas.openxmlformats.org/spreadsheetml/2006/main" id="3" name="Tableau18" displayName="Tableau18" ref="K1:K9" totalsRowShown="0" headerRowDxfId="4" dataDxfId="3">
  <autoFilter ref="K1:K9"/>
  <tableColumns count="1">
    <tableColumn id="1" name="Jours Fériés" dataDxfId="2">
      <calculatedColumnFormula>DATE(Annees,1,1)</calculatedColumnFormula>
    </tableColumn>
  </tableColumns>
  <tableStyleInfo name="TableStyleMedium5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K32"/>
  <sheetViews>
    <sheetView tabSelected="1" workbookViewId="0">
      <selection activeCell="K14" sqref="K14"/>
    </sheetView>
  </sheetViews>
  <sheetFormatPr baseColWidth="10" defaultRowHeight="15" x14ac:dyDescent="0.25"/>
  <cols>
    <col min="1" max="1" width="16.5703125" style="7" customWidth="1"/>
    <col min="2" max="2" width="16.140625" style="7" customWidth="1"/>
    <col min="3" max="3" width="17.5703125" style="5" customWidth="1"/>
    <col min="4" max="4" width="17.85546875" style="5" customWidth="1"/>
    <col min="5" max="5" width="22.7109375" style="5" customWidth="1"/>
    <col min="6" max="6" width="19.28515625" style="5" customWidth="1"/>
    <col min="7" max="7" width="17.85546875" style="5" customWidth="1"/>
    <col min="11" max="11" width="12.28515625" style="5" customWidth="1"/>
    <col min="13" max="13" width="14.140625" customWidth="1"/>
  </cols>
  <sheetData>
    <row r="1" spans="1:11" ht="30" x14ac:dyDescent="0.25">
      <c r="A1" s="1" t="s">
        <v>0</v>
      </c>
      <c r="B1" s="2" t="s">
        <v>1</v>
      </c>
      <c r="C1" s="3" t="s">
        <v>2</v>
      </c>
      <c r="D1" s="3" t="s">
        <v>3</v>
      </c>
      <c r="E1" s="3" t="s">
        <v>4</v>
      </c>
      <c r="F1" s="3" t="s">
        <v>5</v>
      </c>
      <c r="G1" s="3" t="s">
        <v>6</v>
      </c>
      <c r="I1" s="6" t="s">
        <v>36</v>
      </c>
      <c r="K1" s="8" t="s">
        <v>37</v>
      </c>
    </row>
    <row r="2" spans="1:11" x14ac:dyDescent="0.25">
      <c r="A2" s="1" t="s">
        <v>7</v>
      </c>
      <c r="B2" s="1" t="s">
        <v>8</v>
      </c>
      <c r="C2" s="4">
        <v>0.75</v>
      </c>
      <c r="D2" s="4">
        <v>0.91666666666666663</v>
      </c>
      <c r="E2" s="4"/>
      <c r="F2" s="4">
        <f>IF(AND(Tableau19[[#This Row],[Heure 
de début]]&lt;[1]!Tableau3[Fin 
journée],Tableau19[[#This Row],[Heure 
de début]]&gt;=[1]!Tableau3[Début 
journée]),IF(Tableau19[[#This Row],[Heure 
de fin]]&gt;Tableau19[[#This Row],[Heure 
de début]],IF(Tableau19[[#This Row],[Heure 
de fin]]&lt;=[1]!Tableau3[Fin 
journée],0,MOD(Tableau19[[#This Row],[Heure 
de fin]]-[1]!Tableau3[Fin 
journée],1)),IF(Tableau19[[#This Row],[Heure 
de fin]]&gt;=[1]!Tableau3[Début 
journée],MOD([1]!Tableau3[Début 
journée]-[1]!Tableau3[Fin 
journée],1),MOD(Tableau19[[#This Row],[Heure 
de fin]]-[1]!Tableau3[Fin 
journée],1))),IF(Tableau19[[#This Row],[Heure 
de début]]&gt;=[1]!Tableau3[Fin 
journée],IF(OR(Tableau19[[#This Row],[Heure 
de fin]]&gt;Tableau19[[#This Row],[Heure 
de début]],Tableau19[[#This Row],[Heure 
de fin]]&lt;=[1]!Tableau3[Début 
journée]),MOD(Tableau19[[#This Row],[Heure 
de fin]]-Tableau19[[#This Row],[Heure 
de début]],1),IF(Tableau19[[#This Row],[Heure 
de fin]]&lt;=[1]!Tableau3[Fin 
journée],MOD([1]!Tableau3[Début 
journée]-Tableau19[[#This Row],[Heure 
de début]],1),MOD([1]!Tableau3[Début 
journée]-Tableau19[[#This Row],[Heure 
de début]],1)+MOD(Tableau19[[#This Row],[Heure 
de fin]]-[1]!Tableau3[Fin 
journée],1))),IF(OR(Tableau19[[#This Row],[Heure 
de fin]]&lt;Tableau19[[#This Row],[Heure 
de début]],Tableau19[[#This Row],[Heure 
de fin]]&gt;[1]!Tableau3[Fin 
journée]),MOD([1]!Tableau3[Début 
journée]-Tableau19[[#This Row],[Heure 
de début]],1)+MOD(Tableau19[[#This Row],[Heure 
de fin]]-[1]!Tableau3[Fin 
journée],1),IF(Tableau19[[#This Row],[Heure 
de fin]]&lt;[1]!Tableau3[Début 
journée],MOD(Tableau19[[#This Row],[Heure 
de fin]]-Tableau19[[#This Row],[Heure 
de début]],1),MOD([1]!Tableau3[Début 
journée]-Tableau19[[#This Row],[Heure 
de début]],1)))))</f>
        <v>0.16666666666666663</v>
      </c>
      <c r="G2" s="4">
        <f>(IF(Tableau19[[#This Row],[Date 
de fin]]="",Tableau19[[#This Row],[Heure 
de fin]]-Tableau19[[#This Row],[Heure 
de début]],IF(NETWORKDAYS(Tableau19[[#This Row],[Date]],Tableau19[[#This Row],[Date 
de fin]],Fériés)=1,Tableau19[[#This Row],[Heure 
de fin]]-Tableau19[[#This Row],[Heure 
de début]],IF(NETWORKDAYS(Tableau19[[#This Row],[Date]],Tableau19[[#This Row],[Date 
de fin]],Fériés)=2,($I$26-Tableau19[[#This Row],[Heure 
de début]])+(Tableau19[[#This Row],[Heure 
de fin]]-$I$2),IF(NETWORKDAYS(Tableau19[[#This Row],[Date]],Tableau19[[#This Row],[Date 
de fin]],Fériés)&gt;2,(NETWORKDAYS(Tableau19[[#This Row],[Date]],Tableau19[[#This Row],[Date 
de fin]],Fériés)-2)*($I$26-$I$2)+($I$26-Tableau19[[#This Row],[Heure 
de début]])+(Tableau19[[#This Row],[Heure 
de fin]]-$I$2))))))</f>
        <v>0.16666666666666663</v>
      </c>
      <c r="I2" s="10">
        <v>0</v>
      </c>
      <c r="K2" s="9">
        <f>DATE(Annees,1,1)</f>
        <v>42736</v>
      </c>
    </row>
    <row r="3" spans="1:11" x14ac:dyDescent="0.25">
      <c r="A3" s="1" t="s">
        <v>9</v>
      </c>
      <c r="B3" s="1" t="s">
        <v>8</v>
      </c>
      <c r="C3" s="4">
        <v>0.5</v>
      </c>
      <c r="D3" s="4">
        <v>0.58333333333333337</v>
      </c>
      <c r="E3" s="4"/>
      <c r="F3" s="4">
        <f>IF(AND(Tableau19[[#This Row],[Heure 
de début]]&lt;[1]!Tableau3[Fin 
journée],Tableau19[[#This Row],[Heure 
de début]]&gt;=[1]!Tableau3[Début 
journée]),IF(Tableau19[[#This Row],[Heure 
de fin]]&gt;Tableau19[[#This Row],[Heure 
de début]],IF(Tableau19[[#This Row],[Heure 
de fin]]&lt;=[1]!Tableau3[Fin 
journée],0,MOD(Tableau19[[#This Row],[Heure 
de fin]]-[1]!Tableau3[Fin 
journée],1)),IF(Tableau19[[#This Row],[Heure 
de fin]]&gt;=[1]!Tableau3[Début 
journée],MOD([1]!Tableau3[Début 
journée]-[1]!Tableau3[Fin 
journée],1),MOD(Tableau19[[#This Row],[Heure 
de fin]]-[1]!Tableau3[Fin 
journée],1))),IF(Tableau19[[#This Row],[Heure 
de début]]&gt;=[1]!Tableau3[Fin 
journée],IF(OR(Tableau19[[#This Row],[Heure 
de fin]]&gt;Tableau19[[#This Row],[Heure 
de début]],Tableau19[[#This Row],[Heure 
de fin]]&lt;=[1]!Tableau3[Début 
journée]),MOD(Tableau19[[#This Row],[Heure 
de fin]]-Tableau19[[#This Row],[Heure 
de début]],1),IF(Tableau19[[#This Row],[Heure 
de fin]]&lt;=[1]!Tableau3[Fin 
journée],MOD([1]!Tableau3[Début 
journée]-Tableau19[[#This Row],[Heure 
de début]],1),MOD([1]!Tableau3[Début 
journée]-Tableau19[[#This Row],[Heure 
de début]],1)+MOD(Tableau19[[#This Row],[Heure 
de fin]]-[1]!Tableau3[Fin 
journée],1))),IF(OR(Tableau19[[#This Row],[Heure 
de fin]]&lt;Tableau19[[#This Row],[Heure 
de début]],Tableau19[[#This Row],[Heure 
de fin]]&gt;[1]!Tableau3[Fin 
journée]),MOD([1]!Tableau3[Début 
journée]-Tableau19[[#This Row],[Heure 
de début]],1)+MOD(Tableau19[[#This Row],[Heure 
de fin]]-[1]!Tableau3[Fin 
journée],1),IF(Tableau19[[#This Row],[Heure 
de fin]]&lt;[1]!Tableau3[Début 
journée],MOD(Tableau19[[#This Row],[Heure 
de fin]]-Tableau19[[#This Row],[Heure 
de début]],1),MOD([1]!Tableau3[Début 
journée]-Tableau19[[#This Row],[Heure 
de début]],1)))))</f>
        <v>0</v>
      </c>
      <c r="G3" s="4">
        <f>(IF(Tableau19[[#This Row],[Date 
de fin]]="",Tableau19[[#This Row],[Heure 
de fin]]-Tableau19[[#This Row],[Heure 
de début]],IF(NETWORKDAYS(Tableau19[[#This Row],[Date]],Tableau19[[#This Row],[Date 
de fin]],Fériés)=1,Tableau19[[#This Row],[Heure 
de fin]]-Tableau19[[#This Row],[Heure 
de début]],IF(NETWORKDAYS(Tableau19[[#This Row],[Date]],Tableau19[[#This Row],[Date 
de fin]],Fériés)=2,($I$26-Tableau19[[#This Row],[Heure 
de début]])+(Tableau19[[#This Row],[Heure 
de fin]]-$I$2),IF(NETWORKDAYS(Tableau19[[#This Row],[Date]],Tableau19[[#This Row],[Date 
de fin]],Fériés)&gt;2,(NETWORKDAYS(Tableau19[[#This Row],[Date]],Tableau19[[#This Row],[Date 
de fin]],Fériés)-2)*($I$26-$I$2)+($I$26-Tableau19[[#This Row],[Heure 
de début]])+(Tableau19[[#This Row],[Heure 
de fin]]-$I$2))))))</f>
        <v>8.333333333333337E-2</v>
      </c>
      <c r="I3" s="10">
        <v>4.1666666666666699E-2</v>
      </c>
      <c r="K3" s="9">
        <f>DATE(Annees,5,1)</f>
        <v>42856</v>
      </c>
    </row>
    <row r="4" spans="1:11" x14ac:dyDescent="0.25">
      <c r="A4" s="1" t="s">
        <v>10</v>
      </c>
      <c r="B4" s="1">
        <v>42746</v>
      </c>
      <c r="C4" s="4">
        <v>0.58333333333333337</v>
      </c>
      <c r="D4" s="4">
        <v>0.91666666666666663</v>
      </c>
      <c r="E4" s="4"/>
      <c r="F4" s="4">
        <f>IF(AND(Tableau19[[#This Row],[Heure 
de début]]&lt;[1]!Tableau3[Fin 
journée],Tableau19[[#This Row],[Heure 
de début]]&gt;=[1]!Tableau3[Début 
journée]),IF(Tableau19[[#This Row],[Heure 
de fin]]&gt;Tableau19[[#This Row],[Heure 
de début]],IF(Tableau19[[#This Row],[Heure 
de fin]]&lt;=[1]!Tableau3[Fin 
journée],0,MOD(Tableau19[[#This Row],[Heure 
de fin]]-[1]!Tableau3[Fin 
journée],1)),IF(Tableau19[[#This Row],[Heure 
de fin]]&gt;=[1]!Tableau3[Début 
journée],MOD([1]!Tableau3[Début 
journée]-[1]!Tableau3[Fin 
journée],1),MOD(Tableau19[[#This Row],[Heure 
de fin]]-[1]!Tableau3[Fin 
journée],1))),IF(Tableau19[[#This Row],[Heure 
de début]]&gt;=[1]!Tableau3[Fin 
journée],IF(OR(Tableau19[[#This Row],[Heure 
de fin]]&gt;Tableau19[[#This Row],[Heure 
de début]],Tableau19[[#This Row],[Heure 
de fin]]&lt;=[1]!Tableau3[Début 
journée]),MOD(Tableau19[[#This Row],[Heure 
de fin]]-Tableau19[[#This Row],[Heure 
de début]],1),IF(Tableau19[[#This Row],[Heure 
de fin]]&lt;=[1]!Tableau3[Fin 
journée],MOD([1]!Tableau3[Début 
journée]-Tableau19[[#This Row],[Heure 
de début]],1),MOD([1]!Tableau3[Début 
journée]-Tableau19[[#This Row],[Heure 
de début]],1)+MOD(Tableau19[[#This Row],[Heure 
de fin]]-[1]!Tableau3[Fin 
journée],1))),IF(OR(Tableau19[[#This Row],[Heure 
de fin]]&lt;Tableau19[[#This Row],[Heure 
de début]],Tableau19[[#This Row],[Heure 
de fin]]&gt;[1]!Tableau3[Fin 
journée]),MOD([1]!Tableau3[Début 
journée]-Tableau19[[#This Row],[Heure 
de début]],1)+MOD(Tableau19[[#This Row],[Heure 
de fin]]-[1]!Tableau3[Fin 
journée],1),IF(Tableau19[[#This Row],[Heure 
de fin]]&lt;[1]!Tableau3[Début 
journée],MOD(Tableau19[[#This Row],[Heure 
de fin]]-Tableau19[[#This Row],[Heure 
de début]],1),MOD([1]!Tableau3[Début 
journée]-Tableau19[[#This Row],[Heure 
de début]],1)))))</f>
        <v>0.16666666666666663</v>
      </c>
      <c r="G4" s="4">
        <f>(IF(Tableau19[[#This Row],[Date 
de fin]]="",Tableau19[[#This Row],[Heure 
de fin]]-Tableau19[[#This Row],[Heure 
de début]],IF(NETWORKDAYS(Tableau19[[#This Row],[Date]],Tableau19[[#This Row],[Date 
de fin]],Fériés)=1,Tableau19[[#This Row],[Heure 
de fin]]-Tableau19[[#This Row],[Heure 
de début]],IF(NETWORKDAYS(Tableau19[[#This Row],[Date]],Tableau19[[#This Row],[Date 
de fin]],Fériés)=2,($I$26-Tableau19[[#This Row],[Heure 
de début]])+(Tableau19[[#This Row],[Heure 
de fin]]-$I$2),IF(NETWORKDAYS(Tableau19[[#This Row],[Date]],Tableau19[[#This Row],[Date 
de fin]],Fériés)&gt;2,(NETWORKDAYS(Tableau19[[#This Row],[Date]],Tableau19[[#This Row],[Date 
de fin]],Fériés)-2)*($I$26-$I$2)+($I$26-Tableau19[[#This Row],[Heure 
de début]])+(Tableau19[[#This Row],[Heure 
de fin]]-$I$2))))))</f>
        <v>2.333333333333333</v>
      </c>
      <c r="I4" s="10">
        <v>8.3333333333333301E-2</v>
      </c>
      <c r="K4" s="9">
        <f>DATE(Annees,5,8)</f>
        <v>42863</v>
      </c>
    </row>
    <row r="5" spans="1:11" x14ac:dyDescent="0.25">
      <c r="A5" s="1" t="s">
        <v>11</v>
      </c>
      <c r="B5" s="1"/>
      <c r="C5" s="4">
        <v>0.25</v>
      </c>
      <c r="D5" s="4">
        <v>0.91666666666666663</v>
      </c>
      <c r="E5" s="4"/>
      <c r="F5" s="4">
        <f>IF(AND(Tableau19[[#This Row],[Heure 
de début]]&lt;[1]!Tableau3[Fin 
journée],Tableau19[[#This Row],[Heure 
de début]]&gt;=[1]!Tableau3[Début 
journée]),IF(Tableau19[[#This Row],[Heure 
de fin]]&gt;Tableau19[[#This Row],[Heure 
de début]],IF(Tableau19[[#This Row],[Heure 
de fin]]&lt;=[1]!Tableau3[Fin 
journée],0,MOD(Tableau19[[#This Row],[Heure 
de fin]]-[1]!Tableau3[Fin 
journée],1)),IF(Tableau19[[#This Row],[Heure 
de fin]]&gt;=[1]!Tableau3[Début 
journée],MOD([1]!Tableau3[Début 
journée]-[1]!Tableau3[Fin 
journée],1),MOD(Tableau19[[#This Row],[Heure 
de fin]]-[1]!Tableau3[Fin 
journée],1))),IF(Tableau19[[#This Row],[Heure 
de début]]&gt;=[1]!Tableau3[Fin 
journée],IF(OR(Tableau19[[#This Row],[Heure 
de fin]]&gt;Tableau19[[#This Row],[Heure 
de début]],Tableau19[[#This Row],[Heure 
de fin]]&lt;=[1]!Tableau3[Début 
journée]),MOD(Tableau19[[#This Row],[Heure 
de fin]]-Tableau19[[#This Row],[Heure 
de début]],1),IF(Tableau19[[#This Row],[Heure 
de fin]]&lt;=[1]!Tableau3[Fin 
journée],MOD([1]!Tableau3[Début 
journée]-Tableau19[[#This Row],[Heure 
de début]],1),MOD([1]!Tableau3[Début 
journée]-Tableau19[[#This Row],[Heure 
de début]],1)+MOD(Tableau19[[#This Row],[Heure 
de fin]]-[1]!Tableau3[Fin 
journée],1))),IF(OR(Tableau19[[#This Row],[Heure 
de fin]]&lt;Tableau19[[#This Row],[Heure 
de début]],Tableau19[[#This Row],[Heure 
de fin]]&gt;[1]!Tableau3[Fin 
journée]),MOD([1]!Tableau3[Début 
journée]-Tableau19[[#This Row],[Heure 
de début]],1)+MOD(Tableau19[[#This Row],[Heure 
de fin]]-[1]!Tableau3[Fin 
journée],1),IF(Tableau19[[#This Row],[Heure 
de fin]]&lt;[1]!Tableau3[Début 
journée],MOD(Tableau19[[#This Row],[Heure 
de fin]]-Tableau19[[#This Row],[Heure 
de début]],1),MOD([1]!Tableau3[Début 
journée]-Tableau19[[#This Row],[Heure 
de début]],1)))))</f>
        <v>0.24999999999999994</v>
      </c>
      <c r="G5" s="4">
        <f>(IF(Tableau19[[#This Row],[Date 
de fin]]="",Tableau19[[#This Row],[Heure 
de fin]]-Tableau19[[#This Row],[Heure 
de début]],IF(NETWORKDAYS(Tableau19[[#This Row],[Date]],Tableau19[[#This Row],[Date 
de fin]],Fériés)=1,Tableau19[[#This Row],[Heure 
de fin]]-Tableau19[[#This Row],[Heure 
de début]],IF(NETWORKDAYS(Tableau19[[#This Row],[Date]],Tableau19[[#This Row],[Date 
de fin]],Fériés)=2,($I$26-Tableau19[[#This Row],[Heure 
de début]])+(Tableau19[[#This Row],[Heure 
de fin]]-$I$2),IF(NETWORKDAYS(Tableau19[[#This Row],[Date]],Tableau19[[#This Row],[Date 
de fin]],Fériés)&gt;2,(NETWORKDAYS(Tableau19[[#This Row],[Date]],Tableau19[[#This Row],[Date 
de fin]],Fériés)-2)*($I$26-$I$2)+($I$26-Tableau19[[#This Row],[Heure 
de début]])+(Tableau19[[#This Row],[Heure 
de fin]]-$I$2))))))</f>
        <v>0.66666666666666663</v>
      </c>
      <c r="I5" s="10">
        <v>0.125</v>
      </c>
      <c r="K5" s="9">
        <f>DATE(Annees,7,14)</f>
        <v>42930</v>
      </c>
    </row>
    <row r="6" spans="1:11" x14ac:dyDescent="0.25">
      <c r="A6" s="1" t="s">
        <v>12</v>
      </c>
      <c r="B6" s="1"/>
      <c r="C6" s="4">
        <v>0.33333333333333331</v>
      </c>
      <c r="D6" s="4">
        <v>0.5</v>
      </c>
      <c r="E6" s="4"/>
      <c r="F6" s="4">
        <f>IF(AND(Tableau19[[#This Row],[Heure 
de début]]&lt;[1]!Tableau3[Fin 
journée],Tableau19[[#This Row],[Heure 
de début]]&gt;=[1]!Tableau3[Début 
journée]),IF(Tableau19[[#This Row],[Heure 
de fin]]&gt;Tableau19[[#This Row],[Heure 
de début]],IF(Tableau19[[#This Row],[Heure 
de fin]]&lt;=[1]!Tableau3[Fin 
journée],0,MOD(Tableau19[[#This Row],[Heure 
de fin]]-[1]!Tableau3[Fin 
journée],1)),IF(Tableau19[[#This Row],[Heure 
de fin]]&gt;=[1]!Tableau3[Début 
journée],MOD([1]!Tableau3[Début 
journée]-[1]!Tableau3[Fin 
journée],1),MOD(Tableau19[[#This Row],[Heure 
de fin]]-[1]!Tableau3[Fin 
journée],1))),IF(Tableau19[[#This Row],[Heure 
de début]]&gt;=[1]!Tableau3[Fin 
journée],IF(OR(Tableau19[[#This Row],[Heure 
de fin]]&gt;Tableau19[[#This Row],[Heure 
de début]],Tableau19[[#This Row],[Heure 
de fin]]&lt;=[1]!Tableau3[Début 
journée]),MOD(Tableau19[[#This Row],[Heure 
de fin]]-Tableau19[[#This Row],[Heure 
de début]],1),IF(Tableau19[[#This Row],[Heure 
de fin]]&lt;=[1]!Tableau3[Fin 
journée],MOD([1]!Tableau3[Début 
journée]-Tableau19[[#This Row],[Heure 
de début]],1),MOD([1]!Tableau3[Début 
journée]-Tableau19[[#This Row],[Heure 
de début]],1)+MOD(Tableau19[[#This Row],[Heure 
de fin]]-[1]!Tableau3[Fin 
journée],1))),IF(OR(Tableau19[[#This Row],[Heure 
de fin]]&lt;Tableau19[[#This Row],[Heure 
de début]],Tableau19[[#This Row],[Heure 
de fin]]&gt;[1]!Tableau3[Fin 
journée]),MOD([1]!Tableau3[Début 
journée]-Tableau19[[#This Row],[Heure 
de début]],1)+MOD(Tableau19[[#This Row],[Heure 
de fin]]-[1]!Tableau3[Fin 
journée],1),IF(Tableau19[[#This Row],[Heure 
de fin]]&lt;[1]!Tableau3[Début 
journée],MOD(Tableau19[[#This Row],[Heure 
de fin]]-Tableau19[[#This Row],[Heure 
de début]],1),MOD([1]!Tableau3[Début 
journée]-Tableau19[[#This Row],[Heure 
de début]],1)))))</f>
        <v>0</v>
      </c>
      <c r="G6" s="4">
        <f>(IF(Tableau19[[#This Row],[Date 
de fin]]="",Tableau19[[#This Row],[Heure 
de fin]]-Tableau19[[#This Row],[Heure 
de début]],IF(NETWORKDAYS(Tableau19[[#This Row],[Date]],Tableau19[[#This Row],[Date 
de fin]],Fériés)=1,Tableau19[[#This Row],[Heure 
de fin]]-Tableau19[[#This Row],[Heure 
de début]],IF(NETWORKDAYS(Tableau19[[#This Row],[Date]],Tableau19[[#This Row],[Date 
de fin]],Fériés)=2,($I$26-Tableau19[[#This Row],[Heure 
de début]])+(Tableau19[[#This Row],[Heure 
de fin]]-$I$2),IF(NETWORKDAYS(Tableau19[[#This Row],[Date]],Tableau19[[#This Row],[Date 
de fin]],Fériés)&gt;2,(NETWORKDAYS(Tableau19[[#This Row],[Date]],Tableau19[[#This Row],[Date 
de fin]],Fériés)-2)*($I$26-$I$2)+($I$26-Tableau19[[#This Row],[Heure 
de début]])+(Tableau19[[#This Row],[Heure 
de fin]]-$I$2))))))</f>
        <v>0.16666666666666669</v>
      </c>
      <c r="I6" s="10">
        <v>0.16666666666666699</v>
      </c>
      <c r="K6" s="9">
        <f>DATE(Annees,8,15)</f>
        <v>42962</v>
      </c>
    </row>
    <row r="7" spans="1:11" x14ac:dyDescent="0.25">
      <c r="A7" s="1" t="s">
        <v>13</v>
      </c>
      <c r="B7" s="1"/>
      <c r="C7" s="4">
        <v>0.25</v>
      </c>
      <c r="D7" s="4">
        <v>0.33333333333333331</v>
      </c>
      <c r="E7" s="4"/>
      <c r="F7" s="4">
        <f>IF(AND(Tableau19[[#This Row],[Heure 
de début]]&lt;[1]!Tableau3[Fin 
journée],Tableau19[[#This Row],[Heure 
de début]]&gt;=[1]!Tableau3[Début 
journée]),IF(Tableau19[[#This Row],[Heure 
de fin]]&gt;Tableau19[[#This Row],[Heure 
de début]],IF(Tableau19[[#This Row],[Heure 
de fin]]&lt;=[1]!Tableau3[Fin 
journée],0,MOD(Tableau19[[#This Row],[Heure 
de fin]]-[1]!Tableau3[Fin 
journée],1)),IF(Tableau19[[#This Row],[Heure 
de fin]]&gt;=[1]!Tableau3[Début 
journée],MOD([1]!Tableau3[Début 
journée]-[1]!Tableau3[Fin 
journée],1),MOD(Tableau19[[#This Row],[Heure 
de fin]]-[1]!Tableau3[Fin 
journée],1))),IF(Tableau19[[#This Row],[Heure 
de début]]&gt;=[1]!Tableau3[Fin 
journée],IF(OR(Tableau19[[#This Row],[Heure 
de fin]]&gt;Tableau19[[#This Row],[Heure 
de début]],Tableau19[[#This Row],[Heure 
de fin]]&lt;=[1]!Tableau3[Début 
journée]),MOD(Tableau19[[#This Row],[Heure 
de fin]]-Tableau19[[#This Row],[Heure 
de début]],1),IF(Tableau19[[#This Row],[Heure 
de fin]]&lt;=[1]!Tableau3[Fin 
journée],MOD([1]!Tableau3[Début 
journée]-Tableau19[[#This Row],[Heure 
de début]],1),MOD([1]!Tableau3[Début 
journée]-Tableau19[[#This Row],[Heure 
de début]],1)+MOD(Tableau19[[#This Row],[Heure 
de fin]]-[1]!Tableau3[Fin 
journée],1))),IF(OR(Tableau19[[#This Row],[Heure 
de fin]]&lt;Tableau19[[#This Row],[Heure 
de début]],Tableau19[[#This Row],[Heure 
de fin]]&gt;[1]!Tableau3[Fin 
journée]),MOD([1]!Tableau3[Début 
journée]-Tableau19[[#This Row],[Heure 
de début]],1)+MOD(Tableau19[[#This Row],[Heure 
de fin]]-[1]!Tableau3[Fin 
journée],1),IF(Tableau19[[#This Row],[Heure 
de fin]]&lt;[1]!Tableau3[Début 
journée],MOD(Tableau19[[#This Row],[Heure 
de fin]]-Tableau19[[#This Row],[Heure 
de début]],1),MOD([1]!Tableau3[Début 
journée]-Tableau19[[#This Row],[Heure 
de début]],1)))))</f>
        <v>8.3333333333333315E-2</v>
      </c>
      <c r="G7" s="4">
        <f>(IF(Tableau19[[#This Row],[Date 
de fin]]="",Tableau19[[#This Row],[Heure 
de fin]]-Tableau19[[#This Row],[Heure 
de début]],IF(NETWORKDAYS(Tableau19[[#This Row],[Date]],Tableau19[[#This Row],[Date 
de fin]],Fériés)=1,Tableau19[[#This Row],[Heure 
de fin]]-Tableau19[[#This Row],[Heure 
de début]],IF(NETWORKDAYS(Tableau19[[#This Row],[Date]],Tableau19[[#This Row],[Date 
de fin]],Fériés)=2,($I$26-Tableau19[[#This Row],[Heure 
de début]])+(Tableau19[[#This Row],[Heure 
de fin]]-$I$2),IF(NETWORKDAYS(Tableau19[[#This Row],[Date]],Tableau19[[#This Row],[Date 
de fin]],Fériés)&gt;2,(NETWORKDAYS(Tableau19[[#This Row],[Date]],Tableau19[[#This Row],[Date 
de fin]],Fériés)-2)*($I$26-$I$2)+($I$26-Tableau19[[#This Row],[Heure 
de début]])+(Tableau19[[#This Row],[Heure 
de fin]]-$I$2))))))</f>
        <v>8.3333333333333315E-2</v>
      </c>
      <c r="I7" s="10">
        <v>0.20833333333333301</v>
      </c>
      <c r="K7" s="9">
        <f>DATE(Annees,11,1)</f>
        <v>43040</v>
      </c>
    </row>
    <row r="8" spans="1:11" x14ac:dyDescent="0.25">
      <c r="A8" s="1" t="s">
        <v>14</v>
      </c>
      <c r="B8" s="1" t="s">
        <v>8</v>
      </c>
      <c r="C8" s="4">
        <v>0.5</v>
      </c>
      <c r="D8" s="4">
        <v>0.58333333333333337</v>
      </c>
      <c r="E8" s="4"/>
      <c r="F8" s="4">
        <f>IF(AND(Tableau19[[#This Row],[Heure 
de début]]&lt;[1]!Tableau3[Fin 
journée],Tableau19[[#This Row],[Heure 
de début]]&gt;=[1]!Tableau3[Début 
journée]),IF(Tableau19[[#This Row],[Heure 
de fin]]&gt;Tableau19[[#This Row],[Heure 
de début]],IF(Tableau19[[#This Row],[Heure 
de fin]]&lt;=[1]!Tableau3[Fin 
journée],0,MOD(Tableau19[[#This Row],[Heure 
de fin]]-[1]!Tableau3[Fin 
journée],1)),IF(Tableau19[[#This Row],[Heure 
de fin]]&gt;=[1]!Tableau3[Début 
journée],MOD([1]!Tableau3[Début 
journée]-[1]!Tableau3[Fin 
journée],1),MOD(Tableau19[[#This Row],[Heure 
de fin]]-[1]!Tableau3[Fin 
journée],1))),IF(Tableau19[[#This Row],[Heure 
de début]]&gt;=[1]!Tableau3[Fin 
journée],IF(OR(Tableau19[[#This Row],[Heure 
de fin]]&gt;Tableau19[[#This Row],[Heure 
de début]],Tableau19[[#This Row],[Heure 
de fin]]&lt;=[1]!Tableau3[Début 
journée]),MOD(Tableau19[[#This Row],[Heure 
de fin]]-Tableau19[[#This Row],[Heure 
de début]],1),IF(Tableau19[[#This Row],[Heure 
de fin]]&lt;=[1]!Tableau3[Fin 
journée],MOD([1]!Tableau3[Début 
journée]-Tableau19[[#This Row],[Heure 
de début]],1),MOD([1]!Tableau3[Début 
journée]-Tableau19[[#This Row],[Heure 
de début]],1)+MOD(Tableau19[[#This Row],[Heure 
de fin]]-[1]!Tableau3[Fin 
journée],1))),IF(OR(Tableau19[[#This Row],[Heure 
de fin]]&lt;Tableau19[[#This Row],[Heure 
de début]],Tableau19[[#This Row],[Heure 
de fin]]&gt;[1]!Tableau3[Fin 
journée]),MOD([1]!Tableau3[Début 
journée]-Tableau19[[#This Row],[Heure 
de début]],1)+MOD(Tableau19[[#This Row],[Heure 
de fin]]-[1]!Tableau3[Fin 
journée],1),IF(Tableau19[[#This Row],[Heure 
de fin]]&lt;[1]!Tableau3[Début 
journée],MOD(Tableau19[[#This Row],[Heure 
de fin]]-Tableau19[[#This Row],[Heure 
de début]],1),MOD([1]!Tableau3[Début 
journée]-Tableau19[[#This Row],[Heure 
de début]],1)))))</f>
        <v>0</v>
      </c>
      <c r="G8" s="4">
        <f>(IF(Tableau19[[#This Row],[Date 
de fin]]="",Tableau19[[#This Row],[Heure 
de fin]]-Tableau19[[#This Row],[Heure 
de début]],IF(NETWORKDAYS(Tableau19[[#This Row],[Date]],Tableau19[[#This Row],[Date 
de fin]],Fériés)=1,Tableau19[[#This Row],[Heure 
de fin]]-Tableau19[[#This Row],[Heure 
de début]],IF(NETWORKDAYS(Tableau19[[#This Row],[Date]],Tableau19[[#This Row],[Date 
de fin]],Fériés)=2,($I$26-Tableau19[[#This Row],[Heure 
de début]])+(Tableau19[[#This Row],[Heure 
de fin]]-$I$2),IF(NETWORKDAYS(Tableau19[[#This Row],[Date]],Tableau19[[#This Row],[Date 
de fin]],Fériés)&gt;2,(NETWORKDAYS(Tableau19[[#This Row],[Date]],Tableau19[[#This Row],[Date 
de fin]],Fériés)-2)*($I$26-$I$2)+($I$26-Tableau19[[#This Row],[Heure 
de début]])+(Tableau19[[#This Row],[Heure 
de fin]]-$I$2))))))</f>
        <v>8.333333333333337E-2</v>
      </c>
      <c r="I8" s="10">
        <v>0.25</v>
      </c>
      <c r="K8" s="9">
        <f>DATE(Annees,11,11)</f>
        <v>43050</v>
      </c>
    </row>
    <row r="9" spans="1:11" x14ac:dyDescent="0.25">
      <c r="A9" s="1" t="s">
        <v>15</v>
      </c>
      <c r="B9" s="1">
        <v>42803</v>
      </c>
      <c r="C9" s="4">
        <v>0.25</v>
      </c>
      <c r="D9" s="4">
        <v>0.91666666666666663</v>
      </c>
      <c r="E9" s="4"/>
      <c r="F9" s="4">
        <f>IF(AND(Tableau19[[#This Row],[Heure 
de début]]&lt;[1]!Tableau3[Fin 
journée],Tableau19[[#This Row],[Heure 
de début]]&gt;=[1]!Tableau3[Début 
journée]),IF(Tableau19[[#This Row],[Heure 
de fin]]&gt;Tableau19[[#This Row],[Heure 
de début]],IF(Tableau19[[#This Row],[Heure 
de fin]]&lt;=[1]!Tableau3[Fin 
journée],0,MOD(Tableau19[[#This Row],[Heure 
de fin]]-[1]!Tableau3[Fin 
journée],1)),IF(Tableau19[[#This Row],[Heure 
de fin]]&gt;=[1]!Tableau3[Début 
journée],MOD([1]!Tableau3[Début 
journée]-[1]!Tableau3[Fin 
journée],1),MOD(Tableau19[[#This Row],[Heure 
de fin]]-[1]!Tableau3[Fin 
journée],1))),IF(Tableau19[[#This Row],[Heure 
de début]]&gt;=[1]!Tableau3[Fin 
journée],IF(OR(Tableau19[[#This Row],[Heure 
de fin]]&gt;Tableau19[[#This Row],[Heure 
de début]],Tableau19[[#This Row],[Heure 
de fin]]&lt;=[1]!Tableau3[Début 
journée]),MOD(Tableau19[[#This Row],[Heure 
de fin]]-Tableau19[[#This Row],[Heure 
de début]],1),IF(Tableau19[[#This Row],[Heure 
de fin]]&lt;=[1]!Tableau3[Fin 
journée],MOD([1]!Tableau3[Début 
journée]-Tableau19[[#This Row],[Heure 
de début]],1),MOD([1]!Tableau3[Début 
journée]-Tableau19[[#This Row],[Heure 
de début]],1)+MOD(Tableau19[[#This Row],[Heure 
de fin]]-[1]!Tableau3[Fin 
journée],1))),IF(OR(Tableau19[[#This Row],[Heure 
de fin]]&lt;Tableau19[[#This Row],[Heure 
de début]],Tableau19[[#This Row],[Heure 
de fin]]&gt;[1]!Tableau3[Fin 
journée]),MOD([1]!Tableau3[Début 
journée]-Tableau19[[#This Row],[Heure 
de début]],1)+MOD(Tableau19[[#This Row],[Heure 
de fin]]-[1]!Tableau3[Fin 
journée],1),IF(Tableau19[[#This Row],[Heure 
de fin]]&lt;[1]!Tableau3[Début 
journée],MOD(Tableau19[[#This Row],[Heure 
de fin]]-Tableau19[[#This Row],[Heure 
de début]],1),MOD([1]!Tableau3[Début 
journée]-Tableau19[[#This Row],[Heure 
de début]],1)))))</f>
        <v>0.24999999999999994</v>
      </c>
      <c r="G9" s="4">
        <f>(IF(Tableau19[[#This Row],[Date 
de fin]]="",Tableau19[[#This Row],[Heure 
de fin]]-Tableau19[[#This Row],[Heure 
de début]],IF(NETWORKDAYS(Tableau19[[#This Row],[Date]],Tableau19[[#This Row],[Date 
de fin]],Fériés)=1,Tableau19[[#This Row],[Heure 
de fin]]-Tableau19[[#This Row],[Heure 
de début]],IF(NETWORKDAYS(Tableau19[[#This Row],[Date]],Tableau19[[#This Row],[Date 
de fin]],Fériés)=2,($I$26-Tableau19[[#This Row],[Heure 
de début]])+(Tableau19[[#This Row],[Heure 
de fin]]-$I$2),IF(NETWORKDAYS(Tableau19[[#This Row],[Date]],Tableau19[[#This Row],[Date 
de fin]],Fériés)&gt;2,(NETWORKDAYS(Tableau19[[#This Row],[Date]],Tableau19[[#This Row],[Date 
de fin]],Fériés)-2)*($I$26-$I$2)+($I$26-Tableau19[[#This Row],[Heure 
de début]])+(Tableau19[[#This Row],[Heure 
de fin]]-$I$2))))))</f>
        <v>12.666666666666666</v>
      </c>
      <c r="I9" s="10">
        <v>0.29166666666666702</v>
      </c>
      <c r="K9" s="9">
        <f>DATE(Annees,12,25)</f>
        <v>43094</v>
      </c>
    </row>
    <row r="10" spans="1:11" x14ac:dyDescent="0.25">
      <c r="A10" s="1" t="s">
        <v>16</v>
      </c>
      <c r="B10" s="1">
        <v>42790</v>
      </c>
      <c r="C10" s="4">
        <v>0.5</v>
      </c>
      <c r="D10" s="4">
        <v>0.91666666666666663</v>
      </c>
      <c r="E10" s="4"/>
      <c r="F10" s="4">
        <f>IF(AND(Tableau19[[#This Row],[Heure 
de début]]&lt;[1]!Tableau3[Fin 
journée],Tableau19[[#This Row],[Heure 
de début]]&gt;=[1]!Tableau3[Début 
journée]),IF(Tableau19[[#This Row],[Heure 
de fin]]&gt;Tableau19[[#This Row],[Heure 
de début]],IF(Tableau19[[#This Row],[Heure 
de fin]]&lt;=[1]!Tableau3[Fin 
journée],0,MOD(Tableau19[[#This Row],[Heure 
de fin]]-[1]!Tableau3[Fin 
journée],1)),IF(Tableau19[[#This Row],[Heure 
de fin]]&gt;=[1]!Tableau3[Début 
journée],MOD([1]!Tableau3[Début 
journée]-[1]!Tableau3[Fin 
journée],1),MOD(Tableau19[[#This Row],[Heure 
de fin]]-[1]!Tableau3[Fin 
journée],1))),IF(Tableau19[[#This Row],[Heure 
de début]]&gt;=[1]!Tableau3[Fin 
journée],IF(OR(Tableau19[[#This Row],[Heure 
de fin]]&gt;Tableau19[[#This Row],[Heure 
de début]],Tableau19[[#This Row],[Heure 
de fin]]&lt;=[1]!Tableau3[Début 
journée]),MOD(Tableau19[[#This Row],[Heure 
de fin]]-Tableau19[[#This Row],[Heure 
de début]],1),IF(Tableau19[[#This Row],[Heure 
de fin]]&lt;=[1]!Tableau3[Fin 
journée],MOD([1]!Tableau3[Début 
journée]-Tableau19[[#This Row],[Heure 
de début]],1),MOD([1]!Tableau3[Début 
journée]-Tableau19[[#This Row],[Heure 
de début]],1)+MOD(Tableau19[[#This Row],[Heure 
de fin]]-[1]!Tableau3[Fin 
journée],1))),IF(OR(Tableau19[[#This Row],[Heure 
de fin]]&lt;Tableau19[[#This Row],[Heure 
de début]],Tableau19[[#This Row],[Heure 
de fin]]&gt;[1]!Tableau3[Fin 
journée]),MOD([1]!Tableau3[Début 
journée]-Tableau19[[#This Row],[Heure 
de début]],1)+MOD(Tableau19[[#This Row],[Heure 
de fin]]-[1]!Tableau3[Fin 
journée],1),IF(Tableau19[[#This Row],[Heure 
de fin]]&lt;[1]!Tableau3[Début 
journée],MOD(Tableau19[[#This Row],[Heure 
de fin]]-Tableau19[[#This Row],[Heure 
de début]],1),MOD([1]!Tableau3[Début 
journée]-Tableau19[[#This Row],[Heure 
de début]],1)))))</f>
        <v>0.16666666666666663</v>
      </c>
      <c r="G10" s="4">
        <f>(IF(Tableau19[[#This Row],[Date 
de fin]]="",Tableau19[[#This Row],[Heure 
de fin]]-Tableau19[[#This Row],[Heure 
de début]],IF(NETWORKDAYS(Tableau19[[#This Row],[Date]],Tableau19[[#This Row],[Date 
de fin]],Fériés)=1,Tableau19[[#This Row],[Heure 
de fin]]-Tableau19[[#This Row],[Heure 
de début]],IF(NETWORKDAYS(Tableau19[[#This Row],[Date]],Tableau19[[#This Row],[Date 
de fin]],Fériés)=2,($I$26-Tableau19[[#This Row],[Heure 
de début]])+(Tableau19[[#This Row],[Heure 
de fin]]-$I$2),IF(NETWORKDAYS(Tableau19[[#This Row],[Date]],Tableau19[[#This Row],[Date 
de fin]],Fériés)&gt;2,(NETWORKDAYS(Tableau19[[#This Row],[Date]],Tableau19[[#This Row],[Date 
de fin]],Fériés)-2)*($I$26-$I$2)+($I$26-Tableau19[[#This Row],[Heure 
de début]])+(Tableau19[[#This Row],[Heure 
de fin]]-$I$2))))))</f>
        <v>1.4166666666666665</v>
      </c>
      <c r="I10" s="10">
        <v>0.33333333333333298</v>
      </c>
      <c r="K10"/>
    </row>
    <row r="11" spans="1:11" x14ac:dyDescent="0.25">
      <c r="A11" s="1" t="s">
        <v>17</v>
      </c>
      <c r="B11" s="1"/>
      <c r="C11" s="4">
        <v>0.58333333333333337</v>
      </c>
      <c r="D11" s="4">
        <v>0.75</v>
      </c>
      <c r="E11" s="4"/>
      <c r="F11" s="4">
        <f>IF(AND(Tableau19[[#This Row],[Heure 
de début]]&lt;[1]!Tableau3[Fin 
journée],Tableau19[[#This Row],[Heure 
de début]]&gt;=[1]!Tableau3[Début 
journée]),IF(Tableau19[[#This Row],[Heure 
de fin]]&gt;Tableau19[[#This Row],[Heure 
de début]],IF(Tableau19[[#This Row],[Heure 
de fin]]&lt;=[1]!Tableau3[Fin 
journée],0,MOD(Tableau19[[#This Row],[Heure 
de fin]]-[1]!Tableau3[Fin 
journée],1)),IF(Tableau19[[#This Row],[Heure 
de fin]]&gt;=[1]!Tableau3[Début 
journée],MOD([1]!Tableau3[Début 
journée]-[1]!Tableau3[Fin 
journée],1),MOD(Tableau19[[#This Row],[Heure 
de fin]]-[1]!Tableau3[Fin 
journée],1))),IF(Tableau19[[#This Row],[Heure 
de début]]&gt;=[1]!Tableau3[Fin 
journée],IF(OR(Tableau19[[#This Row],[Heure 
de fin]]&gt;Tableau19[[#This Row],[Heure 
de début]],Tableau19[[#This Row],[Heure 
de fin]]&lt;=[1]!Tableau3[Début 
journée]),MOD(Tableau19[[#This Row],[Heure 
de fin]]-Tableau19[[#This Row],[Heure 
de début]],1),IF(Tableau19[[#This Row],[Heure 
de fin]]&lt;=[1]!Tableau3[Fin 
journée],MOD([1]!Tableau3[Début 
journée]-Tableau19[[#This Row],[Heure 
de début]],1),MOD([1]!Tableau3[Début 
journée]-Tableau19[[#This Row],[Heure 
de début]],1)+MOD(Tableau19[[#This Row],[Heure 
de fin]]-[1]!Tableau3[Fin 
journée],1))),IF(OR(Tableau19[[#This Row],[Heure 
de fin]]&lt;Tableau19[[#This Row],[Heure 
de début]],Tableau19[[#This Row],[Heure 
de fin]]&gt;[1]!Tableau3[Fin 
journée]),MOD([1]!Tableau3[Début 
journée]-Tableau19[[#This Row],[Heure 
de début]],1)+MOD(Tableau19[[#This Row],[Heure 
de fin]]-[1]!Tableau3[Fin 
journée],1),IF(Tableau19[[#This Row],[Heure 
de fin]]&lt;[1]!Tableau3[Début 
journée],MOD(Tableau19[[#This Row],[Heure 
de fin]]-Tableau19[[#This Row],[Heure 
de début]],1),MOD([1]!Tableau3[Début 
journée]-Tableau19[[#This Row],[Heure 
de début]],1)))))</f>
        <v>0</v>
      </c>
      <c r="G11" s="4">
        <f>(IF(Tableau19[[#This Row],[Date 
de fin]]="",Tableau19[[#This Row],[Heure 
de fin]]-Tableau19[[#This Row],[Heure 
de début]],IF(NETWORKDAYS(Tableau19[[#This Row],[Date]],Tableau19[[#This Row],[Date 
de fin]],Fériés)=1,Tableau19[[#This Row],[Heure 
de fin]]-Tableau19[[#This Row],[Heure 
de début]],IF(NETWORKDAYS(Tableau19[[#This Row],[Date]],Tableau19[[#This Row],[Date 
de fin]],Fériés)=2,($I$26-Tableau19[[#This Row],[Heure 
de début]])+(Tableau19[[#This Row],[Heure 
de fin]]-$I$2),IF(NETWORKDAYS(Tableau19[[#This Row],[Date]],Tableau19[[#This Row],[Date 
de fin]],Fériés)&gt;2,(NETWORKDAYS(Tableau19[[#This Row],[Date]],Tableau19[[#This Row],[Date 
de fin]],Fériés)-2)*($I$26-$I$2)+($I$26-Tableau19[[#This Row],[Heure 
de début]])+(Tableau19[[#This Row],[Heure 
de fin]]-$I$2))))))</f>
        <v>0.16666666666666663</v>
      </c>
      <c r="I11" s="10">
        <v>0.375</v>
      </c>
      <c r="K11">
        <v>2017</v>
      </c>
    </row>
    <row r="12" spans="1:11" x14ac:dyDescent="0.25">
      <c r="A12" s="1" t="s">
        <v>18</v>
      </c>
      <c r="B12" s="1">
        <v>42808</v>
      </c>
      <c r="C12" s="4">
        <v>0.25</v>
      </c>
      <c r="D12" s="4">
        <v>0.33333333333333331</v>
      </c>
      <c r="E12" s="4"/>
      <c r="F12" s="4">
        <f>IF(AND(Tableau19[[#This Row],[Heure 
de début]]&lt;[1]!Tableau3[Fin 
journée],Tableau19[[#This Row],[Heure 
de début]]&gt;=[1]!Tableau3[Début 
journée]),IF(Tableau19[[#This Row],[Heure 
de fin]]&gt;Tableau19[[#This Row],[Heure 
de début]],IF(Tableau19[[#This Row],[Heure 
de fin]]&lt;=[1]!Tableau3[Fin 
journée],0,MOD(Tableau19[[#This Row],[Heure 
de fin]]-[1]!Tableau3[Fin 
journée],1)),IF(Tableau19[[#This Row],[Heure 
de fin]]&gt;=[1]!Tableau3[Début 
journée],MOD([1]!Tableau3[Début 
journée]-[1]!Tableau3[Fin 
journée],1),MOD(Tableau19[[#This Row],[Heure 
de fin]]-[1]!Tableau3[Fin 
journée],1))),IF(Tableau19[[#This Row],[Heure 
de début]]&gt;=[1]!Tableau3[Fin 
journée],IF(OR(Tableau19[[#This Row],[Heure 
de fin]]&gt;Tableau19[[#This Row],[Heure 
de début]],Tableau19[[#This Row],[Heure 
de fin]]&lt;=[1]!Tableau3[Début 
journée]),MOD(Tableau19[[#This Row],[Heure 
de fin]]-Tableau19[[#This Row],[Heure 
de début]],1),IF(Tableau19[[#This Row],[Heure 
de fin]]&lt;=[1]!Tableau3[Fin 
journée],MOD([1]!Tableau3[Début 
journée]-Tableau19[[#This Row],[Heure 
de début]],1),MOD([1]!Tableau3[Début 
journée]-Tableau19[[#This Row],[Heure 
de début]],1)+MOD(Tableau19[[#This Row],[Heure 
de fin]]-[1]!Tableau3[Fin 
journée],1))),IF(OR(Tableau19[[#This Row],[Heure 
de fin]]&lt;Tableau19[[#This Row],[Heure 
de début]],Tableau19[[#This Row],[Heure 
de fin]]&gt;[1]!Tableau3[Fin 
journée]),MOD([1]!Tableau3[Début 
journée]-Tableau19[[#This Row],[Heure 
de début]],1)+MOD(Tableau19[[#This Row],[Heure 
de fin]]-[1]!Tableau3[Fin 
journée],1),IF(Tableau19[[#This Row],[Heure 
de fin]]&lt;[1]!Tableau3[Début 
journée],MOD(Tableau19[[#This Row],[Heure 
de fin]]-Tableau19[[#This Row],[Heure 
de début]],1),MOD([1]!Tableau3[Début 
journée]-Tableau19[[#This Row],[Heure 
de début]],1)))))</f>
        <v>8.3333333333333315E-2</v>
      </c>
      <c r="G12" s="4">
        <f>(IF(Tableau19[[#This Row],[Date 
de fin]]="",Tableau19[[#This Row],[Heure 
de fin]]-Tableau19[[#This Row],[Heure 
de début]],IF(NETWORKDAYS(Tableau19[[#This Row],[Date]],Tableau19[[#This Row],[Date 
de fin]],Fériés)=1,Tableau19[[#This Row],[Heure 
de fin]]-Tableau19[[#This Row],[Heure 
de début]],IF(NETWORKDAYS(Tableau19[[#This Row],[Date]],Tableau19[[#This Row],[Date 
de fin]],Fériés)=2,($I$26-Tableau19[[#This Row],[Heure 
de début]])+(Tableau19[[#This Row],[Heure 
de fin]]-$I$2),IF(NETWORKDAYS(Tableau19[[#This Row],[Date]],Tableau19[[#This Row],[Date 
de fin]],Fériés)&gt;2,(NETWORKDAYS(Tableau19[[#This Row],[Date]],Tableau19[[#This Row],[Date 
de fin]],Fériés)-2)*($I$26-$I$2)+($I$26-Tableau19[[#This Row],[Heure 
de début]])+(Tableau19[[#This Row],[Heure 
de fin]]-$I$2))))))</f>
        <v>2.0833333333333335</v>
      </c>
      <c r="I12" s="10">
        <v>0.41666666666666702</v>
      </c>
    </row>
    <row r="13" spans="1:11" x14ac:dyDescent="0.25">
      <c r="A13" s="1" t="s">
        <v>19</v>
      </c>
      <c r="B13" s="1"/>
      <c r="C13" s="4">
        <v>0.58333333333333337</v>
      </c>
      <c r="D13" s="4">
        <v>0.75</v>
      </c>
      <c r="E13" s="4"/>
      <c r="F13" s="4">
        <f>IF(AND(Tableau19[[#This Row],[Heure 
de début]]&lt;[1]!Tableau3[Fin 
journée],Tableau19[[#This Row],[Heure 
de début]]&gt;=[1]!Tableau3[Début 
journée]),IF(Tableau19[[#This Row],[Heure 
de fin]]&gt;Tableau19[[#This Row],[Heure 
de début]],IF(Tableau19[[#This Row],[Heure 
de fin]]&lt;=[1]!Tableau3[Fin 
journée],0,MOD(Tableau19[[#This Row],[Heure 
de fin]]-[1]!Tableau3[Fin 
journée],1)),IF(Tableau19[[#This Row],[Heure 
de fin]]&gt;=[1]!Tableau3[Début 
journée],MOD([1]!Tableau3[Début 
journée]-[1]!Tableau3[Fin 
journée],1),MOD(Tableau19[[#This Row],[Heure 
de fin]]-[1]!Tableau3[Fin 
journée],1))),IF(Tableau19[[#This Row],[Heure 
de début]]&gt;=[1]!Tableau3[Fin 
journée],IF(OR(Tableau19[[#This Row],[Heure 
de fin]]&gt;Tableau19[[#This Row],[Heure 
de début]],Tableau19[[#This Row],[Heure 
de fin]]&lt;=[1]!Tableau3[Début 
journée]),MOD(Tableau19[[#This Row],[Heure 
de fin]]-Tableau19[[#This Row],[Heure 
de début]],1),IF(Tableau19[[#This Row],[Heure 
de fin]]&lt;=[1]!Tableau3[Fin 
journée],MOD([1]!Tableau3[Début 
journée]-Tableau19[[#This Row],[Heure 
de début]],1),MOD([1]!Tableau3[Début 
journée]-Tableau19[[#This Row],[Heure 
de début]],1)+MOD(Tableau19[[#This Row],[Heure 
de fin]]-[1]!Tableau3[Fin 
journée],1))),IF(OR(Tableau19[[#This Row],[Heure 
de fin]]&lt;Tableau19[[#This Row],[Heure 
de début]],Tableau19[[#This Row],[Heure 
de fin]]&gt;[1]!Tableau3[Fin 
journée]),MOD([1]!Tableau3[Début 
journée]-Tableau19[[#This Row],[Heure 
de début]],1)+MOD(Tableau19[[#This Row],[Heure 
de fin]]-[1]!Tableau3[Fin 
journée],1),IF(Tableau19[[#This Row],[Heure 
de fin]]&lt;[1]!Tableau3[Début 
journée],MOD(Tableau19[[#This Row],[Heure 
de fin]]-Tableau19[[#This Row],[Heure 
de début]],1),MOD([1]!Tableau3[Début 
journée]-Tableau19[[#This Row],[Heure 
de début]],1)))))</f>
        <v>0</v>
      </c>
      <c r="G13" s="4">
        <f>(IF(Tableau19[[#This Row],[Date 
de fin]]="",Tableau19[[#This Row],[Heure 
de fin]]-Tableau19[[#This Row],[Heure 
de début]],IF(NETWORKDAYS(Tableau19[[#This Row],[Date]],Tableau19[[#This Row],[Date 
de fin]],Fériés)=1,Tableau19[[#This Row],[Heure 
de fin]]-Tableau19[[#This Row],[Heure 
de début]],IF(NETWORKDAYS(Tableau19[[#This Row],[Date]],Tableau19[[#This Row],[Date 
de fin]],Fériés)=2,($I$26-Tableau19[[#This Row],[Heure 
de début]])+(Tableau19[[#This Row],[Heure 
de fin]]-$I$2),IF(NETWORKDAYS(Tableau19[[#This Row],[Date]],Tableau19[[#This Row],[Date 
de fin]],Fériés)&gt;2,(NETWORKDAYS(Tableau19[[#This Row],[Date]],Tableau19[[#This Row],[Date 
de fin]],Fériés)-2)*($I$26-$I$2)+($I$26-Tableau19[[#This Row],[Heure 
de début]])+(Tableau19[[#This Row],[Heure 
de fin]]-$I$2))))))</f>
        <v>0.16666666666666663</v>
      </c>
      <c r="I13" s="10">
        <v>0.45833333333333298</v>
      </c>
    </row>
    <row r="14" spans="1:11" x14ac:dyDescent="0.25">
      <c r="A14" s="1" t="s">
        <v>20</v>
      </c>
      <c r="B14" s="1" t="s">
        <v>8</v>
      </c>
      <c r="C14" s="4">
        <v>0.25</v>
      </c>
      <c r="D14" s="4">
        <v>0.33333333333333331</v>
      </c>
      <c r="E14" s="4"/>
      <c r="F14" s="4">
        <f>IF(AND(Tableau19[[#This Row],[Heure 
de début]]&lt;[1]!Tableau3[Fin 
journée],Tableau19[[#This Row],[Heure 
de début]]&gt;=[1]!Tableau3[Début 
journée]),IF(Tableau19[[#This Row],[Heure 
de fin]]&gt;Tableau19[[#This Row],[Heure 
de début]],IF(Tableau19[[#This Row],[Heure 
de fin]]&lt;=[1]!Tableau3[Fin 
journée],0,MOD(Tableau19[[#This Row],[Heure 
de fin]]-[1]!Tableau3[Fin 
journée],1)),IF(Tableau19[[#This Row],[Heure 
de fin]]&gt;=[1]!Tableau3[Début 
journée],MOD([1]!Tableau3[Début 
journée]-[1]!Tableau3[Fin 
journée],1),MOD(Tableau19[[#This Row],[Heure 
de fin]]-[1]!Tableau3[Fin 
journée],1))),IF(Tableau19[[#This Row],[Heure 
de début]]&gt;=[1]!Tableau3[Fin 
journée],IF(OR(Tableau19[[#This Row],[Heure 
de fin]]&gt;Tableau19[[#This Row],[Heure 
de début]],Tableau19[[#This Row],[Heure 
de fin]]&lt;=[1]!Tableau3[Début 
journée]),MOD(Tableau19[[#This Row],[Heure 
de fin]]-Tableau19[[#This Row],[Heure 
de début]],1),IF(Tableau19[[#This Row],[Heure 
de fin]]&lt;=[1]!Tableau3[Fin 
journée],MOD([1]!Tableau3[Début 
journée]-Tableau19[[#This Row],[Heure 
de début]],1),MOD([1]!Tableau3[Début 
journée]-Tableau19[[#This Row],[Heure 
de début]],1)+MOD(Tableau19[[#This Row],[Heure 
de fin]]-[1]!Tableau3[Fin 
journée],1))),IF(OR(Tableau19[[#This Row],[Heure 
de fin]]&lt;Tableau19[[#This Row],[Heure 
de début]],Tableau19[[#This Row],[Heure 
de fin]]&gt;[1]!Tableau3[Fin 
journée]),MOD([1]!Tableau3[Début 
journée]-Tableau19[[#This Row],[Heure 
de début]],1)+MOD(Tableau19[[#This Row],[Heure 
de fin]]-[1]!Tableau3[Fin 
journée],1),IF(Tableau19[[#This Row],[Heure 
de fin]]&lt;[1]!Tableau3[Début 
journée],MOD(Tableau19[[#This Row],[Heure 
de fin]]-Tableau19[[#This Row],[Heure 
de début]],1),MOD([1]!Tableau3[Début 
journée]-Tableau19[[#This Row],[Heure 
de début]],1)))))</f>
        <v>8.3333333333333315E-2</v>
      </c>
      <c r="G14" s="4">
        <f>(IF(Tableau19[[#This Row],[Date 
de fin]]="",Tableau19[[#This Row],[Heure 
de fin]]-Tableau19[[#This Row],[Heure 
de début]],IF(NETWORKDAYS(Tableau19[[#This Row],[Date]],Tableau19[[#This Row],[Date 
de fin]],Fériés)=1,Tableau19[[#This Row],[Heure 
de fin]]-Tableau19[[#This Row],[Heure 
de début]],IF(NETWORKDAYS(Tableau19[[#This Row],[Date]],Tableau19[[#This Row],[Date 
de fin]],Fériés)=2,($I$26-Tableau19[[#This Row],[Heure 
de début]])+(Tableau19[[#This Row],[Heure 
de fin]]-$I$2),IF(NETWORKDAYS(Tableau19[[#This Row],[Date]],Tableau19[[#This Row],[Date 
de fin]],Fériés)&gt;2,(NETWORKDAYS(Tableau19[[#This Row],[Date]],Tableau19[[#This Row],[Date 
de fin]],Fériés)-2)*($I$26-$I$2)+($I$26-Tableau19[[#This Row],[Heure 
de début]])+(Tableau19[[#This Row],[Heure 
de fin]]-$I$2))))))</f>
        <v>8.3333333333333315E-2</v>
      </c>
      <c r="I14" s="10">
        <v>0.5</v>
      </c>
    </row>
    <row r="15" spans="1:11" x14ac:dyDescent="0.25">
      <c r="A15" s="1" t="s">
        <v>21</v>
      </c>
      <c r="B15" s="1"/>
      <c r="C15" s="4">
        <v>0.25</v>
      </c>
      <c r="D15" s="4">
        <v>0.33333333333333331</v>
      </c>
      <c r="E15" s="4"/>
      <c r="F15" s="4">
        <f>IF(AND(Tableau19[[#This Row],[Heure 
de début]]&lt;[1]!Tableau3[Fin 
journée],Tableau19[[#This Row],[Heure 
de début]]&gt;=[1]!Tableau3[Début 
journée]),IF(Tableau19[[#This Row],[Heure 
de fin]]&gt;Tableau19[[#This Row],[Heure 
de début]],IF(Tableau19[[#This Row],[Heure 
de fin]]&lt;=[1]!Tableau3[Fin 
journée],0,MOD(Tableau19[[#This Row],[Heure 
de fin]]-[1]!Tableau3[Fin 
journée],1)),IF(Tableau19[[#This Row],[Heure 
de fin]]&gt;=[1]!Tableau3[Début 
journée],MOD([1]!Tableau3[Début 
journée]-[1]!Tableau3[Fin 
journée],1),MOD(Tableau19[[#This Row],[Heure 
de fin]]-[1]!Tableau3[Fin 
journée],1))),IF(Tableau19[[#This Row],[Heure 
de début]]&gt;=[1]!Tableau3[Fin 
journée],IF(OR(Tableau19[[#This Row],[Heure 
de fin]]&gt;Tableau19[[#This Row],[Heure 
de début]],Tableau19[[#This Row],[Heure 
de fin]]&lt;=[1]!Tableau3[Début 
journée]),MOD(Tableau19[[#This Row],[Heure 
de fin]]-Tableau19[[#This Row],[Heure 
de début]],1),IF(Tableau19[[#This Row],[Heure 
de fin]]&lt;=[1]!Tableau3[Fin 
journée],MOD([1]!Tableau3[Début 
journée]-Tableau19[[#This Row],[Heure 
de début]],1),MOD([1]!Tableau3[Début 
journée]-Tableau19[[#This Row],[Heure 
de début]],1)+MOD(Tableau19[[#This Row],[Heure 
de fin]]-[1]!Tableau3[Fin 
journée],1))),IF(OR(Tableau19[[#This Row],[Heure 
de fin]]&lt;Tableau19[[#This Row],[Heure 
de début]],Tableau19[[#This Row],[Heure 
de fin]]&gt;[1]!Tableau3[Fin 
journée]),MOD([1]!Tableau3[Début 
journée]-Tableau19[[#This Row],[Heure 
de début]],1)+MOD(Tableau19[[#This Row],[Heure 
de fin]]-[1]!Tableau3[Fin 
journée],1),IF(Tableau19[[#This Row],[Heure 
de fin]]&lt;[1]!Tableau3[Début 
journée],MOD(Tableau19[[#This Row],[Heure 
de fin]]-Tableau19[[#This Row],[Heure 
de début]],1),MOD([1]!Tableau3[Début 
journée]-Tableau19[[#This Row],[Heure 
de début]],1)))))</f>
        <v>8.3333333333333315E-2</v>
      </c>
      <c r="G15" s="4">
        <f>(IF(Tableau19[[#This Row],[Date 
de fin]]="",Tableau19[[#This Row],[Heure 
de fin]]-Tableau19[[#This Row],[Heure 
de début]],IF(NETWORKDAYS(Tableau19[[#This Row],[Date]],Tableau19[[#This Row],[Date 
de fin]],Fériés)=1,Tableau19[[#This Row],[Heure 
de fin]]-Tableau19[[#This Row],[Heure 
de début]],IF(NETWORKDAYS(Tableau19[[#This Row],[Date]],Tableau19[[#This Row],[Date 
de fin]],Fériés)=2,($I$26-Tableau19[[#This Row],[Heure 
de début]])+(Tableau19[[#This Row],[Heure 
de fin]]-$I$2),IF(NETWORKDAYS(Tableau19[[#This Row],[Date]],Tableau19[[#This Row],[Date 
de fin]],Fériés)&gt;2,(NETWORKDAYS(Tableau19[[#This Row],[Date]],Tableau19[[#This Row],[Date 
de fin]],Fériés)-2)*($I$26-$I$2)+($I$26-Tableau19[[#This Row],[Heure 
de début]])+(Tableau19[[#This Row],[Heure 
de fin]]-$I$2))))))</f>
        <v>8.3333333333333315E-2</v>
      </c>
      <c r="I15" s="10">
        <v>0.54166666666666696</v>
      </c>
    </row>
    <row r="16" spans="1:11" x14ac:dyDescent="0.25">
      <c r="A16" s="1" t="s">
        <v>21</v>
      </c>
      <c r="B16" s="1">
        <v>42844</v>
      </c>
      <c r="C16" s="4">
        <v>0.75</v>
      </c>
      <c r="D16" s="4">
        <v>0.5</v>
      </c>
      <c r="E16" s="4"/>
      <c r="F16" s="4">
        <f>IF(AND(Tableau19[[#This Row],[Heure 
de début]]&lt;[1]!Tableau3[Fin 
journée],Tableau19[[#This Row],[Heure 
de début]]&gt;=[1]!Tableau3[Début 
journée]),IF(Tableau19[[#This Row],[Heure 
de fin]]&gt;Tableau19[[#This Row],[Heure 
de début]],IF(Tableau19[[#This Row],[Heure 
de fin]]&lt;=[1]!Tableau3[Fin 
journée],0,MOD(Tableau19[[#This Row],[Heure 
de fin]]-[1]!Tableau3[Fin 
journée],1)),IF(Tableau19[[#This Row],[Heure 
de fin]]&gt;=[1]!Tableau3[Début 
journée],MOD([1]!Tableau3[Début 
journée]-[1]!Tableau3[Fin 
journée],1),MOD(Tableau19[[#This Row],[Heure 
de fin]]-[1]!Tableau3[Fin 
journée],1))),IF(Tableau19[[#This Row],[Heure 
de début]]&gt;=[1]!Tableau3[Fin 
journée],IF(OR(Tableau19[[#This Row],[Heure 
de fin]]&gt;Tableau19[[#This Row],[Heure 
de début]],Tableau19[[#This Row],[Heure 
de fin]]&lt;=[1]!Tableau3[Début 
journée]),MOD(Tableau19[[#This Row],[Heure 
de fin]]-Tableau19[[#This Row],[Heure 
de début]],1),IF(Tableau19[[#This Row],[Heure 
de fin]]&lt;=[1]!Tableau3[Fin 
journée],MOD([1]!Tableau3[Début 
journée]-Tableau19[[#This Row],[Heure 
de début]],1),MOD([1]!Tableau3[Début 
journée]-Tableau19[[#This Row],[Heure 
de début]],1)+MOD(Tableau19[[#This Row],[Heure 
de fin]]-[1]!Tableau3[Fin 
journée],1))),IF(OR(Tableau19[[#This Row],[Heure 
de fin]]&lt;Tableau19[[#This Row],[Heure 
de début]],Tableau19[[#This Row],[Heure 
de fin]]&gt;[1]!Tableau3[Fin 
journée]),MOD([1]!Tableau3[Début 
journée]-Tableau19[[#This Row],[Heure 
de début]],1)+MOD(Tableau19[[#This Row],[Heure 
de fin]]-[1]!Tableau3[Fin 
journée],1),IF(Tableau19[[#This Row],[Heure 
de fin]]&lt;[1]!Tableau3[Début 
journée],MOD(Tableau19[[#This Row],[Heure 
de fin]]-Tableau19[[#This Row],[Heure 
de début]],1),MOD([1]!Tableau3[Début 
journée]-Tableau19[[#This Row],[Heure 
de début]],1)))))</f>
        <v>0.58333333333333326</v>
      </c>
      <c r="G16" s="4">
        <f>(IF(Tableau19[[#This Row],[Date 
de fin]]="",Tableau19[[#This Row],[Heure 
de fin]]-Tableau19[[#This Row],[Heure 
de début]],IF(NETWORKDAYS(Tableau19[[#This Row],[Date]],Tableau19[[#This Row],[Date 
de fin]],Fériés)=1,Tableau19[[#This Row],[Heure 
de fin]]-Tableau19[[#This Row],[Heure 
de début]],IF(NETWORKDAYS(Tableau19[[#This Row],[Date]],Tableau19[[#This Row],[Date 
de fin]],Fériés)=2,($I$26-Tableau19[[#This Row],[Heure 
de début]])+(Tableau19[[#This Row],[Heure 
de fin]]-$I$2),IF(NETWORKDAYS(Tableau19[[#This Row],[Date]],Tableau19[[#This Row],[Date 
de fin]],Fériés)&gt;2,(NETWORKDAYS(Tableau19[[#This Row],[Date]],Tableau19[[#This Row],[Date 
de fin]],Fériés)-2)*($I$26-$I$2)+($I$26-Tableau19[[#This Row],[Heure 
de début]])+(Tableau19[[#This Row],[Heure 
de fin]]-$I$2))))))</f>
        <v>0.75</v>
      </c>
      <c r="I16" s="10">
        <v>0.58333333333333304</v>
      </c>
    </row>
    <row r="17" spans="1:9" x14ac:dyDescent="0.25">
      <c r="A17" s="1" t="s">
        <v>22</v>
      </c>
      <c r="B17" s="1" t="s">
        <v>8</v>
      </c>
      <c r="C17" s="4">
        <v>0.5</v>
      </c>
      <c r="D17" s="4">
        <v>0.58333333333333337</v>
      </c>
      <c r="E17" s="4"/>
      <c r="F17" s="4">
        <f>IF(AND(Tableau19[[#This Row],[Heure 
de début]]&lt;[1]!Tableau3[Fin 
journée],Tableau19[[#This Row],[Heure 
de début]]&gt;=[1]!Tableau3[Début 
journée]),IF(Tableau19[[#This Row],[Heure 
de fin]]&gt;Tableau19[[#This Row],[Heure 
de début]],IF(Tableau19[[#This Row],[Heure 
de fin]]&lt;=[1]!Tableau3[Fin 
journée],0,MOD(Tableau19[[#This Row],[Heure 
de fin]]-[1]!Tableau3[Fin 
journée],1)),IF(Tableau19[[#This Row],[Heure 
de fin]]&gt;=[1]!Tableau3[Début 
journée],MOD([1]!Tableau3[Début 
journée]-[1]!Tableau3[Fin 
journée],1),MOD(Tableau19[[#This Row],[Heure 
de fin]]-[1]!Tableau3[Fin 
journée],1))),IF(Tableau19[[#This Row],[Heure 
de début]]&gt;=[1]!Tableau3[Fin 
journée],IF(OR(Tableau19[[#This Row],[Heure 
de fin]]&gt;Tableau19[[#This Row],[Heure 
de début]],Tableau19[[#This Row],[Heure 
de fin]]&lt;=[1]!Tableau3[Début 
journée]),MOD(Tableau19[[#This Row],[Heure 
de fin]]-Tableau19[[#This Row],[Heure 
de début]],1),IF(Tableau19[[#This Row],[Heure 
de fin]]&lt;=[1]!Tableau3[Fin 
journée],MOD([1]!Tableau3[Début 
journée]-Tableau19[[#This Row],[Heure 
de début]],1),MOD([1]!Tableau3[Début 
journée]-Tableau19[[#This Row],[Heure 
de début]],1)+MOD(Tableau19[[#This Row],[Heure 
de fin]]-[1]!Tableau3[Fin 
journée],1))),IF(OR(Tableau19[[#This Row],[Heure 
de fin]]&lt;Tableau19[[#This Row],[Heure 
de début]],Tableau19[[#This Row],[Heure 
de fin]]&gt;[1]!Tableau3[Fin 
journée]),MOD([1]!Tableau3[Début 
journée]-Tableau19[[#This Row],[Heure 
de début]],1)+MOD(Tableau19[[#This Row],[Heure 
de fin]]-[1]!Tableau3[Fin 
journée],1),IF(Tableau19[[#This Row],[Heure 
de fin]]&lt;[1]!Tableau3[Début 
journée],MOD(Tableau19[[#This Row],[Heure 
de fin]]-Tableau19[[#This Row],[Heure 
de début]],1),MOD([1]!Tableau3[Début 
journée]-Tableau19[[#This Row],[Heure 
de début]],1)))))</f>
        <v>0</v>
      </c>
      <c r="G17" s="4">
        <f>(IF(Tableau19[[#This Row],[Date 
de fin]]="",Tableau19[[#This Row],[Heure 
de fin]]-Tableau19[[#This Row],[Heure 
de début]],IF(NETWORKDAYS(Tableau19[[#This Row],[Date]],Tableau19[[#This Row],[Date 
de fin]],Fériés)=1,Tableau19[[#This Row],[Heure 
de fin]]-Tableau19[[#This Row],[Heure 
de début]],IF(NETWORKDAYS(Tableau19[[#This Row],[Date]],Tableau19[[#This Row],[Date 
de fin]],Fériés)=2,($I$26-Tableau19[[#This Row],[Heure 
de début]])+(Tableau19[[#This Row],[Heure 
de fin]]-$I$2),IF(NETWORKDAYS(Tableau19[[#This Row],[Date]],Tableau19[[#This Row],[Date 
de fin]],Fériés)&gt;2,(NETWORKDAYS(Tableau19[[#This Row],[Date]],Tableau19[[#This Row],[Date 
de fin]],Fériés)-2)*($I$26-$I$2)+($I$26-Tableau19[[#This Row],[Heure 
de début]])+(Tableau19[[#This Row],[Heure 
de fin]]-$I$2))))))</f>
        <v>8.333333333333337E-2</v>
      </c>
      <c r="I17" s="10">
        <v>0.625</v>
      </c>
    </row>
    <row r="18" spans="1:9" x14ac:dyDescent="0.25">
      <c r="A18" s="1" t="s">
        <v>22</v>
      </c>
      <c r="B18" s="1"/>
      <c r="C18" s="4">
        <v>0.25</v>
      </c>
      <c r="D18" s="4">
        <v>0.5</v>
      </c>
      <c r="E18" s="4"/>
      <c r="F18" s="4">
        <f>IF(AND(Tableau19[[#This Row],[Heure 
de début]]&lt;[1]!Tableau3[Fin 
journée],Tableau19[[#This Row],[Heure 
de début]]&gt;=[1]!Tableau3[Début 
journée]),IF(Tableau19[[#This Row],[Heure 
de fin]]&gt;Tableau19[[#This Row],[Heure 
de début]],IF(Tableau19[[#This Row],[Heure 
de fin]]&lt;=[1]!Tableau3[Fin 
journée],0,MOD(Tableau19[[#This Row],[Heure 
de fin]]-[1]!Tableau3[Fin 
journée],1)),IF(Tableau19[[#This Row],[Heure 
de fin]]&gt;=[1]!Tableau3[Début 
journée],MOD([1]!Tableau3[Début 
journée]-[1]!Tableau3[Fin 
journée],1),MOD(Tableau19[[#This Row],[Heure 
de fin]]-[1]!Tableau3[Fin 
journée],1))),IF(Tableau19[[#This Row],[Heure 
de début]]&gt;=[1]!Tableau3[Fin 
journée],IF(OR(Tableau19[[#This Row],[Heure 
de fin]]&gt;Tableau19[[#This Row],[Heure 
de début]],Tableau19[[#This Row],[Heure 
de fin]]&lt;=[1]!Tableau3[Début 
journée]),MOD(Tableau19[[#This Row],[Heure 
de fin]]-Tableau19[[#This Row],[Heure 
de début]],1),IF(Tableau19[[#This Row],[Heure 
de fin]]&lt;=[1]!Tableau3[Fin 
journée],MOD([1]!Tableau3[Début 
journée]-Tableau19[[#This Row],[Heure 
de début]],1),MOD([1]!Tableau3[Début 
journée]-Tableau19[[#This Row],[Heure 
de début]],1)+MOD(Tableau19[[#This Row],[Heure 
de fin]]-[1]!Tableau3[Fin 
journée],1))),IF(OR(Tableau19[[#This Row],[Heure 
de fin]]&lt;Tableau19[[#This Row],[Heure 
de début]],Tableau19[[#This Row],[Heure 
de fin]]&gt;[1]!Tableau3[Fin 
journée]),MOD([1]!Tableau3[Début 
journée]-Tableau19[[#This Row],[Heure 
de début]],1)+MOD(Tableau19[[#This Row],[Heure 
de fin]]-[1]!Tableau3[Fin 
journée],1),IF(Tableau19[[#This Row],[Heure 
de fin]]&lt;[1]!Tableau3[Début 
journée],MOD(Tableau19[[#This Row],[Heure 
de fin]]-Tableau19[[#This Row],[Heure 
de début]],1),MOD([1]!Tableau3[Début 
journée]-Tableau19[[#This Row],[Heure 
de début]],1)))))</f>
        <v>8.3333333333333315E-2</v>
      </c>
      <c r="G18" s="4">
        <f>(IF(Tableau19[[#This Row],[Date 
de fin]]="",Tableau19[[#This Row],[Heure 
de fin]]-Tableau19[[#This Row],[Heure 
de début]],IF(NETWORKDAYS(Tableau19[[#This Row],[Date]],Tableau19[[#This Row],[Date 
de fin]],Fériés)=1,Tableau19[[#This Row],[Heure 
de fin]]-Tableau19[[#This Row],[Heure 
de début]],IF(NETWORKDAYS(Tableau19[[#This Row],[Date]],Tableau19[[#This Row],[Date 
de fin]],Fériés)=2,($I$26-Tableau19[[#This Row],[Heure 
de début]])+(Tableau19[[#This Row],[Heure 
de fin]]-$I$2),IF(NETWORKDAYS(Tableau19[[#This Row],[Date]],Tableau19[[#This Row],[Date 
de fin]],Fériés)&gt;2,(NETWORKDAYS(Tableau19[[#This Row],[Date]],Tableau19[[#This Row],[Date 
de fin]],Fériés)-2)*($I$26-$I$2)+($I$26-Tableau19[[#This Row],[Heure 
de début]])+(Tableau19[[#This Row],[Heure 
de fin]]-$I$2))))))</f>
        <v>0.25</v>
      </c>
      <c r="I18" s="10">
        <v>0.66666666666666696</v>
      </c>
    </row>
    <row r="19" spans="1:9" x14ac:dyDescent="0.25">
      <c r="A19" s="1" t="s">
        <v>23</v>
      </c>
      <c r="B19" s="1"/>
      <c r="C19" s="4">
        <v>0.58333333333333337</v>
      </c>
      <c r="D19" s="4">
        <v>0.75</v>
      </c>
      <c r="E19" s="4"/>
      <c r="F19" s="4">
        <f>IF(AND(Tableau19[[#This Row],[Heure 
de début]]&lt;[1]!Tableau3[Fin 
journée],Tableau19[[#This Row],[Heure 
de début]]&gt;=[1]!Tableau3[Début 
journée]),IF(Tableau19[[#This Row],[Heure 
de fin]]&gt;Tableau19[[#This Row],[Heure 
de début]],IF(Tableau19[[#This Row],[Heure 
de fin]]&lt;=[1]!Tableau3[Fin 
journée],0,MOD(Tableau19[[#This Row],[Heure 
de fin]]-[1]!Tableau3[Fin 
journée],1)),IF(Tableau19[[#This Row],[Heure 
de fin]]&gt;=[1]!Tableau3[Début 
journée],MOD([1]!Tableau3[Début 
journée]-[1]!Tableau3[Fin 
journée],1),MOD(Tableau19[[#This Row],[Heure 
de fin]]-[1]!Tableau3[Fin 
journée],1))),IF(Tableau19[[#This Row],[Heure 
de début]]&gt;=[1]!Tableau3[Fin 
journée],IF(OR(Tableau19[[#This Row],[Heure 
de fin]]&gt;Tableau19[[#This Row],[Heure 
de début]],Tableau19[[#This Row],[Heure 
de fin]]&lt;=[1]!Tableau3[Début 
journée]),MOD(Tableau19[[#This Row],[Heure 
de fin]]-Tableau19[[#This Row],[Heure 
de début]],1),IF(Tableau19[[#This Row],[Heure 
de fin]]&lt;=[1]!Tableau3[Fin 
journée],MOD([1]!Tableau3[Début 
journée]-Tableau19[[#This Row],[Heure 
de début]],1),MOD([1]!Tableau3[Début 
journée]-Tableau19[[#This Row],[Heure 
de début]],1)+MOD(Tableau19[[#This Row],[Heure 
de fin]]-[1]!Tableau3[Fin 
journée],1))),IF(OR(Tableau19[[#This Row],[Heure 
de fin]]&lt;Tableau19[[#This Row],[Heure 
de début]],Tableau19[[#This Row],[Heure 
de fin]]&gt;[1]!Tableau3[Fin 
journée]),MOD([1]!Tableau3[Début 
journée]-Tableau19[[#This Row],[Heure 
de début]],1)+MOD(Tableau19[[#This Row],[Heure 
de fin]]-[1]!Tableau3[Fin 
journée],1),IF(Tableau19[[#This Row],[Heure 
de fin]]&lt;[1]!Tableau3[Début 
journée],MOD(Tableau19[[#This Row],[Heure 
de fin]]-Tableau19[[#This Row],[Heure 
de début]],1),MOD([1]!Tableau3[Début 
journée]-Tableau19[[#This Row],[Heure 
de début]],1)))))</f>
        <v>0</v>
      </c>
      <c r="G19" s="4">
        <f>(IF(Tableau19[[#This Row],[Date 
de fin]]="",Tableau19[[#This Row],[Heure 
de fin]]-Tableau19[[#This Row],[Heure 
de début]],IF(NETWORKDAYS(Tableau19[[#This Row],[Date]],Tableau19[[#This Row],[Date 
de fin]],Fériés)=1,Tableau19[[#This Row],[Heure 
de fin]]-Tableau19[[#This Row],[Heure 
de début]],IF(NETWORKDAYS(Tableau19[[#This Row],[Date]],Tableau19[[#This Row],[Date 
de fin]],Fériés)=2,($I$26-Tableau19[[#This Row],[Heure 
de début]])+(Tableau19[[#This Row],[Heure 
de fin]]-$I$2),IF(NETWORKDAYS(Tableau19[[#This Row],[Date]],Tableau19[[#This Row],[Date 
de fin]],Fériés)&gt;2,(NETWORKDAYS(Tableau19[[#This Row],[Date]],Tableau19[[#This Row],[Date 
de fin]],Fériés)-2)*($I$26-$I$2)+($I$26-Tableau19[[#This Row],[Heure 
de début]])+(Tableau19[[#This Row],[Heure 
de fin]]-$I$2))))))</f>
        <v>0.16666666666666663</v>
      </c>
      <c r="I19" s="10">
        <v>0.70833333333333304</v>
      </c>
    </row>
    <row r="20" spans="1:9" x14ac:dyDescent="0.25">
      <c r="A20" s="1" t="s">
        <v>24</v>
      </c>
      <c r="B20" s="1"/>
      <c r="C20" s="4">
        <v>0.25</v>
      </c>
      <c r="D20" s="4">
        <v>0.33333333333333331</v>
      </c>
      <c r="E20" s="4"/>
      <c r="F20" s="4">
        <f>IF(AND(Tableau19[[#This Row],[Heure 
de début]]&lt;[1]!Tableau3[Fin 
journée],Tableau19[[#This Row],[Heure 
de début]]&gt;=[1]!Tableau3[Début 
journée]),IF(Tableau19[[#This Row],[Heure 
de fin]]&gt;Tableau19[[#This Row],[Heure 
de début]],IF(Tableau19[[#This Row],[Heure 
de fin]]&lt;=[1]!Tableau3[Fin 
journée],0,MOD(Tableau19[[#This Row],[Heure 
de fin]]-[1]!Tableau3[Fin 
journée],1)),IF(Tableau19[[#This Row],[Heure 
de fin]]&gt;=[1]!Tableau3[Début 
journée],MOD([1]!Tableau3[Début 
journée]-[1]!Tableau3[Fin 
journée],1),MOD(Tableau19[[#This Row],[Heure 
de fin]]-[1]!Tableau3[Fin 
journée],1))),IF(Tableau19[[#This Row],[Heure 
de début]]&gt;=[1]!Tableau3[Fin 
journée],IF(OR(Tableau19[[#This Row],[Heure 
de fin]]&gt;Tableau19[[#This Row],[Heure 
de début]],Tableau19[[#This Row],[Heure 
de fin]]&lt;=[1]!Tableau3[Début 
journée]),MOD(Tableau19[[#This Row],[Heure 
de fin]]-Tableau19[[#This Row],[Heure 
de début]],1),IF(Tableau19[[#This Row],[Heure 
de fin]]&lt;=[1]!Tableau3[Fin 
journée],MOD([1]!Tableau3[Début 
journée]-Tableau19[[#This Row],[Heure 
de début]],1),MOD([1]!Tableau3[Début 
journée]-Tableau19[[#This Row],[Heure 
de début]],1)+MOD(Tableau19[[#This Row],[Heure 
de fin]]-[1]!Tableau3[Fin 
journée],1))),IF(OR(Tableau19[[#This Row],[Heure 
de fin]]&lt;Tableau19[[#This Row],[Heure 
de début]],Tableau19[[#This Row],[Heure 
de fin]]&gt;[1]!Tableau3[Fin 
journée]),MOD([1]!Tableau3[Début 
journée]-Tableau19[[#This Row],[Heure 
de début]],1)+MOD(Tableau19[[#This Row],[Heure 
de fin]]-[1]!Tableau3[Fin 
journée],1),IF(Tableau19[[#This Row],[Heure 
de fin]]&lt;[1]!Tableau3[Début 
journée],MOD(Tableau19[[#This Row],[Heure 
de fin]]-Tableau19[[#This Row],[Heure 
de début]],1),MOD([1]!Tableau3[Début 
journée]-Tableau19[[#This Row],[Heure 
de début]],1)))))</f>
        <v>8.3333333333333315E-2</v>
      </c>
      <c r="G20" s="4">
        <f>(IF(Tableau19[[#This Row],[Date 
de fin]]="",Tableau19[[#This Row],[Heure 
de fin]]-Tableau19[[#This Row],[Heure 
de début]],IF(NETWORKDAYS(Tableau19[[#This Row],[Date]],Tableau19[[#This Row],[Date 
de fin]],Fériés)=1,Tableau19[[#This Row],[Heure 
de fin]]-Tableau19[[#This Row],[Heure 
de début]],IF(NETWORKDAYS(Tableau19[[#This Row],[Date]],Tableau19[[#This Row],[Date 
de fin]],Fériés)=2,($I$26-Tableau19[[#This Row],[Heure 
de début]])+(Tableau19[[#This Row],[Heure 
de fin]]-$I$2),IF(NETWORKDAYS(Tableau19[[#This Row],[Date]],Tableau19[[#This Row],[Date 
de fin]],Fériés)&gt;2,(NETWORKDAYS(Tableau19[[#This Row],[Date]],Tableau19[[#This Row],[Date 
de fin]],Fériés)-2)*($I$26-$I$2)+($I$26-Tableau19[[#This Row],[Heure 
de début]])+(Tableau19[[#This Row],[Heure 
de fin]]-$I$2))))))</f>
        <v>8.3333333333333315E-2</v>
      </c>
      <c r="I20" s="10">
        <v>0.75</v>
      </c>
    </row>
    <row r="21" spans="1:9" x14ac:dyDescent="0.25">
      <c r="A21" s="1" t="s">
        <v>25</v>
      </c>
      <c r="B21" s="1"/>
      <c r="C21" s="4">
        <v>0.33333333333333331</v>
      </c>
      <c r="D21" s="4">
        <v>0.5</v>
      </c>
      <c r="E21" s="4"/>
      <c r="F21" s="4">
        <f>IF(AND(Tableau19[[#This Row],[Heure 
de début]]&lt;[1]!Tableau3[Fin 
journée],Tableau19[[#This Row],[Heure 
de début]]&gt;=[1]!Tableau3[Début 
journée]),IF(Tableau19[[#This Row],[Heure 
de fin]]&gt;Tableau19[[#This Row],[Heure 
de début]],IF(Tableau19[[#This Row],[Heure 
de fin]]&lt;=[1]!Tableau3[Fin 
journée],0,MOD(Tableau19[[#This Row],[Heure 
de fin]]-[1]!Tableau3[Fin 
journée],1)),IF(Tableau19[[#This Row],[Heure 
de fin]]&gt;=[1]!Tableau3[Début 
journée],MOD([1]!Tableau3[Début 
journée]-[1]!Tableau3[Fin 
journée],1),MOD(Tableau19[[#This Row],[Heure 
de fin]]-[1]!Tableau3[Fin 
journée],1))),IF(Tableau19[[#This Row],[Heure 
de début]]&gt;=[1]!Tableau3[Fin 
journée],IF(OR(Tableau19[[#This Row],[Heure 
de fin]]&gt;Tableau19[[#This Row],[Heure 
de début]],Tableau19[[#This Row],[Heure 
de fin]]&lt;=[1]!Tableau3[Début 
journée]),MOD(Tableau19[[#This Row],[Heure 
de fin]]-Tableau19[[#This Row],[Heure 
de début]],1),IF(Tableau19[[#This Row],[Heure 
de fin]]&lt;=[1]!Tableau3[Fin 
journée],MOD([1]!Tableau3[Début 
journée]-Tableau19[[#This Row],[Heure 
de début]],1),MOD([1]!Tableau3[Début 
journée]-Tableau19[[#This Row],[Heure 
de début]],1)+MOD(Tableau19[[#This Row],[Heure 
de fin]]-[1]!Tableau3[Fin 
journée],1))),IF(OR(Tableau19[[#This Row],[Heure 
de fin]]&lt;Tableau19[[#This Row],[Heure 
de début]],Tableau19[[#This Row],[Heure 
de fin]]&gt;[1]!Tableau3[Fin 
journée]),MOD([1]!Tableau3[Début 
journée]-Tableau19[[#This Row],[Heure 
de début]],1)+MOD(Tableau19[[#This Row],[Heure 
de fin]]-[1]!Tableau3[Fin 
journée],1),IF(Tableau19[[#This Row],[Heure 
de fin]]&lt;[1]!Tableau3[Début 
journée],MOD(Tableau19[[#This Row],[Heure 
de fin]]-Tableau19[[#This Row],[Heure 
de début]],1),MOD([1]!Tableau3[Début 
journée]-Tableau19[[#This Row],[Heure 
de début]],1)))))</f>
        <v>0</v>
      </c>
      <c r="G21" s="4">
        <f>(IF(Tableau19[[#This Row],[Date 
de fin]]="",Tableau19[[#This Row],[Heure 
de fin]]-Tableau19[[#This Row],[Heure 
de début]],IF(NETWORKDAYS(Tableau19[[#This Row],[Date]],Tableau19[[#This Row],[Date 
de fin]],Fériés)=1,Tableau19[[#This Row],[Heure 
de fin]]-Tableau19[[#This Row],[Heure 
de début]],IF(NETWORKDAYS(Tableau19[[#This Row],[Date]],Tableau19[[#This Row],[Date 
de fin]],Fériés)=2,($I$26-Tableau19[[#This Row],[Heure 
de début]])+(Tableau19[[#This Row],[Heure 
de fin]]-$I$2),IF(NETWORKDAYS(Tableau19[[#This Row],[Date]],Tableau19[[#This Row],[Date 
de fin]],Fériés)&gt;2,(NETWORKDAYS(Tableau19[[#This Row],[Date]],Tableau19[[#This Row],[Date 
de fin]],Fériés)-2)*($I$26-$I$2)+($I$26-Tableau19[[#This Row],[Heure 
de début]])+(Tableau19[[#This Row],[Heure 
de fin]]-$I$2))))))</f>
        <v>0.16666666666666669</v>
      </c>
      <c r="I21" s="10">
        <v>0.79166666666666696</v>
      </c>
    </row>
    <row r="22" spans="1:9" x14ac:dyDescent="0.25">
      <c r="A22" s="1" t="s">
        <v>26</v>
      </c>
      <c r="B22" s="1"/>
      <c r="C22" s="4">
        <v>0.33333333333333331</v>
      </c>
      <c r="D22" s="4">
        <v>0.5</v>
      </c>
      <c r="E22" s="4"/>
      <c r="F22" s="4">
        <f>IF(AND(Tableau19[[#This Row],[Heure 
de début]]&lt;[1]!Tableau3[Fin 
journée],Tableau19[[#This Row],[Heure 
de début]]&gt;=[1]!Tableau3[Début 
journée]),IF(Tableau19[[#This Row],[Heure 
de fin]]&gt;Tableau19[[#This Row],[Heure 
de début]],IF(Tableau19[[#This Row],[Heure 
de fin]]&lt;=[1]!Tableau3[Fin 
journée],0,MOD(Tableau19[[#This Row],[Heure 
de fin]]-[1]!Tableau3[Fin 
journée],1)),IF(Tableau19[[#This Row],[Heure 
de fin]]&gt;=[1]!Tableau3[Début 
journée],MOD([1]!Tableau3[Début 
journée]-[1]!Tableau3[Fin 
journée],1),MOD(Tableau19[[#This Row],[Heure 
de fin]]-[1]!Tableau3[Fin 
journée],1))),IF(Tableau19[[#This Row],[Heure 
de début]]&gt;=[1]!Tableau3[Fin 
journée],IF(OR(Tableau19[[#This Row],[Heure 
de fin]]&gt;Tableau19[[#This Row],[Heure 
de début]],Tableau19[[#This Row],[Heure 
de fin]]&lt;=[1]!Tableau3[Début 
journée]),MOD(Tableau19[[#This Row],[Heure 
de fin]]-Tableau19[[#This Row],[Heure 
de début]],1),IF(Tableau19[[#This Row],[Heure 
de fin]]&lt;=[1]!Tableau3[Fin 
journée],MOD([1]!Tableau3[Début 
journée]-Tableau19[[#This Row],[Heure 
de début]],1),MOD([1]!Tableau3[Début 
journée]-Tableau19[[#This Row],[Heure 
de début]],1)+MOD(Tableau19[[#This Row],[Heure 
de fin]]-[1]!Tableau3[Fin 
journée],1))),IF(OR(Tableau19[[#This Row],[Heure 
de fin]]&lt;Tableau19[[#This Row],[Heure 
de début]],Tableau19[[#This Row],[Heure 
de fin]]&gt;[1]!Tableau3[Fin 
journée]),MOD([1]!Tableau3[Début 
journée]-Tableau19[[#This Row],[Heure 
de début]],1)+MOD(Tableau19[[#This Row],[Heure 
de fin]]-[1]!Tableau3[Fin 
journée],1),IF(Tableau19[[#This Row],[Heure 
de fin]]&lt;[1]!Tableau3[Début 
journée],MOD(Tableau19[[#This Row],[Heure 
de fin]]-Tableau19[[#This Row],[Heure 
de début]],1),MOD([1]!Tableau3[Début 
journée]-Tableau19[[#This Row],[Heure 
de début]],1)))))</f>
        <v>0</v>
      </c>
      <c r="G22" s="4">
        <f>(IF(Tableau19[[#This Row],[Date 
de fin]]="",Tableau19[[#This Row],[Heure 
de fin]]-Tableau19[[#This Row],[Heure 
de début]],IF(NETWORKDAYS(Tableau19[[#This Row],[Date]],Tableau19[[#This Row],[Date 
de fin]],Fériés)=1,Tableau19[[#This Row],[Heure 
de fin]]-Tableau19[[#This Row],[Heure 
de début]],IF(NETWORKDAYS(Tableau19[[#This Row],[Date]],Tableau19[[#This Row],[Date 
de fin]],Fériés)=2,($I$26-Tableau19[[#This Row],[Heure 
de début]])+(Tableau19[[#This Row],[Heure 
de fin]]-$I$2),IF(NETWORKDAYS(Tableau19[[#This Row],[Date]],Tableau19[[#This Row],[Date 
de fin]],Fériés)&gt;2,(NETWORKDAYS(Tableau19[[#This Row],[Date]],Tableau19[[#This Row],[Date 
de fin]],Fériés)-2)*($I$26-$I$2)+($I$26-Tableau19[[#This Row],[Heure 
de début]])+(Tableau19[[#This Row],[Heure 
de fin]]-$I$2))))))</f>
        <v>0.16666666666666669</v>
      </c>
      <c r="I22" s="10">
        <v>0.83333333333333404</v>
      </c>
    </row>
    <row r="23" spans="1:9" x14ac:dyDescent="0.25">
      <c r="A23" s="1" t="s">
        <v>27</v>
      </c>
      <c r="B23" s="1"/>
      <c r="C23" s="4">
        <v>0.33333333333333331</v>
      </c>
      <c r="D23" s="4">
        <v>0.58333333333333337</v>
      </c>
      <c r="E23" s="4"/>
      <c r="F23" s="4">
        <f>IF(AND(Tableau19[[#This Row],[Heure 
de début]]&lt;[1]!Tableau3[Fin 
journée],Tableau19[[#This Row],[Heure 
de début]]&gt;=[1]!Tableau3[Début 
journée]),IF(Tableau19[[#This Row],[Heure 
de fin]]&gt;Tableau19[[#This Row],[Heure 
de début]],IF(Tableau19[[#This Row],[Heure 
de fin]]&lt;=[1]!Tableau3[Fin 
journée],0,MOD(Tableau19[[#This Row],[Heure 
de fin]]-[1]!Tableau3[Fin 
journée],1)),IF(Tableau19[[#This Row],[Heure 
de fin]]&gt;=[1]!Tableau3[Début 
journée],MOD([1]!Tableau3[Début 
journée]-[1]!Tableau3[Fin 
journée],1),MOD(Tableau19[[#This Row],[Heure 
de fin]]-[1]!Tableau3[Fin 
journée],1))),IF(Tableau19[[#This Row],[Heure 
de début]]&gt;=[1]!Tableau3[Fin 
journée],IF(OR(Tableau19[[#This Row],[Heure 
de fin]]&gt;Tableau19[[#This Row],[Heure 
de début]],Tableau19[[#This Row],[Heure 
de fin]]&lt;=[1]!Tableau3[Début 
journée]),MOD(Tableau19[[#This Row],[Heure 
de fin]]-Tableau19[[#This Row],[Heure 
de début]],1),IF(Tableau19[[#This Row],[Heure 
de fin]]&lt;=[1]!Tableau3[Fin 
journée],MOD([1]!Tableau3[Début 
journée]-Tableau19[[#This Row],[Heure 
de début]],1),MOD([1]!Tableau3[Début 
journée]-Tableau19[[#This Row],[Heure 
de début]],1)+MOD(Tableau19[[#This Row],[Heure 
de fin]]-[1]!Tableau3[Fin 
journée],1))),IF(OR(Tableau19[[#This Row],[Heure 
de fin]]&lt;Tableau19[[#This Row],[Heure 
de début]],Tableau19[[#This Row],[Heure 
de fin]]&gt;[1]!Tableau3[Fin 
journée]),MOD([1]!Tableau3[Début 
journée]-Tableau19[[#This Row],[Heure 
de début]],1)+MOD(Tableau19[[#This Row],[Heure 
de fin]]-[1]!Tableau3[Fin 
journée],1),IF(Tableau19[[#This Row],[Heure 
de fin]]&lt;[1]!Tableau3[Début 
journée],MOD(Tableau19[[#This Row],[Heure 
de fin]]-Tableau19[[#This Row],[Heure 
de début]],1),MOD([1]!Tableau3[Début 
journée]-Tableau19[[#This Row],[Heure 
de début]],1)))))</f>
        <v>0</v>
      </c>
      <c r="G23" s="4">
        <f>(IF(Tableau19[[#This Row],[Date 
de fin]]="",Tableau19[[#This Row],[Heure 
de fin]]-Tableau19[[#This Row],[Heure 
de début]],IF(NETWORKDAYS(Tableau19[[#This Row],[Date]],Tableau19[[#This Row],[Date 
de fin]],Fériés)=1,Tableau19[[#This Row],[Heure 
de fin]]-Tableau19[[#This Row],[Heure 
de début]],IF(NETWORKDAYS(Tableau19[[#This Row],[Date]],Tableau19[[#This Row],[Date 
de fin]],Fériés)=2,($I$26-Tableau19[[#This Row],[Heure 
de début]])+(Tableau19[[#This Row],[Heure 
de fin]]-$I$2),IF(NETWORKDAYS(Tableau19[[#This Row],[Date]],Tableau19[[#This Row],[Date 
de fin]],Fériés)&gt;2,(NETWORKDAYS(Tableau19[[#This Row],[Date]],Tableau19[[#This Row],[Date 
de fin]],Fériés)-2)*($I$26-$I$2)+($I$26-Tableau19[[#This Row],[Heure 
de début]])+(Tableau19[[#This Row],[Heure 
de fin]]-$I$2))))))</f>
        <v>0.25000000000000006</v>
      </c>
      <c r="I23" s="10">
        <v>0.875000000000001</v>
      </c>
    </row>
    <row r="24" spans="1:9" x14ac:dyDescent="0.25">
      <c r="A24" s="1" t="s">
        <v>28</v>
      </c>
      <c r="B24" s="1">
        <v>42915</v>
      </c>
      <c r="C24" s="4">
        <v>0.25</v>
      </c>
      <c r="D24" s="4">
        <v>0.91666666666666663</v>
      </c>
      <c r="E24" s="4"/>
      <c r="F24" s="4">
        <f>IF(AND(Tableau19[[#This Row],[Heure 
de début]]&lt;[1]!Tableau3[Fin 
journée],Tableau19[[#This Row],[Heure 
de début]]&gt;=[1]!Tableau3[Début 
journée]),IF(Tableau19[[#This Row],[Heure 
de fin]]&gt;Tableau19[[#This Row],[Heure 
de début]],IF(Tableau19[[#This Row],[Heure 
de fin]]&lt;=[1]!Tableau3[Fin 
journée],0,MOD(Tableau19[[#This Row],[Heure 
de fin]]-[1]!Tableau3[Fin 
journée],1)),IF(Tableau19[[#This Row],[Heure 
de fin]]&gt;=[1]!Tableau3[Début 
journée],MOD([1]!Tableau3[Début 
journée]-[1]!Tableau3[Fin 
journée],1),MOD(Tableau19[[#This Row],[Heure 
de fin]]-[1]!Tableau3[Fin 
journée],1))),IF(Tableau19[[#This Row],[Heure 
de début]]&gt;=[1]!Tableau3[Fin 
journée],IF(OR(Tableau19[[#This Row],[Heure 
de fin]]&gt;Tableau19[[#This Row],[Heure 
de début]],Tableau19[[#This Row],[Heure 
de fin]]&lt;=[1]!Tableau3[Début 
journée]),MOD(Tableau19[[#This Row],[Heure 
de fin]]-Tableau19[[#This Row],[Heure 
de début]],1),IF(Tableau19[[#This Row],[Heure 
de fin]]&lt;=[1]!Tableau3[Fin 
journée],MOD([1]!Tableau3[Début 
journée]-Tableau19[[#This Row],[Heure 
de début]],1),MOD([1]!Tableau3[Début 
journée]-Tableau19[[#This Row],[Heure 
de début]],1)+MOD(Tableau19[[#This Row],[Heure 
de fin]]-[1]!Tableau3[Fin 
journée],1))),IF(OR(Tableau19[[#This Row],[Heure 
de fin]]&lt;Tableau19[[#This Row],[Heure 
de début]],Tableau19[[#This Row],[Heure 
de fin]]&gt;[1]!Tableau3[Fin 
journée]),MOD([1]!Tableau3[Début 
journée]-Tableau19[[#This Row],[Heure 
de début]],1)+MOD(Tableau19[[#This Row],[Heure 
de fin]]-[1]!Tableau3[Fin 
journée],1),IF(Tableau19[[#This Row],[Heure 
de fin]]&lt;[1]!Tableau3[Début 
journée],MOD(Tableau19[[#This Row],[Heure 
de fin]]-Tableau19[[#This Row],[Heure 
de début]],1),MOD([1]!Tableau3[Début 
journée]-Tableau19[[#This Row],[Heure 
de début]],1)))))</f>
        <v>0.24999999999999994</v>
      </c>
      <c r="G24" s="4">
        <f>(IF(Tableau19[[#This Row],[Date 
de fin]]="",Tableau19[[#This Row],[Heure 
de fin]]-Tableau19[[#This Row],[Heure 
de début]],IF(NETWORKDAYS(Tableau19[[#This Row],[Date]],Tableau19[[#This Row],[Date 
de fin]],Fériés)=1,Tableau19[[#This Row],[Heure 
de fin]]-Tableau19[[#This Row],[Heure 
de début]],IF(NETWORKDAYS(Tableau19[[#This Row],[Date]],Tableau19[[#This Row],[Date 
de fin]],Fériés)=2,($I$26-Tableau19[[#This Row],[Heure 
de début]])+(Tableau19[[#This Row],[Heure 
de fin]]-$I$2),IF(NETWORKDAYS(Tableau19[[#This Row],[Date]],Tableau19[[#This Row],[Date 
de fin]],Fériés)&gt;2,(NETWORKDAYS(Tableau19[[#This Row],[Date]],Tableau19[[#This Row],[Date 
de fin]],Fériés)-2)*($I$26-$I$2)+($I$26-Tableau19[[#This Row],[Heure 
de début]])+(Tableau19[[#This Row],[Heure 
de fin]]-$I$2))))))</f>
        <v>2.6666666666666665</v>
      </c>
      <c r="I24" s="10">
        <v>0.91666666666666796</v>
      </c>
    </row>
    <row r="25" spans="1:9" x14ac:dyDescent="0.25">
      <c r="A25" s="1" t="s">
        <v>29</v>
      </c>
      <c r="B25" s="1" t="s">
        <v>8</v>
      </c>
      <c r="C25" s="4">
        <v>0.5</v>
      </c>
      <c r="D25" s="4">
        <v>0.58333333333333337</v>
      </c>
      <c r="E25" s="4"/>
      <c r="F25" s="4">
        <f>IF(AND(Tableau19[[#This Row],[Heure 
de début]]&lt;[1]!Tableau3[Fin 
journée],Tableau19[[#This Row],[Heure 
de début]]&gt;=[1]!Tableau3[Début 
journée]),IF(Tableau19[[#This Row],[Heure 
de fin]]&gt;Tableau19[[#This Row],[Heure 
de début]],IF(Tableau19[[#This Row],[Heure 
de fin]]&lt;=[1]!Tableau3[Fin 
journée],0,MOD(Tableau19[[#This Row],[Heure 
de fin]]-[1]!Tableau3[Fin 
journée],1)),IF(Tableau19[[#This Row],[Heure 
de fin]]&gt;=[1]!Tableau3[Début 
journée],MOD([1]!Tableau3[Début 
journée]-[1]!Tableau3[Fin 
journée],1),MOD(Tableau19[[#This Row],[Heure 
de fin]]-[1]!Tableau3[Fin 
journée],1))),IF(Tableau19[[#This Row],[Heure 
de début]]&gt;=[1]!Tableau3[Fin 
journée],IF(OR(Tableau19[[#This Row],[Heure 
de fin]]&gt;Tableau19[[#This Row],[Heure 
de début]],Tableau19[[#This Row],[Heure 
de fin]]&lt;=[1]!Tableau3[Début 
journée]),MOD(Tableau19[[#This Row],[Heure 
de fin]]-Tableau19[[#This Row],[Heure 
de début]],1),IF(Tableau19[[#This Row],[Heure 
de fin]]&lt;=[1]!Tableau3[Fin 
journée],MOD([1]!Tableau3[Début 
journée]-Tableau19[[#This Row],[Heure 
de début]],1),MOD([1]!Tableau3[Début 
journée]-Tableau19[[#This Row],[Heure 
de début]],1)+MOD(Tableau19[[#This Row],[Heure 
de fin]]-[1]!Tableau3[Fin 
journée],1))),IF(OR(Tableau19[[#This Row],[Heure 
de fin]]&lt;Tableau19[[#This Row],[Heure 
de début]],Tableau19[[#This Row],[Heure 
de fin]]&gt;[1]!Tableau3[Fin 
journée]),MOD([1]!Tableau3[Début 
journée]-Tableau19[[#This Row],[Heure 
de début]],1)+MOD(Tableau19[[#This Row],[Heure 
de fin]]-[1]!Tableau3[Fin 
journée],1),IF(Tableau19[[#This Row],[Heure 
de fin]]&lt;[1]!Tableau3[Début 
journée],MOD(Tableau19[[#This Row],[Heure 
de fin]]-Tableau19[[#This Row],[Heure 
de début]],1),MOD([1]!Tableau3[Début 
journée]-Tableau19[[#This Row],[Heure 
de début]],1)))))</f>
        <v>0</v>
      </c>
      <c r="G25" s="4">
        <f>(IF(Tableau19[[#This Row],[Date 
de fin]]="",Tableau19[[#This Row],[Heure 
de fin]]-Tableau19[[#This Row],[Heure 
de début]],IF(NETWORKDAYS(Tableau19[[#This Row],[Date]],Tableau19[[#This Row],[Date 
de fin]],Fériés)=1,Tableau19[[#This Row],[Heure 
de fin]]-Tableau19[[#This Row],[Heure 
de début]],IF(NETWORKDAYS(Tableau19[[#This Row],[Date]],Tableau19[[#This Row],[Date 
de fin]],Fériés)=2,($I$26-Tableau19[[#This Row],[Heure 
de début]])+(Tableau19[[#This Row],[Heure 
de fin]]-$I$2),IF(NETWORKDAYS(Tableau19[[#This Row],[Date]],Tableau19[[#This Row],[Date 
de fin]],Fériés)&gt;2,(NETWORKDAYS(Tableau19[[#This Row],[Date]],Tableau19[[#This Row],[Date 
de fin]],Fériés)-2)*($I$26-$I$2)+($I$26-Tableau19[[#This Row],[Heure 
de début]])+(Tableau19[[#This Row],[Heure 
de fin]]-$I$2))))))</f>
        <v>8.333333333333337E-2</v>
      </c>
      <c r="I25" s="10">
        <v>0.95833333333333404</v>
      </c>
    </row>
    <row r="26" spans="1:9" x14ac:dyDescent="0.25">
      <c r="A26" s="1" t="s">
        <v>29</v>
      </c>
      <c r="B26" s="1"/>
      <c r="C26" s="4">
        <v>0.58333333333333337</v>
      </c>
      <c r="D26" s="4">
        <v>0.75</v>
      </c>
      <c r="E26" s="4"/>
      <c r="F26" s="4">
        <f>IF(AND(Tableau19[[#This Row],[Heure 
de début]]&lt;[1]!Tableau3[Fin 
journée],Tableau19[[#This Row],[Heure 
de début]]&gt;=[1]!Tableau3[Début 
journée]),IF(Tableau19[[#This Row],[Heure 
de fin]]&gt;Tableau19[[#This Row],[Heure 
de début]],IF(Tableau19[[#This Row],[Heure 
de fin]]&lt;=[1]!Tableau3[Fin 
journée],0,MOD(Tableau19[[#This Row],[Heure 
de fin]]-[1]!Tableau3[Fin 
journée],1)),IF(Tableau19[[#This Row],[Heure 
de fin]]&gt;=[1]!Tableau3[Début 
journée],MOD([1]!Tableau3[Début 
journée]-[1]!Tableau3[Fin 
journée],1),MOD(Tableau19[[#This Row],[Heure 
de fin]]-[1]!Tableau3[Fin 
journée],1))),IF(Tableau19[[#This Row],[Heure 
de début]]&gt;=[1]!Tableau3[Fin 
journée],IF(OR(Tableau19[[#This Row],[Heure 
de fin]]&gt;Tableau19[[#This Row],[Heure 
de début]],Tableau19[[#This Row],[Heure 
de fin]]&lt;=[1]!Tableau3[Début 
journée]),MOD(Tableau19[[#This Row],[Heure 
de fin]]-Tableau19[[#This Row],[Heure 
de début]],1),IF(Tableau19[[#This Row],[Heure 
de fin]]&lt;=[1]!Tableau3[Fin 
journée],MOD([1]!Tableau3[Début 
journée]-Tableau19[[#This Row],[Heure 
de début]],1),MOD([1]!Tableau3[Début 
journée]-Tableau19[[#This Row],[Heure 
de début]],1)+MOD(Tableau19[[#This Row],[Heure 
de fin]]-[1]!Tableau3[Fin 
journée],1))),IF(OR(Tableau19[[#This Row],[Heure 
de fin]]&lt;Tableau19[[#This Row],[Heure 
de début]],Tableau19[[#This Row],[Heure 
de fin]]&gt;[1]!Tableau3[Fin 
journée]),MOD([1]!Tableau3[Début 
journée]-Tableau19[[#This Row],[Heure 
de début]],1)+MOD(Tableau19[[#This Row],[Heure 
de fin]]-[1]!Tableau3[Fin 
journée],1),IF(Tableau19[[#This Row],[Heure 
de fin]]&lt;[1]!Tableau3[Début 
journée],MOD(Tableau19[[#This Row],[Heure 
de fin]]-Tableau19[[#This Row],[Heure 
de début]],1),MOD([1]!Tableau3[Début 
journée]-Tableau19[[#This Row],[Heure 
de début]],1)))))</f>
        <v>0</v>
      </c>
      <c r="G26" s="4">
        <f>(IF(Tableau19[[#This Row],[Date 
de fin]]="",Tableau19[[#This Row],[Heure 
de fin]]-Tableau19[[#This Row],[Heure 
de début]],IF(NETWORKDAYS(Tableau19[[#This Row],[Date]],Tableau19[[#This Row],[Date 
de fin]],Fériés)=1,Tableau19[[#This Row],[Heure 
de fin]]-Tableau19[[#This Row],[Heure 
de début]],IF(NETWORKDAYS(Tableau19[[#This Row],[Date]],Tableau19[[#This Row],[Date 
de fin]],Fériés)=2,($I$26-Tableau19[[#This Row],[Heure 
de début]])+(Tableau19[[#This Row],[Heure 
de fin]]-$I$2),IF(NETWORKDAYS(Tableau19[[#This Row],[Date]],Tableau19[[#This Row],[Date 
de fin]],Fériés)&gt;2,(NETWORKDAYS(Tableau19[[#This Row],[Date]],Tableau19[[#This Row],[Date 
de fin]],Fériés)-2)*($I$26-$I$2)+($I$26-Tableau19[[#This Row],[Heure 
de début]])+(Tableau19[[#This Row],[Heure 
de fin]]-$I$2))))))</f>
        <v>0.16666666666666663</v>
      </c>
      <c r="I26" s="10">
        <v>1</v>
      </c>
    </row>
    <row r="27" spans="1:9" x14ac:dyDescent="0.25">
      <c r="A27" s="1" t="s">
        <v>30</v>
      </c>
      <c r="B27" s="1"/>
      <c r="C27" s="4">
        <v>0.25</v>
      </c>
      <c r="D27" s="4">
        <v>0.33333333333333331</v>
      </c>
      <c r="E27" s="4"/>
      <c r="F27" s="4">
        <f>IF(AND(Tableau19[[#This Row],[Heure 
de début]]&lt;[1]!Tableau3[Fin 
journée],Tableau19[[#This Row],[Heure 
de début]]&gt;=[1]!Tableau3[Début 
journée]),IF(Tableau19[[#This Row],[Heure 
de fin]]&gt;Tableau19[[#This Row],[Heure 
de début]],IF(Tableau19[[#This Row],[Heure 
de fin]]&lt;=[1]!Tableau3[Fin 
journée],0,MOD(Tableau19[[#This Row],[Heure 
de fin]]-[1]!Tableau3[Fin 
journée],1)),IF(Tableau19[[#This Row],[Heure 
de fin]]&gt;=[1]!Tableau3[Début 
journée],MOD([1]!Tableau3[Début 
journée]-[1]!Tableau3[Fin 
journée],1),MOD(Tableau19[[#This Row],[Heure 
de fin]]-[1]!Tableau3[Fin 
journée],1))),IF(Tableau19[[#This Row],[Heure 
de début]]&gt;=[1]!Tableau3[Fin 
journée],IF(OR(Tableau19[[#This Row],[Heure 
de fin]]&gt;Tableau19[[#This Row],[Heure 
de début]],Tableau19[[#This Row],[Heure 
de fin]]&lt;=[1]!Tableau3[Début 
journée]),MOD(Tableau19[[#This Row],[Heure 
de fin]]-Tableau19[[#This Row],[Heure 
de début]],1),IF(Tableau19[[#This Row],[Heure 
de fin]]&lt;=[1]!Tableau3[Fin 
journée],MOD([1]!Tableau3[Début 
journée]-Tableau19[[#This Row],[Heure 
de début]],1),MOD([1]!Tableau3[Début 
journée]-Tableau19[[#This Row],[Heure 
de début]],1)+MOD(Tableau19[[#This Row],[Heure 
de fin]]-[1]!Tableau3[Fin 
journée],1))),IF(OR(Tableau19[[#This Row],[Heure 
de fin]]&lt;Tableau19[[#This Row],[Heure 
de début]],Tableau19[[#This Row],[Heure 
de fin]]&gt;[1]!Tableau3[Fin 
journée]),MOD([1]!Tableau3[Début 
journée]-Tableau19[[#This Row],[Heure 
de début]],1)+MOD(Tableau19[[#This Row],[Heure 
de fin]]-[1]!Tableau3[Fin 
journée],1),IF(Tableau19[[#This Row],[Heure 
de fin]]&lt;[1]!Tableau3[Début 
journée],MOD(Tableau19[[#This Row],[Heure 
de fin]]-Tableau19[[#This Row],[Heure 
de début]],1),MOD([1]!Tableau3[Début 
journée]-Tableau19[[#This Row],[Heure 
de début]],1)))))</f>
        <v>8.3333333333333315E-2</v>
      </c>
      <c r="G27" s="4">
        <f>(IF(Tableau19[[#This Row],[Date 
de fin]]="",Tableau19[[#This Row],[Heure 
de fin]]-Tableau19[[#This Row],[Heure 
de début]],IF(NETWORKDAYS(Tableau19[[#This Row],[Date]],Tableau19[[#This Row],[Date 
de fin]],Fériés)=1,Tableau19[[#This Row],[Heure 
de fin]]-Tableau19[[#This Row],[Heure 
de début]],IF(NETWORKDAYS(Tableau19[[#This Row],[Date]],Tableau19[[#This Row],[Date 
de fin]],Fériés)=2,($I$26-Tableau19[[#This Row],[Heure 
de début]])+(Tableau19[[#This Row],[Heure 
de fin]]-$I$2),IF(NETWORKDAYS(Tableau19[[#This Row],[Date]],Tableau19[[#This Row],[Date 
de fin]],Fériés)&gt;2,(NETWORKDAYS(Tableau19[[#This Row],[Date]],Tableau19[[#This Row],[Date 
de fin]],Fériés)-2)*($I$26-$I$2)+($I$26-Tableau19[[#This Row],[Heure 
de début]])+(Tableau19[[#This Row],[Heure 
de fin]]-$I$2))))))</f>
        <v>8.3333333333333315E-2</v>
      </c>
    </row>
    <row r="28" spans="1:9" x14ac:dyDescent="0.25">
      <c r="A28" s="1" t="s">
        <v>31</v>
      </c>
      <c r="B28" s="1">
        <v>42958</v>
      </c>
      <c r="C28" s="4">
        <v>0.25</v>
      </c>
      <c r="D28" s="4">
        <v>0.91666666666666663</v>
      </c>
      <c r="E28" s="4"/>
      <c r="F28" s="4">
        <f>IF(AND(Tableau19[[#This Row],[Heure 
de début]]&lt;[1]!Tableau3[Fin 
journée],Tableau19[[#This Row],[Heure 
de début]]&gt;=[1]!Tableau3[Début 
journée]),IF(Tableau19[[#This Row],[Heure 
de fin]]&gt;Tableau19[[#This Row],[Heure 
de début]],IF(Tableau19[[#This Row],[Heure 
de fin]]&lt;=[1]!Tableau3[Fin 
journée],0,MOD(Tableau19[[#This Row],[Heure 
de fin]]-[1]!Tableau3[Fin 
journée],1)),IF(Tableau19[[#This Row],[Heure 
de fin]]&gt;=[1]!Tableau3[Début 
journée],MOD([1]!Tableau3[Début 
journée]-[1]!Tableau3[Fin 
journée],1),MOD(Tableau19[[#This Row],[Heure 
de fin]]-[1]!Tableau3[Fin 
journée],1))),IF(Tableau19[[#This Row],[Heure 
de début]]&gt;=[1]!Tableau3[Fin 
journée],IF(OR(Tableau19[[#This Row],[Heure 
de fin]]&gt;Tableau19[[#This Row],[Heure 
de début]],Tableau19[[#This Row],[Heure 
de fin]]&lt;=[1]!Tableau3[Début 
journée]),MOD(Tableau19[[#This Row],[Heure 
de fin]]-Tableau19[[#This Row],[Heure 
de début]],1),IF(Tableau19[[#This Row],[Heure 
de fin]]&lt;=[1]!Tableau3[Fin 
journée],MOD([1]!Tableau3[Début 
journée]-Tableau19[[#This Row],[Heure 
de début]],1),MOD([1]!Tableau3[Début 
journée]-Tableau19[[#This Row],[Heure 
de début]],1)+MOD(Tableau19[[#This Row],[Heure 
de fin]]-[1]!Tableau3[Fin 
journée],1))),IF(OR(Tableau19[[#This Row],[Heure 
de fin]]&lt;Tableau19[[#This Row],[Heure 
de début]],Tableau19[[#This Row],[Heure 
de fin]]&gt;[1]!Tableau3[Fin 
journée]),MOD([1]!Tableau3[Début 
journée]-Tableau19[[#This Row],[Heure 
de début]],1)+MOD(Tableau19[[#This Row],[Heure 
de fin]]-[1]!Tableau3[Fin 
journée],1),IF(Tableau19[[#This Row],[Heure 
de fin]]&lt;[1]!Tableau3[Début 
journée],MOD(Tableau19[[#This Row],[Heure 
de fin]]-Tableau19[[#This Row],[Heure 
de début]],1),MOD([1]!Tableau3[Début 
journée]-Tableau19[[#This Row],[Heure 
de début]],1)))))</f>
        <v>0.24999999999999994</v>
      </c>
      <c r="G28" s="4">
        <f>(IF(Tableau19[[#This Row],[Date 
de fin]]="",Tableau19[[#This Row],[Heure 
de fin]]-Tableau19[[#This Row],[Heure 
de début]],IF(NETWORKDAYS(Tableau19[[#This Row],[Date]],Tableau19[[#This Row],[Date 
de fin]],Fériés)=1,Tableau19[[#This Row],[Heure 
de fin]]-Tableau19[[#This Row],[Heure 
de début]],IF(NETWORKDAYS(Tableau19[[#This Row],[Date]],Tableau19[[#This Row],[Date 
de fin]],Fériés)=2,($I$26-Tableau19[[#This Row],[Heure 
de début]])+(Tableau19[[#This Row],[Heure 
de fin]]-$I$2),IF(NETWORKDAYS(Tableau19[[#This Row],[Date]],Tableau19[[#This Row],[Date 
de fin]],Fériés)&gt;2,(NETWORKDAYS(Tableau19[[#This Row],[Date]],Tableau19[[#This Row],[Date 
de fin]],Fériés)-2)*($I$26-$I$2)+($I$26-Tableau19[[#This Row],[Heure 
de début]])+(Tableau19[[#This Row],[Heure 
de fin]]-$I$2))))))</f>
        <v>1.6666666666666665</v>
      </c>
    </row>
    <row r="29" spans="1:9" x14ac:dyDescent="0.25">
      <c r="A29" s="1" t="s">
        <v>32</v>
      </c>
      <c r="B29" s="1">
        <v>42993</v>
      </c>
      <c r="C29" s="4">
        <v>0.75</v>
      </c>
      <c r="D29" s="4">
        <v>0.5</v>
      </c>
      <c r="E29" s="4"/>
      <c r="F29" s="4">
        <f>IF(AND(Tableau19[[#This Row],[Heure 
de début]]&lt;[1]!Tableau3[Fin 
journée],Tableau19[[#This Row],[Heure 
de début]]&gt;=[1]!Tableau3[Début 
journée]),IF(Tableau19[[#This Row],[Heure 
de fin]]&gt;Tableau19[[#This Row],[Heure 
de début]],IF(Tableau19[[#This Row],[Heure 
de fin]]&lt;=[1]!Tableau3[Fin 
journée],0,MOD(Tableau19[[#This Row],[Heure 
de fin]]-[1]!Tableau3[Fin 
journée],1)),IF(Tableau19[[#This Row],[Heure 
de fin]]&gt;=[1]!Tableau3[Début 
journée],MOD([1]!Tableau3[Début 
journée]-[1]!Tableau3[Fin 
journée],1),MOD(Tableau19[[#This Row],[Heure 
de fin]]-[1]!Tableau3[Fin 
journée],1))),IF(Tableau19[[#This Row],[Heure 
de début]]&gt;=[1]!Tableau3[Fin 
journée],IF(OR(Tableau19[[#This Row],[Heure 
de fin]]&gt;Tableau19[[#This Row],[Heure 
de début]],Tableau19[[#This Row],[Heure 
de fin]]&lt;=[1]!Tableau3[Début 
journée]),MOD(Tableau19[[#This Row],[Heure 
de fin]]-Tableau19[[#This Row],[Heure 
de début]],1),IF(Tableau19[[#This Row],[Heure 
de fin]]&lt;=[1]!Tableau3[Fin 
journée],MOD([1]!Tableau3[Début 
journée]-Tableau19[[#This Row],[Heure 
de début]],1),MOD([1]!Tableau3[Début 
journée]-Tableau19[[#This Row],[Heure 
de début]],1)+MOD(Tableau19[[#This Row],[Heure 
de fin]]-[1]!Tableau3[Fin 
journée],1))),IF(OR(Tableau19[[#This Row],[Heure 
de fin]]&lt;Tableau19[[#This Row],[Heure 
de début]],Tableau19[[#This Row],[Heure 
de fin]]&gt;[1]!Tableau3[Fin 
journée]),MOD([1]!Tableau3[Début 
journée]-Tableau19[[#This Row],[Heure 
de début]],1)+MOD(Tableau19[[#This Row],[Heure 
de fin]]-[1]!Tableau3[Fin 
journée],1),IF(Tableau19[[#This Row],[Heure 
de fin]]&lt;[1]!Tableau3[Début 
journée],MOD(Tableau19[[#This Row],[Heure 
de fin]]-Tableau19[[#This Row],[Heure 
de début]],1),MOD([1]!Tableau3[Début 
journée]-Tableau19[[#This Row],[Heure 
de début]],1)))))</f>
        <v>0.58333333333333326</v>
      </c>
      <c r="G29" s="4">
        <f>(IF(Tableau19[[#This Row],[Date 
de fin]]="",Tableau19[[#This Row],[Heure 
de fin]]-Tableau19[[#This Row],[Heure 
de début]],IF(NETWORKDAYS(Tableau19[[#This Row],[Date]],Tableau19[[#This Row],[Date 
de fin]],Fériés)=1,Tableau19[[#This Row],[Heure 
de fin]]-Tableau19[[#This Row],[Heure 
de début]],IF(NETWORKDAYS(Tableau19[[#This Row],[Date]],Tableau19[[#This Row],[Date 
de fin]],Fériés)=2,($I$26-Tableau19[[#This Row],[Heure 
de début]])+(Tableau19[[#This Row],[Heure 
de fin]]-$I$2),IF(NETWORKDAYS(Tableau19[[#This Row],[Date]],Tableau19[[#This Row],[Date 
de fin]],Fériés)&gt;2,(NETWORKDAYS(Tableau19[[#This Row],[Date]],Tableau19[[#This Row],[Date 
de fin]],Fériés)-2)*($I$26-$I$2)+($I$26-Tableau19[[#This Row],[Heure 
de début]])+(Tableau19[[#This Row],[Heure 
de fin]]-$I$2))))))</f>
        <v>0.75</v>
      </c>
    </row>
    <row r="30" spans="1:9" x14ac:dyDescent="0.25">
      <c r="A30" s="1" t="s">
        <v>33</v>
      </c>
      <c r="B30" s="1">
        <v>43012</v>
      </c>
      <c r="C30" s="4">
        <v>0.5</v>
      </c>
      <c r="D30" s="4">
        <v>0.91666666666666663</v>
      </c>
      <c r="E30" s="4"/>
      <c r="F30" s="4">
        <f>IF(AND(Tableau19[[#This Row],[Heure 
de début]]&lt;[1]!Tableau3[Fin 
journée],Tableau19[[#This Row],[Heure 
de début]]&gt;=[1]!Tableau3[Début 
journée]),IF(Tableau19[[#This Row],[Heure 
de fin]]&gt;Tableau19[[#This Row],[Heure 
de début]],IF(Tableau19[[#This Row],[Heure 
de fin]]&lt;=[1]!Tableau3[Fin 
journée],0,MOD(Tableau19[[#This Row],[Heure 
de fin]]-[1]!Tableau3[Fin 
journée],1)),IF(Tableau19[[#This Row],[Heure 
de fin]]&gt;=[1]!Tableau3[Début 
journée],MOD([1]!Tableau3[Début 
journée]-[1]!Tableau3[Fin 
journée],1),MOD(Tableau19[[#This Row],[Heure 
de fin]]-[1]!Tableau3[Fin 
journée],1))),IF(Tableau19[[#This Row],[Heure 
de début]]&gt;=[1]!Tableau3[Fin 
journée],IF(OR(Tableau19[[#This Row],[Heure 
de fin]]&gt;Tableau19[[#This Row],[Heure 
de début]],Tableau19[[#This Row],[Heure 
de fin]]&lt;=[1]!Tableau3[Début 
journée]),MOD(Tableau19[[#This Row],[Heure 
de fin]]-Tableau19[[#This Row],[Heure 
de début]],1),IF(Tableau19[[#This Row],[Heure 
de fin]]&lt;=[1]!Tableau3[Fin 
journée],MOD([1]!Tableau3[Début 
journée]-Tableau19[[#This Row],[Heure 
de début]],1),MOD([1]!Tableau3[Début 
journée]-Tableau19[[#This Row],[Heure 
de début]],1)+MOD(Tableau19[[#This Row],[Heure 
de fin]]-[1]!Tableau3[Fin 
journée],1))),IF(OR(Tableau19[[#This Row],[Heure 
de fin]]&lt;Tableau19[[#This Row],[Heure 
de début]],Tableau19[[#This Row],[Heure 
de fin]]&gt;[1]!Tableau3[Fin 
journée]),MOD([1]!Tableau3[Début 
journée]-Tableau19[[#This Row],[Heure 
de début]],1)+MOD(Tableau19[[#This Row],[Heure 
de fin]]-[1]!Tableau3[Fin 
journée],1),IF(Tableau19[[#This Row],[Heure 
de fin]]&lt;[1]!Tableau3[Début 
journée],MOD(Tableau19[[#This Row],[Heure 
de fin]]-Tableau19[[#This Row],[Heure 
de début]],1),MOD([1]!Tableau3[Début 
journée]-Tableau19[[#This Row],[Heure 
de début]],1)))))</f>
        <v>0.16666666666666663</v>
      </c>
      <c r="G30" s="4">
        <f>(IF(Tableau19[[#This Row],[Date 
de fin]]="",Tableau19[[#This Row],[Heure 
de fin]]-Tableau19[[#This Row],[Heure 
de début]],IF(NETWORKDAYS(Tableau19[[#This Row],[Date]],Tableau19[[#This Row],[Date 
de fin]],Fériés)=1,Tableau19[[#This Row],[Heure 
de fin]]-Tableau19[[#This Row],[Heure 
de début]],IF(NETWORKDAYS(Tableau19[[#This Row],[Date]],Tableau19[[#This Row],[Date 
de fin]],Fériés)=2,($I$26-Tableau19[[#This Row],[Heure 
de début]])+(Tableau19[[#This Row],[Heure 
de fin]]-$I$2),IF(NETWORKDAYS(Tableau19[[#This Row],[Date]],Tableau19[[#This Row],[Date 
de fin]],Fériés)&gt;2,(NETWORKDAYS(Tableau19[[#This Row],[Date]],Tableau19[[#This Row],[Date 
de fin]],Fériés)-2)*($I$26-$I$2)+($I$26-Tableau19[[#This Row],[Heure 
de début]])+(Tableau19[[#This Row],[Heure 
de fin]]-$I$2))))))</f>
        <v>13.416666666666666</v>
      </c>
    </row>
    <row r="31" spans="1:9" x14ac:dyDescent="0.25">
      <c r="A31" s="1" t="s">
        <v>34</v>
      </c>
      <c r="B31" s="1" t="s">
        <v>35</v>
      </c>
      <c r="C31" s="4">
        <v>0.83333333333333337</v>
      </c>
      <c r="D31" s="4">
        <v>0.16666666666666666</v>
      </c>
      <c r="E31" s="4"/>
      <c r="F31" s="4">
        <f>IF(AND(Tableau19[[#This Row],[Heure 
de début]]&lt;[1]!Tableau3[Fin 
journée],Tableau19[[#This Row],[Heure 
de début]]&gt;=[1]!Tableau3[Début 
journée]),IF(Tableau19[[#This Row],[Heure 
de fin]]&gt;Tableau19[[#This Row],[Heure 
de début]],IF(Tableau19[[#This Row],[Heure 
de fin]]&lt;=[1]!Tableau3[Fin 
journée],0,MOD(Tableau19[[#This Row],[Heure 
de fin]]-[1]!Tableau3[Fin 
journée],1)),IF(Tableau19[[#This Row],[Heure 
de fin]]&gt;=[1]!Tableau3[Début 
journée],MOD([1]!Tableau3[Début 
journée]-[1]!Tableau3[Fin 
journée],1),MOD(Tableau19[[#This Row],[Heure 
de fin]]-[1]!Tableau3[Fin 
journée],1))),IF(Tableau19[[#This Row],[Heure 
de début]]&gt;=[1]!Tableau3[Fin 
journée],IF(OR(Tableau19[[#This Row],[Heure 
de fin]]&gt;Tableau19[[#This Row],[Heure 
de début]],Tableau19[[#This Row],[Heure 
de fin]]&lt;=[1]!Tableau3[Début 
journée]),MOD(Tableau19[[#This Row],[Heure 
de fin]]-Tableau19[[#This Row],[Heure 
de début]],1),IF(Tableau19[[#This Row],[Heure 
de fin]]&lt;=[1]!Tableau3[Fin 
journée],MOD([1]!Tableau3[Début 
journée]-Tableau19[[#This Row],[Heure 
de début]],1),MOD([1]!Tableau3[Début 
journée]-Tableau19[[#This Row],[Heure 
de début]],1)+MOD(Tableau19[[#This Row],[Heure 
de fin]]-[1]!Tableau3[Fin 
journée],1))),IF(OR(Tableau19[[#This Row],[Heure 
de fin]]&lt;Tableau19[[#This Row],[Heure 
de début]],Tableau19[[#This Row],[Heure 
de fin]]&gt;[1]!Tableau3[Fin 
journée]),MOD([1]!Tableau3[Début 
journée]-Tableau19[[#This Row],[Heure 
de début]],1)+MOD(Tableau19[[#This Row],[Heure 
de fin]]-[1]!Tableau3[Fin 
journée],1),IF(Tableau19[[#This Row],[Heure 
de fin]]&lt;[1]!Tableau3[Début 
journée],MOD(Tableau19[[#This Row],[Heure 
de fin]]-Tableau19[[#This Row],[Heure 
de début]],1),MOD([1]!Tableau3[Début 
journée]-Tableau19[[#This Row],[Heure 
de début]],1)))))</f>
        <v>0.33333333333333326</v>
      </c>
      <c r="G31" s="4">
        <f>(IF(Tableau19[[#This Row],[Date 
de fin]]="",Tableau19[[#This Row],[Heure 
de fin]]-Tableau19[[#This Row],[Heure 
de début]],IF(NETWORKDAYS(Tableau19[[#This Row],[Date]],Tableau19[[#This Row],[Date 
de fin]],Fériés)=1,Tableau19[[#This Row],[Heure 
de fin]]-Tableau19[[#This Row],[Heure 
de début]],IF(NETWORKDAYS(Tableau19[[#This Row],[Date]],Tableau19[[#This Row],[Date 
de fin]],Fériés)=2,($I$26-Tableau19[[#This Row],[Heure 
de début]])+(Tableau19[[#This Row],[Heure 
de fin]]-$I$2),IF(NETWORKDAYS(Tableau19[[#This Row],[Date]],Tableau19[[#This Row],[Date 
de fin]],Fériés)&gt;2,(NETWORKDAYS(Tableau19[[#This Row],[Date]],Tableau19[[#This Row],[Date 
de fin]],Fériés)-2)*($I$26-$I$2)+($I$26-Tableau19[[#This Row],[Heure 
de début]])+(Tableau19[[#This Row],[Heure 
de fin]]-$I$2))))))</f>
        <v>1.3333333333333333</v>
      </c>
    </row>
    <row r="32" spans="1:9" x14ac:dyDescent="0.25">
      <c r="A32" s="1" t="s">
        <v>34</v>
      </c>
      <c r="B32" s="1" t="s">
        <v>35</v>
      </c>
      <c r="C32" s="4">
        <v>0.83333333333333337</v>
      </c>
      <c r="D32" s="4">
        <v>0.375</v>
      </c>
      <c r="E32" s="4"/>
      <c r="F32" s="4">
        <f>IF(AND(Tableau19[[#This Row],[Heure 
de début]]&lt;[1]!Tableau3[Fin 
journée],Tableau19[[#This Row],[Heure 
de début]]&gt;=[1]!Tableau3[Début 
journée]),IF(Tableau19[[#This Row],[Heure 
de fin]]&gt;Tableau19[[#This Row],[Heure 
de début]],IF(Tableau19[[#This Row],[Heure 
de fin]]&lt;=[1]!Tableau3[Fin 
journée],0,MOD(Tableau19[[#This Row],[Heure 
de fin]]-[1]!Tableau3[Fin 
journée],1)),IF(Tableau19[[#This Row],[Heure 
de fin]]&gt;=[1]!Tableau3[Début 
journée],MOD([1]!Tableau3[Début 
journée]-[1]!Tableau3[Fin 
journée],1),MOD(Tableau19[[#This Row],[Heure 
de fin]]-[1]!Tableau3[Fin 
journée],1))),IF(Tableau19[[#This Row],[Heure 
de début]]&gt;=[1]!Tableau3[Fin 
journée],IF(OR(Tableau19[[#This Row],[Heure 
de fin]]&gt;Tableau19[[#This Row],[Heure 
de début]],Tableau19[[#This Row],[Heure 
de fin]]&lt;=[1]!Tableau3[Début 
journée]),MOD(Tableau19[[#This Row],[Heure 
de fin]]-Tableau19[[#This Row],[Heure 
de début]],1),IF(Tableau19[[#This Row],[Heure 
de fin]]&lt;=[1]!Tableau3[Fin 
journée],MOD([1]!Tableau3[Début 
journée]-Tableau19[[#This Row],[Heure 
de début]],1),MOD([1]!Tableau3[Début 
journée]-Tableau19[[#This Row],[Heure 
de début]],1)+MOD(Tableau19[[#This Row],[Heure 
de fin]]-[1]!Tableau3[Fin 
journée],1))),IF(OR(Tableau19[[#This Row],[Heure 
de fin]]&lt;Tableau19[[#This Row],[Heure 
de début]],Tableau19[[#This Row],[Heure 
de fin]]&gt;[1]!Tableau3[Fin 
journée]),MOD([1]!Tableau3[Début 
journée]-Tableau19[[#This Row],[Heure 
de début]],1)+MOD(Tableau19[[#This Row],[Heure 
de fin]]-[1]!Tableau3[Fin 
journée],1),IF(Tableau19[[#This Row],[Heure 
de fin]]&lt;[1]!Tableau3[Début 
journée],MOD(Tableau19[[#This Row],[Heure 
de fin]]-Tableau19[[#This Row],[Heure 
de début]],1),MOD([1]!Tableau3[Début 
journée]-Tableau19[[#This Row],[Heure 
de début]],1)))))</f>
        <v>0.5</v>
      </c>
      <c r="G32" s="4">
        <f>(IF(Tableau19[[#This Row],[Date 
de fin]]="",Tableau19[[#This Row],[Heure 
de fin]]-Tableau19[[#This Row],[Heure 
de début]],IF(NETWORKDAYS(Tableau19[[#This Row],[Date]],Tableau19[[#This Row],[Date 
de fin]],Fériés)=1,Tableau19[[#This Row],[Heure 
de fin]]-Tableau19[[#This Row],[Heure 
de début]],IF(NETWORKDAYS(Tableau19[[#This Row],[Date]],Tableau19[[#This Row],[Date 
de fin]],Fériés)=2,($I$26-Tableau19[[#This Row],[Heure 
de début]])+(Tableau19[[#This Row],[Heure 
de fin]]-$I$2),IF(NETWORKDAYS(Tableau19[[#This Row],[Date]],Tableau19[[#This Row],[Date 
de fin]],Fériés)&gt;2,(NETWORKDAYS(Tableau19[[#This Row],[Date]],Tableau19[[#This Row],[Date 
de fin]],Fériés)-2)*($I$26-$I$2)+($I$26-Tableau19[[#This Row],[Heure 
de début]])+(Tableau19[[#This Row],[Heure 
de fin]]-$I$2))))))</f>
        <v>1.5416666666666665</v>
      </c>
    </row>
  </sheetData>
  <pageMargins left="0.7" right="0.7" top="0.75" bottom="0.75" header="0.3" footer="0.3"/>
  <pageSetup orientation="portrait" horizontalDpi="200" verticalDpi="200" copies="0" r:id="rId1"/>
  <ignoredErrors>
    <ignoredError sqref="K3:K9" calculatedColumn="1"/>
  </ignoredErrors>
  <tableParts count="3">
    <tablePart r:id="rId2"/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Feuil1</vt:lpstr>
      <vt:lpstr>Feuil2</vt:lpstr>
      <vt:lpstr>Feuil3</vt:lpstr>
      <vt:lpstr>Année</vt:lpstr>
      <vt:lpstr>Annees</vt:lpstr>
      <vt:lpstr>Fériés</vt:lpstr>
    </vt:vector>
  </TitlesOfParts>
  <Company>PSA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SOLENE LACLAUTRE - U526263</dc:creator>
  <cp:lastModifiedBy>SOLENE LACLAUTRE - U526263</cp:lastModifiedBy>
  <dcterms:created xsi:type="dcterms:W3CDTF">2017-10-18T11:29:31Z</dcterms:created>
  <dcterms:modified xsi:type="dcterms:W3CDTF">2017-10-18T12:27:15Z</dcterms:modified>
</cp:coreProperties>
</file>